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tables/table5.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Angel\02_Excel\Project\FreshMart\src\"/>
    </mc:Choice>
  </mc:AlternateContent>
  <xr:revisionPtr revIDLastSave="0" documentId="13_ncr:1_{FD6ABDB1-3570-48A8-B34D-877C71F372E0}" xr6:coauthVersionLast="47" xr6:coauthVersionMax="47" xr10:uidLastSave="{00000000-0000-0000-0000-000000000000}"/>
  <bookViews>
    <workbookView xWindow="-108" yWindow="-108" windowWidth="23256" windowHeight="12456" firstSheet="7" activeTab="8" xr2:uid="{00000000-000D-0000-FFFF-FFFF00000000}"/>
  </bookViews>
  <sheets>
    <sheet name="Supplier" sheetId="7" r:id="rId1"/>
    <sheet name="Store" sheetId="6" r:id="rId2"/>
    <sheet name="Products" sheetId="5" r:id="rId3"/>
    <sheet name="Employee" sheetId="4" r:id="rId4"/>
    <sheet name="Customer" sheetId="3" r:id="rId5"/>
    <sheet name="Sheet2" sheetId="9" r:id="rId6"/>
    <sheet name="Sheet4" sheetId="11" r:id="rId7"/>
    <sheet name="Dashboard KPI'S" sheetId="19" r:id="rId8"/>
    <sheet name="Dashboard" sheetId="16" r:id="rId9"/>
    <sheet name="Sheet3" sheetId="23" r:id="rId10"/>
    <sheet name="Sheet1" sheetId="24" r:id="rId11"/>
    <sheet name="Sales_Transactions" sheetId="1" r:id="rId12"/>
    <sheet name="Sheet5" sheetId="12" r:id="rId13"/>
    <sheet name="Sheet6" sheetId="13" r:id="rId14"/>
    <sheet name="Sheet7" sheetId="14" r:id="rId15"/>
    <sheet name="Sheet8" sheetId="15" r:id="rId16"/>
    <sheet name="KPI VALUES" sheetId="20" r:id="rId17"/>
    <sheet name="Sheet12" sheetId="21" r:id="rId18"/>
  </sheets>
  <definedNames>
    <definedName name="_xlnm._FilterDatabase" localSheetId="11" hidden="1">Sales_Transactions!$A$1:$Z$2501</definedName>
    <definedName name="ExternalData_5" localSheetId="0" hidden="1">Supplier!$A$1:$I$86</definedName>
    <definedName name="Slicer_Membership">#N/A</definedName>
    <definedName name="Slicer_Payment_Mode">#N/A</definedName>
    <definedName name="Slicer_Region">#N/A</definedName>
    <definedName name="Slicer_Return_Status">#N/A</definedName>
    <definedName name="Slicer_Sales_Channel">#N/A</definedName>
  </definedNames>
  <calcPr calcId="191029"/>
  <pivotCaches>
    <pivotCache cacheId="0" r:id="rId19"/>
  </pivotCaches>
  <extLs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501" i="1" l="1"/>
  <c r="K2500" i="1"/>
  <c r="K2499" i="1"/>
  <c r="K2498" i="1"/>
  <c r="K2497" i="1"/>
  <c r="K2496" i="1"/>
  <c r="K2495" i="1"/>
  <c r="K2494" i="1"/>
  <c r="K2493" i="1"/>
  <c r="K2492" i="1"/>
  <c r="K2491" i="1"/>
  <c r="K2490" i="1"/>
  <c r="K2489" i="1"/>
  <c r="K2488" i="1"/>
  <c r="K2487" i="1"/>
  <c r="K2486" i="1"/>
  <c r="K2485" i="1"/>
  <c r="K2484" i="1"/>
  <c r="K2483" i="1"/>
  <c r="K2482" i="1"/>
  <c r="K2481" i="1"/>
  <c r="K2480" i="1"/>
  <c r="K2479" i="1"/>
  <c r="K2478" i="1"/>
  <c r="K2477" i="1"/>
  <c r="K2476" i="1"/>
  <c r="K2475" i="1"/>
  <c r="K2474" i="1"/>
  <c r="K2473" i="1"/>
  <c r="K2472" i="1"/>
  <c r="K2471" i="1"/>
  <c r="K2470" i="1"/>
  <c r="K2469" i="1"/>
  <c r="K2468" i="1"/>
  <c r="K2467" i="1"/>
  <c r="K2466" i="1"/>
  <c r="K2465" i="1"/>
  <c r="K2464" i="1"/>
  <c r="K2463" i="1"/>
  <c r="K2462" i="1"/>
  <c r="K2461" i="1"/>
  <c r="K2460" i="1"/>
  <c r="K2459" i="1"/>
  <c r="K2458" i="1"/>
  <c r="K2457" i="1"/>
  <c r="K2456" i="1"/>
  <c r="K2455" i="1"/>
  <c r="K2454" i="1"/>
  <c r="K2453" i="1"/>
  <c r="K2452" i="1"/>
  <c r="K2451" i="1"/>
  <c r="K2450" i="1"/>
  <c r="K2449" i="1"/>
  <c r="K2448" i="1"/>
  <c r="K2447" i="1"/>
  <c r="K2446" i="1"/>
  <c r="K2445" i="1"/>
  <c r="K2444" i="1"/>
  <c r="K2443" i="1"/>
  <c r="K2442" i="1"/>
  <c r="K2441" i="1"/>
  <c r="K2440" i="1"/>
  <c r="K2439" i="1"/>
  <c r="K2438"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4"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B6" i="19"/>
  <c r="B5" i="19"/>
  <c r="B3" i="19"/>
  <c r="B2" i="19"/>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B4" i="1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B2F127-9BD8-4C7A-BBFC-FFE1BD2E3162}"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2" xr16:uid="{C57CCE9A-15C4-4A18-971C-73B5B3786C8C}"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3" xr16:uid="{B5FEC233-A77B-4116-AFCE-FF6B390DCDDD}" keepAlive="1" name="Query - Sheet1 (2)" description="Connection to the 'Sheet1 (2)' query in the workbook." type="5" refreshedVersion="0" background="1">
    <dbPr connection="Provider=Microsoft.Mashup.OleDb.1;Data Source=$Workbook$;Location=&quot;Sheet1 (2)&quot;;Extended Properties=&quot;&quot;" command="SELECT * FROM [Sheet1 (2)]"/>
  </connection>
  <connection id="4" xr16:uid="{5A48181F-4CB3-47E1-B52A-05D027978E88}" keepAlive="1" name="Query - Sheet1 (3)" description="Connection to the 'Sheet1 (3)' query in the workbook." type="5" refreshedVersion="0" background="1">
    <dbPr connection="Provider=Microsoft.Mashup.OleDb.1;Data Source=$Workbook$;Location=&quot;Sheet1 (3)&quot;;Extended Properties=&quot;&quot;" command="SELECT * FROM [Sheet1 (3)]"/>
  </connection>
  <connection id="5" xr16:uid="{41A3AD1A-66DB-4B87-BB08-3EE77B751ED9}" keepAlive="1" name="Query - Sheet1 (4)" description="Connection to the 'Sheet1 (4)' query in the workbook." type="5" refreshedVersion="8" background="1" saveData="1">
    <dbPr connection="Provider=Microsoft.Mashup.OleDb.1;Data Source=$Workbook$;Location=&quot;Sheet1 (4)&quot;;Extended Properties=&quot;&quot;" command="SELECT * FROM [Sheet1 (4)]"/>
  </connection>
</connections>
</file>

<file path=xl/sharedStrings.xml><?xml version="1.0" encoding="utf-8"?>
<sst xmlns="http://schemas.openxmlformats.org/spreadsheetml/2006/main" count="38552" uniqueCount="7327">
  <si>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</si>
  <si>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</si>
  <si>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</si>
  <si>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</si>
  <si>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</si>
  <si>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</si>
  <si>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</si>
  <si>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</si>
  <si>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</si>
  <si>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</si>
  <si>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</si>
  <si>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</si>
  <si>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</si>
  <si>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</si>
  <si>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</si>
  <si>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</si>
  <si>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</si>
  <si>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</si>
  <si>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</si>
  <si>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</si>
  <si>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</si>
  <si>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</si>
  <si>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</si>
  <si>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</si>
  <si>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</si>
  <si>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</si>
  <si>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</si>
  <si>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</si>
  <si>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</si>
  <si>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</si>
  <si>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</si>
  <si>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</si>
  <si>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</si>
  <si>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</si>
  <si>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</si>
  <si>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</si>
  <si>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</si>
  <si>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</si>
  <si>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</si>
  <si>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</si>
  <si>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</si>
  <si>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</si>
  <si>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</si>
  <si>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</si>
  <si>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</si>
  <si>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</si>
  <si>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</si>
  <si>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</si>
  <si>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</si>
  <si>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</si>
  <si>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</si>
  <si>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</si>
  <si>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</si>
  <si>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</si>
  <si>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</si>
  <si>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</si>
  <si>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</si>
  <si>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</si>
  <si>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</si>
  <si>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</si>
  <si>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</si>
  <si>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</si>
  <si>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</si>
  <si>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</si>
  <si>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</si>
  <si>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</si>
  <si>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</si>
  <si>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</si>
  <si>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</si>
  <si>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</si>
  <si>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</si>
  <si>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</si>
  <si>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</si>
  <si>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</si>
  <si>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</si>
  <si>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</si>
  <si>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</si>
  <si>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</si>
  <si>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</si>
  <si>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</si>
  <si>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</si>
  <si>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</si>
  <si>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</si>
  <si>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</si>
  <si>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</si>
  <si>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</si>
  <si>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</si>
  <si>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</si>
  <si>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</si>
  <si>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</si>
  <si>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</si>
  <si>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</si>
  <si>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</si>
  <si>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</si>
  <si>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</si>
  <si>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</si>
  <si>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</si>
  <si>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</si>
  <si>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</si>
  <si>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</si>
  <si>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</si>
  <si>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</si>
  <si>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</si>
  <si>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</si>
  <si>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</si>
  <si>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</si>
  <si>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</si>
  <si>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</si>
  <si>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</si>
  <si>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</si>
  <si>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</si>
  <si>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</si>
  <si>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</si>
  <si>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</si>
  <si>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</si>
  <si>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</si>
  <si>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</si>
  <si>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</si>
  <si>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</si>
  <si>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</si>
  <si>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</si>
  <si>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</si>
  <si>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</si>
  <si>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</si>
  <si>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</si>
  <si>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</si>
  <si>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</si>
  <si>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</si>
  <si>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</si>
  <si>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</si>
  <si>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</si>
  <si>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</si>
  <si>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</si>
  <si>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</si>
  <si>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</si>
  <si>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</si>
  <si>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</si>
  <si>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</si>
  <si>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</si>
  <si>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</si>
  <si>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</si>
  <si>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</si>
  <si>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</si>
  <si>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</si>
  <si>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</si>
  <si>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</si>
  <si>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</si>
  <si>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</si>
  <si>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</si>
  <si>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</si>
  <si>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</si>
  <si>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</si>
  <si>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</si>
  <si>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</si>
  <si>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</si>
  <si>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</si>
  <si>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</si>
  <si>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</si>
  <si>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</si>
  <si>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</si>
  <si>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</si>
  <si>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</si>
  <si>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</si>
  <si>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</si>
  <si>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</si>
  <si>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</si>
  <si>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</si>
  <si>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</si>
  <si>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</si>
  <si>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</si>
  <si>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</si>
  <si>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</si>
  <si>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</si>
  <si>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</si>
  <si>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</si>
  <si>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</si>
  <si>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</si>
  <si>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</si>
  <si>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</si>
  <si>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</si>
  <si>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</si>
  <si>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</si>
  <si>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</si>
  <si>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</si>
  <si>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</si>
  <si>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</si>
  <si>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</si>
  <si>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</si>
  <si>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</si>
  <si>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</si>
  <si>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</si>
  <si>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</si>
  <si>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</si>
  <si>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</si>
  <si>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</si>
  <si>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</si>
  <si>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</si>
  <si>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</si>
  <si>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</si>
  <si>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</si>
  <si>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</si>
  <si>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</si>
  <si>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</si>
  <si>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</si>
  <si>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</si>
  <si>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</si>
  <si>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</si>
  <si>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</si>
  <si>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</si>
  <si>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</si>
  <si>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</si>
  <si>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</si>
  <si>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</si>
  <si>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</si>
  <si>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</si>
  <si>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</si>
  <si>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</si>
  <si>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</si>
  <si>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</si>
  <si>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</si>
  <si>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</si>
  <si>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</si>
  <si>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</si>
  <si>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</si>
  <si>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</si>
  <si>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</si>
  <si>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</si>
  <si>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</si>
  <si>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</si>
  <si>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</si>
  <si>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</si>
  <si>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</si>
  <si>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</si>
  <si>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</si>
  <si>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</si>
  <si>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</si>
  <si>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</si>
  <si>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</si>
  <si>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</si>
  <si>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</si>
  <si>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</si>
  <si>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</si>
  <si>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</si>
  <si>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</si>
  <si>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</si>
  <si>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</si>
  <si>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</si>
  <si>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</si>
  <si>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</si>
  <si>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</si>
  <si>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</si>
  <si>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</si>
  <si>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</si>
  <si>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</si>
  <si>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</si>
  <si>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</si>
  <si>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</si>
  <si>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</si>
  <si>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</si>
  <si>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</si>
  <si>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</si>
  <si>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</si>
  <si>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</si>
  <si>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</si>
  <si>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</si>
  <si>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</si>
  <si>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</si>
  <si>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</si>
  <si>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</si>
  <si>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</si>
  <si>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</si>
  <si>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</si>
  <si>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</si>
  <si>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</si>
  <si>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</si>
  <si>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</si>
  <si>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</si>
  <si>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</si>
  <si>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</si>
  <si>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</si>
  <si>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</si>
  <si>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</si>
  <si>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</si>
  <si>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</si>
  <si>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</si>
  <si>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</si>
  <si>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</si>
  <si>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</si>
  <si>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</si>
  <si>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</si>
  <si>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</si>
  <si>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</si>
  <si>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</si>
  <si>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</si>
  <si>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</si>
  <si>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</si>
  <si>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</si>
  <si>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</si>
  <si>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</si>
  <si>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</si>
  <si>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</si>
  <si>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</si>
  <si>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</si>
  <si>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</si>
  <si>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</si>
  <si>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</si>
  <si>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</si>
  <si>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</si>
  <si>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</si>
  <si>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</si>
  <si>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</si>
  <si>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</si>
  <si>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</si>
  <si>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</si>
  <si>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</si>
  <si>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</si>
  <si>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</si>
  <si>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</si>
  <si>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</si>
  <si>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</si>
  <si>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</si>
  <si>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</si>
  <si>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</si>
  <si>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</si>
  <si>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</si>
  <si>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</si>
  <si>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</si>
  <si>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</si>
  <si>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</si>
  <si>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</si>
  <si>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</si>
  <si>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</si>
  <si>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</si>
  <si>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</si>
  <si>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</si>
  <si>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</si>
  <si>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</si>
  <si>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</si>
  <si>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</si>
  <si>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</si>
  <si>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</si>
  <si>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</si>
  <si>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</si>
  <si>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</si>
  <si>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</si>
  <si>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</si>
  <si>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</si>
  <si>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</si>
  <si>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</si>
  <si>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</si>
  <si>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</si>
  <si>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</si>
  <si>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</si>
  <si>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</si>
  <si>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</si>
  <si>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</si>
  <si>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</si>
  <si>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</si>
  <si>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</si>
  <si>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</si>
  <si>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</si>
  <si>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</si>
  <si>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</si>
  <si>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</si>
  <si>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</si>
  <si>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</si>
  <si>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</si>
  <si>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</si>
  <si>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</si>
  <si>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</si>
  <si>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</si>
  <si>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</si>
  <si>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</si>
  <si>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</si>
  <si>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</si>
  <si>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</si>
  <si>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</si>
  <si>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</si>
  <si>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</si>
  <si>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</si>
  <si>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</si>
  <si>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</si>
  <si>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</si>
  <si>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</si>
  <si>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</si>
  <si>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</si>
  <si>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</si>
  <si>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</si>
  <si>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</si>
  <si>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</si>
  <si>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</si>
  <si>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</si>
  <si>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</si>
  <si>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</si>
  <si>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</si>
  <si>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</si>
  <si>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</si>
  <si>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</si>
  <si>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</si>
  <si>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</si>
  <si>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</si>
  <si>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</si>
  <si>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</si>
  <si>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</si>
  <si>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</si>
  <si>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</si>
  <si>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</si>
  <si>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</si>
  <si>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</si>
  <si>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</si>
  <si>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</si>
  <si>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</si>
  <si>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</si>
  <si>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</si>
  <si>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</si>
  <si>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</si>
  <si>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</si>
  <si>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</si>
  <si>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</si>
  <si>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</si>
  <si>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</si>
  <si>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</si>
  <si>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</si>
  <si>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</si>
  <si>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</si>
  <si>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</si>
  <si>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</si>
  <si>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</si>
  <si>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</si>
  <si>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</si>
  <si>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</si>
  <si>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</si>
  <si>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</si>
  <si>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</si>
  <si>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</si>
  <si>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</si>
  <si>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</si>
  <si>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</si>
  <si>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</si>
  <si>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</si>
  <si>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</si>
  <si>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</si>
  <si>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</si>
  <si>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</si>
  <si>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</si>
  <si>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</si>
  <si>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</si>
  <si>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</si>
  <si>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</si>
  <si>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</si>
  <si>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</si>
  <si>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</si>
  <si>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</si>
  <si>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</si>
  <si>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</si>
  <si>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</si>
  <si>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</si>
  <si>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</si>
  <si>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</si>
  <si>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</si>
  <si>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</si>
  <si>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</si>
  <si>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</si>
  <si>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</si>
  <si>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</si>
  <si>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</si>
  <si>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</si>
  <si>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</si>
  <si>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</si>
  <si>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</si>
  <si>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</si>
  <si>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</si>
  <si>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</si>
  <si>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</si>
  <si>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</si>
  <si>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</si>
  <si>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</si>
  <si>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</si>
  <si>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</si>
  <si>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</si>
  <si>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</si>
  <si>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</si>
  <si>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</si>
  <si>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</si>
  <si>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</si>
  <si>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</si>
  <si>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</si>
  <si>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</si>
  <si>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</si>
  <si>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</si>
  <si>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</si>
  <si>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</si>
  <si>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</si>
  <si>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</si>
  <si>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</si>
  <si>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</si>
  <si>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</si>
  <si>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</si>
  <si>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</si>
  <si>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</si>
  <si>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</si>
  <si>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</si>
  <si>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</si>
  <si>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</si>
  <si>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</si>
  <si>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</si>
  <si>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</si>
  <si>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</si>
  <si>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</si>
  <si>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</si>
  <si>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</si>
  <si>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</si>
  <si>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</si>
  <si>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</si>
  <si>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</si>
  <si>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</si>
  <si>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</si>
  <si>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</si>
  <si>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</si>
  <si>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</si>
  <si>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</si>
  <si>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</si>
  <si>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</si>
  <si>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</si>
  <si>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</si>
  <si>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</si>
  <si>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</si>
  <si>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</si>
  <si>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</si>
  <si>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</si>
  <si>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</si>
  <si>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</si>
  <si>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</si>
  <si>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</si>
  <si>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</si>
  <si>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</si>
  <si>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</si>
  <si>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</si>
  <si>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</si>
  <si>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</si>
  <si>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</si>
  <si>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</si>
  <si>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</si>
  <si>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</si>
  <si>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</si>
  <si>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</si>
  <si>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</si>
  <si>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</si>
  <si>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</si>
  <si>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</si>
  <si>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</si>
  <si>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</si>
  <si>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</si>
  <si>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</si>
  <si>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</si>
  <si>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</si>
  <si>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</si>
  <si>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</si>
  <si>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</si>
  <si>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</si>
  <si>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</si>
  <si>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</si>
  <si>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</si>
  <si>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</si>
  <si>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</si>
  <si>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</si>
  <si>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</si>
  <si>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</si>
  <si>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</si>
  <si>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</si>
  <si>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</si>
  <si>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</si>
  <si>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</si>
  <si>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</si>
  <si>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</si>
  <si>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</si>
  <si>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</si>
  <si>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</si>
  <si>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</si>
  <si>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</si>
  <si>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</si>
  <si>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</si>
  <si>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</si>
  <si>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</si>
  <si>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</si>
  <si>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</si>
  <si>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</si>
  <si>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</si>
  <si>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</si>
  <si>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</si>
  <si>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</si>
  <si>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</si>
  <si>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</si>
  <si>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</si>
  <si>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</si>
  <si>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</si>
  <si>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</si>
  <si>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</si>
  <si>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</si>
  <si>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</si>
  <si>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</si>
  <si>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</si>
  <si>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</si>
  <si>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</si>
  <si>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</si>
  <si>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</si>
  <si>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</si>
  <si>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</si>
  <si>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</si>
  <si>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</si>
  <si>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</si>
  <si>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</si>
  <si>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</si>
  <si>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</si>
  <si>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</si>
  <si>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</si>
  <si>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</si>
  <si>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</si>
  <si>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</si>
  <si>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</si>
  <si>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</si>
  <si>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</si>
  <si>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</si>
  <si>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</si>
  <si>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</si>
  <si>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</si>
  <si>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</si>
  <si>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</si>
  <si>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</si>
  <si>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</si>
  <si>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</si>
  <si>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</si>
  <si>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</si>
  <si>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</si>
  <si>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</si>
  <si>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</si>
  <si>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</si>
  <si>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</si>
  <si>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</si>
  <si>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</si>
  <si>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</si>
  <si>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</si>
  <si>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</si>
  <si>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</si>
  <si>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</si>
  <si>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</si>
  <si>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</si>
  <si>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</si>
  <si>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</si>
  <si>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</si>
  <si>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</si>
  <si>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</si>
  <si>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</si>
  <si>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</si>
  <si>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</si>
  <si>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</si>
  <si>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</si>
  <si>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</si>
  <si>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</si>
  <si>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</si>
  <si>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</si>
  <si>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</si>
  <si>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</si>
  <si>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</si>
  <si>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</si>
  <si>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</si>
  <si>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</si>
  <si>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</si>
  <si>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</si>
  <si>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</si>
  <si>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</si>
  <si>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</si>
  <si>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</si>
  <si>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</si>
  <si>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</si>
  <si>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</si>
  <si>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</si>
  <si>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</si>
  <si>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</si>
  <si>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</si>
  <si>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</si>
  <si>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</si>
  <si>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</si>
  <si>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</si>
  <si>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</si>
  <si>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</si>
  <si>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</si>
  <si>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</si>
  <si>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</si>
  <si>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</si>
  <si>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</si>
  <si>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</si>
  <si>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</si>
  <si>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</si>
  <si>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</si>
  <si>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</si>
  <si>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</si>
  <si>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</si>
  <si>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</si>
  <si>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</si>
  <si>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</si>
  <si>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</si>
  <si>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</si>
  <si>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</si>
  <si>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</si>
  <si>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</si>
  <si>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</si>
  <si>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</si>
  <si>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</si>
  <si>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</si>
  <si>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</si>
  <si>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</si>
  <si>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</si>
  <si>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</si>
  <si>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</si>
  <si>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</si>
  <si>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</si>
  <si>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</si>
  <si>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</si>
  <si>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</si>
  <si>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</si>
  <si>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</si>
  <si>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</si>
  <si>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</si>
  <si>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</si>
  <si>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</si>
  <si>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</si>
  <si>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</si>
  <si>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</si>
  <si>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</si>
  <si>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</si>
  <si>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</si>
  <si>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</si>
  <si>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</si>
  <si>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</si>
  <si>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</si>
  <si>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</si>
  <si>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</si>
  <si>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</si>
  <si>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</si>
  <si>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</si>
  <si>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</si>
  <si>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</si>
  <si>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</si>
  <si>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</si>
  <si>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</si>
  <si>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</si>
  <si>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</si>
  <si>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</si>
  <si>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</si>
  <si>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</si>
  <si>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</si>
  <si>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</si>
  <si>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</si>
  <si>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</si>
  <si>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</si>
  <si>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</si>
  <si>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</si>
  <si>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</si>
  <si>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</si>
  <si>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</si>
  <si>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</si>
  <si>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</si>
  <si>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</si>
  <si>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</si>
  <si>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</si>
  <si>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</si>
  <si>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</si>
  <si>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</si>
  <si>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</si>
  <si>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</si>
  <si>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</si>
  <si>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</si>
  <si>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</si>
  <si>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</si>
  <si>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</si>
  <si>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</si>
  <si>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</si>
  <si>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</si>
  <si>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</si>
  <si>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</si>
  <si>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</si>
  <si>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</si>
  <si>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</si>
  <si>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</si>
  <si>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</si>
  <si>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</si>
  <si>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</si>
  <si>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</si>
  <si>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</si>
  <si>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</si>
  <si>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</si>
  <si>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</si>
  <si>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</si>
  <si>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</si>
  <si>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</si>
  <si>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</si>
  <si>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</si>
  <si>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</si>
  <si>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</si>
  <si>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</si>
  <si>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</si>
  <si>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</si>
  <si>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</si>
  <si>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</si>
  <si>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</si>
  <si>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</si>
  <si>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</si>
  <si>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</si>
  <si>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</si>
  <si>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</si>
  <si>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</si>
  <si>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</si>
  <si>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</si>
  <si>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</si>
  <si>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</si>
  <si>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</si>
  <si>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</si>
  <si>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</si>
  <si>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</si>
  <si>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</si>
  <si>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</si>
  <si>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</si>
  <si>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</si>
  <si>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</si>
  <si>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</si>
  <si>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</si>
  <si>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</si>
  <si>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</si>
  <si>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</si>
  <si>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</si>
  <si>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</si>
  <si>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</si>
  <si>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</si>
  <si>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</si>
  <si>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</si>
  <si>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</si>
  <si>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</si>
  <si>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</si>
  <si>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</si>
  <si>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</si>
  <si>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</si>
  <si>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</si>
  <si>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</si>
  <si>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</si>
  <si>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</si>
  <si>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</si>
  <si>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</si>
  <si>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</si>
  <si>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</si>
  <si>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</si>
  <si>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</si>
  <si>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</si>
  <si>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</si>
  <si>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</si>
  <si>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</si>
  <si>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</si>
  <si>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</si>
  <si>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</si>
  <si>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</si>
  <si>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</si>
  <si>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</si>
  <si>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</si>
  <si>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</si>
  <si>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</si>
  <si>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</si>
  <si>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</si>
  <si>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</si>
  <si>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</si>
  <si>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</si>
  <si>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</si>
  <si>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</si>
  <si>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</si>
  <si>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</si>
  <si>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</si>
  <si>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</si>
  <si>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</si>
  <si>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</si>
  <si>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</si>
  <si>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</si>
  <si>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</si>
  <si>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</si>
  <si>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</si>
  <si>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</si>
  <si>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</si>
  <si>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</si>
  <si>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</si>
  <si>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</si>
  <si>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</si>
  <si>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</si>
  <si>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</si>
  <si>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</si>
  <si>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</si>
  <si>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</si>
  <si>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</si>
  <si>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</si>
  <si>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</si>
  <si>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</si>
  <si>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</si>
  <si>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</si>
  <si>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</si>
  <si>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</si>
  <si>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</si>
  <si>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</si>
  <si>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</si>
  <si>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</si>
  <si>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</si>
  <si>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</si>
  <si>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</si>
  <si>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</si>
  <si>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</si>
  <si>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</si>
  <si>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</si>
  <si>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</si>
  <si>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</si>
  <si>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</si>
  <si>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</si>
  <si>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</si>
  <si>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</si>
  <si>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</si>
  <si>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</si>
  <si>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</si>
  <si>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</si>
  <si>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</si>
  <si>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</si>
  <si>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</si>
  <si>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</si>
  <si>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</si>
  <si>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</si>
  <si>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</si>
  <si>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</si>
  <si>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</si>
  <si>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</si>
  <si>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</si>
  <si>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</si>
  <si>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</si>
  <si>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</si>
  <si>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</si>
  <si>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</si>
  <si>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</si>
  <si>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</si>
  <si>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</si>
  <si>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</si>
  <si>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</si>
  <si>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</si>
  <si>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</si>
  <si>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</si>
  <si>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</si>
  <si>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</si>
  <si>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</si>
  <si>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</si>
  <si>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</si>
  <si>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</si>
  <si>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</si>
  <si>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</si>
  <si>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</si>
  <si>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</si>
  <si>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</si>
  <si>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</si>
  <si>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</si>
  <si>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</si>
  <si>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</si>
  <si>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</si>
  <si>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</si>
  <si>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</si>
  <si>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</si>
  <si>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</si>
  <si>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</si>
  <si>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</si>
  <si>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</si>
  <si>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</si>
  <si>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</si>
  <si>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</si>
  <si>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</si>
  <si>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</si>
  <si>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</si>
  <si>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</si>
  <si>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</si>
  <si>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</si>
  <si>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</si>
  <si>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</si>
  <si>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</si>
  <si>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</si>
  <si>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</si>
  <si>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</si>
  <si>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</si>
  <si>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</si>
  <si>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</si>
  <si>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</si>
  <si>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</si>
  <si>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</si>
  <si>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</si>
  <si>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</si>
  <si>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</si>
  <si>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</si>
  <si>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</si>
  <si>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</si>
  <si>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</si>
  <si>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</si>
  <si>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</si>
  <si>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</si>
  <si>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</si>
  <si>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</si>
  <si>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</si>
  <si>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</si>
  <si>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</si>
  <si>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</si>
  <si>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</si>
  <si>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</si>
  <si>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</si>
  <si>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</si>
  <si>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</si>
  <si>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</si>
  <si>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</si>
  <si>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</si>
  <si>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</si>
  <si>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</si>
  <si>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</si>
  <si>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</si>
  <si>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</si>
  <si>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</si>
  <si>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</si>
  <si>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</si>
  <si>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</si>
  <si>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</si>
  <si>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</si>
  <si>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</si>
  <si>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</si>
  <si>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</si>
  <si>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</si>
  <si>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</si>
  <si>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</si>
  <si>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</si>
  <si>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</si>
  <si>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</si>
  <si>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</si>
  <si>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</si>
  <si>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</si>
  <si>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</si>
  <si>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</si>
  <si>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</si>
  <si>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</si>
  <si>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</si>
  <si>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</si>
  <si>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</si>
  <si>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</si>
  <si>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</si>
  <si>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</si>
  <si>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</si>
  <si>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</si>
  <si>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</si>
  <si>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</si>
  <si>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</si>
  <si>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</si>
  <si>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</si>
  <si>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</si>
  <si>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</si>
  <si>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</si>
  <si>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</si>
  <si>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</si>
  <si>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</si>
  <si>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</si>
  <si>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</si>
  <si>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</si>
  <si>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</si>
  <si>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</si>
  <si>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</si>
  <si>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</si>
  <si>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</si>
  <si>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</si>
  <si>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</si>
  <si>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</si>
  <si>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</si>
  <si>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</si>
  <si>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</si>
  <si>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</si>
  <si>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</si>
  <si>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</si>
  <si>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</si>
  <si>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</si>
  <si>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</si>
  <si>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</si>
  <si>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</si>
  <si>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</si>
  <si>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</si>
  <si>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</si>
  <si>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</si>
  <si>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</si>
  <si>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</si>
  <si>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</si>
  <si>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</si>
  <si>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</si>
  <si>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</si>
  <si>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</si>
  <si>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</si>
  <si>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</si>
  <si>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</si>
  <si>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</si>
  <si>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</si>
  <si>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</si>
  <si>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</si>
  <si>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</si>
  <si>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</si>
  <si>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</si>
  <si>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</si>
  <si>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</si>
  <si>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</si>
  <si>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</si>
  <si>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</si>
  <si>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</si>
  <si>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</si>
  <si>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</si>
  <si>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</si>
  <si>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</si>
  <si>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</si>
  <si>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</si>
  <si>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</si>
  <si>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</si>
  <si>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</si>
  <si>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</si>
  <si>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</si>
  <si>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</si>
  <si>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</si>
  <si>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</si>
  <si>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</si>
  <si>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</si>
  <si>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</si>
  <si>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</si>
  <si>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</si>
  <si>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</si>
  <si>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</si>
  <si>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</si>
  <si>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</si>
  <si>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</si>
  <si>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</si>
  <si>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</si>
  <si>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</si>
  <si>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</si>
  <si>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</si>
  <si>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</si>
  <si>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</si>
  <si>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</si>
  <si>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</si>
  <si>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</si>
  <si>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</si>
  <si>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</si>
  <si>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</si>
  <si>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</si>
  <si>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</si>
  <si>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</si>
  <si>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</si>
  <si>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</si>
  <si>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</si>
  <si>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</si>
  <si>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</si>
  <si>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</si>
  <si>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</si>
  <si>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</si>
  <si>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</si>
  <si>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</si>
  <si>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</si>
  <si>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</si>
  <si>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</si>
  <si>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</si>
  <si>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</si>
  <si>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</si>
  <si>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</si>
  <si>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</si>
  <si>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</si>
  <si>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</si>
  <si>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</si>
  <si>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</si>
  <si>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</si>
  <si>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</si>
  <si>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</si>
  <si>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</si>
  <si>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</si>
  <si>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</si>
  <si>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</si>
  <si>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</si>
  <si>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</si>
  <si>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</si>
  <si>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</si>
  <si>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</si>
  <si>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</si>
  <si>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</si>
  <si>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</si>
  <si>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</si>
  <si>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</si>
  <si>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</si>
  <si>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</si>
  <si>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</si>
  <si>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</si>
  <si>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</si>
  <si>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</si>
  <si>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</si>
  <si>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</si>
  <si>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</si>
  <si>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</si>
  <si>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</si>
  <si>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</si>
  <si>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</si>
  <si>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</si>
  <si>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</si>
  <si>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</si>
  <si>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</si>
  <si>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</si>
  <si>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</si>
  <si>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</si>
  <si>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</si>
  <si>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</si>
  <si>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</si>
  <si>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</si>
  <si>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</si>
  <si>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</si>
  <si>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</si>
  <si>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</si>
  <si>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</si>
  <si>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</si>
  <si>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</si>
  <si>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</si>
  <si>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</si>
  <si>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</si>
  <si>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</si>
  <si>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</si>
  <si>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</si>
  <si>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</si>
  <si>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</si>
  <si>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</si>
  <si>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</si>
  <si>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</si>
  <si>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</si>
  <si>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</si>
  <si>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</si>
  <si>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</si>
  <si>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</si>
  <si>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</si>
  <si>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</si>
  <si>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</si>
  <si>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</si>
  <si>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</si>
  <si>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</si>
  <si>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</si>
  <si>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</si>
  <si>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</si>
  <si>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</si>
  <si>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</si>
  <si>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</si>
  <si>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</si>
  <si>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</si>
  <si>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</si>
  <si>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</si>
  <si>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</si>
  <si>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</si>
  <si>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</si>
  <si>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</si>
  <si>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</si>
  <si>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</si>
  <si>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</si>
  <si>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</si>
  <si>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</si>
  <si>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</si>
  <si>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</si>
  <si>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</si>
  <si>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</si>
  <si>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</si>
  <si>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</si>
  <si>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</si>
  <si>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</si>
  <si>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</si>
  <si>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</si>
  <si>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</si>
  <si>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</si>
  <si>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</si>
  <si>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</si>
  <si>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</si>
  <si>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</si>
  <si>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</si>
  <si>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</si>
  <si>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</si>
  <si>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</si>
  <si>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</si>
  <si>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</si>
  <si>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</si>
  <si>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</si>
  <si>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</si>
  <si>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</si>
  <si>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</si>
  <si>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</si>
  <si>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</si>
  <si>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</si>
  <si>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</si>
  <si>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</si>
  <si>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</si>
  <si>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</si>
  <si>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</si>
  <si>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</si>
  <si>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</si>
  <si>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</si>
  <si>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</si>
  <si>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</si>
  <si>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</si>
  <si>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</si>
  <si>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</si>
  <si>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</si>
  <si>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</si>
  <si>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</si>
  <si>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</si>
  <si>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</si>
  <si>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</si>
  <si>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</si>
  <si>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</si>
  <si>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</si>
  <si>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</si>
  <si>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</si>
  <si>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</si>
  <si>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</si>
  <si>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</si>
  <si>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</si>
  <si>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</si>
  <si>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</si>
  <si>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</si>
  <si>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</si>
  <si>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</si>
  <si>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</si>
  <si>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</si>
  <si>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</si>
  <si>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</si>
  <si>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</si>
  <si>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</si>
  <si>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</si>
  <si>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</si>
  <si>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</si>
  <si>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</si>
  <si>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</si>
  <si>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</si>
  <si>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</si>
  <si>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</si>
  <si>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</si>
  <si>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</si>
  <si>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</si>
  <si>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</si>
  <si>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</si>
  <si>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</si>
  <si>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</si>
  <si>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</si>
  <si>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</si>
  <si>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</si>
  <si>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</si>
  <si>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</si>
  <si>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</si>
  <si>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</si>
  <si>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</si>
  <si>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</si>
  <si>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</si>
  <si>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</si>
  <si>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</si>
  <si>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</si>
  <si>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</si>
  <si>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</si>
  <si>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</si>
  <si>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</si>
  <si>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</si>
  <si>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</si>
  <si>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</si>
  <si>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</si>
  <si>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</si>
  <si>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</si>
  <si>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</si>
  <si>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</si>
  <si>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</si>
  <si>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</si>
  <si>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</si>
  <si>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</si>
  <si>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</si>
  <si>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</si>
  <si>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</si>
  <si>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</si>
  <si>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</si>
  <si>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</si>
  <si>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</si>
  <si>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</si>
  <si>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</si>
  <si>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</si>
  <si>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</si>
  <si>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</si>
  <si>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</si>
  <si>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</si>
  <si>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</si>
  <si>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</si>
  <si>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</si>
  <si>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</si>
  <si>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</si>
  <si>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</si>
  <si>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</si>
  <si>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</si>
  <si>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</si>
  <si>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</si>
  <si>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</si>
  <si>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</si>
  <si>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</si>
  <si>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</si>
  <si>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</si>
  <si>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</si>
  <si>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</si>
  <si>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</si>
  <si>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</si>
  <si>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</si>
  <si>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</si>
  <si>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</si>
  <si>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</si>
  <si>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</si>
  <si>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</si>
  <si>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</si>
  <si>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</si>
  <si>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</si>
  <si>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</si>
  <si>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</si>
  <si>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</si>
  <si>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</si>
  <si>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</si>
  <si>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</si>
  <si>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</si>
  <si>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</si>
  <si>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</si>
  <si>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</si>
  <si>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</si>
  <si>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</si>
  <si>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</si>
  <si>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</si>
  <si>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</si>
  <si>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</si>
  <si>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</si>
  <si>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</si>
  <si>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</si>
  <si>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</si>
  <si>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</si>
  <si>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</si>
  <si>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</si>
  <si>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</si>
  <si>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</si>
  <si>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</si>
  <si>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</si>
  <si>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</si>
  <si>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</si>
  <si>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</si>
  <si>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</si>
  <si>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</si>
  <si>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</si>
  <si>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</si>
  <si>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</si>
  <si>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</si>
  <si>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</si>
  <si>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</si>
  <si>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</si>
  <si>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</si>
  <si>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</si>
  <si>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</si>
  <si>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</si>
  <si>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</si>
  <si>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</si>
  <si>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</si>
  <si>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</si>
  <si>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</si>
  <si>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</si>
  <si>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</si>
  <si>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</si>
  <si>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</si>
  <si>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</si>
  <si>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</si>
  <si>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</si>
  <si>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</si>
  <si>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</si>
  <si>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</si>
  <si>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</si>
  <si>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</si>
  <si>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</si>
  <si>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</si>
  <si>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</si>
  <si>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</si>
  <si>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</si>
  <si>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</si>
  <si>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</si>
  <si>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</si>
  <si>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</si>
  <si>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</si>
  <si>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</si>
  <si>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</si>
  <si>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</si>
  <si>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</si>
  <si>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</si>
  <si>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</si>
  <si>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</si>
  <si>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</si>
  <si>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</si>
  <si>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</si>
  <si>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</si>
  <si>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</si>
  <si>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</si>
  <si>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</si>
  <si>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</si>
  <si>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</si>
  <si>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</si>
  <si>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</si>
  <si>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</si>
  <si>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</si>
  <si>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</si>
  <si>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</si>
  <si>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</si>
  <si>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</si>
  <si>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</si>
  <si>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</si>
  <si>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</si>
  <si>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</si>
  <si>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</si>
  <si>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</si>
  <si>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</si>
  <si>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</si>
  <si>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</si>
  <si>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</si>
  <si>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</si>
  <si>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</si>
  <si>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</si>
  <si>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</si>
  <si>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</si>
  <si>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</si>
  <si>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</si>
  <si>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</si>
  <si>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</si>
  <si>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</si>
  <si>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</si>
  <si>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</si>
  <si>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</si>
  <si>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</si>
  <si>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</si>
  <si>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</si>
  <si>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</si>
  <si>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</si>
  <si>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</si>
  <si>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</si>
  <si>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</si>
  <si>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</si>
  <si>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</si>
  <si>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</si>
  <si>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</si>
  <si>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</si>
  <si>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</si>
  <si>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</si>
  <si>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</si>
  <si>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</si>
  <si>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</si>
  <si>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</si>
  <si>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</si>
  <si>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</si>
  <si>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</si>
  <si>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</si>
  <si>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</si>
  <si>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</si>
  <si>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</si>
  <si>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</si>
  <si>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</si>
  <si>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</si>
  <si>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</si>
  <si>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</si>
  <si>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</si>
  <si>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</si>
  <si>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</si>
  <si>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</si>
  <si>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</si>
  <si>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</si>
  <si>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</si>
  <si>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</si>
  <si>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</si>
  <si>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</si>
  <si>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</si>
  <si>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</si>
  <si>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</si>
  <si>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</si>
  <si>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</si>
  <si>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</si>
  <si>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</si>
  <si>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</si>
  <si>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</si>
  <si>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</si>
  <si>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</si>
  <si>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</si>
  <si>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</si>
  <si>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</si>
  <si>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</si>
  <si>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</si>
  <si>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</si>
  <si>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</si>
  <si>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</si>
  <si>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</si>
  <si>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</si>
  <si>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</si>
  <si>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</si>
  <si>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</si>
  <si>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</si>
  <si>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</si>
  <si>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</si>
  <si>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</si>
  <si>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</si>
  <si>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</si>
  <si>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</si>
  <si>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</si>
  <si>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</si>
  <si>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</si>
  <si>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</si>
  <si>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</si>
  <si>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</si>
  <si>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</si>
  <si>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</si>
  <si>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</si>
  <si>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</si>
  <si>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</si>
  <si>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</si>
  <si>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</si>
  <si>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</si>
  <si>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</si>
  <si>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</si>
  <si>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</si>
  <si>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</si>
  <si>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</si>
  <si>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</si>
  <si>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</si>
  <si>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</si>
  <si>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</si>
  <si>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</si>
  <si>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</si>
  <si>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</si>
  <si>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</si>
  <si>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</si>
  <si>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</si>
  <si>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</si>
  <si>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</si>
  <si>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</si>
  <si>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</si>
  <si>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</si>
  <si>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</si>
  <si>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</si>
  <si>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</si>
  <si>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</si>
  <si>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</si>
  <si>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</si>
  <si>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</si>
  <si>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</si>
  <si>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</si>
  <si>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</si>
  <si>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</si>
  <si>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</si>
  <si>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</si>
  <si>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</si>
  <si>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</si>
  <si>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</si>
  <si>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</si>
  <si>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</si>
  <si>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</si>
  <si>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</si>
  <si>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</si>
  <si>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</si>
  <si>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</si>
  <si>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</si>
  <si>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</si>
  <si>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</si>
  <si>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</si>
  <si>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</si>
  <si>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</si>
  <si>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</si>
  <si>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</si>
  <si>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</si>
  <si>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</si>
  <si>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</si>
  <si>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</si>
  <si>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</si>
  <si>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</si>
  <si>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</si>
  <si>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</si>
  <si>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</si>
  <si>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</si>
  <si>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</si>
  <si>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</si>
  <si>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</si>
  <si>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</si>
  <si>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</si>
  <si>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</si>
  <si>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</si>
  <si>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</si>
  <si>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</si>
  <si>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</si>
  <si>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</si>
  <si>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</si>
  <si>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</si>
  <si>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</si>
  <si>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</si>
  <si>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</si>
  <si>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</si>
  <si>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</si>
  <si>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</si>
  <si>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</si>
  <si>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</si>
  <si>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</si>
  <si>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</si>
  <si>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</si>
  <si>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</si>
  <si>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</si>
  <si>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</si>
  <si>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</si>
  <si>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</si>
  <si>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</si>
  <si>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</si>
  <si>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</si>
  <si>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</si>
  <si>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</si>
  <si>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</si>
  <si>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</si>
  <si>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</si>
  <si>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</si>
  <si>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</si>
  <si>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</si>
  <si>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</si>
  <si>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</si>
  <si>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</si>
  <si>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</si>
  <si>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</si>
  <si>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</si>
  <si>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</si>
  <si>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</si>
  <si>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</si>
  <si>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</si>
  <si>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</si>
  <si>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</si>
  <si>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</si>
  <si>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</si>
  <si>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</si>
  <si>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</si>
  <si>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</si>
  <si>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</si>
  <si>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</si>
  <si>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</si>
  <si>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</si>
  <si>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</si>
  <si>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</si>
  <si>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</si>
  <si>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</si>
  <si>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</si>
  <si>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</si>
  <si>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</si>
  <si>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</si>
  <si>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</si>
  <si>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</si>
  <si>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</si>
  <si>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</si>
  <si>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</si>
  <si>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</si>
  <si>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</si>
  <si>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</si>
  <si>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</si>
  <si>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</si>
  <si>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</si>
  <si>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</si>
  <si>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</si>
  <si>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</si>
  <si>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</si>
  <si>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</si>
  <si>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</si>
  <si>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</si>
  <si>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</si>
  <si>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</si>
  <si>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</si>
  <si>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</si>
  <si>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</si>
  <si>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</si>
  <si>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</si>
  <si>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</si>
  <si>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</si>
  <si>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</si>
  <si>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</si>
  <si>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</si>
  <si>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</si>
  <si>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</si>
  <si>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</si>
  <si>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</si>
  <si>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</si>
  <si>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</si>
  <si>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</si>
  <si>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</si>
  <si>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</si>
  <si>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</si>
  <si>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</si>
  <si>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</si>
  <si>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</si>
  <si>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</si>
  <si>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</si>
  <si>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</si>
  <si>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</si>
  <si>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</si>
  <si>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</si>
  <si>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</si>
  <si>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</si>
  <si>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</si>
  <si>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</si>
  <si>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</si>
  <si>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</si>
  <si>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</si>
  <si>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</si>
  <si>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</si>
  <si>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</si>
  <si>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</si>
  <si>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</si>
  <si>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</si>
  <si>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</si>
  <si>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</si>
  <si>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</si>
  <si>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</si>
  <si>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</si>
  <si>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</si>
  <si>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</si>
  <si>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</si>
  <si>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</si>
  <si>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</si>
  <si>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</si>
  <si>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</si>
  <si>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</si>
  <si>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</si>
  <si>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</si>
  <si>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</si>
  <si>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</si>
  <si>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</si>
  <si>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</si>
  <si>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</si>
  <si>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</si>
  <si>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</si>
  <si>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</si>
  <si>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</si>
  <si>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</si>
  <si>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</si>
  <si>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</si>
  <si>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</si>
  <si>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</si>
  <si>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</si>
  <si>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</si>
  <si>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</si>
  <si>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</si>
  <si>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</si>
  <si>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</si>
  <si>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</si>
  <si>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</si>
  <si>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</si>
  <si>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</si>
  <si>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</si>
  <si>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</si>
  <si>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</si>
  <si>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</si>
  <si>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</si>
  <si>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</si>
  <si>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</si>
  <si>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</si>
  <si>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</si>
  <si>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</si>
  <si>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</si>
  <si>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</si>
  <si>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</si>
  <si>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</si>
  <si>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</si>
  <si>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</si>
  <si>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</si>
  <si>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</si>
  <si>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</si>
  <si>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</si>
  <si>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</si>
  <si>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</si>
  <si>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</si>
  <si>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</si>
  <si>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</si>
  <si>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</si>
  <si>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</si>
  <si>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</si>
  <si>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</si>
  <si>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</si>
  <si>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</si>
  <si>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</si>
  <si>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</si>
  <si>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</si>
  <si>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</si>
  <si>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</si>
  <si>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</si>
  <si>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</si>
  <si>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</si>
  <si>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</si>
  <si>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</si>
  <si>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</si>
  <si>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</si>
  <si>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</si>
  <si>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</si>
  <si>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</si>
  <si>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</si>
  <si>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</si>
  <si>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</si>
  <si>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</si>
  <si>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</si>
  <si>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</si>
  <si>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</si>
  <si>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</si>
  <si>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</si>
  <si>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</si>
  <si>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</si>
  <si>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</si>
  <si>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</si>
  <si>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</si>
  <si>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</si>
  <si>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</si>
  <si>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</si>
  <si>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</si>
  <si>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</si>
  <si>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</si>
  <si>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</si>
  <si>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</si>
  <si>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</si>
  <si>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</si>
  <si>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</si>
  <si>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</si>
  <si>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</si>
  <si>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</si>
  <si>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</si>
  <si>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</si>
  <si>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</si>
  <si>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</si>
  <si>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</si>
  <si>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</si>
  <si>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</si>
  <si>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</si>
  <si>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</si>
  <si>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</si>
  <si>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</si>
  <si>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</si>
  <si>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</si>
  <si>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</si>
  <si>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</si>
  <si>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</si>
  <si>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</si>
  <si>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</si>
  <si>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</si>
  <si>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</si>
  <si>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</si>
  <si>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</si>
  <si>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</si>
  <si>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</si>
  <si>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</si>
  <si>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</si>
  <si>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</si>
  <si>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</si>
  <si>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</si>
  <si>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</si>
  <si>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</si>
  <si>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</si>
  <si>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</si>
  <si>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</si>
  <si>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</si>
  <si>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</si>
  <si>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</si>
  <si>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</si>
  <si>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</si>
  <si>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</si>
  <si>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</si>
  <si>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</si>
  <si>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</si>
  <si>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</si>
  <si>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</si>
  <si>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</si>
  <si>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</si>
  <si>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</si>
  <si>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</si>
  <si>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</si>
  <si>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</si>
  <si>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</si>
  <si>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</si>
  <si>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</si>
  <si>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</si>
  <si>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</si>
  <si>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</si>
  <si>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</si>
  <si>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</si>
  <si>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</si>
  <si>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</si>
  <si>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</si>
  <si>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</si>
  <si>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</si>
  <si>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</si>
  <si>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</si>
  <si>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</si>
  <si>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</si>
  <si>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</si>
  <si>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</si>
  <si>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</si>
  <si>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</si>
  <si>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</si>
  <si>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</si>
  <si>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</si>
  <si>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</si>
  <si>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</si>
  <si>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</si>
  <si>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</si>
  <si>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</si>
  <si>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</si>
  <si>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</si>
  <si>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</si>
  <si>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</si>
  <si>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</si>
  <si>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</si>
  <si>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</si>
  <si>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</si>
  <si>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</si>
  <si>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</si>
  <si>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</si>
  <si>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</si>
  <si>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</si>
  <si>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</si>
  <si>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</si>
  <si>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</si>
  <si>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</si>
  <si>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</si>
  <si>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</si>
  <si>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</si>
  <si>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</si>
  <si>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</si>
  <si>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</si>
  <si>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</si>
  <si>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</si>
  <si>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</si>
  <si>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</si>
  <si>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</si>
  <si>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</si>
  <si>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</si>
  <si>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</si>
  <si>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</si>
  <si>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</si>
  <si>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</si>
  <si>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</si>
  <si>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</si>
  <si>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</si>
  <si>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</si>
  <si>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</si>
  <si>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</si>
  <si>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</si>
  <si>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</si>
  <si>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</si>
  <si>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</si>
  <si>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</si>
  <si>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</si>
  <si>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</si>
  <si>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</si>
  <si>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</si>
  <si>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</si>
  <si>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</si>
  <si>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</si>
  <si>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</si>
  <si>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</si>
  <si>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</si>
  <si>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</si>
  <si>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</si>
  <si>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</si>
  <si>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</si>
  <si>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</si>
  <si>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</si>
  <si>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</si>
  <si>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</si>
  <si>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</si>
  <si>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</si>
  <si>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</si>
  <si>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</si>
  <si>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</si>
  <si>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</si>
  <si>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</si>
  <si>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</si>
  <si>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</si>
  <si>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</si>
  <si>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</si>
  <si>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</si>
  <si>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</si>
  <si>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</si>
  <si>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</si>
  <si>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</si>
  <si>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</si>
  <si>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</si>
  <si>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</si>
  <si>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</si>
  <si>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</si>
  <si>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</si>
  <si>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</si>
  <si>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</si>
  <si>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</si>
  <si>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</si>
  <si>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</si>
  <si>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</si>
  <si>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</si>
  <si>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</si>
  <si>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</si>
  <si>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</si>
  <si>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</si>
  <si>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</si>
  <si>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</si>
  <si>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</si>
  <si>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</si>
  <si>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</si>
  <si>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</si>
  <si>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</si>
  <si>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</si>
  <si>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</si>
  <si>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</si>
  <si>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</si>
  <si>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</si>
  <si>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</si>
  <si>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</si>
  <si>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</si>
  <si>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</si>
  <si>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</si>
  <si>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</si>
  <si>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</si>
  <si>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</si>
  <si>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</si>
  <si>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</si>
  <si>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</si>
  <si>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</si>
  <si>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</si>
  <si>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</si>
  <si>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</si>
  <si>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</si>
  <si>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</si>
  <si>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</si>
  <si>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</si>
  <si>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</si>
  <si>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</si>
  <si>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</si>
  <si>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</si>
  <si>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</si>
  <si>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</si>
  <si>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</si>
  <si>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</si>
  <si>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</si>
  <si>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</si>
  <si>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</si>
  <si>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</si>
  <si>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</si>
  <si>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</si>
  <si>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</si>
  <si>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</si>
  <si>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</si>
  <si>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</si>
  <si>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</si>
  <si>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</si>
  <si>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</si>
  <si>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</si>
  <si>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</si>
  <si>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</si>
  <si>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</si>
  <si>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</si>
  <si>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</si>
  <si>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</si>
  <si>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</si>
  <si>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</si>
  <si>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</si>
  <si>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</si>
  <si>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</si>
  <si>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</si>
  <si>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</si>
  <si>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</si>
  <si>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</si>
  <si>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</si>
  <si>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</si>
  <si>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</si>
  <si>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</si>
  <si>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</si>
  <si>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</si>
  <si>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</si>
  <si>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</si>
  <si>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</si>
  <si>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</si>
  <si>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</si>
  <si>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</si>
  <si>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</si>
  <si>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</si>
  <si>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</si>
  <si>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</si>
  <si>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</si>
  <si>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</si>
  <si>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</si>
  <si>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</si>
  <si>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</si>
  <si>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</si>
  <si>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</si>
  <si>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</si>
  <si>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</si>
  <si>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</si>
  <si>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</si>
  <si>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</si>
  <si>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</si>
  <si>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</si>
  <si>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</si>
  <si>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</si>
  <si>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</si>
  <si>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</si>
  <si>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</si>
  <si>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</si>
  <si>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</si>
  <si>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</si>
  <si>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</si>
  <si>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</si>
  <si>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</si>
  <si>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</si>
  <si>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</si>
  <si>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</si>
  <si>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</si>
  <si>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</si>
  <si>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</si>
  <si>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</si>
  <si>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</si>
  <si>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</si>
  <si>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</si>
  <si>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</si>
  <si>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</si>
  <si>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</si>
  <si>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</si>
  <si>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</si>
  <si>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</si>
  <si>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</si>
  <si>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</si>
  <si>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</si>
  <si>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</si>
  <si>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</si>
  <si>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</si>
  <si>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</si>
  <si>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</si>
  <si>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</si>
  <si>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</si>
  <si>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</si>
  <si>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</si>
  <si>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</si>
  <si>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</si>
  <si>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</si>
  <si>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</si>
  <si>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</si>
  <si>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</si>
  <si>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</si>
  <si>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</si>
  <si>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</si>
  <si>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</si>
  <si>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</si>
  <si>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</si>
  <si>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</si>
  <si>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</si>
  <si>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</si>
  <si>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</si>
  <si>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</si>
  <si>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</si>
  <si>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</si>
  <si>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</si>
  <si>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</si>
  <si>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</si>
  <si>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</si>
  <si>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</si>
  <si>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</si>
  <si>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</si>
  <si>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</si>
  <si>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</si>
  <si>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</si>
  <si>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</si>
  <si>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</si>
  <si>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</si>
  <si>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</si>
  <si>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</si>
  <si>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</si>
  <si>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</si>
  <si>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</si>
  <si>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</si>
  <si>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</si>
  <si>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</si>
  <si>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</si>
  <si>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</si>
  <si>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</si>
  <si>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</si>
  <si>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</si>
  <si>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</si>
  <si>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</si>
  <si>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</si>
  <si>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</si>
  <si>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</si>
  <si>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</si>
  <si>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</si>
  <si>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</si>
  <si>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</si>
  <si>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</si>
  <si>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</si>
  <si>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</si>
  <si>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</si>
  <si>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</si>
  <si>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</si>
  <si>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</si>
  <si>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</si>
  <si>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</si>
  <si>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</si>
  <si>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</si>
  <si>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</si>
  <si>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</si>
  <si>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</si>
  <si>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</si>
  <si>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</si>
  <si>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</si>
  <si>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</si>
  <si>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</si>
  <si>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</si>
  <si>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</si>
  <si>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</si>
  <si>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</si>
  <si>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</si>
  <si>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</si>
  <si>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</si>
  <si>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</si>
  <si>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</si>
  <si>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</si>
  <si>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</si>
  <si>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</si>
  <si>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</si>
  <si>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</si>
  <si>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</si>
  <si>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</si>
  <si>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</si>
  <si>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</si>
  <si>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</si>
  <si>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</si>
  <si>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</si>
  <si>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</si>
  <si>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</si>
  <si>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</si>
  <si>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</si>
  <si>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</si>
  <si>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</si>
  <si>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</si>
  <si>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</si>
  <si>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</si>
  <si>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</si>
  <si>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</si>
  <si>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</si>
  <si>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</si>
  <si>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</si>
  <si>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</si>
  <si>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</si>
  <si>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</si>
  <si>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</si>
  <si>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</si>
  <si>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</si>
  <si>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</si>
  <si>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</si>
  <si>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</si>
  <si>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</si>
  <si>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</si>
  <si>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</si>
  <si>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</si>
  <si>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</si>
  <si>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</si>
  <si>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</si>
  <si>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</si>
  <si>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</si>
  <si>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</si>
  <si>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</si>
  <si>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</si>
  <si>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</si>
  <si>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</si>
  <si>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</si>
  <si>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</si>
  <si>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</si>
  <si>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</si>
  <si>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</si>
  <si>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</si>
  <si>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</si>
  <si>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</si>
  <si>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</si>
  <si>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</si>
  <si>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</si>
  <si>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</si>
  <si>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</si>
  <si>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</si>
  <si>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</si>
  <si>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</si>
  <si>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</si>
  <si>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</si>
  <si>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</si>
  <si>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</si>
  <si>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</si>
  <si>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</si>
  <si>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</si>
  <si>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</si>
  <si>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</si>
  <si>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</si>
  <si>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</si>
  <si>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</si>
  <si>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</si>
  <si>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</si>
  <si>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</si>
  <si>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</si>
  <si>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</si>
  <si>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</si>
  <si>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</si>
  <si>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</si>
  <si>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</si>
  <si>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</si>
  <si>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</si>
  <si>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</si>
  <si>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</si>
  <si>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</si>
  <si>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</si>
  <si>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</si>
  <si>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</si>
  <si>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</si>
  <si>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</si>
  <si>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</si>
  <si>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</si>
  <si>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</si>
  <si>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</si>
  <si>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</si>
  <si>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</si>
  <si>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</si>
  <si>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</si>
  <si>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</si>
  <si>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</si>
  <si>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</si>
  <si>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</si>
  <si>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</si>
  <si>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</si>
  <si>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</si>
  <si>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</si>
  <si>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</si>
  <si>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</si>
  <si>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</si>
  <si>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</si>
  <si>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</si>
  <si>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</si>
  <si>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</si>
  <si>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</si>
  <si>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</si>
  <si>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</si>
  <si>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</si>
  <si>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</si>
  <si>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</si>
  <si>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</si>
  <si>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</si>
  <si>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</si>
  <si>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</si>
  <si>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</si>
  <si>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</si>
  <si>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</si>
  <si>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</si>
  <si>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</si>
  <si>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</si>
  <si>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</si>
  <si>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</si>
  <si>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</si>
  <si>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</si>
  <si>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</si>
  <si>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</si>
  <si>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</si>
  <si>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</si>
  <si>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</si>
  <si>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</si>
  <si>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</si>
  <si>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</si>
  <si>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</si>
  <si>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</si>
  <si>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</si>
  <si>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</si>
  <si>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</si>
  <si>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</si>
  <si>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</si>
  <si>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</si>
  <si>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</si>
  <si>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</si>
  <si>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</si>
  <si>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</si>
  <si>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</si>
  <si>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</si>
  <si>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</si>
  <si>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</si>
  <si>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</si>
  <si>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</si>
  <si>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</si>
  <si>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</si>
  <si>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</si>
  <si>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</si>
  <si>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</si>
  <si>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</si>
  <si>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</si>
  <si>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</si>
  <si>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</si>
  <si>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</si>
  <si>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</si>
  <si>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</si>
  <si>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</si>
  <si>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</si>
  <si>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</si>
  <si>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</si>
  <si>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</si>
  <si>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</si>
  <si>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</si>
  <si>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</si>
  <si>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</si>
  <si>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</si>
  <si>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</si>
  <si>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</si>
  <si>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</si>
  <si>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</si>
  <si>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</si>
  <si>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</si>
  <si>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</si>
  <si>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</si>
  <si>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</si>
  <si>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</si>
  <si>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</si>
  <si>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</si>
  <si>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</si>
  <si>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</si>
  <si>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</si>
  <si>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</si>
  <si>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</si>
  <si>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</si>
  <si>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</si>
  <si>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</si>
  <si>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</si>
  <si>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</si>
  <si>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</si>
  <si>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</si>
  <si>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</si>
  <si>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</si>
  <si>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</si>
  <si>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</si>
  <si>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</si>
  <si>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</si>
  <si>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</si>
  <si>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</si>
  <si>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</si>
  <si>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</si>
  <si>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</si>
  <si>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</si>
  <si>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</si>
  <si>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</si>
  <si>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</si>
  <si>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</si>
  <si>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</si>
  <si>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</si>
  <si>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</si>
  <si>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</si>
  <si>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</si>
  <si>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</si>
  <si>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</si>
  <si>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</si>
  <si>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</si>
  <si>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</si>
  <si>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</si>
  <si>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</si>
  <si>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</si>
  <si>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</si>
  <si>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</si>
  <si>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</si>
  <si>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</si>
  <si>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</si>
  <si>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</si>
  <si>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</si>
  <si>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</si>
  <si>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</si>
  <si>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</si>
  <si>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</si>
  <si>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</si>
  <si>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</si>
  <si>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</si>
  <si>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</si>
  <si>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</si>
  <si>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</si>
  <si>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</si>
  <si>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</si>
  <si>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</si>
  <si>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</si>
  <si>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</si>
  <si>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</si>
  <si>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</si>
  <si>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</si>
  <si>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</si>
  <si>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</si>
  <si>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</si>
  <si>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</si>
  <si>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</si>
  <si>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</si>
  <si>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</si>
  <si>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</si>
  <si>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</si>
  <si>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</si>
  <si>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</si>
  <si>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</si>
  <si>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</si>
  <si>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</si>
  <si>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</si>
  <si>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</si>
  <si>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</si>
  <si>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</si>
  <si>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</si>
  <si>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</si>
  <si>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</si>
  <si>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</si>
  <si>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</si>
  <si>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</si>
  <si>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</si>
  <si>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</si>
  <si>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</si>
  <si>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</si>
  <si>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</si>
  <si>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</si>
  <si>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</si>
  <si>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</si>
  <si>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</si>
  <si>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</si>
  <si>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</si>
  <si>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</si>
  <si>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</si>
  <si>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</si>
  <si>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</si>
  <si>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</si>
  <si>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</si>
  <si>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</si>
  <si>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</si>
  <si>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</si>
  <si>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</si>
  <si>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</si>
  <si>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</si>
  <si>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</si>
  <si>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</si>
  <si>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</si>
  <si>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</si>
  <si>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</si>
  <si>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</si>
  <si>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</si>
  <si>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</si>
  <si>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</si>
  <si>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</si>
  <si>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</si>
  <si>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</si>
  <si>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</si>
  <si>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</si>
  <si>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</si>
  <si>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</si>
  <si>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</si>
  <si>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</si>
  <si>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</si>
  <si>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</si>
  <si>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</si>
  <si>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</si>
  <si>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</si>
  <si>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</si>
  <si>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</si>
  <si>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</si>
  <si>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</si>
  <si>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</si>
  <si>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</si>
  <si>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</si>
  <si>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</si>
  <si>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</si>
  <si>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</si>
  <si>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</si>
  <si>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</si>
  <si>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</si>
  <si>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</si>
  <si>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</si>
  <si>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</si>
  <si>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</si>
  <si>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</si>
  <si>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</si>
  <si>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</si>
  <si>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</si>
  <si>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</si>
  <si>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</si>
  <si>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</si>
  <si>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</si>
  <si>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</si>
  <si>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</si>
  <si>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</si>
  <si>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</si>
  <si>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</si>
  <si>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</si>
  <si>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</si>
  <si>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</si>
  <si>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</si>
  <si>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</si>
  <si>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</si>
  <si>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</si>
  <si>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</si>
  <si>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</si>
  <si>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</si>
  <si>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</si>
  <si>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</si>
  <si>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</si>
  <si>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</si>
  <si>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</si>
  <si>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</si>
  <si>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</si>
  <si>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</si>
  <si>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</si>
  <si>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</si>
  <si>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</si>
  <si>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</si>
  <si>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</si>
  <si>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</si>
  <si>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</si>
  <si>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</si>
  <si>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</si>
  <si>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</si>
  <si>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</si>
  <si>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</si>
  <si>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</si>
  <si>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</si>
  <si>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</si>
  <si>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</si>
  <si>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</si>
  <si>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</si>
  <si>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</si>
  <si>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</si>
  <si>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</si>
  <si>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</si>
  <si>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</si>
  <si>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</si>
  <si>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</si>
  <si>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</si>
  <si>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</si>
  <si>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</si>
  <si>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</si>
  <si>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</si>
  <si>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</si>
  <si>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</si>
  <si>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</si>
  <si>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</si>
  <si>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</si>
  <si>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</si>
  <si>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</si>
  <si>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</si>
  <si>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</si>
  <si>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</si>
  <si>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</si>
  <si>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</si>
  <si>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</si>
  <si>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</si>
  <si>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</si>
  <si>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</si>
  <si>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</si>
  <si>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</si>
  <si>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</si>
  <si>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</si>
  <si>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</si>
  <si>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</si>
  <si>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</si>
  <si>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</si>
  <si>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</si>
  <si>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</si>
  <si>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</si>
  <si>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</si>
  <si>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</si>
  <si>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</si>
  <si>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</si>
  <si>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</si>
  <si>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</si>
  <si>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</si>
  <si>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</si>
  <si>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</si>
  <si>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</si>
  <si>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</si>
  <si>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</si>
  <si>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</si>
  <si>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</si>
  <si>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</si>
  <si>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</si>
  <si>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</si>
  <si>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</si>
  <si>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</si>
  <si>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</si>
  <si>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</si>
  <si>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</si>
  <si>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</si>
  <si>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</si>
  <si>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</si>
  <si>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</si>
  <si>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</si>
  <si>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</si>
  <si>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</si>
  <si>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</si>
  <si>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</si>
  <si>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</si>
  <si>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</si>
  <si>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</si>
  <si>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</si>
  <si>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</si>
  <si>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</si>
  <si>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</si>
  <si>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</si>
  <si>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</si>
  <si>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</si>
  <si>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</si>
  <si>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</si>
  <si>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</si>
  <si>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</si>
  <si>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</si>
  <si>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</si>
  <si>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</si>
  <si>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</si>
  <si>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</si>
  <si>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</si>
  <si>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</si>
  <si>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</si>
  <si>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</si>
  <si>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</si>
  <si>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</si>
  <si>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</si>
  <si>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</si>
  <si>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</si>
  <si>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</si>
  <si>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</si>
  <si>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</si>
  <si>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</si>
  <si>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</si>
  <si>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</si>
  <si>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</si>
  <si>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</si>
  <si>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</si>
  <si>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</si>
  <si>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</si>
  <si>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</si>
  <si>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</si>
  <si>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</si>
  <si>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</si>
  <si>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</si>
  <si>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</si>
  <si>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</si>
  <si>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</si>
  <si>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</si>
  <si>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</si>
  <si>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</si>
  <si>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</si>
  <si>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</si>
  <si>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</si>
  <si>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</si>
  <si>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</si>
  <si>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</si>
  <si>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</si>
  <si>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</si>
  <si>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</si>
  <si>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</si>
  <si>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</si>
  <si>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</si>
  <si>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</si>
  <si>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</si>
  <si>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</si>
  <si>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</si>
  <si>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</si>
  <si>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</si>
  <si>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</si>
  <si>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</si>
  <si>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</si>
  <si>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</si>
  <si>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</si>
  <si>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</si>
  <si>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</si>
  <si>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</si>
  <si>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</si>
  <si>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</si>
  <si>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</si>
  <si>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</si>
  <si>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</si>
  <si>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</si>
  <si>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</si>
  <si>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</si>
  <si>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</si>
  <si>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</si>
  <si>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</si>
  <si>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</si>
  <si>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</si>
  <si>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</si>
  <si>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</si>
  <si>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</si>
  <si>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</si>
  <si>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</si>
  <si>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</si>
  <si>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</si>
  <si>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</si>
  <si>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</si>
  <si>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</si>
  <si>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</si>
  <si>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</si>
  <si>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</si>
  <si>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</si>
  <si>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</si>
  <si>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</si>
  <si>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</si>
  <si>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</si>
  <si>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</si>
  <si>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</si>
  <si>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</si>
  <si>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</si>
  <si>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</si>
  <si>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</si>
  <si>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</si>
  <si>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</si>
  <si>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</si>
  <si>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</si>
  <si>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</si>
  <si>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</si>
  <si>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</si>
  <si>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</si>
  <si>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</si>
  <si>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</si>
  <si>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</si>
  <si>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</si>
  <si>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</si>
  <si>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</si>
  <si>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</si>
  <si>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</si>
  <si>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</si>
  <si>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</si>
  <si>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</si>
  <si>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</si>
  <si>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</si>
  <si>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</si>
  <si>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</si>
  <si>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</si>
  <si>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</si>
  <si>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</si>
  <si>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</si>
  <si>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</si>
  <si>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</si>
  <si>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</si>
  <si>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</si>
  <si>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</si>
  <si>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</si>
  <si>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</si>
  <si>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</si>
  <si>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</si>
  <si>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</si>
  <si>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</si>
  <si>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</si>
  <si>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</si>
  <si>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</si>
  <si>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</si>
  <si>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</si>
  <si>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</si>
  <si>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</si>
  <si>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</si>
  <si>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</si>
  <si>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</si>
  <si>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</si>
  <si>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</si>
  <si>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</si>
  <si>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</si>
  <si>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</si>
  <si>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</si>
  <si>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</si>
  <si>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</si>
  <si>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</si>
  <si>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</si>
  <si>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</si>
  <si>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</si>
  <si>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</si>
  <si>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</si>
  <si>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</si>
  <si>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</si>
  <si>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</si>
  <si>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</si>
  <si>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</si>
  <si>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</si>
  <si>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</si>
  <si>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</si>
  <si>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</si>
  <si>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</si>
  <si>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</si>
  <si>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</si>
  <si>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</si>
  <si>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</si>
  <si>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</si>
  <si>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</si>
  <si>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</si>
  <si>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</si>
  <si>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</si>
  <si>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</si>
  <si>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</si>
  <si>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</si>
  <si>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</si>
  <si>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</si>
  <si>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</si>
  <si>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</si>
  <si>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</si>
  <si>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</si>
  <si>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</si>
  <si>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</si>
  <si>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</si>
  <si>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</si>
  <si>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</si>
  <si>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</si>
  <si>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</si>
  <si>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</si>
  <si>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</si>
  <si>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</si>
  <si>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</si>
  <si>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</si>
  <si>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</si>
  <si>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</si>
  <si>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</si>
  <si>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</si>
  <si>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</si>
  <si>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</si>
  <si>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</si>
  <si>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</si>
  <si>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</si>
  <si>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</si>
  <si>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</si>
  <si>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</si>
  <si>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</si>
  <si>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</si>
  <si>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</si>
  <si>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</si>
  <si>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</si>
  <si>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</si>
  <si>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</si>
  <si>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</si>
  <si>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</si>
  <si>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</si>
  <si>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</si>
  <si>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</si>
  <si>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</si>
  <si>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</si>
  <si>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</si>
  <si>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</si>
  <si>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</si>
  <si>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</si>
  <si>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</si>
  <si>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</si>
  <si>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</si>
  <si>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</si>
  <si>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</si>
  <si>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</si>
  <si>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</si>
  <si>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</si>
  <si>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</si>
  <si>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</si>
  <si>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</si>
  <si>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</si>
  <si>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</si>
  <si>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</si>
  <si>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</si>
  <si>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</si>
  <si>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</si>
  <si>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</si>
  <si>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</si>
  <si>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</si>
  <si>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</si>
  <si>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</si>
  <si>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</si>
  <si>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</si>
  <si>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</si>
  <si>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</si>
  <si>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</si>
  <si>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</si>
  <si>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</si>
  <si>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</si>
  <si>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</si>
  <si>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</si>
  <si>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</si>
  <si>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</si>
  <si>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</si>
  <si>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</si>
  <si>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</si>
  <si>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</si>
  <si>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</si>
  <si>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</si>
  <si>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</si>
  <si>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</si>
  <si>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</si>
  <si>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</si>
  <si>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</si>
  <si>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</si>
  <si>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</si>
  <si>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</si>
  <si>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</si>
  <si>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</si>
  <si>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</si>
  <si>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</si>
  <si>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</si>
  <si>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</si>
  <si>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</si>
  <si>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</si>
  <si>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</si>
  <si>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</si>
  <si>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</si>
  <si>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</si>
  <si>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</si>
  <si>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</si>
  <si>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</si>
  <si>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</si>
  <si>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</si>
  <si>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</si>
  <si>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</si>
  <si>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</si>
  <si>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</si>
  <si>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</si>
  <si>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</si>
  <si>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</si>
  <si>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</si>
  <si>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</si>
  <si>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</si>
  <si>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</si>
  <si>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</si>
  <si>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</si>
  <si>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</si>
  <si>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</si>
  <si>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</si>
  <si>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</si>
  <si>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</si>
  <si>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</si>
  <si>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</si>
  <si>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</si>
  <si>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</si>
  <si>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</si>
  <si>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</si>
  <si>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</si>
  <si>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</si>
  <si>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</si>
  <si>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</si>
  <si>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</si>
  <si>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</si>
  <si>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</si>
  <si>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</si>
  <si>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</si>
  <si>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</si>
  <si>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</si>
  <si>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</si>
  <si>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</si>
  <si>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</si>
  <si>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</si>
  <si>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</si>
  <si>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</si>
  <si>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</si>
  <si>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</si>
  <si>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</si>
  <si>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</si>
  <si>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</si>
  <si>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</si>
  <si>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</si>
  <si>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</si>
  <si>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</si>
  <si>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</si>
  <si>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</si>
  <si>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</si>
  <si>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</si>
  <si>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</si>
  <si>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</si>
  <si>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</si>
  <si>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</si>
  <si>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</si>
  <si>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</si>
  <si>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</si>
  <si>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</si>
  <si>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</si>
  <si>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</si>
  <si>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</si>
  <si>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</si>
  <si>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</si>
  <si>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</si>
  <si>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</si>
  <si>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</si>
  <si>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</si>
  <si>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</si>
  <si>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</si>
  <si>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</si>
  <si>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</si>
  <si>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</si>
  <si>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</si>
  <si>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</si>
  <si>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</si>
  <si>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</si>
  <si>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</si>
  <si>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</si>
  <si>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</si>
  <si>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</si>
  <si>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</si>
  <si>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</si>
  <si>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</si>
  <si>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</si>
  <si>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</si>
  <si>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</si>
  <si>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</si>
  <si>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</si>
  <si>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</si>
  <si>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</si>
  <si>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</si>
  <si>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</si>
  <si>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</si>
  <si>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</si>
  <si>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</si>
  <si>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</si>
  <si>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</si>
  <si>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</si>
  <si>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</si>
  <si>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</si>
  <si>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</si>
  <si>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</si>
  <si>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</si>
  <si>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</si>
  <si>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</si>
  <si>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</si>
  <si>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</si>
  <si>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</si>
  <si>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</si>
  <si>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</si>
  <si>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</si>
  <si>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</si>
  <si>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</si>
  <si>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</si>
  <si>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</si>
  <si>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</si>
  <si>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</si>
  <si>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</si>
  <si>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</si>
  <si>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</si>
  <si>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</si>
  <si>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</si>
  <si>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</si>
  <si>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</si>
  <si>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</si>
  <si>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</si>
  <si>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</si>
  <si>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</si>
  <si>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</si>
  <si>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</si>
  <si>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</si>
  <si>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</si>
  <si>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</si>
  <si>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</si>
  <si>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</si>
  <si>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</si>
  <si>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</si>
  <si>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</si>
  <si>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</si>
  <si>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</si>
  <si>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</si>
  <si>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</si>
  <si>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</si>
  <si>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</si>
  <si>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</si>
  <si>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</si>
  <si>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</si>
  <si>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</si>
  <si>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</si>
  <si>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</si>
  <si>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</si>
  <si>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</si>
  <si>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</si>
  <si>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</si>
  <si>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</si>
  <si>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</si>
  <si>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</si>
  <si>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</si>
  <si>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</si>
  <si>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</si>
  <si>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</si>
  <si>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</si>
  <si>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</si>
  <si>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</si>
  <si>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</si>
  <si>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</si>
  <si>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</si>
  <si>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</si>
  <si>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</si>
  <si>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</si>
  <si>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</si>
  <si>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</si>
  <si>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</si>
  <si>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</si>
  <si>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</si>
  <si>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</si>
  <si>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</si>
  <si>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</si>
  <si>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</si>
  <si>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</si>
  <si>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</si>
  <si>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</si>
  <si>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</si>
  <si>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</si>
  <si>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</si>
  <si>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</si>
  <si>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</si>
  <si>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</si>
  <si>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</si>
  <si>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</si>
  <si>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</si>
  <si>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</si>
  <si>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</si>
  <si>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</si>
  <si>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</si>
  <si>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</si>
  <si>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</si>
  <si>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</si>
  <si>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</si>
  <si>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</si>
  <si>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</si>
  <si>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</si>
  <si>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</si>
  <si>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</si>
  <si>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</si>
  <si>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</si>
  <si>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</si>
  <si>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</si>
  <si>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</si>
  <si>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</si>
  <si>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</si>
  <si>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</si>
  <si>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</si>
  <si>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</si>
  <si>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</si>
  <si>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</si>
  <si>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</si>
  <si>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</si>
  <si>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</si>
  <si>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</si>
  <si>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</si>
  <si>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</si>
  <si>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</si>
  <si>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</si>
  <si>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</si>
  <si>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</si>
  <si>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</si>
  <si>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</si>
  <si>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</si>
  <si>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</si>
  <si>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</si>
  <si>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</si>
  <si>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</si>
  <si>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</si>
  <si>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</si>
  <si>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</si>
  <si>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</si>
  <si>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</si>
  <si>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</si>
  <si>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</si>
  <si>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</si>
  <si>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</si>
  <si>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</si>
  <si>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</si>
  <si>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</si>
  <si>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</si>
  <si>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</si>
  <si>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</si>
  <si>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</si>
  <si>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</si>
  <si>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</si>
  <si>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</si>
  <si>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</si>
  <si>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</si>
  <si>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</si>
  <si>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</si>
  <si>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</si>
  <si>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</si>
  <si>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</si>
  <si>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</si>
  <si>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</si>
  <si>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</si>
  <si>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</si>
  <si>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</si>
  <si>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</si>
  <si>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</si>
  <si>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</si>
  <si>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</si>
  <si>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</si>
  <si>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</si>
  <si>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</si>
  <si>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</si>
  <si>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</si>
  <si>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</si>
  <si>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</si>
  <si>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</si>
  <si>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</si>
  <si>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</si>
  <si>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</si>
  <si>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</si>
  <si>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</si>
  <si>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</si>
  <si>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</si>
  <si>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</si>
  <si>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</si>
  <si>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</si>
  <si>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</si>
  <si>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</si>
  <si>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</si>
  <si>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</si>
  <si>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</si>
  <si>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</si>
  <si>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</si>
  <si>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</si>
  <si>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</si>
  <si>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</si>
  <si>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</si>
  <si>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</si>
  <si>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</si>
  <si>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</si>
  <si>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</si>
  <si>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</si>
  <si>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</si>
  <si>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</si>
  <si>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</si>
  <si>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</si>
  <si>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</si>
  <si>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</si>
  <si>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</si>
  <si>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</si>
  <si>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</si>
  <si>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</si>
  <si>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</si>
  <si>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</si>
  <si>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</si>
  <si>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</si>
  <si>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</si>
  <si>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</si>
  <si>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</si>
  <si>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</si>
  <si>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</si>
  <si>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</si>
  <si>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</si>
  <si>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</si>
  <si>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</si>
  <si>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</si>
  <si>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</si>
  <si>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</si>
  <si>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</si>
  <si>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</si>
  <si>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</si>
  <si>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</si>
  <si>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</si>
  <si>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</si>
  <si>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</si>
  <si>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</si>
  <si>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</si>
  <si>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</si>
  <si>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</si>
  <si>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</si>
  <si>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</si>
  <si>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</si>
  <si>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</si>
  <si>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</si>
  <si>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</si>
  <si>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</si>
  <si>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</si>
  <si>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</si>
  <si>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</si>
  <si>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</si>
  <si>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</si>
  <si>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</si>
  <si>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</si>
  <si>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</si>
  <si>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</si>
  <si>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</si>
  <si>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</si>
  <si>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</si>
  <si>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</si>
  <si>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</si>
  <si>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</si>
  <si>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</si>
  <si>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</si>
  <si>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</si>
  <si>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</si>
  <si>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</si>
  <si>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</si>
  <si>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</si>
  <si>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</si>
  <si>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</si>
  <si>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</si>
  <si>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</si>
  <si>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</si>
  <si>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</si>
  <si>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</si>
  <si>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</si>
  <si>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</si>
  <si>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</si>
  <si>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</si>
  <si>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</si>
  <si>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</si>
  <si>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</si>
  <si>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</si>
  <si>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</si>
  <si>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</si>
  <si>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</si>
  <si>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</si>
  <si>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</si>
  <si>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</si>
  <si>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</si>
  <si>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</si>
  <si>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</si>
  <si>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</si>
  <si>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</si>
  <si>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</si>
  <si>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</si>
  <si>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</si>
  <si>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</si>
  <si>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</si>
  <si>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</si>
  <si>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</si>
  <si>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</si>
  <si>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</si>
  <si>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</si>
  <si>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</si>
  <si>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</si>
  <si>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</si>
  <si>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</si>
  <si>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</si>
  <si>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</si>
  <si>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</si>
  <si>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</si>
  <si>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</si>
  <si>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</si>
  <si>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</si>
  <si>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</si>
  <si>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</si>
  <si>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</si>
  <si>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</si>
  <si>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</si>
  <si>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</si>
  <si>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</si>
  <si>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</si>
  <si>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</si>
  <si>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</si>
  <si>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</si>
  <si>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</si>
  <si>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</si>
  <si>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</si>
  <si>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</si>
  <si>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</si>
  <si>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</si>
  <si>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</si>
  <si>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</si>
  <si>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</si>
  <si>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</si>
  <si>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</si>
  <si>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</si>
  <si>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</si>
  <si>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</si>
  <si>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</si>
  <si>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</si>
  <si>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</si>
  <si>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</si>
  <si>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</si>
  <si>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</si>
  <si>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</si>
  <si>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</si>
  <si>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</si>
  <si>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</si>
  <si>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</si>
  <si>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</si>
  <si>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</si>
  <si>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</si>
  <si>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</si>
  <si>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</si>
  <si>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</si>
  <si>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</si>
  <si>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</si>
  <si>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</si>
  <si>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</si>
  <si>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</si>
  <si>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</si>
  <si>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</si>
  <si>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</si>
  <si>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</si>
  <si>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</si>
  <si>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</si>
  <si>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</si>
  <si>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</si>
  <si>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</si>
  <si>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</si>
  <si>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</si>
  <si>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</si>
  <si>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</si>
  <si>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</si>
  <si>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</si>
  <si>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</si>
  <si>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</si>
  <si>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</si>
  <si>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</si>
  <si>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</si>
  <si>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</si>
  <si>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</si>
  <si>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</si>
  <si>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</si>
  <si>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</si>
  <si>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</si>
  <si>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</si>
  <si>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</si>
  <si>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</si>
  <si>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</si>
  <si>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</si>
  <si>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</si>
  <si>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</si>
  <si>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</si>
  <si>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</si>
  <si>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</si>
  <si>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</si>
  <si>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</si>
  <si>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</si>
  <si>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</si>
  <si>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</si>
  <si>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</si>
  <si>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</si>
  <si>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</si>
  <si>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</si>
  <si>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</si>
  <si>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</si>
  <si>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</si>
  <si>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</si>
  <si>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</si>
  <si>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</si>
  <si>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</si>
  <si>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</si>
  <si>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</si>
  <si>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</si>
  <si>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</si>
  <si>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</si>
  <si>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</si>
  <si>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</si>
  <si>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</si>
  <si>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</si>
  <si>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</si>
  <si>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</si>
  <si>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</si>
  <si>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</si>
  <si>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</si>
  <si>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</si>
  <si>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</si>
  <si>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</si>
  <si>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</si>
  <si>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</si>
  <si>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</si>
  <si>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</si>
  <si>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</si>
  <si>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</si>
  <si>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</si>
  <si>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</si>
  <si>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</si>
  <si>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</si>
  <si>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</si>
  <si>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</si>
  <si>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</si>
  <si>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</si>
  <si>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</si>
  <si>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</si>
  <si>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</si>
  <si>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</si>
  <si>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</si>
  <si>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</si>
  <si>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</si>
  <si>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</si>
  <si>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</si>
  <si>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</si>
  <si>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</si>
  <si>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</si>
  <si>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</si>
  <si>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</si>
  <si>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</si>
  <si>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</si>
  <si>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</si>
  <si>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</si>
  <si>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</si>
  <si>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</si>
  <si>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</si>
  <si>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</si>
  <si>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</si>
  <si>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</si>
  <si>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</si>
  <si>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</si>
  <si>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</si>
  <si>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</si>
  <si>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</si>
  <si>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</si>
  <si>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</si>
  <si>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</si>
  <si>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</si>
  <si>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</si>
  <si>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</si>
  <si>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</si>
  <si>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</si>
  <si>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</si>
  <si>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</si>
  <si>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</si>
  <si>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</si>
  <si>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</si>
  <si>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</si>
  <si>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</si>
  <si>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</si>
  <si>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</si>
  <si>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</si>
  <si>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</si>
  <si>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</si>
  <si>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</si>
  <si>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</si>
  <si>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</si>
  <si>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</si>
  <si>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</si>
  <si>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</si>
  <si>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</si>
  <si>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</si>
  <si>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</si>
  <si>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</si>
  <si>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</si>
  <si>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</si>
  <si>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</si>
  <si>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</si>
  <si>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</si>
  <si>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</si>
  <si>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</si>
  <si>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</si>
  <si>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</si>
  <si>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</si>
  <si>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</si>
  <si>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</si>
  <si>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</si>
  <si>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</si>
  <si>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</si>
  <si>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</si>
  <si>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</si>
  <si>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</si>
  <si>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</si>
  <si>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</si>
  <si>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</si>
  <si>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</si>
  <si>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</si>
  <si>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</si>
  <si>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</si>
  <si>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</si>
  <si>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</si>
  <si>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</si>
  <si>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</si>
  <si>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</si>
  <si>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</si>
  <si>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</si>
  <si>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</si>
  <si>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</si>
  <si>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</si>
  <si>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</si>
  <si>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</si>
  <si>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</si>
  <si>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</si>
  <si>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</si>
  <si>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</si>
  <si>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</si>
  <si>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</si>
  <si>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</si>
  <si>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</si>
  <si>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</si>
  <si>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</si>
  <si>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</si>
  <si>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</si>
  <si>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</si>
  <si>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</si>
  <si>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</si>
  <si>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</si>
  <si>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</si>
  <si>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</si>
  <si>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</si>
  <si>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</si>
  <si>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</si>
  <si>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</si>
  <si>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</si>
  <si>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</si>
  <si>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</si>
  <si>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</si>
  <si>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</si>
  <si>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</si>
  <si>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</si>
  <si>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</si>
  <si>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</si>
  <si>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</si>
  <si>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</si>
  <si>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</si>
  <si>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</si>
  <si>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</si>
  <si>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</si>
  <si>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</si>
  <si>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</si>
  <si>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</si>
  <si>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</si>
  <si>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</si>
  <si>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</si>
  <si>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</si>
  <si>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</si>
  <si>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</si>
  <si>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</si>
  <si>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</si>
  <si>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</si>
  <si>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</si>
  <si>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</si>
  <si>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</si>
  <si>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</si>
  <si>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</si>
  <si>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</si>
  <si>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</si>
  <si>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</si>
  <si>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</si>
  <si>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</si>
  <si>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</si>
  <si>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</si>
  <si>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</si>
  <si>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</si>
  <si>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</si>
  <si>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</si>
  <si>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</si>
  <si>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</si>
  <si>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</si>
  <si>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</si>
  <si>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</si>
  <si>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</si>
  <si>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</si>
  <si>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</si>
  <si>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</si>
  <si>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</si>
  <si>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</si>
  <si>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</si>
  <si>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</si>
  <si>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</si>
  <si>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</si>
  <si>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</si>
  <si>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</si>
  <si>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</si>
  <si>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</si>
  <si>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</si>
  <si>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</si>
  <si>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</si>
  <si>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</si>
  <si>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</si>
  <si>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</si>
  <si>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</si>
  <si>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</si>
  <si>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</si>
  <si>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</si>
  <si>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</si>
  <si>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</si>
  <si>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</si>
  <si>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</si>
  <si>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</si>
  <si>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</si>
  <si>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</si>
  <si>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</si>
  <si>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</si>
  <si>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</si>
  <si>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</si>
  <si>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</si>
  <si>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</si>
  <si>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</si>
  <si>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</si>
  <si>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</si>
  <si>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</si>
  <si>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</si>
  <si>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</si>
  <si>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</si>
  <si>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</si>
  <si>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</si>
  <si>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</si>
  <si>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</si>
  <si>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</si>
  <si>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</si>
  <si>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</si>
  <si>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</si>
  <si>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</si>
  <si>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</si>
  <si>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</si>
  <si>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</si>
  <si>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</si>
  <si>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</si>
  <si>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</si>
  <si>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</si>
  <si>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</si>
  <si>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</si>
  <si>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</si>
  <si>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</si>
  <si>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</si>
  <si>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</si>
  <si>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</si>
  <si>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</si>
  <si>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</si>
  <si>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</si>
  <si>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</si>
  <si>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</si>
  <si>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</si>
  <si>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</si>
  <si>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</si>
  <si>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</si>
  <si>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</si>
  <si>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</si>
  <si>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</si>
  <si>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</si>
  <si>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</si>
  <si>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</si>
  <si>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</si>
  <si>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</si>
  <si>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</si>
  <si>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</si>
  <si>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</si>
  <si>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</si>
  <si>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</si>
  <si>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</si>
  <si>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</si>
  <si>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</si>
  <si>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</si>
  <si>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</si>
  <si>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</si>
  <si>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</si>
  <si>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</si>
  <si>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</si>
  <si>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</si>
  <si>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</si>
  <si>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</si>
  <si>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</si>
  <si>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</si>
  <si>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</si>
  <si>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</si>
  <si>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</si>
  <si>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</si>
  <si>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</si>
  <si>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</si>
  <si>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</si>
  <si>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</si>
  <si>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</si>
  <si>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</si>
  <si>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</si>
  <si>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</si>
  <si>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</si>
  <si>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</si>
  <si>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</si>
  <si>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</si>
  <si>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</si>
  <si>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</si>
  <si>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</si>
  <si>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</si>
  <si>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</si>
  <si>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</si>
  <si>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</si>
  <si>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</si>
  <si>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</si>
  <si>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</si>
  <si>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</si>
  <si>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</si>
  <si>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</si>
  <si>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</si>
  <si>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</si>
  <si>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</si>
  <si>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</si>
  <si>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</si>
  <si>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</si>
  <si>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</si>
  <si>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</si>
  <si>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</si>
  <si>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</si>
  <si>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</si>
  <si>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</si>
  <si>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</si>
  <si>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</si>
  <si>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</si>
  <si>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</si>
  <si>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</si>
  <si>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</si>
  <si>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</si>
  <si>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</si>
  <si>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</si>
  <si>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</si>
  <si>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</si>
  <si>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</si>
  <si>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</si>
  <si>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</si>
  <si>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</si>
  <si>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</si>
  <si>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</si>
  <si>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</si>
  <si>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</si>
  <si>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</si>
  <si>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</si>
  <si>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</si>
  <si>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</si>
  <si>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</si>
  <si>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</si>
  <si>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</si>
  <si>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</si>
  <si>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</si>
  <si>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</si>
  <si>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</si>
  <si>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</si>
  <si>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</si>
  <si>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</si>
  <si>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</si>
  <si>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</si>
  <si>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</si>
  <si>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</si>
  <si>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</si>
  <si>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</si>
  <si>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</si>
  <si>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</si>
  <si>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</si>
  <si>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</si>
  <si>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</si>
  <si>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</si>
  <si>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</si>
  <si>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</si>
  <si>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</si>
  <si>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</si>
  <si>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</si>
  <si>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</si>
  <si>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</si>
  <si>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</si>
  <si>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</si>
  <si>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</si>
  <si>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</si>
  <si>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</si>
  <si>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</si>
  <si>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</si>
  <si>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</si>
  <si>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</si>
  <si>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</si>
  <si>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</si>
  <si>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</si>
  <si>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</si>
  <si>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</si>
  <si>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</si>
  <si>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</si>
  <si>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</si>
  <si>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</si>
  <si>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</si>
  <si>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</si>
  <si>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</si>
  <si>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</si>
  <si>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</si>
  <si>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</si>
  <si>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</si>
  <si>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</si>
  <si>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</si>
  <si>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</si>
  <si>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</si>
  <si>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</si>
  <si>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</si>
  <si>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</si>
  <si>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</si>
  <si>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</si>
  <si>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</si>
  <si>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</si>
  <si>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</si>
  <si>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</si>
  <si>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</si>
  <si>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</si>
  <si>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</si>
  <si>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</si>
  <si>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</si>
  <si>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</si>
  <si>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</si>
  <si>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</si>
  <si>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</si>
  <si>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</si>
  <si>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</si>
  <si>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</si>
  <si>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</si>
  <si>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</si>
  <si>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</si>
  <si>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</si>
  <si>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</si>
  <si>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</si>
  <si>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</si>
  <si>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</si>
  <si>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</si>
  <si>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</si>
  <si>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</si>
  <si>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</si>
  <si>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</si>
  <si>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</si>
  <si>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</si>
  <si>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</si>
  <si>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</si>
  <si>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</si>
  <si>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</si>
  <si>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</si>
  <si>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</si>
  <si>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</si>
  <si>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</si>
  <si>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</si>
  <si>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</si>
  <si>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</si>
  <si>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</si>
  <si>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</si>
  <si>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</si>
  <si>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</si>
  <si>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</si>
  <si>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</si>
  <si>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</si>
  <si>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</si>
  <si>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</si>
  <si>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</si>
  <si>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</si>
  <si>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</si>
  <si>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</si>
  <si>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</si>
  <si>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</si>
  <si>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</si>
  <si>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</si>
  <si>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</si>
  <si>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</si>
  <si>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</si>
  <si>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</si>
  <si>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</si>
  <si>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</si>
  <si>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</si>
  <si>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</si>
  <si>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</si>
  <si>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</si>
  <si>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</si>
  <si>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</si>
  <si>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</si>
  <si>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</si>
  <si>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</si>
  <si>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</si>
  <si>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</si>
  <si>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</si>
  <si>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</si>
  <si>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</si>
  <si>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</si>
  <si>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</si>
  <si>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</si>
  <si>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</si>
  <si>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</si>
  <si>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</si>
  <si>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</si>
  <si>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</si>
  <si>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</si>
  <si>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</si>
  <si>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</si>
  <si>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</si>
  <si>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</si>
  <si>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</si>
  <si>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</si>
  <si>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</si>
  <si>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</si>
  <si>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</si>
  <si>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</si>
  <si>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</si>
  <si>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</si>
  <si>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</si>
  <si>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</si>
  <si>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</si>
  <si>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</si>
  <si>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</si>
  <si>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</si>
  <si>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</si>
  <si>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</si>
  <si>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</si>
  <si>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</si>
  <si>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</si>
  <si>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</si>
  <si>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</si>
  <si>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</si>
  <si>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</si>
  <si>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</si>
  <si>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</si>
  <si>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</si>
  <si>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</si>
  <si>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</si>
  <si>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</si>
  <si>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</si>
  <si>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</si>
  <si>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</si>
  <si>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</si>
  <si>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</si>
  <si>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</si>
  <si>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</si>
  <si>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</si>
  <si>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</si>
  <si>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</si>
  <si>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</si>
  <si>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</si>
  <si>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</si>
  <si>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</si>
  <si>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</si>
  <si>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</si>
  <si>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</si>
  <si>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</si>
  <si>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</si>
  <si>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</si>
  <si>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</si>
  <si>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</si>
  <si>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</si>
  <si>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</si>
  <si>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</si>
  <si>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</si>
  <si>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</si>
  <si>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</si>
  <si>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</si>
  <si>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</si>
  <si>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</si>
  <si>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</si>
  <si>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</si>
  <si>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</si>
  <si>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</si>
  <si>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</si>
  <si>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</si>
  <si>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</si>
  <si>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</si>
  <si>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</si>
  <si>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</si>
  <si>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</si>
  <si>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</si>
  <si>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</si>
  <si>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</si>
  <si>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</si>
  <si>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</si>
  <si>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</si>
  <si>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</si>
  <si>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</si>
  <si>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</si>
  <si>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</si>
  <si>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</si>
  <si>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</si>
  <si>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</si>
  <si>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</si>
  <si>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</si>
  <si>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</si>
  <si>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</si>
  <si>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</si>
  <si>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</si>
  <si>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</si>
  <si>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</si>
  <si>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</si>
  <si>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</si>
  <si>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</si>
  <si>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</si>
  <si>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</si>
  <si>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</si>
  <si>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</si>
  <si>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</si>
  <si>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</si>
  <si>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</si>
  <si>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</si>
  <si>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</si>
  <si>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</si>
  <si>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</si>
  <si>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</si>
  <si>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</si>
  <si>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</si>
  <si>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</si>
  <si>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</si>
  <si>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</si>
  <si>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</si>
  <si>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</si>
  <si>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</si>
  <si>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</si>
  <si>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</si>
  <si>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</si>
  <si>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</si>
  <si>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</si>
  <si>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</si>
  <si>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</si>
  <si>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</si>
  <si>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</si>
  <si>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</si>
  <si>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</si>
  <si>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</si>
  <si>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</si>
  <si>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</si>
  <si>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</si>
  <si>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</si>
  <si>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</si>
  <si>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</si>
  <si>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</si>
  <si>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</si>
  <si>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</si>
  <si>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</si>
  <si>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</si>
  <si>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</si>
  <si>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</si>
  <si>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</si>
  <si>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</si>
  <si>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</si>
  <si>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</si>
  <si>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</si>
  <si>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</si>
  <si>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</si>
  <si>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</si>
  <si>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</si>
  <si>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</si>
  <si>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</si>
  <si>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</si>
  <si>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</si>
  <si>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</si>
  <si>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</si>
  <si>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</si>
  <si>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</si>
  <si>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</si>
  <si>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</si>
  <si>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</si>
  <si>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</si>
  <si>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</si>
  <si>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</si>
  <si>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</si>
  <si>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</si>
  <si>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</si>
  <si>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</si>
  <si>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</si>
  <si>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</si>
  <si>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</si>
  <si>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</si>
  <si>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</si>
  <si>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</si>
  <si>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</si>
  <si>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</si>
  <si>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</si>
  <si>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</si>
  <si>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</si>
  <si>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</si>
  <si>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</si>
  <si>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</si>
  <si>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</si>
  <si>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</si>
  <si>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</si>
  <si>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</si>
  <si>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</si>
  <si>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</si>
  <si>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</si>
  <si>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</si>
  <si>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</si>
  <si>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</si>
  <si>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</si>
  <si>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</si>
  <si>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</si>
  <si>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</si>
  <si>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</si>
  <si>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</si>
  <si>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</si>
  <si>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</si>
  <si>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</si>
  <si>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</si>
  <si>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</si>
  <si>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</si>
  <si>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</si>
  <si>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</si>
  <si>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</si>
  <si>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</si>
  <si>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</si>
  <si>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</si>
  <si>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</si>
  <si>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</si>
  <si>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</si>
  <si>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</si>
  <si>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</si>
  <si>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</si>
  <si>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</si>
  <si>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</si>
  <si>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</si>
  <si>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</si>
  <si>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</si>
  <si>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</si>
  <si>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</si>
  <si>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</si>
  <si>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</si>
  <si>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</si>
  <si>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</si>
  <si>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</si>
  <si>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</si>
  <si>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</si>
  <si>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</si>
  <si>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</si>
  <si>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</si>
  <si>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</si>
  <si>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</si>
  <si>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</si>
  <si>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</si>
  <si>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</si>
  <si>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</si>
  <si>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</si>
  <si>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</si>
  <si>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</si>
  <si>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</si>
  <si>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</si>
  <si>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</si>
  <si>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</si>
  <si>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</si>
  <si>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</si>
  <si>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</si>
  <si>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</si>
  <si>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</si>
  <si>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</si>
  <si>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</si>
  <si>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</si>
  <si>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</si>
  <si>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</si>
  <si>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</si>
  <si>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</si>
  <si>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</si>
  <si>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</si>
  <si>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</si>
  <si>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</si>
  <si>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</si>
  <si>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</si>
  <si>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</si>
  <si>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</si>
  <si>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</si>
  <si>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</si>
  <si>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</si>
  <si>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</si>
  <si>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</si>
  <si>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</si>
  <si>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</si>
  <si>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</si>
  <si>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</si>
  <si>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</si>
  <si>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</si>
  <si>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</si>
  <si>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</si>
  <si>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</si>
  <si>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</si>
  <si>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</si>
  <si>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</si>
  <si>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</si>
  <si>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</si>
  <si>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</si>
  <si>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</si>
  <si>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</si>
  <si>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</si>
  <si>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</si>
  <si>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</si>
  <si>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</si>
  <si>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</si>
  <si>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</si>
  <si>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</si>
  <si>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</si>
  <si>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</si>
  <si>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</si>
  <si>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</si>
  <si>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</si>
  <si>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</si>
  <si>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</si>
  <si>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</si>
  <si>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</si>
  <si>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</si>
  <si>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</si>
  <si>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</si>
  <si>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</si>
  <si>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</si>
  <si>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</si>
  <si>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</si>
  <si>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</si>
  <si>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</si>
  <si>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</si>
  <si>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</si>
  <si>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</si>
  <si>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</si>
  <si>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</si>
  <si>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</si>
  <si>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</si>
  <si>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</si>
  <si>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</si>
  <si>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</si>
  <si>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</si>
  <si>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</si>
  <si>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</si>
  <si>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</si>
  <si>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</si>
  <si>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</si>
  <si>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</si>
  <si>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</si>
  <si>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</si>
  <si>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</si>
  <si>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</si>
  <si>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</si>
  <si>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</si>
  <si>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</si>
  <si>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</si>
  <si>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</si>
  <si>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</si>
  <si>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</si>
  <si>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</si>
  <si>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</si>
  <si>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</si>
  <si>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</si>
  <si>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</si>
  <si>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</si>
  <si>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</si>
  <si>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</si>
  <si>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</si>
  <si>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</si>
  <si>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</si>
  <si>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</si>
  <si>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</si>
  <si>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</si>
  <si>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</si>
  <si>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</si>
  <si>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</si>
  <si>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</si>
  <si>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</si>
  <si>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</si>
  <si>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</si>
  <si>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</si>
  <si>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</si>
  <si>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</si>
  <si>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</si>
  <si>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</si>
  <si>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</si>
  <si>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</si>
  <si>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</si>
  <si>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</si>
  <si>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</si>
  <si>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</si>
  <si>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</si>
  <si>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</si>
  <si>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</si>
  <si>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</si>
  <si>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</si>
  <si>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</si>
  <si>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</si>
  <si>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</si>
  <si>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</si>
  <si>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</si>
  <si>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</si>
  <si>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</si>
  <si>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</si>
  <si>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</si>
  <si>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</si>
  <si>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</si>
  <si>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</si>
  <si>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</si>
  <si>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</si>
  <si>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</si>
  <si>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</si>
  <si>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</si>
  <si>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</si>
  <si>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</si>
  <si>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</si>
  <si>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</si>
  <si>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</si>
  <si>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</si>
  <si>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</si>
  <si>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</si>
  <si>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</si>
  <si>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</si>
  <si>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</si>
  <si>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</si>
  <si>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</si>
  <si>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</si>
  <si>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</si>
  <si>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</si>
  <si>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</si>
  <si>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</si>
  <si>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</si>
  <si>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</si>
  <si>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</si>
  <si>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</si>
  <si>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</si>
  <si>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</si>
  <si>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</si>
  <si>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</si>
  <si>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</si>
  <si>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</si>
  <si>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</si>
  <si>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</si>
  <si>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</si>
  <si>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</si>
  <si>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</si>
  <si>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</si>
  <si>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</si>
  <si>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</si>
  <si>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</si>
  <si>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</si>
  <si>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</si>
  <si>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</si>
  <si>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</si>
  <si>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</si>
  <si>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</si>
  <si>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</si>
  <si>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</si>
  <si>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</si>
  <si>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</si>
  <si>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</si>
  <si>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</si>
  <si>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</si>
  <si>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</si>
  <si>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</si>
  <si>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</si>
  <si>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</si>
  <si>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</si>
  <si>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</si>
  <si>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</si>
  <si>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</si>
  <si>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</si>
  <si>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</si>
  <si>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</si>
  <si>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</si>
  <si>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</si>
  <si>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</si>
  <si>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</si>
  <si>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</si>
  <si>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</si>
  <si>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</si>
  <si>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</si>
  <si>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</si>
  <si>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</si>
  <si>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</si>
  <si>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</si>
  <si>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</si>
  <si>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</si>
  <si>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</si>
  <si>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</si>
  <si>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</si>
  <si>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</si>
  <si>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</si>
  <si>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</si>
  <si>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</si>
  <si>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</si>
  <si>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</si>
  <si>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</si>
  <si>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</si>
  <si>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</si>
  <si>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</si>
  <si>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</si>
  <si>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</si>
  <si>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</si>
  <si>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</si>
  <si>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</si>
  <si>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</si>
  <si>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</si>
  <si>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</si>
  <si>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</si>
  <si>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</si>
  <si>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</si>
  <si>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</si>
  <si>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</si>
  <si>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</si>
  <si>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</si>
  <si>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</si>
  <si>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</si>
  <si>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</si>
  <si>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</si>
  <si>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</si>
  <si>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</si>
  <si>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</si>
  <si>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</si>
  <si>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</si>
  <si>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</si>
  <si>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</si>
  <si>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</si>
  <si>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</si>
  <si>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</si>
  <si>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</si>
  <si>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</si>
  <si>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</si>
  <si>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</si>
  <si>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</si>
  <si>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</si>
  <si>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</si>
  <si>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</si>
  <si>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</si>
  <si>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</si>
  <si>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</si>
  <si>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</si>
  <si>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</si>
  <si>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</si>
  <si>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</si>
  <si>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</si>
  <si>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</si>
  <si>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</si>
  <si>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</si>
  <si>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</si>
  <si>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</si>
  <si>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</si>
  <si>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</si>
  <si>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</si>
  <si>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</si>
  <si>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</si>
  <si>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</si>
  <si>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</si>
  <si>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</si>
  <si>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</si>
  <si>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</si>
  <si>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</si>
  <si>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</si>
  <si>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</si>
  <si>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</si>
  <si>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</si>
  <si>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</si>
  <si>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</si>
  <si>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</si>
  <si>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</si>
  <si>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</si>
  <si>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</si>
  <si>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</si>
  <si>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</si>
  <si>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</si>
  <si>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</si>
  <si>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</si>
  <si>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</si>
  <si>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</si>
  <si>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</si>
  <si>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</si>
  <si>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</si>
  <si>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</si>
  <si>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</si>
  <si>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</si>
  <si>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</si>
  <si>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</si>
  <si>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</si>
  <si>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</si>
  <si>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</si>
  <si>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</si>
  <si>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</si>
  <si>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</si>
  <si>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</si>
  <si>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</si>
  <si>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</si>
  <si>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</si>
  <si>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</si>
  <si>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</si>
  <si>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</si>
  <si>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</si>
  <si>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</si>
  <si>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</si>
  <si>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</si>
  <si>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</si>
  <si>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</si>
  <si>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</si>
  <si>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</si>
  <si>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</si>
  <si>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</si>
  <si>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</si>
  <si>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</si>
  <si>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</si>
  <si>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</si>
  <si>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</si>
  <si>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</si>
  <si>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</si>
  <si>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</si>
  <si>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</si>
  <si>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</si>
  <si>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</si>
  <si>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</si>
  <si>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</si>
  <si>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</si>
  <si>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</si>
  <si>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</si>
  <si>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</si>
  <si>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</si>
  <si>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</si>
  <si>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</si>
  <si>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</si>
  <si>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</si>
  <si>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</si>
  <si>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</si>
  <si>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</si>
  <si>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</si>
  <si>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</si>
  <si>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</si>
  <si>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</si>
  <si>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</si>
  <si>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</si>
  <si>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</si>
  <si>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</si>
  <si>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</si>
  <si>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</si>
  <si>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</si>
  <si>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</si>
  <si>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</si>
  <si>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</si>
  <si>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</si>
  <si>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</si>
  <si>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</si>
  <si>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</si>
  <si>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</si>
  <si>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</si>
  <si>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</si>
  <si>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</si>
  <si>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</si>
  <si>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</si>
  <si>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</si>
  <si>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</si>
  <si>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</si>
  <si>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</si>
  <si>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</si>
  <si>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</si>
  <si>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</si>
  <si>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</si>
  <si>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</si>
  <si>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</si>
  <si>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</si>
  <si>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</si>
  <si>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</si>
  <si>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</si>
  <si>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</si>
  <si>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</si>
  <si>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</si>
  <si>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</si>
  <si>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</si>
  <si>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</si>
  <si>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</si>
  <si>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</si>
  <si>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</si>
  <si>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</si>
  <si>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</si>
  <si>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</si>
  <si>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</si>
  <si>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</si>
  <si>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</si>
  <si>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</si>
  <si>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</si>
  <si>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</si>
  <si>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</si>
  <si>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</si>
  <si>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</si>
  <si>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</si>
  <si>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</si>
  <si>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</si>
  <si>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</si>
  <si>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</si>
  <si>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</si>
  <si>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</si>
  <si>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</si>
  <si>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</si>
  <si>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</si>
  <si>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</si>
  <si>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</si>
  <si>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</si>
  <si>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</si>
  <si>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</si>
  <si>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</si>
  <si>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</si>
  <si>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</si>
  <si>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</si>
  <si>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</si>
  <si>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</si>
  <si>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</si>
  <si>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</si>
  <si>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</si>
  <si>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</si>
  <si>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</si>
  <si>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</si>
  <si>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</si>
  <si>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</si>
  <si>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</si>
  <si>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</si>
  <si>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</si>
  <si>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</si>
  <si>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</si>
  <si>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</si>
  <si>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</si>
  <si>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</si>
  <si>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</si>
  <si>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</si>
  <si>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</si>
  <si>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</si>
  <si>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</si>
  <si>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</si>
  <si>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</si>
  <si>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</si>
  <si>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</si>
  <si>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</si>
  <si>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</si>
  <si>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</si>
  <si>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</si>
  <si>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</si>
  <si>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</si>
  <si>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</si>
  <si>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</si>
  <si>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</si>
  <si>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</si>
  <si>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</si>
  <si>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</si>
  <si>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</si>
  <si>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</si>
  <si>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</si>
  <si>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</si>
  <si>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</si>
  <si>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</si>
  <si>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</si>
  <si>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</si>
  <si>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</si>
  <si>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</si>
  <si>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</si>
  <si>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</si>
  <si>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</si>
  <si>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</si>
  <si>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</si>
  <si>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</si>
  <si>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</si>
  <si>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</si>
  <si>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</si>
  <si>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</si>
  <si>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</si>
  <si>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</si>
  <si>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</si>
  <si>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</si>
  <si>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</si>
  <si>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</si>
  <si>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</si>
  <si>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</si>
  <si>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</si>
  <si>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</si>
  <si>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</si>
  <si>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</si>
  <si>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</si>
  <si>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</si>
  <si>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</si>
  <si>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</si>
  <si>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</si>
  <si>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</si>
  <si>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</si>
  <si>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</si>
  <si>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</si>
  <si>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</si>
  <si>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</si>
  <si>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</si>
  <si>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</si>
  <si>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</si>
  <si>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</si>
  <si>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</si>
  <si>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</si>
  <si>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</si>
  <si>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</si>
  <si>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</si>
  <si>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</si>
  <si>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</si>
  <si>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</si>
  <si>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</si>
  <si>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</si>
  <si>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</si>
  <si>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</si>
  <si>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</si>
  <si>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</si>
  <si>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</si>
  <si>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</si>
  <si>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</si>
  <si>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</si>
  <si>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</si>
  <si>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</si>
  <si>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</si>
  <si>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</si>
  <si>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</si>
  <si>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</si>
  <si>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</si>
  <si>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</si>
  <si>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</si>
  <si>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</si>
  <si>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</si>
  <si>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</si>
  <si>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</si>
  <si>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</si>
  <si>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</si>
  <si>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</si>
  <si>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</si>
  <si>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</si>
  <si>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</si>
  <si>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</si>
  <si>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</si>
  <si>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</si>
  <si>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</si>
  <si>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</si>
  <si>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</si>
  <si>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</si>
  <si>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</si>
  <si>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</si>
  <si>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</si>
  <si>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</si>
  <si>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</si>
  <si>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</si>
  <si>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</si>
  <si>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</si>
  <si>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</si>
  <si>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</si>
  <si>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</si>
  <si>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</si>
  <si>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</si>
  <si>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</si>
  <si>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</si>
  <si>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</si>
  <si>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</si>
  <si>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</si>
  <si>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</si>
  <si>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</si>
  <si>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</si>
  <si>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</si>
  <si>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</si>
  <si>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</si>
  <si>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</si>
  <si>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</si>
  <si>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</si>
  <si>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</si>
  <si>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</si>
  <si>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</si>
  <si>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</si>
  <si>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</si>
  <si>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</si>
  <si>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</si>
  <si>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</si>
  <si>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</si>
  <si>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</si>
  <si>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</si>
  <si>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</si>
  <si>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</si>
  <si>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</si>
  <si>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</si>
  <si>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</si>
  <si>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</si>
  <si>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</si>
  <si>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</si>
  <si>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</si>
  <si>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</si>
  <si>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</si>
  <si>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</si>
  <si>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</si>
  <si>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</si>
  <si>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</si>
  <si>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</si>
  <si>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</si>
  <si>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</si>
  <si>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</si>
  <si>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</si>
  <si>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</si>
  <si>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</si>
  <si>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</si>
  <si>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</si>
  <si>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</si>
  <si>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</si>
  <si>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</si>
  <si>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</si>
  <si>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</si>
  <si>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</si>
  <si>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</si>
  <si>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</si>
  <si>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</si>
  <si>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</si>
  <si>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</si>
  <si>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</si>
  <si>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</si>
  <si>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</si>
  <si>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</si>
  <si>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</si>
  <si>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</si>
  <si>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</si>
  <si>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</si>
  <si>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</si>
  <si>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</si>
  <si>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</si>
  <si>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</si>
  <si>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</si>
  <si>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</si>
  <si>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</si>
  <si>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</si>
  <si>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</si>
  <si>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</si>
  <si>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</si>
  <si>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</si>
  <si>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</si>
  <si>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</si>
  <si>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</si>
  <si>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</si>
  <si>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</si>
  <si>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</si>
  <si>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</si>
  <si>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</si>
  <si>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</si>
  <si>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</si>
  <si>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</si>
  <si>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</si>
  <si>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</si>
  <si>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</si>
  <si>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</si>
  <si>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</si>
  <si>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</si>
  <si>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</si>
  <si>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</si>
  <si>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</si>
  <si>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</si>
  <si>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</si>
  <si>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</si>
  <si>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</si>
  <si>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</si>
  <si>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</si>
  <si>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</si>
  <si>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</si>
  <si>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</si>
  <si>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</si>
  <si>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</si>
  <si>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</si>
  <si>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</si>
  <si>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</si>
  <si>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</si>
  <si>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</si>
  <si>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</si>
  <si>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</si>
  <si>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</si>
  <si>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</si>
  <si>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</si>
  <si>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</si>
  <si>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</si>
  <si>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</si>
  <si>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</si>
  <si>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</si>
  <si>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</si>
  <si>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</si>
  <si>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</si>
  <si>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</si>
  <si>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</si>
  <si>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</si>
  <si>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</si>
  <si>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</si>
  <si>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</si>
  <si>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</si>
  <si>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</si>
  <si>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</si>
  <si>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</si>
  <si>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</si>
  <si>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</si>
  <si>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</si>
  <si>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</si>
  <si>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</si>
  <si>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</si>
  <si>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</si>
  <si>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</si>
  <si>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</si>
  <si>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</si>
  <si>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</si>
  <si>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</si>
  <si>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</si>
  <si>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</si>
  <si>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</si>
  <si>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</si>
  <si>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</si>
  <si>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</si>
  <si>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</si>
  <si>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</si>
  <si>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</si>
  <si>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</si>
  <si>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</si>
  <si>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</si>
  <si>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</si>
  <si>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</si>
  <si>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</si>
  <si>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</si>
  <si>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</si>
  <si>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</si>
  <si>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</si>
  <si>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</si>
  <si>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</si>
  <si>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</si>
  <si>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</si>
  <si>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</si>
  <si>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</si>
  <si>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</si>
  <si>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</si>
  <si>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</si>
  <si>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</si>
  <si>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</si>
  <si>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</si>
  <si>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</si>
  <si>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</si>
  <si>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</si>
  <si>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</si>
  <si>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</si>
  <si>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</si>
  <si>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</si>
  <si>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</si>
  <si>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</si>
  <si>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</si>
  <si>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</si>
  <si>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</si>
  <si>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</si>
  <si>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</si>
  <si>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</si>
  <si>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</si>
  <si>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</si>
  <si>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</si>
  <si>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</si>
  <si>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</si>
  <si>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</si>
  <si>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</si>
  <si>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</si>
  <si>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</si>
  <si>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</si>
  <si>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</si>
  <si>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</si>
  <si>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</si>
  <si>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</si>
  <si>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</si>
  <si>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</si>
  <si>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</si>
  <si>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</si>
  <si>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</si>
  <si>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</si>
  <si>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</si>
  <si>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</si>
  <si>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</si>
  <si>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</si>
  <si>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</si>
  <si>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</si>
  <si>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</si>
  <si>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</si>
  <si>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</si>
  <si>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</si>
  <si>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</si>
  <si>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</si>
  <si>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</si>
  <si>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</si>
  <si>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</si>
  <si>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</si>
  <si>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</si>
  <si>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</si>
  <si>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</si>
  <si>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</si>
  <si>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</si>
  <si>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</si>
  <si>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</si>
  <si>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</si>
  <si>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</si>
  <si>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</si>
  <si>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</si>
  <si>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</si>
  <si>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</si>
  <si>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</si>
  <si>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</si>
  <si>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</si>
  <si>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</si>
  <si>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</si>
  <si>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</si>
  <si>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</si>
  <si>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</si>
  <si>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</si>
  <si>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</si>
  <si>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</si>
  <si>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</si>
  <si>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</si>
  <si>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</si>
  <si>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</si>
  <si>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</si>
  <si>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</si>
  <si>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</si>
  <si>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</si>
  <si>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</si>
  <si>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</si>
  <si>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</si>
  <si>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</si>
  <si>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</si>
  <si>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</si>
  <si>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</si>
  <si>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</si>
  <si>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</si>
  <si>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</si>
  <si>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</si>
  <si>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</si>
  <si>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</si>
  <si>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</si>
  <si>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</si>
  <si>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</si>
  <si>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</si>
  <si>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</si>
  <si>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</si>
  <si>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</si>
  <si>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</si>
  <si>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</si>
  <si>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</si>
  <si>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</si>
  <si>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</si>
  <si>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</si>
  <si>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</si>
  <si>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</si>
  <si>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</si>
  <si>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</si>
  <si>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</si>
  <si>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</si>
  <si>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</si>
  <si>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</si>
  <si>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</si>
  <si>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</si>
  <si>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</si>
  <si>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</si>
  <si>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</si>
  <si>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</si>
  <si>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</si>
  <si>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</si>
  <si>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</si>
  <si>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</si>
  <si>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</si>
  <si>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</si>
  <si>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</si>
  <si>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</si>
  <si>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</si>
  <si>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</si>
  <si>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</si>
  <si>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</si>
  <si>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</si>
  <si>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</si>
  <si>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</si>
  <si>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</si>
  <si>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</si>
  <si>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</si>
  <si>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</si>
  <si>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</si>
  <si>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</si>
  <si>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</si>
  <si>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</si>
  <si>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</si>
  <si>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</si>
  <si>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</si>
  <si>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</si>
  <si>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</si>
  <si>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</si>
  <si>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</si>
  <si>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</si>
  <si>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</si>
  <si>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</si>
  <si>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</si>
  <si>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</si>
  <si>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</si>
  <si>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</si>
  <si>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</si>
  <si>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</si>
  <si>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</si>
  <si>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</si>
  <si>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</si>
  <si>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</si>
  <si>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</si>
  <si>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</si>
  <si>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</si>
  <si>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</si>
  <si>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</si>
  <si>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</si>
  <si>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</si>
  <si>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</si>
  <si>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</si>
  <si>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</si>
  <si>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</si>
  <si>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</si>
  <si>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</si>
  <si>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</si>
  <si>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</si>
  <si>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</si>
  <si>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</si>
  <si>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</si>
  <si>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</si>
  <si>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</si>
  <si>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</si>
  <si>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</si>
  <si>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</si>
  <si>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</si>
  <si>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</si>
  <si>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</si>
  <si>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</si>
  <si>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</si>
  <si>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</si>
  <si>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</si>
  <si>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</si>
  <si>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</si>
  <si>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</si>
  <si>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</si>
  <si>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</si>
  <si>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</si>
  <si>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</si>
  <si>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</si>
  <si>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</si>
  <si>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</si>
  <si>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</si>
  <si>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</si>
  <si>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</si>
  <si>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</si>
  <si>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</si>
  <si>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</si>
  <si>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</si>
  <si>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</si>
  <si>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</si>
  <si>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</si>
  <si>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</si>
  <si>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</si>
  <si>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</si>
  <si>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</si>
  <si>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</si>
  <si>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</si>
  <si>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</si>
  <si>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</si>
  <si>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</si>
  <si>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</si>
  <si>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</si>
  <si>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</si>
  <si>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</si>
  <si>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</si>
  <si>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</si>
  <si>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</si>
  <si>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</si>
  <si>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</si>
  <si>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</si>
  <si>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</si>
  <si>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</si>
  <si>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</si>
  <si>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</si>
  <si>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</si>
  <si>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</si>
  <si>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</si>
  <si>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</si>
  <si>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</si>
  <si>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</si>
  <si>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</si>
  <si>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</si>
  <si>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</si>
  <si>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</si>
  <si>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</si>
  <si>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</si>
  <si>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</si>
  <si>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</si>
  <si>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</si>
  <si>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</si>
  <si>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</si>
  <si>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</si>
  <si>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</si>
  <si>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</si>
  <si>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</si>
  <si>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</si>
  <si>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</si>
  <si>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</si>
  <si>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</si>
  <si>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</si>
  <si>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</si>
  <si>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</si>
  <si>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</si>
  <si>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</si>
  <si>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</si>
  <si>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</si>
  <si>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</si>
  <si>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</si>
  <si>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</si>
  <si>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</si>
  <si>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</si>
  <si>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</si>
  <si>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</si>
  <si>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</si>
  <si>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</si>
  <si>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</si>
  <si>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</si>
  <si>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</si>
  <si>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</si>
  <si>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</si>
  <si>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</si>
  <si>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</si>
  <si>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</si>
  <si>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</si>
  <si>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</si>
  <si>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</si>
  <si>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</si>
  <si>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</si>
  <si>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</si>
  <si>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</si>
  <si>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</si>
  <si>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</si>
  <si>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</si>
  <si>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</si>
  <si>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</si>
  <si>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</si>
  <si>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</si>
  <si>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</si>
  <si>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</si>
  <si>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</si>
  <si>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</si>
  <si>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</si>
  <si>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</si>
  <si>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</si>
  <si>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</si>
  <si>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</si>
  <si>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</si>
  <si>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</si>
  <si>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</si>
  <si>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</si>
  <si>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</si>
  <si>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</si>
  <si>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</si>
  <si>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</si>
  <si>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</si>
  <si>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</si>
  <si>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</si>
  <si>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</si>
  <si>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</si>
  <si>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</si>
  <si>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</si>
  <si>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</si>
  <si>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</si>
  <si>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</si>
  <si>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</si>
  <si>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</si>
  <si>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</si>
  <si>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</si>
  <si>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</si>
  <si>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</si>
  <si>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</si>
  <si>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</si>
  <si>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</si>
  <si>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</si>
  <si>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</si>
  <si>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</si>
  <si>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</si>
  <si>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</si>
  <si>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</si>
  <si>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</si>
  <si>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</si>
  <si>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</si>
  <si>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</si>
  <si>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</si>
  <si>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</si>
  <si>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</si>
  <si>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</si>
  <si>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</si>
  <si>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</si>
  <si>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</si>
  <si>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</si>
  <si>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</si>
  <si>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</si>
  <si>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</si>
  <si>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</si>
  <si>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</si>
  <si>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</si>
  <si>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</si>
  <si>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</si>
  <si>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</si>
  <si>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</si>
  <si>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</si>
  <si>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</si>
  <si>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</si>
  <si>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</si>
  <si>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</si>
  <si>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</si>
  <si>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</si>
  <si>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</si>
  <si>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</si>
  <si>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</si>
  <si>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</si>
  <si>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</si>
  <si>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</si>
  <si>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</si>
  <si>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</si>
  <si>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</si>
  <si>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</si>
  <si>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</si>
  <si>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</si>
  <si>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</si>
  <si>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</si>
  <si>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</si>
  <si>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</si>
  <si>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</si>
  <si>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</si>
  <si>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</si>
  <si>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</si>
  <si>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</si>
  <si>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</si>
  <si>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</si>
  <si>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</si>
  <si>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</si>
  <si>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</si>
  <si>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</si>
  <si>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</si>
  <si>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</si>
  <si>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</si>
  <si>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</si>
  <si>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</si>
  <si>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</si>
  <si>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</si>
  <si>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</si>
  <si>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</si>
  <si>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</si>
  <si>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</si>
  <si>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</si>
  <si>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</si>
  <si>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</si>
  <si>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</si>
  <si>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</si>
  <si>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</si>
  <si>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</si>
  <si>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</si>
  <si>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</si>
  <si>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</si>
  <si>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</si>
  <si>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</si>
  <si>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</si>
  <si>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</si>
  <si>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</si>
  <si>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</si>
  <si>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</si>
  <si>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</si>
  <si>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</si>
  <si>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</si>
  <si>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</si>
  <si>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</si>
  <si>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</si>
  <si>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</si>
  <si>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</si>
  <si>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</si>
  <si>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</si>
  <si>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</si>
  <si>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</si>
  <si>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</si>
  <si>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</si>
  <si>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</si>
  <si>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</si>
  <si>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</si>
  <si>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</si>
  <si>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</si>
  <si>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</si>
  <si>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</si>
  <si>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</si>
  <si>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</si>
  <si>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</si>
  <si>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</si>
  <si>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</si>
  <si>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</si>
  <si>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</si>
  <si>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</si>
  <si>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</si>
  <si>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</si>
  <si>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</si>
  <si>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</si>
  <si>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</si>
  <si>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</si>
  <si>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</si>
  <si>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</si>
  <si>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</si>
  <si>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</si>
  <si>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</si>
  <si>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</si>
  <si>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</si>
  <si>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</si>
  <si>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</si>
  <si>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</si>
  <si>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</si>
  <si>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</si>
  <si>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</si>
  <si>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</si>
  <si>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</si>
  <si>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</si>
  <si>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</si>
  <si>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</si>
  <si>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</si>
  <si>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</si>
  <si>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</si>
  <si>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</si>
  <si>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</si>
  <si>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</si>
  <si>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</si>
  <si>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</si>
  <si>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</si>
  <si>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</si>
  <si>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</si>
  <si>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</si>
  <si>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</si>
  <si>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</si>
  <si>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</si>
  <si>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</si>
  <si>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</si>
  <si>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</si>
  <si>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</si>
  <si>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</si>
  <si>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</si>
  <si>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</si>
  <si>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</si>
  <si>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</si>
  <si>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</si>
  <si>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</si>
  <si>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</si>
  <si>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</si>
  <si>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</si>
  <si>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</si>
  <si>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</si>
  <si>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</si>
  <si>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</si>
  <si>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</si>
  <si>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</si>
  <si>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</si>
  <si>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</si>
  <si>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</si>
  <si>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</si>
  <si>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</si>
  <si>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</si>
  <si>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</si>
  <si>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</si>
  <si>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</si>
  <si>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</si>
  <si>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</si>
  <si>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</si>
  <si>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</si>
  <si>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</si>
  <si>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</si>
  <si>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</si>
  <si>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</si>
  <si>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</si>
  <si>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</si>
  <si>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</si>
  <si>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</si>
  <si>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</si>
  <si>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</si>
  <si>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</si>
  <si>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</si>
  <si>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</si>
  <si>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</si>
  <si>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</si>
  <si>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</si>
  <si>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</si>
  <si>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</si>
  <si>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</si>
  <si>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</si>
  <si>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</si>
  <si>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</si>
  <si>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</si>
  <si>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</si>
  <si>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</si>
  <si>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</si>
  <si>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</si>
  <si>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</si>
  <si>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</si>
  <si>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</si>
  <si>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</si>
  <si>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</si>
  <si>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</si>
  <si>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</si>
  <si>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</si>
  <si>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</si>
  <si>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</si>
  <si>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</si>
  <si>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</si>
  <si>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</si>
  <si>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</si>
  <si>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</si>
  <si>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</si>
  <si>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</si>
  <si>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</si>
  <si>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</si>
  <si>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</si>
  <si>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</si>
  <si>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</si>
  <si>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</si>
  <si>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</si>
  <si>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</si>
  <si>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</si>
  <si>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</si>
  <si>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</si>
  <si>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</si>
  <si>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</si>
  <si>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</si>
  <si>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</si>
  <si>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</si>
  <si>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</si>
  <si>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</si>
  <si>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</si>
  <si>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</si>
  <si>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</si>
  <si>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</si>
  <si>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</si>
  <si>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</si>
  <si>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</si>
  <si>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</si>
  <si>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</si>
  <si>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</si>
  <si>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</si>
  <si>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</si>
  <si>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</si>
  <si>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</si>
  <si>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</si>
  <si>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</si>
  <si>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</si>
  <si>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</si>
  <si>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</si>
  <si>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</si>
  <si>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</si>
  <si>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</si>
  <si>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</si>
  <si>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</si>
  <si>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</si>
  <si>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</si>
  <si>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</si>
  <si>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</si>
  <si>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</si>
  <si>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</si>
  <si>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</si>
  <si>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</si>
  <si>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</si>
  <si>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</si>
  <si>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</si>
  <si>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</si>
  <si>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</si>
  <si>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</si>
  <si>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</si>
  <si>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</si>
  <si>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</si>
  <si>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</si>
  <si>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</si>
  <si>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</si>
  <si>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</si>
  <si>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</si>
  <si>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</si>
  <si>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</si>
  <si>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</si>
  <si>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</si>
  <si>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</si>
  <si>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</si>
  <si>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</si>
  <si>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</si>
  <si>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</si>
  <si>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</si>
  <si>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</si>
  <si>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</si>
  <si>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</si>
  <si>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</si>
  <si>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</si>
  <si>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</si>
  <si>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</si>
  <si>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</si>
  <si>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</si>
  <si>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</si>
  <si>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</si>
  <si>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</si>
  <si>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</si>
  <si>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</si>
  <si>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</si>
  <si>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</si>
  <si>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</si>
  <si>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</si>
  <si>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</si>
  <si>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</si>
  <si>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</si>
  <si>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</si>
  <si>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</si>
  <si>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</si>
  <si>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</si>
  <si>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</si>
  <si>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</si>
  <si>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</si>
  <si>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</si>
  <si>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</si>
  <si>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</si>
  <si>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</si>
  <si>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</si>
  <si>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</si>
  <si>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</si>
  <si>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</si>
  <si>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</si>
  <si>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</si>
  <si>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</si>
  <si>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</si>
  <si>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</si>
  <si>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</si>
  <si>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</si>
  <si>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</si>
  <si>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</si>
  <si>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</si>
  <si>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</si>
  <si>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</si>
  <si>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</si>
  <si>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</si>
  <si>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</si>
  <si>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</si>
  <si>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</si>
  <si>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</si>
  <si>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</si>
  <si>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</si>
  <si>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</si>
  <si>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</si>
  <si>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</si>
  <si>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</si>
  <si>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</si>
  <si>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</si>
  <si>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</si>
  <si>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</si>
  <si>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</si>
  <si>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</si>
  <si>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</si>
  <si>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</si>
  <si>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</si>
  <si>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</si>
  <si>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</si>
  <si>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</si>
  <si>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</si>
  <si>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</si>
  <si>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</si>
  <si>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</si>
  <si>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</si>
  <si>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</si>
  <si>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</si>
  <si>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</si>
  <si>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</si>
  <si>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</si>
  <si>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</si>
  <si>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</si>
  <si>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</si>
  <si>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</si>
  <si>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</si>
  <si>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</si>
  <si>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</si>
  <si>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</si>
  <si>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</si>
  <si>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</si>
  <si>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</si>
  <si>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</si>
  <si>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</si>
  <si>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</si>
  <si>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</si>
  <si>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</si>
  <si>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</si>
  <si>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</si>
  <si>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</si>
  <si>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</si>
  <si>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</si>
  <si>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</si>
  <si>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</si>
  <si>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</si>
  <si>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</si>
  <si>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</si>
  <si>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</si>
  <si>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</si>
  <si>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</si>
  <si>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</si>
  <si>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</si>
  <si>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</si>
  <si>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</si>
  <si>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</si>
  <si>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</si>
  <si>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</si>
  <si>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</si>
  <si>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</si>
  <si>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</si>
  <si>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</si>
  <si>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</si>
  <si>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</si>
  <si>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</si>
  <si>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</si>
  <si>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</si>
  <si>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</si>
  <si>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</si>
  <si>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</si>
  <si>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</si>
  <si>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</si>
  <si>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</si>
  <si>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</si>
  <si>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</si>
  <si>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</si>
  <si>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</si>
  <si>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</si>
  <si>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</si>
  <si>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</si>
  <si>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</si>
  <si>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</si>
  <si>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</si>
  <si>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</si>
  <si>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</si>
  <si>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</si>
  <si>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</si>
  <si>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</si>
  <si>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</si>
  <si>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</si>
  <si>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</si>
  <si>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</si>
  <si>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</si>
  <si>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</si>
  <si>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</si>
  <si>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</si>
  <si>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</si>
  <si>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</si>
  <si>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</si>
  <si>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</si>
  <si>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</si>
  <si>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</si>
  <si>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</si>
  <si>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</si>
  <si>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</si>
  <si>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</si>
  <si>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</si>
  <si>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</si>
  <si>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</si>
  <si>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</si>
  <si>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</si>
  <si>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</si>
  <si>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</si>
  <si>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</si>
  <si>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</si>
  <si>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</si>
  <si>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</si>
  <si>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</si>
  <si>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</si>
  <si>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</si>
  <si>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gold</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</si>
  <si>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</si>
  <si>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</si>
  <si>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</si>
  <si>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</si>
  <si>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</si>
  <si>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</si>
  <si>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</si>
  <si>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</si>
  <si>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</si>
  <si>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</si>
  <si>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</si>
  <si>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</si>
  <si>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</si>
  <si>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</si>
  <si>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</si>
  <si>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</si>
  <si>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</si>
  <si>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</si>
  <si>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</si>
  <si>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</si>
  <si>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</si>
  <si>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</si>
  <si>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</si>
  <si>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</si>
  <si>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</si>
  <si>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</si>
  <si>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</si>
  <si>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</si>
  <si>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</si>
  <si>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</si>
  <si>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</si>
  <si>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</si>
  <si>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</si>
  <si>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</si>
  <si>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</si>
  <si>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</si>
  <si>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</si>
  <si>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</si>
  <si>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</si>
  <si>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</si>
  <si>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</si>
  <si>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</si>
  <si>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</si>
  <si>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</si>
  <si>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</si>
  <si>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</si>
  <si>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</si>
  <si>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</si>
  <si>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</si>
  <si>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</si>
  <si>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</si>
  <si>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</si>
  <si>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</si>
  <si>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</si>
  <si>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</si>
  <si>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</si>
  <si>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</si>
  <si>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</si>
  <si>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</si>
  <si>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</si>
  <si>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</si>
  <si>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</si>
  <si>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</si>
  <si>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</si>
  <si>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</si>
  <si>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</si>
  <si>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</si>
  <si>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</si>
  <si>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</si>
  <si>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</si>
  <si>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</si>
  <si>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</si>
  <si>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</si>
  <si>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</si>
  <si>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</si>
  <si>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</si>
  <si>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</si>
  <si>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</si>
  <si>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</si>
  <si>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</si>
  <si>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</si>
  <si>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</si>
  <si>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</si>
  <si>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</si>
  <si>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</si>
  <si>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</si>
  <si>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</si>
  <si>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</si>
  <si>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</si>
  <si>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</si>
  <si>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</si>
  <si>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</si>
  <si>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</si>
  <si>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</si>
  <si>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</si>
  <si>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</si>
  <si>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</si>
  <si>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</si>
  <si>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</si>
  <si>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</si>
  <si>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</si>
  <si>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</si>
  <si>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</si>
  <si>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</si>
  <si>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</si>
  <si>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</si>
  <si>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</si>
  <si>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</si>
  <si>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</si>
  <si>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</si>
  <si>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</si>
  <si>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</si>
  <si>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</si>
  <si>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</si>
  <si>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</si>
  <si>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</si>
  <si>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</si>
  <si>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</si>
  <si>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</si>
  <si>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</si>
  <si>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</si>
  <si>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</si>
  <si>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</si>
  <si>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</si>
  <si>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</si>
  <si>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</si>
  <si>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</si>
  <si>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</si>
  <si>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</si>
  <si>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</si>
  <si>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</si>
  <si>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</si>
  <si>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</si>
  <si>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</si>
  <si>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</si>
  <si>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</si>
  <si>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</si>
  <si>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</si>
  <si>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</si>
  <si>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</si>
  <si>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</si>
  <si>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</si>
  <si>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</si>
  <si>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</si>
  <si>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</si>
  <si>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</si>
  <si>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</si>
  <si>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</si>
  <si>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</si>
  <si>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</si>
  <si>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</si>
  <si>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</si>
  <si>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</si>
  <si>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</si>
  <si>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</si>
  <si>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</si>
  <si>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</si>
  <si>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</si>
  <si>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</si>
  <si>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</si>
  <si>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</si>
  <si>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</si>
  <si>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</si>
  <si>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</si>
  <si>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</si>
  <si>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</si>
  <si>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</si>
  <si>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</si>
  <si>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</si>
  <si>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</si>
  <si>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</si>
  <si>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</si>
  <si>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</si>
  <si>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</si>
  <si>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</si>
  <si>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</si>
  <si>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</si>
  <si>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</si>
  <si>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</si>
  <si>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</si>
  <si>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</si>
  <si>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</si>
  <si>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</si>
  <si>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</si>
  <si>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</si>
  <si>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</si>
  <si>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</si>
  <si>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</si>
  <si>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</si>
  <si>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</si>
  <si>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</si>
  <si>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</si>
  <si>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</si>
  <si>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</si>
  <si>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</si>
  <si>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</si>
  <si>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</si>
  <si>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</si>
  <si>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</si>
  <si>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</si>
  <si>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</si>
  <si>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</si>
  <si>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</si>
  <si>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</si>
  <si>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</si>
  <si>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</si>
  <si>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</si>
  <si>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</si>
  <si>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</si>
  <si>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</si>
  <si>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</si>
  <si>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</si>
  <si>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</si>
  <si>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</si>
  <si>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</si>
  <si>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</si>
  <si>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</si>
  <si>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</si>
  <si>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</si>
  <si>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</si>
  <si>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</si>
  <si>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</si>
  <si>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</si>
  <si>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</si>
  <si>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</si>
  <si>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</si>
  <si>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</si>
  <si>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</si>
  <si>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</si>
  <si>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</si>
  <si>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</si>
  <si>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</si>
  <si>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</si>
  <si>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</si>
  <si>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</si>
  <si>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</si>
  <si>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</si>
  <si>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</si>
  <si>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</si>
  <si>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</si>
  <si>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</si>
  <si>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</si>
  <si>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</si>
  <si>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</si>
  <si>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</si>
  <si>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</si>
  <si>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</si>
  <si>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</si>
  <si>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</si>
  <si>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</si>
  <si>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</si>
  <si>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</si>
  <si>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</si>
  <si>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</si>
  <si>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</si>
  <si>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</si>
  <si>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</si>
  <si>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</si>
  <si>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</si>
  <si>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</si>
  <si>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</si>
  <si>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</si>
  <si>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</si>
  <si>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</si>
  <si>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</si>
  <si>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</si>
  <si>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</si>
  <si>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</si>
  <si>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</si>
  <si>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</si>
  <si>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</si>
  <si>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</si>
  <si>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</si>
  <si>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</si>
  <si>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</si>
  <si>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</si>
  <si>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</si>
  <si>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</si>
  <si>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</si>
  <si>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</si>
  <si>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</si>
  <si>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</si>
  <si>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</si>
  <si>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</si>
  <si>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</si>
  <si>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</si>
  <si>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</si>
  <si>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</si>
  <si>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</si>
  <si>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</si>
  <si>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</si>
  <si>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</si>
  <si>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</si>
  <si>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</si>
  <si>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</si>
  <si>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</si>
  <si>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</si>
  <si>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</si>
  <si>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</si>
  <si>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</si>
  <si>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</si>
  <si>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</si>
  <si>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</si>
  <si>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</si>
  <si>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</si>
  <si>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</si>
  <si>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</si>
  <si>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</si>
  <si>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</si>
  <si>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</si>
  <si>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</si>
  <si>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</si>
  <si>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</si>
  <si>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</si>
  <si>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</si>
  <si>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</si>
  <si>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</si>
  <si>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</si>
  <si>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</si>
  <si>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</si>
  <si>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</si>
  <si>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</si>
  <si>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</si>
  <si>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</si>
  <si>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</si>
  <si>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</si>
  <si>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</si>
  <si>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</si>
  <si>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</si>
  <si>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</si>
  <si>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</si>
  <si>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</si>
  <si>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</si>
  <si>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</si>
  <si>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</si>
  <si>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</si>
  <si>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</si>
  <si>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</si>
  <si>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</si>
  <si>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</si>
  <si>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</si>
  <si>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</si>
  <si>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</si>
  <si>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</si>
  <si>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</si>
  <si>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</si>
  <si>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</si>
  <si>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</si>
  <si>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</si>
  <si>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</si>
  <si>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</si>
  <si>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</si>
  <si>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</si>
  <si>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</si>
  <si>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</si>
  <si>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</si>
  <si>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</si>
  <si>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</si>
  <si>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</si>
  <si>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</si>
  <si>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</si>
  <si>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</si>
  <si>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</si>
  <si>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</si>
  <si>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</si>
  <si>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</si>
  <si>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</si>
  <si>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</si>
  <si>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</si>
  <si>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</si>
  <si>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</si>
  <si>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</si>
  <si>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</si>
  <si>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</si>
  <si>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</si>
  <si>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</si>
  <si>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</si>
  <si>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</si>
  <si>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</si>
  <si>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</si>
  <si>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</si>
  <si>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</si>
  <si>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</si>
  <si>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</si>
  <si>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</si>
  <si>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</si>
  <si>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</si>
  <si>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</si>
  <si>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</si>
  <si>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</si>
  <si>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</si>
  <si>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</si>
  <si>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</si>
  <si>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</si>
  <si>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</si>
  <si>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</si>
  <si>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</si>
  <si>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</si>
  <si>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</si>
  <si>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</si>
  <si>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</si>
  <si>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</si>
  <si>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</si>
  <si>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</si>
  <si>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</si>
  <si>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</si>
  <si>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</si>
  <si>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</si>
  <si>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</si>
  <si>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</si>
  <si>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</si>
  <si>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</si>
  <si>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</si>
  <si>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</si>
  <si>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</si>
  <si>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</si>
  <si>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</si>
  <si>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</si>
  <si>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</si>
  <si>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</si>
  <si>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</si>
  <si>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</si>
  <si>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</si>
  <si>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</si>
  <si>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</si>
  <si>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</si>
  <si>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</si>
  <si>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</si>
  <si>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</si>
  <si>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</si>
  <si>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</si>
  <si>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</si>
  <si>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</si>
  <si>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</si>
  <si>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</si>
  <si>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</si>
  <si>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</si>
  <si>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</si>
  <si>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</si>
  <si>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</si>
  <si>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</si>
  <si>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</si>
  <si>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</si>
  <si>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</si>
  <si>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</si>
  <si>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</si>
  <si>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</si>
  <si>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</si>
  <si>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</si>
  <si>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</si>
  <si>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</si>
  <si>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</si>
  <si>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</si>
  <si>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</si>
  <si>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</si>
  <si>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</si>
  <si>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</si>
  <si>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</si>
  <si>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</si>
  <si>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</si>
  <si>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</si>
  <si>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</si>
  <si>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</si>
  <si>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</si>
  <si>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</si>
  <si>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</si>
  <si>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</si>
  <si>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</si>
  <si>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 xml:space="preserve"> Bakery</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</si>
  <si>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</si>
  <si>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</si>
  <si>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</si>
  <si>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</si>
  <si>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</si>
  <si>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</si>
  <si>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</si>
  <si>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</si>
  <si>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</si>
  <si>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</si>
  <si>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</si>
  <si>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</si>
  <si>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</si>
  <si>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</si>
  <si>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</si>
  <si>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</si>
  <si>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</si>
  <si>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</si>
  <si>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</si>
  <si>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</si>
  <si>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</si>
  <si>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</si>
  <si>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</si>
  <si>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</si>
  <si>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</si>
  <si>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</si>
  <si>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</si>
  <si>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</si>
  <si>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</si>
  <si>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</si>
  <si>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</si>
  <si>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</si>
  <si>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</si>
  <si>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</si>
  <si>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</si>
  <si>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</si>
  <si>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</si>
  <si>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</si>
  <si>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</si>
  <si>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</si>
  <si>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</si>
  <si>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</si>
  <si>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</si>
  <si>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</si>
  <si>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</si>
  <si>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</si>
  <si>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</si>
  <si>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</si>
  <si>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</si>
  <si>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</si>
  <si>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</si>
  <si>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</si>
  <si>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</si>
  <si>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</si>
  <si>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</si>
  <si>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</si>
  <si>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</si>
  <si>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</si>
  <si>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</si>
  <si>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</si>
  <si>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</si>
  <si>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</si>
  <si>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</si>
  <si>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</si>
  <si>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 xml:space="preserve"> Frozen Foods</t>
  </si>
  <si>
    <t>Ice Cream</t>
  </si>
  <si>
    <t>ITC</t>
  </si>
  <si>
    <t>SUP015</t>
  </si>
  <si>
    <t>ITC Frozen Snacks 250ml</t>
  </si>
  <si>
    <t>Frozen Foods</t>
  </si>
  <si>
    <t>Frozen Snacks</t>
  </si>
  <si>
    <t>SUP066</t>
  </si>
  <si>
    <t>Amul Ice Cream 2kg</t>
  </si>
  <si>
    <t>FROZEN FOODS</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</si>
  <si>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</si>
  <si>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</si>
  <si>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</si>
  <si>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</si>
  <si>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</si>
  <si>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</si>
  <si>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</si>
  <si>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</si>
  <si>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</si>
  <si>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</si>
  <si>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</si>
  <si>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</si>
  <si>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</si>
  <si>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</si>
  <si>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</si>
  <si>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</si>
  <si>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</si>
  <si>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</si>
  <si>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</si>
  <si>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</si>
  <si>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</si>
  <si>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</si>
  <si>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</si>
  <si>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</si>
  <si>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</si>
  <si>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</si>
  <si>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</si>
  <si>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</si>
  <si>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</si>
  <si>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</si>
  <si>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</si>
  <si>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</si>
  <si>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</si>
  <si>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</si>
  <si>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</si>
  <si>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</si>
  <si>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</si>
  <si>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</si>
  <si>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</si>
  <si>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</si>
  <si>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</si>
  <si>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</si>
  <si>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</si>
  <si>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</si>
  <si>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</si>
  <si>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</si>
  <si>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</si>
  <si>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</si>
  <si>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</si>
  <si>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</si>
  <si>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</si>
  <si>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</si>
  <si>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</si>
  <si>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</si>
  <si>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</si>
  <si>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</si>
  <si>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</si>
  <si>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</si>
  <si>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</si>
  <si>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</si>
  <si>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</si>
  <si>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</si>
  <si>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</si>
  <si>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</si>
  <si>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</si>
  <si>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</si>
  <si>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</si>
  <si>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</si>
  <si>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</si>
  <si>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</si>
  <si>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</si>
  <si>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</si>
  <si>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</si>
  <si>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</si>
  <si>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</si>
  <si>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</si>
  <si>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</si>
  <si>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</si>
  <si>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</si>
  <si>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</si>
  <si>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</si>
  <si>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</si>
  <si>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</si>
  <si>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</si>
  <si>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</si>
  <si>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</si>
  <si>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</si>
  <si>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</si>
  <si>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</si>
  <si>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</si>
  <si>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</si>
  <si>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</si>
  <si>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</si>
  <si>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FRUITS</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</si>
  <si>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</si>
  <si>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</si>
  <si>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</si>
  <si>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</si>
  <si>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</si>
  <si>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</si>
  <si>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</si>
  <si>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</si>
  <si>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</si>
  <si>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</si>
  <si>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</si>
  <si>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 xml:space="preserve"> Fruits</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</si>
  <si>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</si>
  <si>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</si>
  <si>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</si>
  <si>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</si>
  <si>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</si>
  <si>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</si>
  <si>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</si>
  <si>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</si>
  <si>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</si>
  <si>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</si>
  <si>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</si>
  <si>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</si>
  <si>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</si>
  <si>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</si>
  <si>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</si>
  <si>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</si>
  <si>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</si>
  <si>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</si>
  <si>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</si>
  <si>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</si>
  <si>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</si>
  <si>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</si>
  <si>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</si>
  <si>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</si>
  <si>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</si>
  <si>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</si>
  <si>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</si>
  <si>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</si>
  <si>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</si>
  <si>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</si>
  <si>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</si>
  <si>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</si>
  <si>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</si>
  <si>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</si>
  <si>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</si>
  <si>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</si>
  <si>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</si>
  <si>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</si>
  <si>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</si>
  <si>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</si>
  <si>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</si>
  <si>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</si>
  <si>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</si>
  <si>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</si>
  <si>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</si>
  <si>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</si>
  <si>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</si>
  <si>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</si>
  <si>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</si>
  <si>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</si>
  <si>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</si>
  <si>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</si>
  <si>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</si>
  <si>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</si>
  <si>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</si>
  <si>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</si>
  <si>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</si>
  <si>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</si>
  <si>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</si>
  <si>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</si>
  <si>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</si>
  <si>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</si>
  <si>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</si>
  <si>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</si>
  <si>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</si>
  <si>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</si>
  <si>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</si>
  <si>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</si>
  <si>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</si>
  <si>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</si>
  <si>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</si>
  <si>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</si>
  <si>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</si>
  <si>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</si>
  <si>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</si>
  <si>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</si>
  <si>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</si>
  <si>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</si>
  <si>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</si>
  <si>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</si>
  <si>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</si>
  <si>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</si>
  <si>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</si>
  <si>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</si>
  <si>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</si>
  <si>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</si>
  <si>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</si>
  <si>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</si>
  <si>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</si>
  <si>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</si>
  <si>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</si>
  <si>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</si>
  <si>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</si>
  <si>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</si>
  <si>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</si>
  <si>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</si>
  <si>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</si>
  <si>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</si>
  <si>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</si>
  <si>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</si>
  <si>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</si>
  <si>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</si>
  <si>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</si>
  <si>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</si>
  <si>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</si>
  <si>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</si>
  <si>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</si>
  <si>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</si>
  <si>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</si>
  <si>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</si>
  <si>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</si>
  <si>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</si>
  <si>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</si>
  <si>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</si>
  <si>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</si>
  <si>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</si>
  <si>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</si>
  <si>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</si>
  <si>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</si>
  <si>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</si>
  <si>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</si>
  <si>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</si>
  <si>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</si>
  <si>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</si>
  <si>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</si>
  <si>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</si>
  <si>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</si>
  <si>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</si>
  <si>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</si>
  <si>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</si>
  <si>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</si>
  <si>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</si>
  <si>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</si>
  <si>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</si>
  <si>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</si>
  <si>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</si>
  <si>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</si>
  <si>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</si>
  <si>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</si>
  <si>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</si>
  <si>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</si>
  <si>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</si>
  <si>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</si>
  <si>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</si>
  <si>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</si>
  <si>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</si>
  <si>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</si>
  <si>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</si>
  <si>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</si>
  <si>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</si>
  <si>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</si>
  <si>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</si>
  <si>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</si>
  <si>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</si>
  <si>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</si>
  <si>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</si>
  <si>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</si>
  <si>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</si>
  <si>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</si>
  <si>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</si>
  <si>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</si>
  <si>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</si>
  <si>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</si>
  <si>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</si>
  <si>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</si>
  <si>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</si>
  <si>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</si>
  <si>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</si>
  <si>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</si>
  <si>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</si>
  <si>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</si>
  <si>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</si>
  <si>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</si>
  <si>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</si>
  <si>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</si>
  <si>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</si>
  <si>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</si>
  <si>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</si>
  <si>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</si>
  <si>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</si>
  <si>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</si>
  <si>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</si>
  <si>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</si>
  <si>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</si>
  <si>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</si>
  <si>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</si>
  <si>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</si>
  <si>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</si>
  <si>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</si>
  <si>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</si>
  <si>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</si>
  <si>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</si>
  <si>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</si>
  <si>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</si>
  <si>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</si>
  <si>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</si>
  <si>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</si>
  <si>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</si>
  <si>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</si>
  <si>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</si>
  <si>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</si>
  <si>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</si>
  <si>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</si>
  <si>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</si>
  <si>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</si>
  <si>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</si>
  <si>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</si>
  <si>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</si>
  <si>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</si>
  <si>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</si>
  <si>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</si>
  <si>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</si>
  <si>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</si>
  <si>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</si>
  <si>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</si>
  <si>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</si>
  <si>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</si>
  <si>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</si>
  <si>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</si>
  <si>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</si>
  <si>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</si>
  <si>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</si>
  <si>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</si>
  <si>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</si>
  <si>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</si>
  <si>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</si>
  <si>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</si>
  <si>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</si>
  <si>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</si>
  <si>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</si>
  <si>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</si>
  <si>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</si>
  <si>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</si>
  <si>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</si>
  <si>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</si>
  <si>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</si>
  <si>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</si>
  <si>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</si>
  <si>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</si>
  <si>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</si>
  <si>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</si>
  <si>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</si>
  <si>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</si>
  <si>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</si>
  <si>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</si>
  <si>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</si>
  <si>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</si>
  <si>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</si>
  <si>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</si>
  <si>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</si>
  <si>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</si>
  <si>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</si>
  <si>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</si>
  <si>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</si>
  <si>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</si>
  <si>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</si>
  <si>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</si>
  <si>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</si>
  <si>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</si>
  <si>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</si>
  <si>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</si>
  <si>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</si>
  <si>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</si>
  <si>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</si>
  <si>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</si>
  <si>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</si>
  <si>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</si>
  <si>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</si>
  <si>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</si>
  <si>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</si>
  <si>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</si>
  <si>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</si>
  <si>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</si>
  <si>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</si>
  <si>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</si>
  <si>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</si>
  <si>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</si>
  <si>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</si>
  <si>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</si>
  <si>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</si>
  <si>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</si>
  <si>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</si>
  <si>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</si>
  <si>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</si>
  <si>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</si>
  <si>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</si>
  <si>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</si>
  <si>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</si>
  <si>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</si>
  <si>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</si>
  <si>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</si>
  <si>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</si>
  <si>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</si>
  <si>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</si>
  <si>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</si>
  <si>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</si>
  <si>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</si>
  <si>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</si>
  <si>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</si>
  <si>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</si>
  <si>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</si>
  <si>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</si>
  <si>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</si>
  <si>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</si>
  <si>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</si>
  <si>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</si>
  <si>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</si>
  <si>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</si>
  <si>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</si>
  <si>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</si>
  <si>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</si>
  <si>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</si>
  <si>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</si>
  <si>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</si>
  <si>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</si>
  <si>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</si>
  <si>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</si>
  <si>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</si>
  <si>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</si>
  <si>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</si>
  <si>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</si>
  <si>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</si>
  <si>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</si>
  <si>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</si>
  <si>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</si>
  <si>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</si>
  <si>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</si>
  <si>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</si>
  <si>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</si>
  <si>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</si>
  <si>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</si>
  <si>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</si>
  <si>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</si>
  <si>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</si>
  <si>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</si>
  <si>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</si>
  <si>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</si>
  <si>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</si>
  <si>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</si>
  <si>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</si>
  <si>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</si>
  <si>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</si>
  <si>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</si>
  <si>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</si>
  <si>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</si>
  <si>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</si>
  <si>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</si>
  <si>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</si>
  <si>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</si>
  <si>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</si>
  <si>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</si>
  <si>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</si>
  <si>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</si>
  <si>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</si>
  <si>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</si>
  <si>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</si>
  <si>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</si>
  <si>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</si>
  <si>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</si>
  <si>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</si>
  <si>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</si>
  <si>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</si>
  <si>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</si>
  <si>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</si>
  <si>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</si>
  <si>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</si>
  <si>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</si>
  <si>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</si>
  <si>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</si>
  <si>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</si>
  <si>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</si>
  <si>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</si>
  <si>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</si>
  <si>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</si>
  <si>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</si>
  <si>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</si>
  <si>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</si>
  <si>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</si>
  <si>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</si>
  <si>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</si>
  <si>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</si>
  <si>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</si>
  <si>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</si>
  <si>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</si>
  <si>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</si>
  <si>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</si>
  <si>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</si>
  <si>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</si>
  <si>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</si>
  <si>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</si>
  <si>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</si>
  <si>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</si>
  <si>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</si>
  <si>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</si>
  <si>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</si>
  <si>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</si>
  <si>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</si>
  <si>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</si>
  <si>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</si>
  <si>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</si>
  <si>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</si>
  <si>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</si>
  <si>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</si>
  <si>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</si>
  <si>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</si>
  <si>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</si>
  <si>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</si>
  <si>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</si>
  <si>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</si>
  <si>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</si>
  <si>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</si>
  <si>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</si>
  <si>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</si>
  <si>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</si>
  <si>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</si>
  <si>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</si>
  <si>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</si>
  <si>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</si>
  <si>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</si>
  <si>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</si>
  <si>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</si>
  <si>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</si>
  <si>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</si>
  <si>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</si>
  <si>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</si>
  <si>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</si>
  <si>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</si>
  <si>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</si>
  <si>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</si>
  <si>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</si>
  <si>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</si>
  <si>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</si>
  <si>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</si>
  <si>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</si>
  <si>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</si>
  <si>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</si>
  <si>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</si>
  <si>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</si>
  <si>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</si>
  <si>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</si>
  <si>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</si>
  <si>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</si>
  <si>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</si>
  <si>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</si>
  <si>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</si>
  <si>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</si>
  <si>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</si>
  <si>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</si>
  <si>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</si>
  <si>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</si>
  <si>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</si>
  <si>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</si>
  <si>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</si>
  <si>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</si>
  <si>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</si>
  <si>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</si>
  <si>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</si>
  <si>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</si>
  <si>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</si>
  <si>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</si>
  <si>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</si>
  <si>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</si>
  <si>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</si>
  <si>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</si>
  <si>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</si>
  <si>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</si>
  <si>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</si>
  <si>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</si>
  <si>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</si>
  <si>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</si>
  <si>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</si>
  <si>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</si>
  <si>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</si>
  <si>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</si>
  <si>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</si>
  <si>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</si>
  <si>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</si>
  <si>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</si>
  <si>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</si>
  <si>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</si>
  <si>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</si>
  <si>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</si>
  <si>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</si>
  <si>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</si>
  <si>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</si>
  <si>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</si>
  <si>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</si>
  <si>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</si>
  <si>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</si>
  <si>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</si>
  <si>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</si>
  <si>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</si>
  <si>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</si>
  <si>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</si>
  <si>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</si>
  <si>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</si>
  <si>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</si>
  <si>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</si>
  <si>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</si>
  <si>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</si>
  <si>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</si>
  <si>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</si>
  <si>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</si>
  <si>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</si>
  <si>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</si>
  <si>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</si>
  <si>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</si>
  <si>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</si>
  <si>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</si>
  <si>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</si>
  <si>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</si>
  <si>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</si>
  <si>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</si>
  <si>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</si>
  <si>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</si>
  <si>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</si>
  <si>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</si>
  <si>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</si>
  <si>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</si>
  <si>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</si>
  <si>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</si>
  <si>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</si>
  <si>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</si>
  <si>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</si>
  <si>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</si>
  <si>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</si>
  <si>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</si>
  <si>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</si>
  <si>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</si>
  <si>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</si>
  <si>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</si>
  <si>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</si>
  <si>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</si>
  <si>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</si>
  <si>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</si>
  <si>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</si>
  <si>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</si>
  <si>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</si>
  <si>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</si>
  <si>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</si>
  <si>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</si>
  <si>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</si>
  <si>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</si>
  <si>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</si>
  <si>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</si>
  <si>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</si>
  <si>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</si>
  <si>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</si>
  <si>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</si>
  <si>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</si>
  <si>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</si>
  <si>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</si>
  <si>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</si>
  <si>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</si>
  <si>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</si>
  <si>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</si>
  <si>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</si>
  <si>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</si>
  <si>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</si>
  <si>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</si>
  <si>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</si>
  <si>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</si>
  <si>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</si>
  <si>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</si>
  <si>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</si>
  <si>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</si>
  <si>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</si>
  <si>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</si>
  <si>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</si>
  <si>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</si>
  <si>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</si>
  <si>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</si>
  <si>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</si>
  <si>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</si>
  <si>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</si>
  <si>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</si>
  <si>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</si>
  <si>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</si>
  <si>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</si>
  <si>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</si>
  <si>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</si>
  <si>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</si>
  <si>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</si>
  <si>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</si>
  <si>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</si>
  <si>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</si>
  <si>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</si>
  <si>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</si>
  <si>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</si>
  <si>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</si>
  <si>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</si>
  <si>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</si>
  <si>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</si>
  <si>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</si>
  <si>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</si>
  <si>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</si>
  <si>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</si>
  <si>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</si>
  <si>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</si>
  <si>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</si>
  <si>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</si>
  <si>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</si>
  <si>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</si>
  <si>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</si>
  <si>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</si>
  <si>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</si>
  <si>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</si>
  <si>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</si>
  <si>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</si>
  <si>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</si>
  <si>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</si>
  <si>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</si>
  <si>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</si>
  <si>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</si>
  <si>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</si>
  <si>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</si>
  <si>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</si>
  <si>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</si>
  <si>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</si>
  <si>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</si>
  <si>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</si>
  <si>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</si>
  <si>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</si>
  <si>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</si>
  <si>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</si>
  <si>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</si>
  <si>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</si>
  <si>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</si>
  <si>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</si>
  <si>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</si>
  <si>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</si>
  <si>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</si>
  <si>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</si>
  <si>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</si>
  <si>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</si>
  <si>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</si>
  <si>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</si>
  <si>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</si>
  <si>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</si>
  <si>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</si>
  <si>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</si>
  <si>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</si>
  <si>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</si>
  <si>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</si>
  <si>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</si>
  <si>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</si>
  <si>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</si>
  <si>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</si>
  <si>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</si>
  <si>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</si>
  <si>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</si>
  <si>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</si>
  <si>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</si>
  <si>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</si>
  <si>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</si>
  <si>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</si>
  <si>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</si>
  <si>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</si>
  <si>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</si>
  <si>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</si>
  <si>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Grand Total</t>
  </si>
  <si>
    <t>Count of Sales_Amount</t>
  </si>
  <si>
    <t>Sum of Profit</t>
  </si>
  <si>
    <t>Sum of Sales_Amount</t>
  </si>
  <si>
    <t>Jan</t>
  </si>
  <si>
    <t>Feb</t>
  </si>
  <si>
    <t>Mar</t>
  </si>
  <si>
    <t>Apr</t>
  </si>
  <si>
    <t>May</t>
  </si>
  <si>
    <t>Jun</t>
  </si>
  <si>
    <t>Jul</t>
  </si>
  <si>
    <t>Aug</t>
  </si>
  <si>
    <t>Sep</t>
  </si>
  <si>
    <t>Oct</t>
  </si>
  <si>
    <t>Nov</t>
  </si>
  <si>
    <t>Dec</t>
  </si>
  <si>
    <t>Sum of Quantity</t>
  </si>
  <si>
    <t>Count of Invoice_Number</t>
  </si>
  <si>
    <t>Monthly Sales &amp; Profit Trend</t>
  </si>
  <si>
    <t>Regional Sales Performance</t>
  </si>
  <si>
    <t>Category Sales &amp; Profit</t>
  </si>
  <si>
    <t>Sales Channel Performance</t>
  </si>
  <si>
    <t>Top 10 Products</t>
  </si>
  <si>
    <t>KPI</t>
  </si>
  <si>
    <t>Formula/Source</t>
  </si>
  <si>
    <t>Total Sales</t>
  </si>
  <si>
    <t>Total Profit</t>
  </si>
  <si>
    <t>Profit Margin %</t>
  </si>
  <si>
    <t>Units Sold</t>
  </si>
  <si>
    <t>Return Rate %</t>
  </si>
  <si>
    <t xml:space="preserve">                                                  FRESHMART SALES &amp; PROFIT DASHBOARD</t>
  </si>
  <si>
    <t xml:space="preserve"> </t>
  </si>
  <si>
    <t>c</t>
  </si>
  <si>
    <t>Missing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</si>
</sst>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5"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sz val="26"/>
      <color theme="1"/>
      <name val="Times New Roman"/>
      <family val="1"/>
    </font>
  </fonts>
  <fills count="8">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s>
  <borders count="13">
    <border>
      <left/>
      <right/>
      <top/>
      <bottom/>
      <diagonal/>
    </border>
    <border>
      <left style="thin">
        <color theme="0"/>
      </left>
      <right/>
      <top style="thin">
        <color theme="0"/>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0"/>
      </left>
      <right style="thin">
        <color theme="0"/>
      </right>
      <top style="thick">
        <color theme="0"/>
      </top>
      <bottom style="thin">
        <color theme="0"/>
      </bottom>
      <diagonal/>
    </border>
  </borders>
  <cellStyleXfs count="1">
    <xf numFmtId="0" fontId="0" fillId="0" borderId="0"/>
  </cellStyleXfs>
  <cellXfs count="47">
    <xf numFmtId="0" fontId="0" fillId="0" borderId="0" xfId="0"/>
    <xf numFmtId="14" fontId="0" fillId="0" borderId="0" xfId="0" applyNumberFormat="1"/>
    <xf numFmtId="0" fontId="0" fillId="0" borderId="3" xfId="0" applyBorder="1"/>
    <xf numFmtId="0" fontId="3" fillId="2" borderId="0" xfId="0" applyFont="1" applyFill="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2" fillId="3" borderId="6" xfId="0" applyFont="1" applyFill="1" applyBorder="1"/>
    <xf numFmtId="14" fontId="2" fillId="3" borderId="7" xfId="0" applyNumberFormat="1" applyFont="1" applyFill="1" applyBorder="1"/>
    <xf numFmtId="0" fontId="2" fillId="3" borderId="7" xfId="0" applyFont="1" applyFill="1" applyBorder="1"/>
    <xf numFmtId="4" fontId="2" fillId="3" borderId="7" xfId="0" applyNumberFormat="1" applyFont="1" applyFill="1" applyBorder="1"/>
    <xf numFmtId="0" fontId="2" fillId="4" borderId="8" xfId="0" applyFont="1" applyFill="1" applyBorder="1"/>
    <xf numFmtId="14" fontId="2" fillId="4" borderId="1" xfId="0" applyNumberFormat="1" applyFont="1" applyFill="1" applyBorder="1"/>
    <xf numFmtId="0" fontId="2" fillId="4" borderId="1" xfId="0" applyFont="1" applyFill="1" applyBorder="1"/>
    <xf numFmtId="4" fontId="2" fillId="4" borderId="1" xfId="0" applyNumberFormat="1" applyFont="1" applyFill="1" applyBorder="1"/>
    <xf numFmtId="0" fontId="2" fillId="3" borderId="8" xfId="0" applyFont="1" applyFill="1" applyBorder="1"/>
    <xf numFmtId="14" fontId="2" fillId="3" borderId="1" xfId="0" applyNumberFormat="1" applyFont="1" applyFill="1" applyBorder="1"/>
    <xf numFmtId="0" fontId="2" fillId="3" borderId="1" xfId="0" applyFont="1" applyFill="1" applyBorder="1"/>
    <xf numFmtId="4" fontId="2" fillId="3" borderId="1" xfId="0" applyNumberFormat="1" applyFont="1" applyFill="1" applyBorder="1"/>
    <xf numFmtId="0" fontId="2" fillId="5" borderId="1" xfId="0" applyFont="1" applyFill="1" applyBorder="1"/>
    <xf numFmtId="0" fontId="1" fillId="6" borderId="9" xfId="0" applyFont="1" applyFill="1" applyBorder="1"/>
    <xf numFmtId="0" fontId="1" fillId="6" borderId="10" xfId="0" applyFont="1" applyFill="1" applyBorder="1"/>
    <xf numFmtId="0" fontId="1" fillId="6" borderId="11" xfId="0" applyFont="1" applyFill="1" applyBorder="1"/>
    <xf numFmtId="0" fontId="0" fillId="7" borderId="9" xfId="0" applyFill="1" applyBorder="1"/>
    <xf numFmtId="0" fontId="0" fillId="7" borderId="10" xfId="0" applyFill="1" applyBorder="1"/>
    <xf numFmtId="0" fontId="0" fillId="7" borderId="11" xfId="0" applyFill="1" applyBorder="1"/>
    <xf numFmtId="0" fontId="0" fillId="0" borderId="9" xfId="0" applyBorder="1"/>
    <xf numFmtId="0" fontId="0" fillId="0" borderId="10" xfId="0" applyBorder="1"/>
    <xf numFmtId="0" fontId="0" fillId="0" borderId="11" xfId="0" applyBorder="1"/>
    <xf numFmtId="0" fontId="0" fillId="0" borderId="2" xfId="0" applyBorder="1"/>
    <xf numFmtId="0" fontId="0" fillId="0" borderId="4" xfId="0" applyBorder="1"/>
    <xf numFmtId="0" fontId="1" fillId="6" borderId="0" xfId="0" applyFont="1" applyFill="1"/>
    <xf numFmtId="14" fontId="0" fillId="7" borderId="10" xfId="0" applyNumberFormat="1" applyFill="1" applyBorder="1"/>
    <xf numFmtId="14" fontId="0" fillId="0" borderId="10" xfId="0" applyNumberFormat="1" applyBorder="1"/>
    <xf numFmtId="14" fontId="0" fillId="0" borderId="3" xfId="0" applyNumberFormat="1" applyBorder="1"/>
    <xf numFmtId="1" fontId="0" fillId="0" borderId="10" xfId="0" applyNumberFormat="1" applyBorder="1"/>
    <xf numFmtId="1" fontId="0" fillId="7" borderId="10" xfId="0" applyNumberFormat="1" applyFill="1" applyBorder="1"/>
    <xf numFmtId="14" fontId="1" fillId="6" borderId="0" xfId="0" applyNumberFormat="1" applyFont="1" applyFill="1"/>
    <xf numFmtId="0" fontId="2" fillId="3" borderId="12" xfId="0" applyFont="1" applyFill="1" applyBorder="1"/>
    <xf numFmtId="0" fontId="2" fillId="3" borderId="0" xfId="0" applyFont="1" applyFill="1"/>
    <xf numFmtId="0" fontId="2" fillId="4" borderId="0" xfId="0" applyFont="1" applyFill="1"/>
    <xf numFmtId="0" fontId="0" fillId="0" borderId="0" xfId="0" pivotButton="1"/>
    <xf numFmtId="0" fontId="0" fillId="0" borderId="0" xfId="0" applyAlignment="1">
      <alignment horizontal="left"/>
    </xf>
    <xf numFmtId="4" fontId="0" fillId="0" borderId="0" xfId="0" applyNumberFormat="1"/>
    <xf numFmtId="0" fontId="4" fillId="0" borderId="0" xfId="0" applyFont="1"/>
    <xf numFmtId="164" fontId="0" fillId="0" borderId="0" xfId="0" applyNumberFormat="1"/>
    <xf numFmtId="165" fontId="0" fillId="0" borderId="0" xfId="0" applyNumberFormat="1"/>
    <xf numFmtId="0" fontId="0" fillId="0" borderId="0" xfId="0" applyNumberFormat="1"/>
  </cellXfs>
  <cellStyles count="1">
    <cellStyle name="Normal" xfId="0" builtinId="0"/>
  </cellStyles>
  <dxfs count="75">
    <dxf>
      <fill>
        <patternFill>
          <bgColor rgb="FFFF3B3B"/>
        </patternFill>
      </fill>
    </dxf>
    <dxf>
      <fill>
        <patternFill>
          <bgColor theme="0"/>
        </patternFill>
      </fill>
    </dxf>
    <dxf>
      <fill>
        <patternFill>
          <bgColor rgb="FFFFC7CE"/>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19"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FF3B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[freshmart.dashboard.xlsx]Sheet4!PivotTable3</c:name>
    <c:fmtId val="1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i="0" u="none" strike="noStrike" baseline="0"/>
              <a:t>How Does Sales Performance Change Throughout the Year?</a:t>
            </a:r>
            <a:endParaRPr lang="en-IN" sz="1600" b="1"/>
          </a:p>
        </c:rich>
      </c:tx>
      <c:layout>
        <c:manualLayout>
          <c:xMode val="edge"/>
          <c:yMode val="edge"/>
          <c:x val="0.10524965020369353"/>
          <c:y val="3.845151089543577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Profit</c:v>
                </c:pt>
              </c:strCache>
            </c:strRef>
          </c:tx>
          <c:spPr>
            <a:solidFill>
              <a:schemeClr val="accent1"/>
            </a:solidFill>
            <a:ln>
              <a:noFill/>
            </a:ln>
            <a:effectLst/>
          </c:spPr>
          <c:invertIfNegative val="0"/>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#,##0.00</c:formatCode>
                <c:ptCount val="12"/>
                <c:pt idx="0">
                  <c:v>29980.869999999995</c:v>
                </c:pt>
                <c:pt idx="1">
                  <c:v>43151.689999999981</c:v>
                </c:pt>
                <c:pt idx="2">
                  <c:v>61610.78</c:v>
                </c:pt>
                <c:pt idx="3">
                  <c:v>50155.37</c:v>
                </c:pt>
                <c:pt idx="4">
                  <c:v>61161.920000000064</c:v>
                </c:pt>
                <c:pt idx="5">
                  <c:v>58096.27</c:v>
                </c:pt>
                <c:pt idx="6">
                  <c:v>42066.999999999971</c:v>
                </c:pt>
                <c:pt idx="7">
                  <c:v>49379.87999999999</c:v>
                </c:pt>
                <c:pt idx="8">
                  <c:v>58943.030000000006</c:v>
                </c:pt>
                <c:pt idx="9">
                  <c:v>115133.04000000005</c:v>
                </c:pt>
                <c:pt idx="10">
                  <c:v>79014.609999999942</c:v>
                </c:pt>
                <c:pt idx="11">
                  <c:v>88664.430000000022</c:v>
                </c:pt>
              </c:numCache>
            </c:numRef>
          </c:val>
          <c:extLst>
            <c:ext xmlns:c16="http://schemas.microsoft.com/office/drawing/2014/chart" uri="{C3380CC4-5D6E-409C-BE32-E72D297353CC}">
              <c16:uniqueId val="{00000000-43C4-49B0-AAD0-81743EE41880}"/>
            </c:ext>
          </c:extLst>
        </c:ser>
        <c:dLbls>
          <c:showLegendKey val="0"/>
          <c:showVal val="0"/>
          <c:showCatName val="0"/>
          <c:showSerName val="0"/>
          <c:showPercent val="0"/>
          <c:showBubbleSize val="0"/>
        </c:dLbls>
        <c:gapWidth val="219"/>
        <c:axId val="1175888447"/>
        <c:axId val="1143915503"/>
      </c:barChart>
      <c:lineChart>
        <c:grouping val="standard"/>
        <c:varyColors val="0"/>
        <c:ser>
          <c:idx val="1"/>
          <c:order val="1"/>
          <c:tx>
            <c:strRef>
              <c:f>Sheet4!$C$3</c:f>
              <c:strCache>
                <c:ptCount val="1"/>
                <c:pt idx="0">
                  <c:v>Sum of Sales_Amount</c:v>
                </c:pt>
              </c:strCache>
            </c:strRef>
          </c:tx>
          <c:spPr>
            <a:ln w="28575" cap="rnd">
              <a:solidFill>
                <a:schemeClr val="accent2"/>
              </a:solidFill>
              <a:round/>
            </a:ln>
            <a:effectLst/>
          </c:spPr>
          <c:marker>
            <c:symbol val="none"/>
          </c:marker>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Sheet4!$C$4:$C$16</c:f>
              <c:numCache>
                <c:formatCode>General</c:formatCode>
                <c:ptCount val="12"/>
                <c:pt idx="0">
                  <c:v>121730.90999999997</c:v>
                </c:pt>
                <c:pt idx="1">
                  <c:v>169237.22999999995</c:v>
                </c:pt>
                <c:pt idx="2">
                  <c:v>243357.27000000005</c:v>
                </c:pt>
                <c:pt idx="3">
                  <c:v>195249.43999999997</c:v>
                </c:pt>
                <c:pt idx="4">
                  <c:v>223829.24</c:v>
                </c:pt>
                <c:pt idx="5">
                  <c:v>226577.54000000007</c:v>
                </c:pt>
                <c:pt idx="6">
                  <c:v>171047.56</c:v>
                </c:pt>
                <c:pt idx="7">
                  <c:v>193434.22999999998</c:v>
                </c:pt>
                <c:pt idx="8">
                  <c:v>239642.24000000008</c:v>
                </c:pt>
                <c:pt idx="9">
                  <c:v>445171.85999999993</c:v>
                </c:pt>
                <c:pt idx="10">
                  <c:v>303499.87999999989</c:v>
                </c:pt>
                <c:pt idx="11">
                  <c:v>335655.19999999995</c:v>
                </c:pt>
              </c:numCache>
            </c:numRef>
          </c:val>
          <c:smooth val="0"/>
          <c:extLst>
            <c:ext xmlns:c16="http://schemas.microsoft.com/office/drawing/2014/chart" uri="{C3380CC4-5D6E-409C-BE32-E72D297353CC}">
              <c16:uniqueId val="{00000001-43C4-49B0-AAD0-81743EE41880}"/>
            </c:ext>
          </c:extLst>
        </c:ser>
        <c:dLbls>
          <c:showLegendKey val="0"/>
          <c:showVal val="0"/>
          <c:showCatName val="0"/>
          <c:showSerName val="0"/>
          <c:showPercent val="0"/>
          <c:showBubbleSize val="0"/>
        </c:dLbls>
        <c:marker val="1"/>
        <c:smooth val="0"/>
        <c:axId val="515780016"/>
        <c:axId val="368625584"/>
      </c:lineChart>
      <c:catAx>
        <c:axId val="51578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25584"/>
        <c:crosses val="autoZero"/>
        <c:auto val="1"/>
        <c:lblAlgn val="ctr"/>
        <c:lblOffset val="100"/>
        <c:noMultiLvlLbl val="0"/>
      </c:catAx>
      <c:valAx>
        <c:axId val="368625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780016"/>
        <c:crosses val="autoZero"/>
        <c:crossBetween val="between"/>
      </c:valAx>
      <c:valAx>
        <c:axId val="114391550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888447"/>
        <c:crosses val="max"/>
        <c:crossBetween val="between"/>
      </c:valAx>
      <c:catAx>
        <c:axId val="1175888447"/>
        <c:scaling>
          <c:orientation val="minMax"/>
        </c:scaling>
        <c:delete val="1"/>
        <c:axPos val="b"/>
        <c:numFmt formatCode="General" sourceLinked="1"/>
        <c:majorTickMark val="out"/>
        <c:minorTickMark val="none"/>
        <c:tickLblPos val="nextTo"/>
        <c:crossAx val="1143915503"/>
        <c:crosses val="autoZero"/>
        <c:auto val="1"/>
        <c:lblAlgn val="ctr"/>
        <c:lblOffset val="100"/>
        <c:noMultiLvlLbl val="0"/>
      </c:catAx>
      <c:spPr>
        <a:noFill/>
        <a:ln>
          <a:noFill/>
        </a:ln>
        <a:effectLst/>
      </c:spPr>
    </c:plotArea>
    <c:legend>
      <c:legendPos val="r"/>
      <c:layout>
        <c:manualLayout>
          <c:xMode val="edge"/>
          <c:yMode val="edge"/>
          <c:x val="0.75934278683342182"/>
          <c:y val="0.43040861997513469"/>
          <c:w val="0.19935170798400167"/>
          <c:h val="0.157895841967122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[freshmart.dashboard.xlsx]Sheet5!PivotTable4</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How Does Each Region Contribute to Business Performance?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Sales_Amount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Sheet5!$A$4:$A$9</c:f>
              <c:strCache>
                <c:ptCount val="5"/>
                <c:pt idx="0">
                  <c:v>East</c:v>
                </c:pt>
                <c:pt idx="1">
                  <c:v>Missing Region</c:v>
                </c:pt>
                <c:pt idx="2">
                  <c:v>North</c:v>
                </c:pt>
                <c:pt idx="3">
                  <c:v>South</c:v>
                </c:pt>
                <c:pt idx="4">
                  <c:v>West</c:v>
                </c:pt>
              </c:strCache>
            </c:strRef>
          </c:cat>
          <c:val>
            <c:numRef>
              <c:f>Sheet5!$B$4:$B$9</c:f>
              <c:numCache>
                <c:formatCode>General</c:formatCode>
                <c:ptCount val="5"/>
                <c:pt idx="0">
                  <c:v>62655.189999999988</c:v>
                </c:pt>
                <c:pt idx="1">
                  <c:v>2665.21</c:v>
                </c:pt>
                <c:pt idx="2">
                  <c:v>246937.59000000005</c:v>
                </c:pt>
                <c:pt idx="3">
                  <c:v>1869722.6799999964</c:v>
                </c:pt>
                <c:pt idx="4">
                  <c:v>686451.93000000075</c:v>
                </c:pt>
              </c:numCache>
            </c:numRef>
          </c:val>
          <c:extLst>
            <c:ext xmlns:c16="http://schemas.microsoft.com/office/drawing/2014/chart" uri="{C3380CC4-5D6E-409C-BE32-E72D297353CC}">
              <c16:uniqueId val="{00000000-7242-4C8E-8E75-303BF578F2E1}"/>
            </c:ext>
          </c:extLst>
        </c:ser>
        <c:ser>
          <c:idx val="1"/>
          <c:order val="1"/>
          <c:tx>
            <c:strRef>
              <c:f>Sheet5!$C$3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Sheet5!$A$4:$A$9</c:f>
              <c:strCache>
                <c:ptCount val="5"/>
                <c:pt idx="0">
                  <c:v>East</c:v>
                </c:pt>
                <c:pt idx="1">
                  <c:v>Missing Region</c:v>
                </c:pt>
                <c:pt idx="2">
                  <c:v>North</c:v>
                </c:pt>
                <c:pt idx="3">
                  <c:v>South</c:v>
                </c:pt>
                <c:pt idx="4">
                  <c:v>West</c:v>
                </c:pt>
              </c:strCache>
            </c:strRef>
          </c:cat>
          <c:val>
            <c:numRef>
              <c:f>Sheet5!$C$4:$C$9</c:f>
              <c:numCache>
                <c:formatCode>#,##0.00</c:formatCode>
                <c:ptCount val="5"/>
                <c:pt idx="0">
                  <c:v>15527.089999999997</c:v>
                </c:pt>
                <c:pt idx="1">
                  <c:v>683.88</c:v>
                </c:pt>
                <c:pt idx="2">
                  <c:v>65782.359999999971</c:v>
                </c:pt>
                <c:pt idx="3">
                  <c:v>474801.35000000038</c:v>
                </c:pt>
                <c:pt idx="4">
                  <c:v>180564.21000000028</c:v>
                </c:pt>
              </c:numCache>
            </c:numRef>
          </c:val>
          <c:extLst>
            <c:ext xmlns:c16="http://schemas.microsoft.com/office/drawing/2014/chart" uri="{C3380CC4-5D6E-409C-BE32-E72D297353CC}">
              <c16:uniqueId val="{00000001-7242-4C8E-8E75-303BF578F2E1}"/>
            </c:ext>
          </c:extLst>
        </c:ser>
        <c:ser>
          <c:idx val="2"/>
          <c:order val="2"/>
          <c:tx>
            <c:strRef>
              <c:f>Sheet5!$D$3</c:f>
              <c:strCache>
                <c:ptCount val="1"/>
                <c:pt idx="0">
                  <c:v>Sum of Quantity</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Sheet5!$A$4:$A$9</c:f>
              <c:strCache>
                <c:ptCount val="5"/>
                <c:pt idx="0">
                  <c:v>East</c:v>
                </c:pt>
                <c:pt idx="1">
                  <c:v>Missing Region</c:v>
                </c:pt>
                <c:pt idx="2">
                  <c:v>North</c:v>
                </c:pt>
                <c:pt idx="3">
                  <c:v>South</c:v>
                </c:pt>
                <c:pt idx="4">
                  <c:v>West</c:v>
                </c:pt>
              </c:strCache>
            </c:strRef>
          </c:cat>
          <c:val>
            <c:numRef>
              <c:f>Sheet5!$D$4:$D$9</c:f>
              <c:numCache>
                <c:formatCode>General</c:formatCode>
                <c:ptCount val="5"/>
                <c:pt idx="0">
                  <c:v>212</c:v>
                </c:pt>
                <c:pt idx="1">
                  <c:v>7</c:v>
                </c:pt>
                <c:pt idx="2">
                  <c:v>872</c:v>
                </c:pt>
                <c:pt idx="3">
                  <c:v>6476</c:v>
                </c:pt>
                <c:pt idx="4">
                  <c:v>2256</c:v>
                </c:pt>
              </c:numCache>
            </c:numRef>
          </c:val>
          <c:extLst>
            <c:ext xmlns:c16="http://schemas.microsoft.com/office/drawing/2014/chart" uri="{C3380CC4-5D6E-409C-BE32-E72D297353CC}">
              <c16:uniqueId val="{00000002-7242-4C8E-8E75-303BF578F2E1}"/>
            </c:ext>
          </c:extLst>
        </c:ser>
        <c:dLbls>
          <c:showLegendKey val="0"/>
          <c:showVal val="0"/>
          <c:showCatName val="0"/>
          <c:showSerName val="0"/>
          <c:showPercent val="0"/>
          <c:showBubbleSize val="0"/>
        </c:dLbls>
        <c:gapWidth val="100"/>
        <c:overlap val="-24"/>
        <c:axId val="515759872"/>
        <c:axId val="368655344"/>
      </c:barChart>
      <c:catAx>
        <c:axId val="5157598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55344"/>
        <c:crosses val="autoZero"/>
        <c:auto val="1"/>
        <c:lblAlgn val="ctr"/>
        <c:lblOffset val="100"/>
        <c:noMultiLvlLbl val="0"/>
      </c:catAx>
      <c:valAx>
        <c:axId val="368655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75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[freshmart.dashboard.xlsx]Sheet6!PivotTable5</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600" b="1" i="0" u="none" strike="noStrike" cap="all" normalizeH="0" baseline="0"/>
              <a:t>How Do Product Categories Perform?</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c:f>
              <c:strCache>
                <c:ptCount val="1"/>
                <c:pt idx="0">
                  <c:v>Sum of Sales_Amount</c:v>
                </c:pt>
              </c:strCache>
            </c:strRef>
          </c:tx>
          <c:spPr>
            <a:solidFill>
              <a:schemeClr val="accent1"/>
            </a:solidFill>
            <a:ln>
              <a:noFill/>
            </a:ln>
            <a:effectLst/>
          </c:spPr>
          <c:invertIfNegative val="0"/>
          <c:cat>
            <c:strRef>
              <c:f>Sheet6!$A$4:$A$17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Sheet6!$B$4:$B$17</c:f>
              <c:numCache>
                <c:formatCode>General</c:formatCode>
                <c:ptCount val="13"/>
                <c:pt idx="0">
                  <c:v>343694.76000000007</c:v>
                </c:pt>
                <c:pt idx="1">
                  <c:v>471195.52999999997</c:v>
                </c:pt>
                <c:pt idx="2">
                  <c:v>97873.450000000012</c:v>
                </c:pt>
                <c:pt idx="3">
                  <c:v>351546.10999999981</c:v>
                </c:pt>
                <c:pt idx="4">
                  <c:v>53359.360000000001</c:v>
                </c:pt>
                <c:pt idx="5">
                  <c:v>206014.11</c:v>
                </c:pt>
                <c:pt idx="6">
                  <c:v>144591.68000000002</c:v>
                </c:pt>
                <c:pt idx="7">
                  <c:v>153158.05999999988</c:v>
                </c:pt>
                <c:pt idx="8">
                  <c:v>124504.98000000003</c:v>
                </c:pt>
                <c:pt idx="9">
                  <c:v>192624.16000000012</c:v>
                </c:pt>
                <c:pt idx="10">
                  <c:v>167384.1</c:v>
                </c:pt>
                <c:pt idx="11">
                  <c:v>287706.40999999986</c:v>
                </c:pt>
                <c:pt idx="12">
                  <c:v>218513.72000000018</c:v>
                </c:pt>
              </c:numCache>
            </c:numRef>
          </c:val>
          <c:extLst>
            <c:ext xmlns:c16="http://schemas.microsoft.com/office/drawing/2014/chart" uri="{C3380CC4-5D6E-409C-BE32-E72D297353CC}">
              <c16:uniqueId val="{00000000-F5A2-40EE-BE9B-37038FA3D41E}"/>
            </c:ext>
          </c:extLst>
        </c:ser>
        <c:ser>
          <c:idx val="1"/>
          <c:order val="1"/>
          <c:tx>
            <c:strRef>
              <c:f>Sheet6!$C$3</c:f>
              <c:strCache>
                <c:ptCount val="1"/>
                <c:pt idx="0">
                  <c:v>Sum of Profit</c:v>
                </c:pt>
              </c:strCache>
            </c:strRef>
          </c:tx>
          <c:spPr>
            <a:solidFill>
              <a:schemeClr val="accent2"/>
            </a:solidFill>
            <a:ln>
              <a:noFill/>
            </a:ln>
            <a:effectLst/>
          </c:spPr>
          <c:invertIfNegative val="0"/>
          <c:cat>
            <c:strRef>
              <c:f>Sheet6!$A$4:$A$17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Sheet6!$C$4:$C$17</c:f>
              <c:numCache>
                <c:formatCode>#,##0.00</c:formatCode>
                <c:ptCount val="13"/>
                <c:pt idx="0">
                  <c:v>143483.76000000007</c:v>
                </c:pt>
                <c:pt idx="1">
                  <c:v>117031.26999999999</c:v>
                </c:pt>
                <c:pt idx="2">
                  <c:v>27123.800000000007</c:v>
                </c:pt>
                <c:pt idx="3">
                  <c:v>74650.329999999973</c:v>
                </c:pt>
                <c:pt idx="4">
                  <c:v>8413.3799999999992</c:v>
                </c:pt>
                <c:pt idx="5">
                  <c:v>39093.440000000017</c:v>
                </c:pt>
                <c:pt idx="6">
                  <c:v>35467.749999999978</c:v>
                </c:pt>
                <c:pt idx="7">
                  <c:v>41220.14</c:v>
                </c:pt>
                <c:pt idx="8">
                  <c:v>19200.849999999991</c:v>
                </c:pt>
                <c:pt idx="9">
                  <c:v>61117.960000000006</c:v>
                </c:pt>
                <c:pt idx="10">
                  <c:v>30185.160000000007</c:v>
                </c:pt>
                <c:pt idx="11">
                  <c:v>84119.619999999966</c:v>
                </c:pt>
                <c:pt idx="12">
                  <c:v>40777.23000000001</c:v>
                </c:pt>
              </c:numCache>
            </c:numRef>
          </c:val>
          <c:extLst>
            <c:ext xmlns:c16="http://schemas.microsoft.com/office/drawing/2014/chart" uri="{C3380CC4-5D6E-409C-BE32-E72D297353CC}">
              <c16:uniqueId val="{00000001-F5A2-40EE-BE9B-37038FA3D41E}"/>
            </c:ext>
          </c:extLst>
        </c:ser>
        <c:ser>
          <c:idx val="2"/>
          <c:order val="2"/>
          <c:tx>
            <c:strRef>
              <c:f>Sheet6!$D$3</c:f>
              <c:strCache>
                <c:ptCount val="1"/>
                <c:pt idx="0">
                  <c:v>Sum of Quantity</c:v>
                </c:pt>
              </c:strCache>
            </c:strRef>
          </c:tx>
          <c:spPr>
            <a:solidFill>
              <a:schemeClr val="accent3"/>
            </a:solidFill>
            <a:ln>
              <a:noFill/>
            </a:ln>
            <a:effectLst/>
          </c:spPr>
          <c:invertIfNegative val="0"/>
          <c:cat>
            <c:strRef>
              <c:f>Sheet6!$A$4:$A$17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Sheet6!$D$4:$D$17</c:f>
              <c:numCache>
                <c:formatCode>General</c:formatCode>
                <c:ptCount val="13"/>
                <c:pt idx="0">
                  <c:v>812</c:v>
                </c:pt>
                <c:pt idx="1">
                  <c:v>1571</c:v>
                </c:pt>
                <c:pt idx="2">
                  <c:v>437</c:v>
                </c:pt>
                <c:pt idx="3">
                  <c:v>1203</c:v>
                </c:pt>
                <c:pt idx="4">
                  <c:v>255</c:v>
                </c:pt>
                <c:pt idx="5">
                  <c:v>683</c:v>
                </c:pt>
                <c:pt idx="6">
                  <c:v>553</c:v>
                </c:pt>
                <c:pt idx="7">
                  <c:v>487</c:v>
                </c:pt>
                <c:pt idx="8">
                  <c:v>565</c:v>
                </c:pt>
                <c:pt idx="9">
                  <c:v>599</c:v>
                </c:pt>
                <c:pt idx="10">
                  <c:v>681</c:v>
                </c:pt>
                <c:pt idx="11">
                  <c:v>993</c:v>
                </c:pt>
                <c:pt idx="12">
                  <c:v>793</c:v>
                </c:pt>
              </c:numCache>
            </c:numRef>
          </c:val>
          <c:extLst>
            <c:ext xmlns:c16="http://schemas.microsoft.com/office/drawing/2014/chart" uri="{C3380CC4-5D6E-409C-BE32-E72D297353CC}">
              <c16:uniqueId val="{00000002-F5A2-40EE-BE9B-37038FA3D41E}"/>
            </c:ext>
          </c:extLst>
        </c:ser>
        <c:dLbls>
          <c:showLegendKey val="0"/>
          <c:showVal val="0"/>
          <c:showCatName val="0"/>
          <c:showSerName val="0"/>
          <c:showPercent val="0"/>
          <c:showBubbleSize val="0"/>
        </c:dLbls>
        <c:gapWidth val="79"/>
        <c:overlap val="100"/>
        <c:axId val="364257360"/>
        <c:axId val="368652464"/>
      </c:barChart>
      <c:catAx>
        <c:axId val="364257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68652464"/>
        <c:crosses val="autoZero"/>
        <c:auto val="1"/>
        <c:lblAlgn val="ctr"/>
        <c:lblOffset val="100"/>
        <c:noMultiLvlLbl val="0"/>
      </c:catAx>
      <c:valAx>
        <c:axId val="368652464"/>
        <c:scaling>
          <c:orientation val="minMax"/>
        </c:scaling>
        <c:delete val="1"/>
        <c:axPos val="b"/>
        <c:numFmt formatCode="General" sourceLinked="1"/>
        <c:majorTickMark val="none"/>
        <c:minorTickMark val="none"/>
        <c:tickLblPos val="nextTo"/>
        <c:crossAx val="36425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[freshmart.dashboard.xlsx]Sheet7!PivotTable6</c:name>
    <c:fmtId val="2"/>
  </c:pivotSource>
  <c:chart>
    <c:title>
      <c:tx>
        <c:rich>
          <a:bodyPr rot="0" spcFirstLastPara="1" vertOverflow="ellipsis" vert="horz" wrap="square" anchor="ctr" anchorCtr="1"/>
          <a:lstStyle/>
          <a:p>
            <a:pPr>
              <a:defRPr sz="1600" b="1" i="0" u="none" strike="noStrike" kern="1200" baseline="0">
                <a:solidFill>
                  <a:schemeClr val="dk1">
                    <a:lumMod val="65000"/>
                    <a:lumOff val="35000"/>
                  </a:schemeClr>
                </a:solidFill>
                <a:latin typeface="+mn-lt"/>
                <a:ea typeface="+mn-ea"/>
                <a:cs typeface="+mn-cs"/>
              </a:defRPr>
            </a:pPr>
            <a:r>
              <a:rPr lang="en-IN" sz="1600" b="1" i="0" u="none" strike="noStrike" baseline="0"/>
              <a:t>Where Do Customers Prefer to Shop?</a:t>
            </a:r>
            <a:endParaRPr lang="en-IN" sz="1600"/>
          </a:p>
        </c:rich>
      </c:tx>
      <c:layout>
        <c:manualLayout>
          <c:xMode val="edge"/>
          <c:yMode val="edge"/>
          <c:x val="9.3484032124882946E-2"/>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4.3703495264762728E-2"/>
          <c:y val="0.19250662552433787"/>
          <c:w val="0.68543694721670512"/>
          <c:h val="0.82636372028154803"/>
        </c:manualLayout>
      </c:layout>
      <c:doughnutChart>
        <c:varyColors val="1"/>
        <c:ser>
          <c:idx val="0"/>
          <c:order val="0"/>
          <c:tx>
            <c:strRef>
              <c:f>Sheet7!$B$3</c:f>
              <c:strCache>
                <c:ptCount val="1"/>
                <c:pt idx="0">
                  <c:v>Sum of Sales_Amount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E79-4BBC-8C1E-8354DA5854A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E79-4BBC-8C1E-8354DA5854A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E79-4BBC-8C1E-8354DA5854A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In-Store</c:v>
                </c:pt>
                <c:pt idx="1">
                  <c:v>Mobile App</c:v>
                </c:pt>
                <c:pt idx="2">
                  <c:v>Online</c:v>
                </c:pt>
              </c:strCache>
            </c:strRef>
          </c:cat>
          <c:val>
            <c:numRef>
              <c:f>Sheet7!$B$4:$B$7</c:f>
              <c:numCache>
                <c:formatCode>General</c:formatCode>
                <c:ptCount val="3"/>
                <c:pt idx="0">
                  <c:v>1969380.2999999973</c:v>
                </c:pt>
                <c:pt idx="1">
                  <c:v>286557.95000000013</c:v>
                </c:pt>
                <c:pt idx="2">
                  <c:v>612494.34999999974</c:v>
                </c:pt>
              </c:numCache>
            </c:numRef>
          </c:val>
          <c:extLst>
            <c:ext xmlns:c16="http://schemas.microsoft.com/office/drawing/2014/chart" uri="{C3380CC4-5D6E-409C-BE32-E72D297353CC}">
              <c16:uniqueId val="{00000006-8E79-4BBC-8C1E-8354DA5854A6}"/>
            </c:ext>
          </c:extLst>
        </c:ser>
        <c:ser>
          <c:idx val="1"/>
          <c:order val="1"/>
          <c:tx>
            <c:strRef>
              <c:f>Sheet7!$C$3</c:f>
              <c:strCache>
                <c:ptCount val="1"/>
                <c:pt idx="0">
                  <c:v>Sum of Profit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8E79-4BBC-8C1E-8354DA5854A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8E79-4BBC-8C1E-8354DA5854A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8E79-4BBC-8C1E-8354DA5854A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In-Store</c:v>
                </c:pt>
                <c:pt idx="1">
                  <c:v>Mobile App</c:v>
                </c:pt>
                <c:pt idx="2">
                  <c:v>Online</c:v>
                </c:pt>
              </c:strCache>
            </c:strRef>
          </c:cat>
          <c:val>
            <c:numRef>
              <c:f>Sheet7!$C$4:$C$7</c:f>
              <c:numCache>
                <c:formatCode>#,##0.00</c:formatCode>
                <c:ptCount val="3"/>
                <c:pt idx="0">
                  <c:v>504060.82000000047</c:v>
                </c:pt>
                <c:pt idx="1">
                  <c:v>74107.629999999976</c:v>
                </c:pt>
                <c:pt idx="2">
                  <c:v>159190.44000000012</c:v>
                </c:pt>
              </c:numCache>
            </c:numRef>
          </c:val>
          <c:extLst>
            <c:ext xmlns:c16="http://schemas.microsoft.com/office/drawing/2014/chart" uri="{C3380CC4-5D6E-409C-BE32-E72D297353CC}">
              <c16:uniqueId val="{0000000D-8E79-4BBC-8C1E-8354DA5854A6}"/>
            </c:ext>
          </c:extLst>
        </c:ser>
        <c:ser>
          <c:idx val="2"/>
          <c:order val="2"/>
          <c:tx>
            <c:strRef>
              <c:f>Sheet7!$D$3</c:f>
              <c:strCache>
                <c:ptCount val="1"/>
                <c:pt idx="0">
                  <c:v>Count of Invoice_Number</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8E79-4BBC-8C1E-8354DA5854A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8E79-4BBC-8C1E-8354DA5854A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8E79-4BBC-8C1E-8354DA5854A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In-Store</c:v>
                </c:pt>
                <c:pt idx="1">
                  <c:v>Mobile App</c:v>
                </c:pt>
                <c:pt idx="2">
                  <c:v>Online</c:v>
                </c:pt>
              </c:strCache>
            </c:strRef>
          </c:cat>
          <c:val>
            <c:numRef>
              <c:f>Sheet7!$D$4:$D$7</c:f>
              <c:numCache>
                <c:formatCode>General</c:formatCode>
                <c:ptCount val="3"/>
                <c:pt idx="0">
                  <c:v>1738</c:v>
                </c:pt>
                <c:pt idx="1">
                  <c:v>237</c:v>
                </c:pt>
                <c:pt idx="2">
                  <c:v>525</c:v>
                </c:pt>
              </c:numCache>
            </c:numRef>
          </c:val>
          <c:extLst>
            <c:ext xmlns:c16="http://schemas.microsoft.com/office/drawing/2014/chart" uri="{C3380CC4-5D6E-409C-BE32-E72D297353CC}">
              <c16:uniqueId val="{00000014-8E79-4BBC-8C1E-8354DA5854A6}"/>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[freshmart.dashboard.xlsx]Sheet8!PivotTable7</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Which Products Drive Overall Performance?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Sum of Sales_Amount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Sheet8!$A$4:$A$14</c:f>
              <c:strCache>
                <c:ptCount val="10"/>
                <c:pt idx="0">
                  <c:v>Coca-Cola Coffee 500g</c:v>
                </c:pt>
                <c:pt idx="1">
                  <c:v>Harvest Gold Rusk 1kg</c:v>
                </c:pt>
                <c:pt idx="2">
                  <c:v>Lays Namkeen 2kg</c:v>
                </c:pt>
                <c:pt idx="3">
                  <c:v>Local Farm Fresh Vegetables 200g</c:v>
                </c:pt>
                <c:pt idx="4">
                  <c:v>Nescafe Coffee 1kg</c:v>
                </c:pt>
                <c:pt idx="5">
                  <c:v>Nescafe Coffee Pack</c:v>
                </c:pt>
                <c:pt idx="6">
                  <c:v>Nescafe Soft Drinks Pack</c:v>
                </c:pt>
                <c:pt idx="7">
                  <c:v>Nestle Curd 1kg</c:v>
                </c:pt>
                <c:pt idx="8">
                  <c:v>Pepsi Tea 200g</c:v>
                </c:pt>
                <c:pt idx="9">
                  <c:v>Tata Tea Soft Drinks 500g</c:v>
                </c:pt>
              </c:strCache>
            </c:strRef>
          </c:cat>
          <c:val>
            <c:numRef>
              <c:f>Sheet8!$B$4:$B$14</c:f>
              <c:numCache>
                <c:formatCode>General</c:formatCode>
                <c:ptCount val="10"/>
                <c:pt idx="0">
                  <c:v>78629.01999999999</c:v>
                </c:pt>
                <c:pt idx="1">
                  <c:v>75156.97</c:v>
                </c:pt>
                <c:pt idx="2">
                  <c:v>53010.1</c:v>
                </c:pt>
                <c:pt idx="3">
                  <c:v>46278.18</c:v>
                </c:pt>
                <c:pt idx="4">
                  <c:v>68998.75999999998</c:v>
                </c:pt>
                <c:pt idx="5">
                  <c:v>56784.239999999991</c:v>
                </c:pt>
                <c:pt idx="6">
                  <c:v>62694.189999999995</c:v>
                </c:pt>
                <c:pt idx="7">
                  <c:v>62189.959999999992</c:v>
                </c:pt>
                <c:pt idx="8">
                  <c:v>53709.630000000005</c:v>
                </c:pt>
                <c:pt idx="9">
                  <c:v>53103.27</c:v>
                </c:pt>
              </c:numCache>
            </c:numRef>
          </c:val>
          <c:extLst>
            <c:ext xmlns:c16="http://schemas.microsoft.com/office/drawing/2014/chart" uri="{C3380CC4-5D6E-409C-BE32-E72D297353CC}">
              <c16:uniqueId val="{00000000-072C-4FAC-9153-9DAE22439110}"/>
            </c:ext>
          </c:extLst>
        </c:ser>
        <c:ser>
          <c:idx val="1"/>
          <c:order val="1"/>
          <c:tx>
            <c:strRef>
              <c:f>Sheet8!$C$3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Sheet8!$A$4:$A$14</c:f>
              <c:strCache>
                <c:ptCount val="10"/>
                <c:pt idx="0">
                  <c:v>Coca-Cola Coffee 500g</c:v>
                </c:pt>
                <c:pt idx="1">
                  <c:v>Harvest Gold Rusk 1kg</c:v>
                </c:pt>
                <c:pt idx="2">
                  <c:v>Lays Namkeen 2kg</c:v>
                </c:pt>
                <c:pt idx="3">
                  <c:v>Local Farm Fresh Vegetables 200g</c:v>
                </c:pt>
                <c:pt idx="4">
                  <c:v>Nescafe Coffee 1kg</c:v>
                </c:pt>
                <c:pt idx="5">
                  <c:v>Nescafe Coffee Pack</c:v>
                </c:pt>
                <c:pt idx="6">
                  <c:v>Nescafe Soft Drinks Pack</c:v>
                </c:pt>
                <c:pt idx="7">
                  <c:v>Nestle Curd 1kg</c:v>
                </c:pt>
                <c:pt idx="8">
                  <c:v>Pepsi Tea 200g</c:v>
                </c:pt>
                <c:pt idx="9">
                  <c:v>Tata Tea Soft Drinks 500g</c:v>
                </c:pt>
              </c:strCache>
            </c:strRef>
          </c:cat>
          <c:val>
            <c:numRef>
              <c:f>Sheet8!$C$4:$C$14</c:f>
              <c:numCache>
                <c:formatCode>#,##0.00</c:formatCode>
                <c:ptCount val="10"/>
                <c:pt idx="0">
                  <c:v>20159.02</c:v>
                </c:pt>
                <c:pt idx="1">
                  <c:v>28902.89</c:v>
                </c:pt>
                <c:pt idx="2">
                  <c:v>17706.299999999996</c:v>
                </c:pt>
                <c:pt idx="3">
                  <c:v>9037.92</c:v>
                </c:pt>
                <c:pt idx="4">
                  <c:v>19301.510000000002</c:v>
                </c:pt>
                <c:pt idx="5">
                  <c:v>13571.22</c:v>
                </c:pt>
                <c:pt idx="6">
                  <c:v>16965.709999999992</c:v>
                </c:pt>
                <c:pt idx="7">
                  <c:v>13328.339999999998</c:v>
                </c:pt>
                <c:pt idx="8">
                  <c:v>13245.279999999997</c:v>
                </c:pt>
                <c:pt idx="9">
                  <c:v>11255.970000000001</c:v>
                </c:pt>
              </c:numCache>
            </c:numRef>
          </c:val>
          <c:extLst>
            <c:ext xmlns:c16="http://schemas.microsoft.com/office/drawing/2014/chart" uri="{C3380CC4-5D6E-409C-BE32-E72D297353CC}">
              <c16:uniqueId val="{00000001-072C-4FAC-9153-9DAE22439110}"/>
            </c:ext>
          </c:extLst>
        </c:ser>
        <c:ser>
          <c:idx val="2"/>
          <c:order val="2"/>
          <c:tx>
            <c:strRef>
              <c:f>Sheet8!$D$3</c:f>
              <c:strCache>
                <c:ptCount val="1"/>
                <c:pt idx="0">
                  <c:v>Sum of Quantity</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Sheet8!$A$4:$A$14</c:f>
              <c:strCache>
                <c:ptCount val="10"/>
                <c:pt idx="0">
                  <c:v>Coca-Cola Coffee 500g</c:v>
                </c:pt>
                <c:pt idx="1">
                  <c:v>Harvest Gold Rusk 1kg</c:v>
                </c:pt>
                <c:pt idx="2">
                  <c:v>Lays Namkeen 2kg</c:v>
                </c:pt>
                <c:pt idx="3">
                  <c:v>Local Farm Fresh Vegetables 200g</c:v>
                </c:pt>
                <c:pt idx="4">
                  <c:v>Nescafe Coffee 1kg</c:v>
                </c:pt>
                <c:pt idx="5">
                  <c:v>Nescafe Coffee Pack</c:v>
                </c:pt>
                <c:pt idx="6">
                  <c:v>Nescafe Soft Drinks Pack</c:v>
                </c:pt>
                <c:pt idx="7">
                  <c:v>Nestle Curd 1kg</c:v>
                </c:pt>
                <c:pt idx="8">
                  <c:v>Pepsi Tea 200g</c:v>
                </c:pt>
                <c:pt idx="9">
                  <c:v>Tata Tea Soft Drinks 500g</c:v>
                </c:pt>
              </c:strCache>
            </c:strRef>
          </c:cat>
          <c:val>
            <c:numRef>
              <c:f>Sheet8!$D$4:$D$14</c:f>
              <c:numCache>
                <c:formatCode>General</c:formatCode>
                <c:ptCount val="10"/>
                <c:pt idx="0">
                  <c:v>150</c:v>
                </c:pt>
                <c:pt idx="1">
                  <c:v>153</c:v>
                </c:pt>
                <c:pt idx="2">
                  <c:v>103</c:v>
                </c:pt>
                <c:pt idx="3">
                  <c:v>123</c:v>
                </c:pt>
                <c:pt idx="4">
                  <c:v>201</c:v>
                </c:pt>
                <c:pt idx="5">
                  <c:v>159</c:v>
                </c:pt>
                <c:pt idx="6">
                  <c:v>152</c:v>
                </c:pt>
                <c:pt idx="7">
                  <c:v>128</c:v>
                </c:pt>
                <c:pt idx="8">
                  <c:v>164</c:v>
                </c:pt>
                <c:pt idx="9">
                  <c:v>135</c:v>
                </c:pt>
              </c:numCache>
            </c:numRef>
          </c:val>
          <c:extLst>
            <c:ext xmlns:c16="http://schemas.microsoft.com/office/drawing/2014/chart" uri="{C3380CC4-5D6E-409C-BE32-E72D297353CC}">
              <c16:uniqueId val="{00000002-072C-4FAC-9153-9DAE22439110}"/>
            </c:ext>
          </c:extLst>
        </c:ser>
        <c:dLbls>
          <c:showLegendKey val="0"/>
          <c:showVal val="0"/>
          <c:showCatName val="0"/>
          <c:showSerName val="0"/>
          <c:showPercent val="0"/>
          <c:showBubbleSize val="0"/>
        </c:dLbls>
        <c:gapWidth val="115"/>
        <c:overlap val="-20"/>
        <c:axId val="521126688"/>
        <c:axId val="368634704"/>
      </c:barChart>
      <c:catAx>
        <c:axId val="5211266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34704"/>
        <c:crosses val="autoZero"/>
        <c:auto val="1"/>
        <c:lblAlgn val="ctr"/>
        <c:lblOffset val="100"/>
        <c:noMultiLvlLbl val="0"/>
      </c:catAx>
      <c:valAx>
        <c:axId val="368634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12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2.xml"/><Relationship Id="rId16" Type="http://schemas.openxmlformats.org/officeDocument/2006/relationships/image" Target="../media/image11.svg"/><Relationship Id="rId1" Type="http://schemas.openxmlformats.org/officeDocument/2006/relationships/chart" Target="../charts/chart1.xml"/><Relationship Id="rId6" Type="http://schemas.openxmlformats.org/officeDocument/2006/relationships/image" Target="../media/image1.emf"/><Relationship Id="rId11" Type="http://schemas.openxmlformats.org/officeDocument/2006/relationships/image" Target="../media/image6.png"/><Relationship Id="rId5" Type="http://schemas.openxmlformats.org/officeDocument/2006/relationships/chart" Target="../charts/chart5.xml"/><Relationship Id="rId15" Type="http://schemas.openxmlformats.org/officeDocument/2006/relationships/image" Target="../media/image10.png"/><Relationship Id="rId10" Type="http://schemas.openxmlformats.org/officeDocument/2006/relationships/image" Target="../media/image5.sv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35442</xdr:rowOff>
    </xdr:from>
    <xdr:to>
      <xdr:col>32</xdr:col>
      <xdr:colOff>308919</xdr:colOff>
      <xdr:row>49</xdr:row>
      <xdr:rowOff>30761</xdr:rowOff>
    </xdr:to>
    <xdr:sp macro="" textlink="">
      <xdr:nvSpPr>
        <xdr:cNvPr id="3" name="Rectangle 2">
          <a:extLst>
            <a:ext uri="{FF2B5EF4-FFF2-40B4-BE49-F238E27FC236}">
              <a16:creationId xmlns:a16="http://schemas.microsoft.com/office/drawing/2014/main" id="{5DC44BC1-5339-A6D3-9B5B-07A4E10AE2A8}"/>
            </a:ext>
          </a:extLst>
        </xdr:cNvPr>
        <xdr:cNvSpPr/>
      </xdr:nvSpPr>
      <xdr:spPr>
        <a:xfrm>
          <a:off x="0" y="35442"/>
          <a:ext cx="19589291" cy="9139319"/>
        </a:xfrm>
        <a:prstGeom prst="rect">
          <a:avLst/>
        </a:prstGeom>
        <a:solidFill>
          <a:schemeClr val="accent5">
            <a:lumMod val="20000"/>
            <a:lumOff val="8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120749</xdr:colOff>
      <xdr:row>10</xdr:row>
      <xdr:rowOff>17916</xdr:rowOff>
    </xdr:from>
    <xdr:to>
      <xdr:col>16</xdr:col>
      <xdr:colOff>507352</xdr:colOff>
      <xdr:row>26</xdr:row>
      <xdr:rowOff>0</xdr:rowOff>
    </xdr:to>
    <xdr:graphicFrame macro="">
      <xdr:nvGraphicFramePr>
        <xdr:cNvPr id="8" name="Chart 7">
          <a:extLst>
            <a:ext uri="{FF2B5EF4-FFF2-40B4-BE49-F238E27FC236}">
              <a16:creationId xmlns:a16="http://schemas.microsoft.com/office/drawing/2014/main" id="{95996649-1AE5-40D3-A2BA-D28A2FE9B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60614</xdr:colOff>
      <xdr:row>10</xdr:row>
      <xdr:rowOff>35762</xdr:rowOff>
    </xdr:from>
    <xdr:to>
      <xdr:col>26</xdr:col>
      <xdr:colOff>64748</xdr:colOff>
      <xdr:row>26</xdr:row>
      <xdr:rowOff>19050</xdr:rowOff>
    </xdr:to>
    <xdr:graphicFrame macro="">
      <xdr:nvGraphicFramePr>
        <xdr:cNvPr id="9" name="Chart 8">
          <a:extLst>
            <a:ext uri="{FF2B5EF4-FFF2-40B4-BE49-F238E27FC236}">
              <a16:creationId xmlns:a16="http://schemas.microsoft.com/office/drawing/2014/main" id="{801EC728-6FBC-4D21-9F6B-C4953BCA1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421823</xdr:colOff>
      <xdr:row>27</xdr:row>
      <xdr:rowOff>174589</xdr:rowOff>
    </xdr:from>
    <xdr:to>
      <xdr:col>20</xdr:col>
      <xdr:colOff>200026</xdr:colOff>
      <xdr:row>46</xdr:row>
      <xdr:rowOff>145971</xdr:rowOff>
    </xdr:to>
    <xdr:graphicFrame macro="">
      <xdr:nvGraphicFramePr>
        <xdr:cNvPr id="10" name="Chart 9">
          <a:extLst>
            <a:ext uri="{FF2B5EF4-FFF2-40B4-BE49-F238E27FC236}">
              <a16:creationId xmlns:a16="http://schemas.microsoft.com/office/drawing/2014/main" id="{0562EB2C-4426-4DA7-AAA4-491298470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195295</xdr:colOff>
      <xdr:row>10</xdr:row>
      <xdr:rowOff>12688</xdr:rowOff>
    </xdr:from>
    <xdr:to>
      <xdr:col>32</xdr:col>
      <xdr:colOff>24821</xdr:colOff>
      <xdr:row>26</xdr:row>
      <xdr:rowOff>46653</xdr:rowOff>
    </xdr:to>
    <xdr:graphicFrame macro="">
      <xdr:nvGraphicFramePr>
        <xdr:cNvPr id="11" name="Chart 10">
          <a:extLst>
            <a:ext uri="{FF2B5EF4-FFF2-40B4-BE49-F238E27FC236}">
              <a16:creationId xmlns:a16="http://schemas.microsoft.com/office/drawing/2014/main" id="{8D06F8BC-F128-41E0-A0B7-CC0340450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472440</xdr:colOff>
      <xdr:row>28</xdr:row>
      <xdr:rowOff>148</xdr:rowOff>
    </xdr:from>
    <xdr:to>
      <xdr:col>32</xdr:col>
      <xdr:colOff>62821</xdr:colOff>
      <xdr:row>46</xdr:row>
      <xdr:rowOff>180058</xdr:rowOff>
    </xdr:to>
    <xdr:graphicFrame macro="">
      <xdr:nvGraphicFramePr>
        <xdr:cNvPr id="12" name="Chart 11">
          <a:extLst>
            <a:ext uri="{FF2B5EF4-FFF2-40B4-BE49-F238E27FC236}">
              <a16:creationId xmlns:a16="http://schemas.microsoft.com/office/drawing/2014/main" id="{335137D6-31EF-4493-B835-0FCA02B83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180453</xdr:colOff>
      <xdr:row>11</xdr:row>
      <xdr:rowOff>2</xdr:rowOff>
    </xdr:from>
    <xdr:to>
      <xdr:col>3</xdr:col>
      <xdr:colOff>251860</xdr:colOff>
      <xdr:row>18</xdr:row>
      <xdr:rowOff>60478</xdr:rowOff>
    </xdr:to>
    <mc:AlternateContent xmlns:mc="http://schemas.openxmlformats.org/markup-compatibility/2006" xmlns:a14="http://schemas.microsoft.com/office/drawing/2010/main">
      <mc:Choice Requires="a14">
        <xdr:graphicFrame macro="">
          <xdr:nvGraphicFramePr>
            <xdr:cNvPr id="13" name="Membership">
              <a:extLst>
                <a:ext uri="{FF2B5EF4-FFF2-40B4-BE49-F238E27FC236}">
                  <a16:creationId xmlns:a16="http://schemas.microsoft.com/office/drawing/2014/main" id="{CAD187FE-5E11-CB05-A477-0D1D1D8FC393}"/>
                </a:ext>
              </a:extLst>
            </xdr:cNvPr>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mlns="">
        <xdr:sp macro="" textlink="">
          <xdr:nvSpPr>
            <xdr:cNvPr id="0" name=""/>
            <xdr:cNvSpPr>
              <a:spLocks noTextEdit="1"/>
            </xdr:cNvSpPr>
          </xdr:nvSpPr>
          <xdr:spPr>
            <a:xfrm>
              <a:off x="180453" y="2452256"/>
              <a:ext cx="1900207" cy="1631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531839</xdr:colOff>
      <xdr:row>10</xdr:row>
      <xdr:rowOff>152944</xdr:rowOff>
    </xdr:from>
    <xdr:to>
      <xdr:col>6</xdr:col>
      <xdr:colOff>531837</xdr:colOff>
      <xdr:row>19</xdr:row>
      <xdr:rowOff>173681</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D74F4EE1-E4C5-9006-EDDA-C9BC89F7506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60639" y="2425089"/>
              <a:ext cx="1828798" cy="1641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138601</xdr:colOff>
      <xdr:row>26</xdr:row>
      <xdr:rowOff>145660</xdr:rowOff>
    </xdr:from>
    <xdr:to>
      <xdr:col>3</xdr:col>
      <xdr:colOff>197391</xdr:colOff>
      <xdr:row>37</xdr:row>
      <xdr:rowOff>159451</xdr:rowOff>
    </xdr:to>
    <mc:AlternateContent xmlns:mc="http://schemas.openxmlformats.org/markup-compatibility/2006" xmlns:a14="http://schemas.microsoft.com/office/drawing/2010/main">
      <mc:Choice Requires="a14">
        <xdr:graphicFrame macro="">
          <xdr:nvGraphicFramePr>
            <xdr:cNvPr id="15" name="Payment_Mode">
              <a:extLst>
                <a:ext uri="{FF2B5EF4-FFF2-40B4-BE49-F238E27FC236}">
                  <a16:creationId xmlns:a16="http://schemas.microsoft.com/office/drawing/2014/main" id="{9256F331-84C5-3D7B-EB98-D4753A693907}"/>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38601" y="5322422"/>
              <a:ext cx="1873076" cy="2009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144151</xdr:colOff>
      <xdr:row>19</xdr:row>
      <xdr:rowOff>162268</xdr:rowOff>
    </xdr:from>
    <xdr:to>
      <xdr:col>3</xdr:col>
      <xdr:colOff>238276</xdr:colOff>
      <xdr:row>25</xdr:row>
      <xdr:rowOff>77129</xdr:rowOff>
    </xdr:to>
    <mc:AlternateContent xmlns:mc="http://schemas.openxmlformats.org/markup-compatibility/2006" xmlns:a14="http://schemas.microsoft.com/office/drawing/2010/main">
      <mc:Choice Requires="a14">
        <xdr:graphicFrame macro="">
          <xdr:nvGraphicFramePr>
            <xdr:cNvPr id="16" name="Return_Status">
              <a:extLst>
                <a:ext uri="{FF2B5EF4-FFF2-40B4-BE49-F238E27FC236}">
                  <a16:creationId xmlns:a16="http://schemas.microsoft.com/office/drawing/2014/main" id="{8F6F5B41-62E0-DD4A-FAC3-7419C4848AFF}"/>
                </a:ext>
              </a:extLst>
            </xdr:cNvPr>
            <xdr:cNvGraphicFramePr/>
          </xdr:nvGraphicFramePr>
          <xdr:xfrm>
            <a:off x="0" y="0"/>
            <a:ext cx="0" cy="0"/>
          </xdr:xfrm>
          <a:graphic>
            <a:graphicData uri="http://schemas.microsoft.com/office/drawing/2010/slicer">
              <sle:slicer xmlns:sle="http://schemas.microsoft.com/office/drawing/2010/slicer" name="Return_Status"/>
            </a:graphicData>
          </a:graphic>
        </xdr:graphicFrame>
      </mc:Choice>
      <mc:Fallback xmlns="">
        <xdr:sp macro="" textlink="">
          <xdr:nvSpPr>
            <xdr:cNvPr id="0" name=""/>
            <xdr:cNvSpPr>
              <a:spLocks noTextEdit="1"/>
            </xdr:cNvSpPr>
          </xdr:nvSpPr>
          <xdr:spPr>
            <a:xfrm>
              <a:off x="144151" y="4069030"/>
              <a:ext cx="1908411" cy="1003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101423</xdr:colOff>
      <xdr:row>39</xdr:row>
      <xdr:rowOff>114963</xdr:rowOff>
    </xdr:from>
    <xdr:to>
      <xdr:col>3</xdr:col>
      <xdr:colOff>101422</xdr:colOff>
      <xdr:row>45</xdr:row>
      <xdr:rowOff>174809</xdr:rowOff>
    </xdr:to>
    <mc:AlternateContent xmlns:mc="http://schemas.openxmlformats.org/markup-compatibility/2006" xmlns:a14="http://schemas.microsoft.com/office/drawing/2010/main">
      <mc:Choice Requires="a14">
        <xdr:graphicFrame macro="">
          <xdr:nvGraphicFramePr>
            <xdr:cNvPr id="17" name="Sales_Channel">
              <a:extLst>
                <a:ext uri="{FF2B5EF4-FFF2-40B4-BE49-F238E27FC236}">
                  <a16:creationId xmlns:a16="http://schemas.microsoft.com/office/drawing/2014/main" id="{4DA7AB60-838B-22F4-F409-315924971987}"/>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101423" y="7650296"/>
              <a:ext cx="1814285" cy="1148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175260</xdr:colOff>
      <xdr:row>7</xdr:row>
      <xdr:rowOff>15240</xdr:rowOff>
    </xdr:from>
    <xdr:ext cx="184731" cy="264560"/>
    <xdr:sp macro="" textlink="">
      <xdr:nvSpPr>
        <xdr:cNvPr id="19" name="TextBox 18">
          <a:extLst>
            <a:ext uri="{FF2B5EF4-FFF2-40B4-BE49-F238E27FC236}">
              <a16:creationId xmlns:a16="http://schemas.microsoft.com/office/drawing/2014/main" id="{00A52CA8-2929-9407-E57A-3CD6D58F6B3E}"/>
            </a:ext>
          </a:extLst>
        </xdr:cNvPr>
        <xdr:cNvSpPr txBox="1"/>
      </xdr:nvSpPr>
      <xdr:spPr>
        <a:xfrm>
          <a:off x="2004060" y="175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3</xdr:col>
      <xdr:colOff>392637</xdr:colOff>
      <xdr:row>26</xdr:row>
      <xdr:rowOff>94491</xdr:rowOff>
    </xdr:from>
    <xdr:to>
      <xdr:col>10</xdr:col>
      <xdr:colOff>45720</xdr:colOff>
      <xdr:row>46</xdr:row>
      <xdr:rowOff>60960</xdr:rowOff>
    </xdr:to>
    <xdr:pic>
      <xdr:nvPicPr>
        <xdr:cNvPr id="27" name="Picture 26">
          <a:extLst>
            <a:ext uri="{FF2B5EF4-FFF2-40B4-BE49-F238E27FC236}">
              <a16:creationId xmlns:a16="http://schemas.microsoft.com/office/drawing/2014/main" id="{001A10FD-10A6-A203-9095-8322C5C6BBA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221437" y="5306571"/>
          <a:ext cx="3920283" cy="36240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385927</xdr:colOff>
      <xdr:row>11</xdr:row>
      <xdr:rowOff>19050</xdr:rowOff>
    </xdr:from>
    <xdr:to>
      <xdr:col>25</xdr:col>
      <xdr:colOff>578909</xdr:colOff>
      <xdr:row>15</xdr:row>
      <xdr:rowOff>179917</xdr:rowOff>
    </xdr:to>
    <xdr:sp macro="" textlink="">
      <xdr:nvSpPr>
        <xdr:cNvPr id="28" name="TextBox 27">
          <a:extLst>
            <a:ext uri="{FF2B5EF4-FFF2-40B4-BE49-F238E27FC236}">
              <a16:creationId xmlns:a16="http://schemas.microsoft.com/office/drawing/2014/main" id="{58A725D4-F8C7-E9F4-A8F4-9A8295D346A0}"/>
            </a:ext>
          </a:extLst>
        </xdr:cNvPr>
        <xdr:cNvSpPr txBox="1"/>
      </xdr:nvSpPr>
      <xdr:spPr>
        <a:xfrm>
          <a:off x="13797127" y="2466975"/>
          <a:ext cx="2021782" cy="884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chemeClr val="bg1"/>
            </a:solidFill>
          </a:endParaRPr>
        </a:p>
      </xdr:txBody>
    </xdr:sp>
    <xdr:clientData/>
  </xdr:twoCellAnchor>
  <xdr:twoCellAnchor>
    <xdr:from>
      <xdr:col>16</xdr:col>
      <xdr:colOff>406111</xdr:colOff>
      <xdr:row>28</xdr:row>
      <xdr:rowOff>140935</xdr:rowOff>
    </xdr:from>
    <xdr:to>
      <xdr:col>19</xdr:col>
      <xdr:colOff>336041</xdr:colOff>
      <xdr:row>34</xdr:row>
      <xdr:rowOff>30029</xdr:rowOff>
    </xdr:to>
    <xdr:sp macro="" textlink="">
      <xdr:nvSpPr>
        <xdr:cNvPr id="29" name="TextBox 28">
          <a:extLst>
            <a:ext uri="{FF2B5EF4-FFF2-40B4-BE49-F238E27FC236}">
              <a16:creationId xmlns:a16="http://schemas.microsoft.com/office/drawing/2014/main" id="{03A4E15B-D9A3-2921-C671-A2FA6303071F}"/>
            </a:ext>
          </a:extLst>
        </xdr:cNvPr>
        <xdr:cNvSpPr txBox="1"/>
      </xdr:nvSpPr>
      <xdr:spPr>
        <a:xfrm>
          <a:off x="10159711" y="5665435"/>
          <a:ext cx="1758730" cy="974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chemeClr val="bg1"/>
            </a:solidFill>
          </a:endParaRPr>
        </a:p>
      </xdr:txBody>
    </xdr:sp>
    <xdr:clientData/>
  </xdr:twoCellAnchor>
  <xdr:twoCellAnchor>
    <xdr:from>
      <xdr:col>29</xdr:col>
      <xdr:colOff>322213</xdr:colOff>
      <xdr:row>28</xdr:row>
      <xdr:rowOff>167767</xdr:rowOff>
    </xdr:from>
    <xdr:to>
      <xdr:col>32</xdr:col>
      <xdr:colOff>400050</xdr:colOff>
      <xdr:row>33</xdr:row>
      <xdr:rowOff>167767</xdr:rowOff>
    </xdr:to>
    <xdr:sp macro="" textlink="">
      <xdr:nvSpPr>
        <xdr:cNvPr id="30" name="TextBox 29">
          <a:extLst>
            <a:ext uri="{FF2B5EF4-FFF2-40B4-BE49-F238E27FC236}">
              <a16:creationId xmlns:a16="http://schemas.microsoft.com/office/drawing/2014/main" id="{2DC94D9D-4971-B176-6961-1AC94E97D533}"/>
            </a:ext>
          </a:extLst>
        </xdr:cNvPr>
        <xdr:cNvSpPr txBox="1"/>
      </xdr:nvSpPr>
      <xdr:spPr>
        <a:xfrm>
          <a:off x="18000613" y="5692267"/>
          <a:ext cx="1906637" cy="904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chemeClr val="bg1"/>
            </a:solidFill>
          </a:endParaRPr>
        </a:p>
      </xdr:txBody>
    </xdr:sp>
    <xdr:clientData/>
  </xdr:twoCellAnchor>
  <xdr:twoCellAnchor>
    <xdr:from>
      <xdr:col>4</xdr:col>
      <xdr:colOff>0</xdr:colOff>
      <xdr:row>0</xdr:row>
      <xdr:rowOff>359434</xdr:rowOff>
    </xdr:from>
    <xdr:to>
      <xdr:col>8</xdr:col>
      <xdr:colOff>495542</xdr:colOff>
      <xdr:row>8</xdr:row>
      <xdr:rowOff>107654</xdr:rowOff>
    </xdr:to>
    <xdr:sp macro="" textlink="">
      <xdr:nvSpPr>
        <xdr:cNvPr id="36" name="Rectangle 35">
          <a:extLst>
            <a:ext uri="{FF2B5EF4-FFF2-40B4-BE49-F238E27FC236}">
              <a16:creationId xmlns:a16="http://schemas.microsoft.com/office/drawing/2014/main" id="{4D826A5F-180B-B89C-5D9C-58E621EB0013}"/>
            </a:ext>
          </a:extLst>
        </xdr:cNvPr>
        <xdr:cNvSpPr/>
      </xdr:nvSpPr>
      <xdr:spPr>
        <a:xfrm>
          <a:off x="2415396" y="359434"/>
          <a:ext cx="2910938" cy="1703541"/>
        </a:xfrm>
        <a:prstGeom prst="rect">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57150</xdr:colOff>
      <xdr:row>0</xdr:row>
      <xdr:rowOff>354418</xdr:rowOff>
    </xdr:from>
    <xdr:to>
      <xdr:col>14</xdr:col>
      <xdr:colOff>60089</xdr:colOff>
      <xdr:row>8</xdr:row>
      <xdr:rowOff>106324</xdr:rowOff>
    </xdr:to>
    <xdr:sp macro="" textlink="">
      <xdr:nvSpPr>
        <xdr:cNvPr id="37" name="Rectangle 36">
          <a:extLst>
            <a:ext uri="{FF2B5EF4-FFF2-40B4-BE49-F238E27FC236}">
              <a16:creationId xmlns:a16="http://schemas.microsoft.com/office/drawing/2014/main" id="{446A8439-D666-48EE-8CBA-796842821AF7}"/>
            </a:ext>
          </a:extLst>
        </xdr:cNvPr>
        <xdr:cNvSpPr/>
      </xdr:nvSpPr>
      <xdr:spPr>
        <a:xfrm>
          <a:off x="5543550" y="354418"/>
          <a:ext cx="3050939" cy="1733106"/>
        </a:xfrm>
        <a:prstGeom prst="rect">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376064</xdr:colOff>
      <xdr:row>0</xdr:row>
      <xdr:rowOff>338953</xdr:rowOff>
    </xdr:from>
    <xdr:to>
      <xdr:col>20</xdr:col>
      <xdr:colOff>68950</xdr:colOff>
      <xdr:row>8</xdr:row>
      <xdr:rowOff>124045</xdr:rowOff>
    </xdr:to>
    <xdr:sp macro="" textlink="">
      <xdr:nvSpPr>
        <xdr:cNvPr id="38" name="Rectangle 37">
          <a:extLst>
            <a:ext uri="{FF2B5EF4-FFF2-40B4-BE49-F238E27FC236}">
              <a16:creationId xmlns:a16="http://schemas.microsoft.com/office/drawing/2014/main" id="{2FDD1AA4-161F-41D5-90E8-9D2337D7DF20}"/>
            </a:ext>
          </a:extLst>
        </xdr:cNvPr>
        <xdr:cNvSpPr/>
      </xdr:nvSpPr>
      <xdr:spPr>
        <a:xfrm>
          <a:off x="8811227" y="338953"/>
          <a:ext cx="3307956" cy="1663511"/>
        </a:xfrm>
        <a:prstGeom prst="rect">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318684</xdr:colOff>
      <xdr:row>0</xdr:row>
      <xdr:rowOff>336697</xdr:rowOff>
    </xdr:from>
    <xdr:to>
      <xdr:col>26</xdr:col>
      <xdr:colOff>106327</xdr:colOff>
      <xdr:row>8</xdr:row>
      <xdr:rowOff>141767</xdr:rowOff>
    </xdr:to>
    <xdr:sp macro="" textlink="">
      <xdr:nvSpPr>
        <xdr:cNvPr id="39" name="Rectangle 38">
          <a:extLst>
            <a:ext uri="{FF2B5EF4-FFF2-40B4-BE49-F238E27FC236}">
              <a16:creationId xmlns:a16="http://schemas.microsoft.com/office/drawing/2014/main" id="{00B778B1-9F0B-4E58-AF57-1B33403BC82E}"/>
            </a:ext>
          </a:extLst>
        </xdr:cNvPr>
        <xdr:cNvSpPr/>
      </xdr:nvSpPr>
      <xdr:spPr>
        <a:xfrm>
          <a:off x="12368917" y="336697"/>
          <a:ext cx="3402712" cy="1683489"/>
        </a:xfrm>
        <a:prstGeom prst="rect">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354419</xdr:colOff>
      <xdr:row>0</xdr:row>
      <xdr:rowOff>354419</xdr:rowOff>
    </xdr:from>
    <xdr:to>
      <xdr:col>32</xdr:col>
      <xdr:colOff>0</xdr:colOff>
      <xdr:row>8</xdr:row>
      <xdr:rowOff>152400</xdr:rowOff>
    </xdr:to>
    <xdr:sp macro="" textlink="">
      <xdr:nvSpPr>
        <xdr:cNvPr id="40" name="Rectangle 39">
          <a:extLst>
            <a:ext uri="{FF2B5EF4-FFF2-40B4-BE49-F238E27FC236}">
              <a16:creationId xmlns:a16="http://schemas.microsoft.com/office/drawing/2014/main" id="{D4665FD9-EF84-4AAB-8DA7-37160DFE6783}"/>
            </a:ext>
          </a:extLst>
        </xdr:cNvPr>
        <xdr:cNvSpPr/>
      </xdr:nvSpPr>
      <xdr:spPr>
        <a:xfrm>
          <a:off x="16204019" y="354419"/>
          <a:ext cx="3303181" cy="1779181"/>
        </a:xfrm>
        <a:prstGeom prst="rect">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886</xdr:colOff>
      <xdr:row>2</xdr:row>
      <xdr:rowOff>23562</xdr:rowOff>
    </xdr:from>
    <xdr:to>
      <xdr:col>9</xdr:col>
      <xdr:colOff>351760</xdr:colOff>
      <xdr:row>6</xdr:row>
      <xdr:rowOff>125375</xdr:rowOff>
    </xdr:to>
    <xdr:sp macro="" textlink="">
      <xdr:nvSpPr>
        <xdr:cNvPr id="41" name="TextBox 40">
          <a:extLst>
            <a:ext uri="{FF2B5EF4-FFF2-40B4-BE49-F238E27FC236}">
              <a16:creationId xmlns:a16="http://schemas.microsoft.com/office/drawing/2014/main" id="{0B758866-F6C8-DBE0-F48D-901995AE9FB3}"/>
            </a:ext>
          </a:extLst>
        </xdr:cNvPr>
        <xdr:cNvSpPr txBox="1"/>
      </xdr:nvSpPr>
      <xdr:spPr>
        <a:xfrm>
          <a:off x="3048886" y="861762"/>
          <a:ext cx="2789274" cy="863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TOTAL SALES</a:t>
          </a:r>
        </a:p>
      </xdr:txBody>
    </xdr:sp>
    <xdr:clientData/>
  </xdr:twoCellAnchor>
  <xdr:twoCellAnchor>
    <xdr:from>
      <xdr:col>9</xdr:col>
      <xdr:colOff>504886</xdr:colOff>
      <xdr:row>4</xdr:row>
      <xdr:rowOff>172095</xdr:rowOff>
    </xdr:from>
    <xdr:to>
      <xdr:col>14</xdr:col>
      <xdr:colOff>598968</xdr:colOff>
      <xdr:row>9</xdr:row>
      <xdr:rowOff>34113</xdr:rowOff>
    </xdr:to>
    <xdr:sp macro="" textlink="">
      <xdr:nvSpPr>
        <xdr:cNvPr id="43" name="TextBox 42">
          <a:extLst>
            <a:ext uri="{FF2B5EF4-FFF2-40B4-BE49-F238E27FC236}">
              <a16:creationId xmlns:a16="http://schemas.microsoft.com/office/drawing/2014/main" id="{E8509032-C954-2F39-1567-E8DF832DD52C}"/>
            </a:ext>
          </a:extLst>
        </xdr:cNvPr>
        <xdr:cNvSpPr txBox="1"/>
      </xdr:nvSpPr>
      <xdr:spPr>
        <a:xfrm>
          <a:off x="5991286" y="1391295"/>
          <a:ext cx="3142082" cy="814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TOTAL PROFIT</a:t>
          </a:r>
        </a:p>
      </xdr:txBody>
    </xdr:sp>
    <xdr:clientData/>
  </xdr:twoCellAnchor>
  <xdr:twoCellAnchor>
    <xdr:from>
      <xdr:col>17</xdr:col>
      <xdr:colOff>53162</xdr:colOff>
      <xdr:row>2</xdr:row>
      <xdr:rowOff>35442</xdr:rowOff>
    </xdr:from>
    <xdr:to>
      <xdr:col>21</xdr:col>
      <xdr:colOff>88605</xdr:colOff>
      <xdr:row>8</xdr:row>
      <xdr:rowOff>88604</xdr:rowOff>
    </xdr:to>
    <xdr:sp macro="" textlink="">
      <xdr:nvSpPr>
        <xdr:cNvPr id="44" name="TextBox 43">
          <a:extLst>
            <a:ext uri="{FF2B5EF4-FFF2-40B4-BE49-F238E27FC236}">
              <a16:creationId xmlns:a16="http://schemas.microsoft.com/office/drawing/2014/main" id="{A8A7F59E-3496-384A-0120-8C3E44BB5E40}"/>
            </a:ext>
          </a:extLst>
        </xdr:cNvPr>
        <xdr:cNvSpPr txBox="1"/>
      </xdr:nvSpPr>
      <xdr:spPr>
        <a:xfrm>
          <a:off x="10295860" y="850605"/>
          <a:ext cx="2445489" cy="1116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PROFIT MARGIN</a:t>
          </a:r>
        </a:p>
      </xdr:txBody>
    </xdr:sp>
    <xdr:clientData/>
  </xdr:twoCellAnchor>
  <xdr:twoCellAnchor>
    <xdr:from>
      <xdr:col>22</xdr:col>
      <xdr:colOff>317043</xdr:colOff>
      <xdr:row>3</xdr:row>
      <xdr:rowOff>114702</xdr:rowOff>
    </xdr:from>
    <xdr:to>
      <xdr:col>26</xdr:col>
      <xdr:colOff>164643</xdr:colOff>
      <xdr:row>6</xdr:row>
      <xdr:rowOff>114702</xdr:rowOff>
    </xdr:to>
    <xdr:sp macro="" textlink="">
      <xdr:nvSpPr>
        <xdr:cNvPr id="45" name="TextBox 44">
          <a:extLst>
            <a:ext uri="{FF2B5EF4-FFF2-40B4-BE49-F238E27FC236}">
              <a16:creationId xmlns:a16="http://schemas.microsoft.com/office/drawing/2014/main" id="{CBCAC386-4AAD-2B14-B2F9-E1D3DCF4C20F}"/>
            </a:ext>
          </a:extLst>
        </xdr:cNvPr>
        <xdr:cNvSpPr txBox="1"/>
      </xdr:nvSpPr>
      <xdr:spPr>
        <a:xfrm>
          <a:off x="13572299" y="1107074"/>
          <a:ext cx="2257646" cy="531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UNITS SOLD</a:t>
          </a:r>
        </a:p>
      </xdr:txBody>
    </xdr:sp>
    <xdr:clientData/>
  </xdr:twoCellAnchor>
  <xdr:twoCellAnchor>
    <xdr:from>
      <xdr:col>27</xdr:col>
      <xdr:colOff>478466</xdr:colOff>
      <xdr:row>4</xdr:row>
      <xdr:rowOff>167865</xdr:rowOff>
    </xdr:from>
    <xdr:to>
      <xdr:col>33</xdr:col>
      <xdr:colOff>44464</xdr:colOff>
      <xdr:row>8</xdr:row>
      <xdr:rowOff>106325</xdr:rowOff>
    </xdr:to>
    <xdr:sp macro="" textlink="">
      <xdr:nvSpPr>
        <xdr:cNvPr id="46" name="TextBox 45">
          <a:extLst>
            <a:ext uri="{FF2B5EF4-FFF2-40B4-BE49-F238E27FC236}">
              <a16:creationId xmlns:a16="http://schemas.microsoft.com/office/drawing/2014/main" id="{7A356880-72DD-CEF1-A5B9-941E32CEA17B}"/>
            </a:ext>
          </a:extLst>
        </xdr:cNvPr>
        <xdr:cNvSpPr txBox="1"/>
      </xdr:nvSpPr>
      <xdr:spPr>
        <a:xfrm>
          <a:off x="16746280" y="1337446"/>
          <a:ext cx="3181068" cy="647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RETURN RATE</a:t>
          </a:r>
        </a:p>
      </xdr:txBody>
    </xdr:sp>
    <xdr:clientData/>
  </xdr:twoCellAnchor>
  <xdr:twoCellAnchor>
    <xdr:from>
      <xdr:col>4</xdr:col>
      <xdr:colOff>289045</xdr:colOff>
      <xdr:row>0</xdr:row>
      <xdr:rowOff>372071</xdr:rowOff>
    </xdr:from>
    <xdr:to>
      <xdr:col>9</xdr:col>
      <xdr:colOff>321586</xdr:colOff>
      <xdr:row>2</xdr:row>
      <xdr:rowOff>121077</xdr:rowOff>
    </xdr:to>
    <xdr:sp macro="" textlink="'Dashboard KPI''S'!B2">
      <xdr:nvSpPr>
        <xdr:cNvPr id="47" name="TextBox 46">
          <a:extLst>
            <a:ext uri="{FF2B5EF4-FFF2-40B4-BE49-F238E27FC236}">
              <a16:creationId xmlns:a16="http://schemas.microsoft.com/office/drawing/2014/main" id="{7A9259B3-A364-6A1C-3607-97B7FFE697A3}"/>
            </a:ext>
          </a:extLst>
        </xdr:cNvPr>
        <xdr:cNvSpPr txBox="1"/>
      </xdr:nvSpPr>
      <xdr:spPr>
        <a:xfrm>
          <a:off x="2708093" y="372071"/>
          <a:ext cx="3056350" cy="571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FB4076-EC49-4F57-B05F-0156DC682303}" type="TxLink">
            <a:rPr lang="en-US" sz="4000" b="1" i="0" u="none" strike="noStrike">
              <a:solidFill>
                <a:schemeClr val="bg1"/>
              </a:solidFill>
              <a:latin typeface="Calibri"/>
              <a:ea typeface="Calibri"/>
              <a:cs typeface="Calibri"/>
            </a:rPr>
            <a:pPr/>
            <a:t>₹ 28,68,433</a:t>
          </a:fld>
          <a:endParaRPr lang="en-IN" sz="4000" b="1">
            <a:solidFill>
              <a:schemeClr val="bg1"/>
            </a:solidFill>
          </a:endParaRPr>
        </a:p>
      </xdr:txBody>
    </xdr:sp>
    <xdr:clientData/>
  </xdr:twoCellAnchor>
  <xdr:twoCellAnchor>
    <xdr:from>
      <xdr:col>10</xdr:col>
      <xdr:colOff>96286</xdr:colOff>
      <xdr:row>0</xdr:row>
      <xdr:rowOff>395014</xdr:rowOff>
    </xdr:from>
    <xdr:to>
      <xdr:col>14</xdr:col>
      <xdr:colOff>235153</xdr:colOff>
      <xdr:row>3</xdr:row>
      <xdr:rowOff>106326</xdr:rowOff>
    </xdr:to>
    <xdr:sp macro="" textlink="'Dashboard KPI''S'!B3">
      <xdr:nvSpPr>
        <xdr:cNvPr id="48" name="TextBox 47">
          <a:extLst>
            <a:ext uri="{FF2B5EF4-FFF2-40B4-BE49-F238E27FC236}">
              <a16:creationId xmlns:a16="http://schemas.microsoft.com/office/drawing/2014/main" id="{0D1D25C2-D889-D47D-61FB-66D5E030C9E0}"/>
            </a:ext>
          </a:extLst>
        </xdr:cNvPr>
        <xdr:cNvSpPr txBox="1"/>
      </xdr:nvSpPr>
      <xdr:spPr>
        <a:xfrm>
          <a:off x="6143905" y="395014"/>
          <a:ext cx="2557915" cy="715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3B1558-D680-4A53-8FCB-72E7039BCE0D}" type="TxLink">
            <a:rPr lang="en-US" sz="4000" b="1" i="0" u="none" strike="noStrike">
              <a:solidFill>
                <a:schemeClr val="bg1"/>
              </a:solidFill>
              <a:latin typeface="Calibri"/>
              <a:ea typeface="Calibri"/>
              <a:cs typeface="Calibri"/>
            </a:rPr>
            <a:pPr/>
            <a:t>₹ 7,37,359</a:t>
          </a:fld>
          <a:endParaRPr lang="en-IN" sz="4000" b="1">
            <a:solidFill>
              <a:schemeClr val="bg1"/>
            </a:solidFill>
          </a:endParaRPr>
        </a:p>
      </xdr:txBody>
    </xdr:sp>
    <xdr:clientData/>
  </xdr:twoCellAnchor>
  <xdr:twoCellAnchor>
    <xdr:from>
      <xdr:col>17</xdr:col>
      <xdr:colOff>237011</xdr:colOff>
      <xdr:row>0</xdr:row>
      <xdr:rowOff>298034</xdr:rowOff>
    </xdr:from>
    <xdr:to>
      <xdr:col>20</xdr:col>
      <xdr:colOff>278575</xdr:colOff>
      <xdr:row>3</xdr:row>
      <xdr:rowOff>88605</xdr:rowOff>
    </xdr:to>
    <xdr:sp macro="" textlink="'Dashboard KPI''S'!B4">
      <xdr:nvSpPr>
        <xdr:cNvPr id="49" name="TextBox 48">
          <a:extLst>
            <a:ext uri="{FF2B5EF4-FFF2-40B4-BE49-F238E27FC236}">
              <a16:creationId xmlns:a16="http://schemas.microsoft.com/office/drawing/2014/main" id="{216050CE-C471-676F-75E8-74E95DE62F08}"/>
            </a:ext>
          </a:extLst>
        </xdr:cNvPr>
        <xdr:cNvSpPr txBox="1"/>
      </xdr:nvSpPr>
      <xdr:spPr>
        <a:xfrm>
          <a:off x="10517963" y="298034"/>
          <a:ext cx="1855850" cy="794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B5E5AA-552F-4230-B688-F38559F774D4}" type="TxLink">
            <a:rPr lang="en-US" sz="4000" b="1" i="0" u="none" strike="noStrike">
              <a:solidFill>
                <a:schemeClr val="bg1"/>
              </a:solidFill>
              <a:latin typeface="Calibri"/>
              <a:ea typeface="Calibri"/>
              <a:cs typeface="Calibri"/>
            </a:rPr>
            <a:pPr/>
            <a:t>25.7%</a:t>
          </a:fld>
          <a:endParaRPr lang="en-IN" sz="4000" b="1">
            <a:solidFill>
              <a:schemeClr val="bg1"/>
            </a:solidFill>
          </a:endParaRPr>
        </a:p>
      </xdr:txBody>
    </xdr:sp>
    <xdr:clientData/>
  </xdr:twoCellAnchor>
  <xdr:twoCellAnchor>
    <xdr:from>
      <xdr:col>23</xdr:col>
      <xdr:colOff>414568</xdr:colOff>
      <xdr:row>0</xdr:row>
      <xdr:rowOff>396626</xdr:rowOff>
    </xdr:from>
    <xdr:to>
      <xdr:col>27</xdr:col>
      <xdr:colOff>47582</xdr:colOff>
      <xdr:row>3</xdr:row>
      <xdr:rowOff>35441</xdr:rowOff>
    </xdr:to>
    <xdr:sp macro="" textlink="'Dashboard KPI''S'!B5">
      <xdr:nvSpPr>
        <xdr:cNvPr id="50" name="TextBox 49">
          <a:extLst>
            <a:ext uri="{FF2B5EF4-FFF2-40B4-BE49-F238E27FC236}">
              <a16:creationId xmlns:a16="http://schemas.microsoft.com/office/drawing/2014/main" id="{00EEE965-C513-4291-6203-08200B6021D7}"/>
            </a:ext>
          </a:extLst>
        </xdr:cNvPr>
        <xdr:cNvSpPr txBox="1"/>
      </xdr:nvSpPr>
      <xdr:spPr>
        <a:xfrm>
          <a:off x="14324092" y="396626"/>
          <a:ext cx="2052061" cy="642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FE53D2-2989-47DA-93A1-A918DF909B18}" type="TxLink">
            <a:rPr lang="en-US" sz="4000" b="1" i="0" u="none" strike="noStrike">
              <a:solidFill>
                <a:schemeClr val="bg1"/>
              </a:solidFill>
              <a:latin typeface="Calibri"/>
              <a:ea typeface="Calibri"/>
              <a:cs typeface="Calibri"/>
            </a:rPr>
            <a:pPr/>
            <a:t>9823</a:t>
          </a:fld>
          <a:endParaRPr lang="en-IN" sz="4000" b="1">
            <a:solidFill>
              <a:schemeClr val="bg1"/>
            </a:solidFill>
          </a:endParaRPr>
        </a:p>
      </xdr:txBody>
    </xdr:sp>
    <xdr:clientData/>
  </xdr:twoCellAnchor>
  <xdr:twoCellAnchor>
    <xdr:from>
      <xdr:col>29</xdr:col>
      <xdr:colOff>347007</xdr:colOff>
      <xdr:row>1</xdr:row>
      <xdr:rowOff>172376</xdr:rowOff>
    </xdr:from>
    <xdr:to>
      <xdr:col>32</xdr:col>
      <xdr:colOff>333153</xdr:colOff>
      <xdr:row>4</xdr:row>
      <xdr:rowOff>70885</xdr:rowOff>
    </xdr:to>
    <xdr:sp macro="" textlink="'Dashboard KPI''S'!B6">
      <xdr:nvSpPr>
        <xdr:cNvPr id="51" name="TextBox 50">
          <a:extLst>
            <a:ext uri="{FF2B5EF4-FFF2-40B4-BE49-F238E27FC236}">
              <a16:creationId xmlns:a16="http://schemas.microsoft.com/office/drawing/2014/main" id="{D109AB14-7212-34E9-BA3F-805DF60543A9}"/>
            </a:ext>
          </a:extLst>
        </xdr:cNvPr>
        <xdr:cNvSpPr txBox="1"/>
      </xdr:nvSpPr>
      <xdr:spPr>
        <a:xfrm>
          <a:off x="17819844" y="579957"/>
          <a:ext cx="1793681" cy="660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ACFED9-EEE1-446C-B3FC-ABBE14274033}" type="TxLink">
            <a:rPr lang="en-US" sz="4000" b="1" i="0" u="none" strike="noStrike">
              <a:solidFill>
                <a:schemeClr val="bg1"/>
              </a:solidFill>
              <a:latin typeface="Calibri"/>
              <a:ea typeface="Calibri"/>
              <a:cs typeface="Calibri"/>
            </a:rPr>
            <a:pPr/>
            <a:t>4.6%</a:t>
          </a:fld>
          <a:endParaRPr lang="en-IN" sz="4000" b="1">
            <a:solidFill>
              <a:schemeClr val="bg1"/>
            </a:solidFill>
          </a:endParaRPr>
        </a:p>
      </xdr:txBody>
    </xdr:sp>
    <xdr:clientData/>
  </xdr:twoCellAnchor>
  <xdr:twoCellAnchor editAs="oneCell">
    <xdr:from>
      <xdr:col>14</xdr:col>
      <xdr:colOff>599936</xdr:colOff>
      <xdr:row>1</xdr:row>
      <xdr:rowOff>177209</xdr:rowOff>
    </xdr:from>
    <xdr:to>
      <xdr:col>16</xdr:col>
      <xdr:colOff>354419</xdr:colOff>
      <xdr:row>7</xdr:row>
      <xdr:rowOff>18365</xdr:rowOff>
    </xdr:to>
    <xdr:pic>
      <xdr:nvPicPr>
        <xdr:cNvPr id="53" name="Graphic 52" descr="Bar graph with upward trend with solid fill">
          <a:extLst>
            <a:ext uri="{FF2B5EF4-FFF2-40B4-BE49-F238E27FC236}">
              <a16:creationId xmlns:a16="http://schemas.microsoft.com/office/drawing/2014/main" id="{F3017ADC-B9C3-4112-5220-6A506BFE945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035099" y="584790"/>
          <a:ext cx="959506" cy="1134784"/>
        </a:xfrm>
        <a:prstGeom prst="rect">
          <a:avLst/>
        </a:prstGeom>
      </xdr:spPr>
    </xdr:pic>
    <xdr:clientData/>
  </xdr:twoCellAnchor>
  <xdr:twoCellAnchor editAs="oneCell">
    <xdr:from>
      <xdr:col>4</xdr:col>
      <xdr:colOff>27381</xdr:colOff>
      <xdr:row>4</xdr:row>
      <xdr:rowOff>1439</xdr:rowOff>
    </xdr:from>
    <xdr:to>
      <xdr:col>5</xdr:col>
      <xdr:colOff>470807</xdr:colOff>
      <xdr:row>8</xdr:row>
      <xdr:rowOff>130213</xdr:rowOff>
    </xdr:to>
    <xdr:pic>
      <xdr:nvPicPr>
        <xdr:cNvPr id="55" name="Graphic 54" descr="Money with solid fill">
          <a:extLst>
            <a:ext uri="{FF2B5EF4-FFF2-40B4-BE49-F238E27FC236}">
              <a16:creationId xmlns:a16="http://schemas.microsoft.com/office/drawing/2014/main" id="{62749CCF-83E9-D201-ABF3-F211FC25159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465781" y="1198868"/>
          <a:ext cx="1053026" cy="869002"/>
        </a:xfrm>
        <a:prstGeom prst="rect">
          <a:avLst/>
        </a:prstGeom>
      </xdr:spPr>
    </xdr:pic>
    <xdr:clientData/>
  </xdr:twoCellAnchor>
  <xdr:twoCellAnchor editAs="oneCell">
    <xdr:from>
      <xdr:col>26</xdr:col>
      <xdr:colOff>401139</xdr:colOff>
      <xdr:row>1</xdr:row>
      <xdr:rowOff>183975</xdr:rowOff>
    </xdr:from>
    <xdr:to>
      <xdr:col>28</xdr:col>
      <xdr:colOff>407582</xdr:colOff>
      <xdr:row>7</xdr:row>
      <xdr:rowOff>88909</xdr:rowOff>
    </xdr:to>
    <xdr:pic>
      <xdr:nvPicPr>
        <xdr:cNvPr id="57" name="Graphic 56" descr="Arrow: Rotate left with solid fill">
          <a:extLst>
            <a:ext uri="{FF2B5EF4-FFF2-40B4-BE49-F238E27FC236}">
              <a16:creationId xmlns:a16="http://schemas.microsoft.com/office/drawing/2014/main" id="{B8A55C99-4ED2-90D4-7589-D7676AD647F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066441" y="591556"/>
          <a:ext cx="1211467" cy="1198562"/>
        </a:xfrm>
        <a:prstGeom prst="rect">
          <a:avLst/>
        </a:prstGeom>
      </xdr:spPr>
    </xdr:pic>
    <xdr:clientData/>
  </xdr:twoCellAnchor>
  <xdr:twoCellAnchor editAs="oneCell">
    <xdr:from>
      <xdr:col>9</xdr:col>
      <xdr:colOff>100406</xdr:colOff>
      <xdr:row>0</xdr:row>
      <xdr:rowOff>341690</xdr:rowOff>
    </xdr:from>
    <xdr:to>
      <xdr:col>10</xdr:col>
      <xdr:colOff>381000</xdr:colOff>
      <xdr:row>6</xdr:row>
      <xdr:rowOff>18439</xdr:rowOff>
    </xdr:to>
    <xdr:pic>
      <xdr:nvPicPr>
        <xdr:cNvPr id="59" name="Graphic 58" descr="Coins with solid fill">
          <a:extLst>
            <a:ext uri="{FF2B5EF4-FFF2-40B4-BE49-F238E27FC236}">
              <a16:creationId xmlns:a16="http://schemas.microsoft.com/office/drawing/2014/main" id="{FBB73224-3C4F-FFDC-A82C-886E44DEC7B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586806" y="341690"/>
          <a:ext cx="890194" cy="1276949"/>
        </a:xfrm>
        <a:prstGeom prst="rect">
          <a:avLst/>
        </a:prstGeom>
      </xdr:spPr>
    </xdr:pic>
    <xdr:clientData/>
  </xdr:twoCellAnchor>
  <xdr:twoCellAnchor editAs="oneCell">
    <xdr:from>
      <xdr:col>20</xdr:col>
      <xdr:colOff>354742</xdr:colOff>
      <xdr:row>1</xdr:row>
      <xdr:rowOff>89250</xdr:rowOff>
    </xdr:from>
    <xdr:to>
      <xdr:col>22</xdr:col>
      <xdr:colOff>336697</xdr:colOff>
      <xdr:row>6</xdr:row>
      <xdr:rowOff>156411</xdr:rowOff>
    </xdr:to>
    <xdr:pic>
      <xdr:nvPicPr>
        <xdr:cNvPr id="61" name="Graphic 60" descr="Checklist with solid fill">
          <a:extLst>
            <a:ext uri="{FF2B5EF4-FFF2-40B4-BE49-F238E27FC236}">
              <a16:creationId xmlns:a16="http://schemas.microsoft.com/office/drawing/2014/main" id="{B3A3FFEE-ED05-EF7A-7549-332B753E937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404975" y="496831"/>
          <a:ext cx="1186978" cy="1183580"/>
        </a:xfrm>
        <a:prstGeom prst="rect">
          <a:avLst/>
        </a:prstGeom>
      </xdr:spPr>
    </xdr:pic>
    <xdr:clientData/>
  </xdr:twoCellAnchor>
  <xdr:twoCellAnchor>
    <xdr:from>
      <xdr:col>0</xdr:col>
      <xdr:colOff>130628</xdr:colOff>
      <xdr:row>0</xdr:row>
      <xdr:rowOff>337457</xdr:rowOff>
    </xdr:from>
    <xdr:to>
      <xdr:col>3</xdr:col>
      <xdr:colOff>544285</xdr:colOff>
      <xdr:row>11</xdr:row>
      <xdr:rowOff>119742</xdr:rowOff>
    </xdr:to>
    <xdr:sp macro="" textlink="">
      <xdr:nvSpPr>
        <xdr:cNvPr id="20" name="TextBox 19">
          <a:extLst>
            <a:ext uri="{FF2B5EF4-FFF2-40B4-BE49-F238E27FC236}">
              <a16:creationId xmlns:a16="http://schemas.microsoft.com/office/drawing/2014/main" id="{1842EAB8-6900-9174-F1E7-C490FFB22705}"/>
            </a:ext>
          </a:extLst>
        </xdr:cNvPr>
        <xdr:cNvSpPr txBox="1"/>
      </xdr:nvSpPr>
      <xdr:spPr>
        <a:xfrm>
          <a:off x="130628" y="337457"/>
          <a:ext cx="2242457" cy="227511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tx2">
                  <a:lumMod val="50000"/>
                  <a:alpha val="71000"/>
                </a:schemeClr>
              </a:solidFill>
              <a:effectLst/>
              <a:latin typeface="Bahnschrift Condensed" panose="020B0502040204020203" pitchFamily="34" charset="0"/>
            </a:rPr>
            <a:t>FRESHMART</a:t>
          </a:r>
          <a:r>
            <a:rPr lang="en-IN" sz="3200" b="1" baseline="0">
              <a:solidFill>
                <a:schemeClr val="tx2">
                  <a:lumMod val="50000"/>
                  <a:alpha val="71000"/>
                </a:schemeClr>
              </a:solidFill>
              <a:effectLst/>
              <a:latin typeface="Bahnschrift Condensed" panose="020B0502040204020203" pitchFamily="34" charset="0"/>
            </a:rPr>
            <a:t> SALES PERFORMANCE DASHBOARD</a:t>
          </a:r>
          <a:endParaRPr lang="en-IN" sz="3200" b="1">
            <a:solidFill>
              <a:schemeClr val="tx2">
                <a:lumMod val="50000"/>
                <a:alpha val="71000"/>
              </a:schemeClr>
            </a:solidFill>
            <a:effectLst/>
            <a:latin typeface="Bahnschrift Condensed" panose="020B0502040204020203"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0.75323</cdr:x>
      <cdr:y>0.08835</cdr:y>
    </cdr:from>
    <cdr:to>
      <cdr:x>0.98894</cdr:x>
      <cdr:y>0.34895</cdr:y>
    </cdr:to>
    <cdr:sp macro="" textlink="">
      <cdr:nvSpPr>
        <cdr:cNvPr id="2" name="TextBox 1">
          <a:extLst xmlns:a="http://schemas.openxmlformats.org/drawingml/2006/main">
            <a:ext uri="{FF2B5EF4-FFF2-40B4-BE49-F238E27FC236}">
              <a16:creationId xmlns:a16="http://schemas.microsoft.com/office/drawing/2014/main" id="{416BF149-5FBA-192A-E87A-77CF3D20BE4F}"/>
            </a:ext>
          </a:extLst>
        </cdr:cNvPr>
        <cdr:cNvSpPr txBox="1"/>
      </cdr:nvSpPr>
      <cdr:spPr>
        <a:xfrm xmlns:a="http://schemas.openxmlformats.org/drawingml/2006/main">
          <a:off x="4734824" y="246846"/>
          <a:ext cx="1481667" cy="72813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0.00869</cdr:x>
      <cdr:y>0.01712</cdr:y>
    </cdr:from>
    <cdr:to>
      <cdr:x>0.26624</cdr:x>
      <cdr:y>0.28682</cdr:y>
    </cdr:to>
    <cdr:sp macro="" textlink="">
      <cdr:nvSpPr>
        <cdr:cNvPr id="4" name="TextBox 1">
          <a:extLst xmlns:a="http://schemas.openxmlformats.org/drawingml/2006/main">
            <a:ext uri="{FF2B5EF4-FFF2-40B4-BE49-F238E27FC236}">
              <a16:creationId xmlns:a16="http://schemas.microsoft.com/office/drawing/2014/main" id="{D467A1D3-3C87-E653-9C52-E3FC0258D0C4}"/>
            </a:ext>
          </a:extLst>
        </cdr:cNvPr>
        <cdr:cNvSpPr txBox="1"/>
      </cdr:nvSpPr>
      <cdr:spPr>
        <a:xfrm xmlns:a="http://schemas.openxmlformats.org/drawingml/2006/main">
          <a:off x="50800" y="50800"/>
          <a:ext cx="1505383" cy="80043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IN" sz="1600" b="1" kern="1200">
            <a:solidFill>
              <a:schemeClr val="bg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0.5756</cdr:x>
      <cdr:y>0.13537</cdr:y>
    </cdr:from>
    <cdr:to>
      <cdr:x>0.95239</cdr:x>
      <cdr:y>0.31796</cdr:y>
    </cdr:to>
    <cdr:sp macro="" textlink="">
      <cdr:nvSpPr>
        <cdr:cNvPr id="3" name="TextBox 2">
          <a:extLst xmlns:a="http://schemas.openxmlformats.org/drawingml/2006/main">
            <a:ext uri="{FF2B5EF4-FFF2-40B4-BE49-F238E27FC236}">
              <a16:creationId xmlns:a16="http://schemas.microsoft.com/office/drawing/2014/main" id="{F293049E-1687-7DE4-C2FB-5BCE7F758389}"/>
            </a:ext>
          </a:extLst>
        </cdr:cNvPr>
        <cdr:cNvSpPr txBox="1"/>
      </cdr:nvSpPr>
      <cdr:spPr>
        <a:xfrm xmlns:a="http://schemas.openxmlformats.org/drawingml/2006/main">
          <a:off x="2020392" y="474035"/>
          <a:ext cx="1322552" cy="63937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0.00409</cdr:x>
      <cdr:y>0.02282</cdr:y>
    </cdr:from>
    <cdr:to>
      <cdr:x>1</cdr:x>
      <cdr:y>0.22041</cdr:y>
    </cdr:to>
    <cdr:sp macro="" textlink="">
      <cdr:nvSpPr>
        <cdr:cNvPr id="4" name="TextBox 3">
          <a:extLst xmlns:a="http://schemas.openxmlformats.org/drawingml/2006/main">
            <a:ext uri="{FF2B5EF4-FFF2-40B4-BE49-F238E27FC236}">
              <a16:creationId xmlns:a16="http://schemas.microsoft.com/office/drawing/2014/main" id="{EE5E5992-D4D7-2897-B378-4588112A85D8}"/>
            </a:ext>
          </a:extLst>
        </cdr:cNvPr>
        <cdr:cNvSpPr txBox="1"/>
      </cdr:nvSpPr>
      <cdr:spPr>
        <a:xfrm xmlns:a="http://schemas.openxmlformats.org/drawingml/2006/main">
          <a:off x="14255" y="66005"/>
          <a:ext cx="3472871" cy="5715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lina Maria" refreshedDate="46252.151689467595" createdVersion="8" refreshedVersion="8" minRefreshableVersion="3" recordCount="2500" xr:uid="{5933824D-EF47-4F14-9FBC-697606526350}">
  <cacheSource type="worksheet">
    <worksheetSource name="Table14"/>
  </cacheSource>
  <cacheFields count="29">
    <cacheField name="Invoice_Number" numFmtId="0">
      <sharedItems count="2490">
        <s v="INV100252"/>
        <s v="INV100360"/>
        <s v="INV101198"/>
        <s v="INV101268"/>
        <s v="INV100071"/>
        <s v="INV100478"/>
        <s v="INV101553"/>
        <s v="INV101964"/>
        <s v="INV100003"/>
        <s v="INV100008"/>
        <s v="INV100017"/>
        <s v="INV100021"/>
        <s v="INV100023"/>
        <s v="INV100025"/>
        <s v="INV100028"/>
        <s v="INV100038"/>
        <s v="INV100059"/>
        <s v="INV100079"/>
        <s v="INV100098"/>
        <s v="INV100107"/>
        <s v="INV100113"/>
        <s v="INV100121"/>
        <s v="INV100126"/>
        <s v="INV100142"/>
        <s v="INV100143"/>
        <s v="INV100151"/>
        <s v="INV100159"/>
        <s v="INV100181"/>
        <s v="INV100182"/>
        <s v="INV100186"/>
        <s v="INV100189"/>
        <s v="INV100200"/>
        <s v="INV100203"/>
        <s v="INV100210"/>
        <s v="INV100211"/>
        <s v="INV100215"/>
        <s v="INV100221"/>
        <s v="INV100228"/>
        <s v="INV100230"/>
        <s v="INV100240"/>
        <s v="INV100262"/>
        <s v="INV100264"/>
        <s v="INV100267"/>
        <s v="INV100271"/>
        <s v="INV100286"/>
        <s v="INV100298"/>
        <s v="INV100299"/>
        <s v="INV100302"/>
        <s v="INV100311"/>
        <s v="INV100312"/>
        <s v="INV100313"/>
        <s v="INV100322"/>
        <s v="INV100336"/>
        <s v="INV100348"/>
        <s v="INV100359"/>
        <s v="INV100361"/>
        <s v="INV100362"/>
        <s v="INV100372"/>
        <s v="INV100373"/>
        <s v="INV100375"/>
        <s v="INV100376"/>
        <s v="INV100377"/>
        <s v="INV100382"/>
        <s v="INV100384"/>
        <s v="INV100394"/>
        <s v="INV100403"/>
        <s v="INV100404"/>
        <s v="INV100421"/>
        <s v="INV100437"/>
        <s v="INV100445"/>
        <s v="INV100461"/>
        <s v="INV100465"/>
        <s v="INV100466"/>
        <s v="INV100469"/>
        <s v="INV100471"/>
        <s v="INV100473"/>
        <s v="INV100483"/>
        <s v="INV100503"/>
        <s v="INV100505"/>
        <s v="INV100507"/>
        <s v="INV100510"/>
        <s v="INV100513"/>
        <s v="INV100524"/>
        <s v="INV100525"/>
        <s v="INV100533"/>
        <s v="INV100535"/>
        <s v="INV100549"/>
        <s v="INV100554"/>
        <s v="INV100557"/>
        <s v="INV100558"/>
        <s v="INV100568"/>
        <s v="INV100573"/>
        <s v="INV100579"/>
        <s v="INV100586"/>
        <s v="INV100588"/>
        <s v="INV100591"/>
        <s v="INV100592"/>
        <s v="INV100595"/>
        <s v="INV100596"/>
        <s v="INV100597"/>
        <s v="INV100601"/>
        <s v="INV100609"/>
        <s v="INV100610"/>
        <s v="INV100611"/>
        <s v="INV100618"/>
        <s v="INV100622"/>
        <s v="INV100629"/>
        <s v="INV100633"/>
        <s v="INV100634"/>
        <s v="INV100646"/>
        <s v="INV100648"/>
        <s v="INV100659"/>
        <s v="INV100660"/>
        <s v="INV100665"/>
        <s v="INV100673"/>
        <s v="INV100681"/>
        <s v="INV100690"/>
        <s v="INV100699"/>
        <s v="INV100707"/>
        <s v="INV100716"/>
        <s v="INV100725"/>
        <s v="INV100741"/>
        <s v="INV100746"/>
        <s v="INV100756"/>
        <s v="INV100762"/>
        <s v="INV100770"/>
        <s v="INV100773"/>
        <s v="INV100788"/>
        <s v="INV100794"/>
        <s v="INV100812"/>
        <s v="INV100813"/>
        <s v="INV100816"/>
        <s v="INV100817"/>
        <s v="INV100818"/>
        <s v="INV100819"/>
        <s v="INV100848"/>
        <s v="INV100855"/>
        <s v="INV100857"/>
        <s v="INV100859"/>
        <s v="INV100874"/>
        <s v="INV100877"/>
        <s v="INV100882"/>
        <s v="INV100891"/>
        <s v="INV100907"/>
        <s v="INV100908"/>
        <s v="INV100909"/>
        <s v="INV100915"/>
        <s v="INV100928"/>
        <s v="INV100929"/>
        <s v="INV100938"/>
        <s v="INV100942"/>
        <s v="INV100944"/>
        <s v="INV100950"/>
        <s v="INV100958"/>
        <s v="INV100962"/>
        <s v="INV100971"/>
        <s v="INV100975"/>
        <s v="INV100976"/>
        <s v="INV100978"/>
        <s v="INV100986"/>
        <s v="INV101003"/>
        <s v="INV101018"/>
        <s v="INV101031"/>
        <s v="INV101039"/>
        <s v="INV101041"/>
        <s v="INV101048"/>
        <s v="INV101050"/>
        <s v="INV101054"/>
        <s v="INV101059"/>
        <s v="INV101066"/>
        <s v="INV101073"/>
        <s v="INV101076"/>
        <s v="INV101091"/>
        <s v="INV101095"/>
        <s v="INV101107"/>
        <s v="INV101117"/>
        <s v="INV101122"/>
        <s v="INV101135"/>
        <s v="INV101146"/>
        <s v="INV101147"/>
        <s v="INV101151"/>
        <s v="INV101153"/>
        <s v="INV101167"/>
        <s v="INV101172"/>
        <s v="INV101190"/>
        <s v="INV101197"/>
        <s v="INV101199"/>
        <s v="INV101203"/>
        <s v="INV101212"/>
        <s v="INV101213"/>
        <s v="INV101215"/>
        <s v="INV101226"/>
        <s v="INV101232"/>
        <s v="INV101240"/>
        <s v="INV101244"/>
        <s v="INV101250"/>
        <s v="INV101251"/>
        <s v="INV101254"/>
        <s v="INV101256"/>
        <s v="INV101258"/>
        <s v="INV101269"/>
        <s v="INV101277"/>
        <s v="INV101281"/>
        <s v="INV101282"/>
        <s v="INV101295"/>
        <s v="INV101306"/>
        <s v="INV101318"/>
        <s v="INV101329"/>
        <s v="INV101335"/>
        <s v="INV101338"/>
        <s v="INV101343"/>
        <s v="INV101344"/>
        <s v="INV101386"/>
        <s v="INV101394"/>
        <s v="INV101396"/>
        <s v="INV101399"/>
        <s v="INV101410"/>
        <s v="INV101412"/>
        <s v="INV101413"/>
        <s v="INV101415"/>
        <s v="INV101417"/>
        <s v="INV101424"/>
        <s v="INV101425"/>
        <s v="INV101426"/>
        <s v="INV101430"/>
        <s v="INV101433"/>
        <s v="INV101435"/>
        <s v="INV101437"/>
        <s v="INV101447"/>
        <s v="INV101451"/>
        <s v="INV101467"/>
        <s v="INV101471"/>
        <s v="INV101476"/>
        <s v="INV101479"/>
        <s v="INV101485"/>
        <s v="INV101494"/>
        <s v="INV101516"/>
        <s v="INV101522"/>
        <s v="INV101527"/>
        <s v="INV101528"/>
        <s v="INV101529"/>
        <s v="INV101535"/>
        <s v="INV101556"/>
        <s v="INV101558"/>
        <s v="INV101574"/>
        <s v="INV101581"/>
        <s v="INV101582"/>
        <s v="INV101584"/>
        <s v="INV101590"/>
        <s v="INV101596"/>
        <s v="INV101605"/>
        <s v="INV101607"/>
        <s v="INV101624"/>
        <s v="INV101626"/>
        <s v="INV101632"/>
        <s v="INV101634"/>
        <s v="INV101636"/>
        <s v="INV101643"/>
        <s v="INV101657"/>
        <s v="INV101673"/>
        <s v="INV101688"/>
        <s v="INV101689"/>
        <s v="INV101690"/>
        <s v="INV101709"/>
        <s v="INV101713"/>
        <s v="INV101725"/>
        <s v="INV101732"/>
        <s v="INV101739"/>
        <s v="INV101740"/>
        <s v="INV101741"/>
        <s v="INV101747"/>
        <s v="INV101751"/>
        <s v="INV101754"/>
        <s v="INV101755"/>
        <s v="INV101756"/>
        <s v="INV101763"/>
        <s v="INV101766"/>
        <s v="INV101767"/>
        <s v="INV101774"/>
        <s v="INV101782"/>
        <s v="INV101786"/>
        <s v="INV101791"/>
        <s v="INV101822"/>
        <s v="INV101831"/>
        <s v="INV101832"/>
        <s v="INV100916"/>
        <s v="INV101850"/>
        <s v="INV101865"/>
        <s v="INV101874"/>
        <s v="INV101878"/>
        <s v="INV101880"/>
        <s v="INV101882"/>
        <s v="INV101885"/>
        <s v="INV101888"/>
        <s v="INV101895"/>
        <s v="INV101897"/>
        <s v="INV101906"/>
        <s v="INV101916"/>
        <s v="INV101929"/>
        <s v="INV101930"/>
        <s v="INV101931"/>
        <s v="INV101934"/>
        <s v="INV101955"/>
        <s v="INV101958"/>
        <s v="INV101966"/>
        <s v="INV101967"/>
        <s v="INV101970"/>
        <s v="INV101971"/>
        <s v="INV101973"/>
        <s v="INV101974"/>
        <s v="INV101978"/>
        <s v="INV101980"/>
        <s v="INV101985"/>
        <s v="INV101999"/>
        <s v="INV102001"/>
        <s v="INV102015"/>
        <s v="INV102016"/>
        <s v="INV102020"/>
        <s v="INV102032"/>
        <s v="INV102034"/>
        <s v="INV102037"/>
        <s v="INV102043"/>
        <s v="INV102050"/>
        <s v="INV102051"/>
        <s v="INV102052"/>
        <s v="INV102054"/>
        <s v="INV102055"/>
        <s v="INV102060"/>
        <s v="INV102069"/>
        <s v="INV102070"/>
        <s v="INV102072"/>
        <s v="INV102075"/>
        <s v="INV102081"/>
        <s v="INV102093"/>
        <s v="INV102099"/>
        <s v="INV102104"/>
        <s v="INV102110"/>
        <s v="INV102120"/>
        <s v="INV102128"/>
        <s v="INV102132"/>
        <s v="INV102152"/>
        <s v="INV102153"/>
        <s v="INV102167"/>
        <s v="INV102186"/>
        <s v="INV102189"/>
        <s v="INV102197"/>
        <s v="INV102203"/>
        <s v="INV102206"/>
        <s v="INV102208"/>
        <s v="INV102210"/>
        <s v="INV102214"/>
        <s v="INV102227"/>
        <s v="INV102229"/>
        <s v="INV102231"/>
        <s v="INV102235"/>
        <s v="INV102239"/>
        <s v="INV102243"/>
        <s v="INV102246"/>
        <s v="INV102260"/>
        <s v="INV102269"/>
        <s v="INV102271"/>
        <s v="INV102274"/>
        <s v="INV102277"/>
        <s v="INV102291"/>
        <s v="INV102335"/>
        <s v="INV102345"/>
        <s v="INV102346"/>
        <s v="INV102359"/>
        <s v="INV102361"/>
        <s v="INV102364"/>
        <s v="INV102369"/>
        <s v="INV102371"/>
        <s v="INV102375"/>
        <s v="INV102380"/>
        <s v="INV102381"/>
        <s v="INV102382"/>
        <s v="INV102385"/>
        <s v="INV102386"/>
        <s v="INV102387"/>
        <s v="INV102398"/>
        <s v="INV102399"/>
        <s v="INV102403"/>
        <s v="INV102414"/>
        <s v="INV102421"/>
        <s v="INV102429"/>
        <s v="INV102442"/>
        <s v="INV102445"/>
        <s v="INV102447"/>
        <s v="INV102450"/>
        <s v="INV102453"/>
        <s v="INV102469"/>
        <s v="INV102478"/>
        <s v="INV102479"/>
        <s v="INV102483"/>
        <s v="INV102484"/>
        <s v="INV102494"/>
        <s v="INV102500"/>
        <s v="INV101712"/>
        <s v="INV100004"/>
        <s v="INV100005"/>
        <s v="INV100012"/>
        <s v="INV100013"/>
        <s v="INV100014"/>
        <s v="INV100015"/>
        <s v="INV100016"/>
        <s v="INV100020"/>
        <s v="INV100024"/>
        <s v="INV100026"/>
        <s v="INV100027"/>
        <s v="INV100031"/>
        <s v="INV100037"/>
        <s v="INV100039"/>
        <s v="INV100043"/>
        <s v="INV100044"/>
        <s v="INV100047"/>
        <s v="INV100048"/>
        <s v="INV100051"/>
        <s v="INV100057"/>
        <s v="INV100068"/>
        <s v="INV100075"/>
        <s v="INV100082"/>
        <s v="INV100086"/>
        <s v="INV100087"/>
        <s v="INV100094"/>
        <s v="INV100099"/>
        <s v="INV100103"/>
        <s v="INV100128"/>
        <s v="INV100138"/>
        <s v="INV100140"/>
        <s v="INV100149"/>
        <s v="INV100153"/>
        <s v="INV100157"/>
        <s v="INV100161"/>
        <s v="INV100167"/>
        <s v="INV100176"/>
        <s v="INV100180"/>
        <s v="INV100183"/>
        <s v="INV100197"/>
        <s v="INV100218"/>
        <s v="INV100229"/>
        <s v="INV100232"/>
        <s v="INV100233"/>
        <s v="INV100234"/>
        <s v="INV100242"/>
        <s v="INV100247"/>
        <s v="INV100250"/>
        <s v="INV100251"/>
        <s v="INV100256"/>
        <s v="INV100260"/>
        <s v="INV100269"/>
        <s v="INV100275"/>
        <s v="INV100277"/>
        <s v="INV100283"/>
        <s v="INV100287"/>
        <s v="INV100290"/>
        <s v="INV100292"/>
        <s v="INV100297"/>
        <s v="INV100310"/>
        <s v="INV100318"/>
        <s v="INV100319"/>
        <s v="INV100328"/>
        <s v="INV100333"/>
        <s v="INV100334"/>
        <s v="INV100340"/>
        <s v="INV100344"/>
        <s v="INV100351"/>
        <s v="INV100353"/>
        <s v="INV100355"/>
        <s v="INV100363"/>
        <s v="INV100380"/>
        <s v="INV100381"/>
        <s v="INV100388"/>
        <s v="INV100389"/>
        <s v="INV100390"/>
        <s v="INV100391"/>
        <s v="INV100395"/>
        <s v="INV100406"/>
        <s v="INV100427"/>
        <s v="INV100431"/>
        <s v="INV100435"/>
        <s v="INV100440"/>
        <s v="INV100441"/>
        <s v="INV100446"/>
        <s v="INV100474"/>
        <s v="INV100488"/>
        <s v="INV100493"/>
        <s v="INV100499"/>
        <s v="INV100500"/>
        <s v="INV100502"/>
        <s v="INV100519"/>
        <s v="INV100530"/>
        <s v="INV100531"/>
        <s v="INV100540"/>
        <s v="INV100546"/>
        <s v="INV100547"/>
        <s v="INV100548"/>
        <s v="INV100550"/>
        <s v="INV100552"/>
        <s v="INV100556"/>
        <s v="INV100559"/>
        <s v="INV100560"/>
        <s v="INV100570"/>
        <s v="INV100571"/>
        <s v="INV100574"/>
        <s v="INV100587"/>
        <s v="INV100589"/>
        <s v="INV100593"/>
        <s v="INV100600"/>
        <s v="INV100603"/>
        <s v="INV100606"/>
        <s v="INV100608"/>
        <s v="INV100621"/>
        <s v="INV100628"/>
        <s v="INV100640"/>
        <s v="INV100658"/>
        <s v="INV100670"/>
        <s v="INV100671"/>
        <s v="INV100672"/>
        <s v="INV100683"/>
        <s v="INV100685"/>
        <s v="INV100691"/>
        <s v="INV100695"/>
        <s v="INV100702"/>
        <s v="INV100703"/>
        <s v="INV100704"/>
        <s v="INV100705"/>
        <s v="INV100708"/>
        <s v="INV100710"/>
        <s v="INV100711"/>
        <s v="INV100722"/>
        <s v="INV100723"/>
        <s v="INV100753"/>
        <s v="INV100758"/>
        <s v="INV100761"/>
        <s v="INV100767"/>
        <s v="INV100769"/>
        <s v="INV100775"/>
        <s v="INV100778"/>
        <s v="INV100779"/>
        <s v="INV100781"/>
        <s v="INV100785"/>
        <s v="INV100787"/>
        <s v="INV100792"/>
        <s v="INV100798"/>
        <s v="INV100809"/>
        <s v="INV100820"/>
        <s v="INV100826"/>
        <s v="INV100832"/>
        <s v="INV100843"/>
        <s v="INV100847"/>
        <s v="INV100858"/>
        <s v="INV100864"/>
        <s v="INV100865"/>
        <s v="INV100867"/>
        <s v="INV100870"/>
        <s v="INV100878"/>
        <s v="INV100880"/>
        <s v="INV100885"/>
        <s v="INV100886"/>
        <s v="INV100889"/>
        <s v="INV100890"/>
        <s v="INV100892"/>
        <s v="INV100893"/>
        <s v="INV100894"/>
        <s v="INV100899"/>
        <s v="INV100903"/>
        <s v="INV100904"/>
        <s v="INV100924"/>
        <s v="INV100927"/>
        <s v="INV100930"/>
        <s v="INV100932"/>
        <s v="INV100937"/>
        <s v="INV100951"/>
        <s v="INV100952"/>
        <s v="INV100954"/>
        <s v="INV100973"/>
        <s v="INV100974"/>
        <s v="INV100977"/>
        <s v="INV100983"/>
        <s v="INV100984"/>
        <s v="INV100997"/>
        <s v="INV100999"/>
        <s v="INV101000"/>
        <s v="INV101002"/>
        <s v="INV101005"/>
        <s v="INV101008"/>
        <s v="INV101009"/>
        <s v="INV101010"/>
        <s v="INV101012"/>
        <s v="INV101014"/>
        <s v="INV101019"/>
        <s v="INV101026"/>
        <s v="INV101032"/>
        <s v="INV101033"/>
        <s v="INV101035"/>
        <s v="INV101042"/>
        <s v="INV101045"/>
        <s v="INV101051"/>
        <s v="INV101070"/>
        <s v="INV101072"/>
        <s v="INV101097"/>
        <s v="INV101116"/>
        <s v="INV101127"/>
        <s v="INV101139"/>
        <s v="INV101141"/>
        <s v="INV101142"/>
        <s v="INV101150"/>
        <s v="INV101156"/>
        <s v="INV101159"/>
        <s v="INV101170"/>
        <s v="INV101177"/>
        <s v="INV101182"/>
        <s v="INV101189"/>
        <s v="INV101193"/>
        <s v="INV101200"/>
        <s v="INV101201"/>
        <s v="INV101208"/>
        <s v="INV101216"/>
        <s v="INV101219"/>
        <s v="INV101222"/>
        <s v="INV101223"/>
        <s v="INV101235"/>
        <s v="INV101236"/>
        <s v="INV101239"/>
        <s v="INV101241"/>
        <s v="INV101259"/>
        <s v="INV101263"/>
        <s v="INV101267"/>
        <s v="INV101272"/>
        <s v="INV101283"/>
        <s v="INV101285"/>
        <s v="INV101299"/>
        <s v="INV101302"/>
        <s v="INV101304"/>
        <s v="INV101310"/>
        <s v="INV101312"/>
        <s v="INV101314"/>
        <s v="INV101315"/>
        <s v="INV101323"/>
        <s v="INV101326"/>
        <s v="INV101336"/>
        <s v="INV101348"/>
        <s v="INV101350"/>
        <s v="INV101351"/>
        <s v="INV101353"/>
        <s v="INV101361"/>
        <s v="INV101371"/>
        <s v="INV101376"/>
        <s v="INV101383"/>
        <s v="INV101388"/>
        <s v="INV101404"/>
        <s v="INV101405"/>
        <s v="INV101409"/>
        <s v="INV101414"/>
        <s v="INV101416"/>
        <s v="INV101418"/>
        <s v="INV101429"/>
        <s v="INV101432"/>
        <s v="INV101455"/>
        <s v="INV101462"/>
        <s v="INV101486"/>
        <s v="INV101491"/>
        <s v="INV101509"/>
        <s v="INV101510"/>
        <s v="INV101512"/>
        <s v="INV101517"/>
        <s v="INV101520"/>
        <s v="INV101521"/>
        <s v="INV101525"/>
        <s v="INV101534"/>
        <s v="INV101538"/>
        <s v="INV101548"/>
        <s v="INV101563"/>
        <s v="INV101568"/>
        <s v="INV101569"/>
        <s v="INV101571"/>
        <s v="INV101578"/>
        <s v="INV101585"/>
        <s v="INV101587"/>
        <s v="INV101595"/>
        <s v="INV101601"/>
        <s v="INV101609"/>
        <s v="INV101613"/>
        <s v="INV101616"/>
        <s v="INV101620"/>
        <s v="INV101621"/>
        <s v="INV101630"/>
        <s v="INV101641"/>
        <s v="INV101646"/>
        <s v="INV101649"/>
        <s v="INV101655"/>
        <s v="INV101658"/>
        <s v="INV101662"/>
        <s v="INV101672"/>
        <s v="INV101674"/>
        <s v="INV101693"/>
        <s v="INV101706"/>
        <s v="INV101724"/>
        <s v="INV101730"/>
        <s v="INV101731"/>
        <s v="INV101735"/>
        <s v="INV101744"/>
        <s v="INV101749"/>
        <s v="INV101760"/>
        <s v="INV101762"/>
        <s v="INV101776"/>
        <s v="INV101783"/>
        <s v="INV101795"/>
        <s v="INV101806"/>
        <s v="INV101817"/>
        <s v="INV101819"/>
        <s v="INV101828"/>
        <s v="INV101829"/>
        <s v="INV101836"/>
        <s v="INV101859"/>
        <s v="INV101862"/>
        <s v="INV101876"/>
        <s v="INV101881"/>
        <s v="INV101883"/>
        <s v="INV101894"/>
        <s v="INV101904"/>
        <s v="INV101911"/>
        <s v="INV101913"/>
        <s v="INV101919"/>
        <s v="INV101924"/>
        <s v="INV101938"/>
        <s v="INV101942"/>
        <s v="INV101949"/>
        <s v="INV101975"/>
        <s v="INV102004"/>
        <s v="INV102006"/>
        <s v="INV102008"/>
        <s v="INV102011"/>
        <s v="INV102014"/>
        <s v="INV102023"/>
        <s v="INV102024"/>
        <s v="INV102025"/>
        <s v="INV102028"/>
        <s v="INV102029"/>
        <s v="INV102030"/>
        <s v="INV102040"/>
        <s v="INV102044"/>
        <s v="INV102045"/>
        <s v="INV102046"/>
        <s v="INV102047"/>
        <s v="INV102057"/>
        <s v="INV102065"/>
        <s v="INV102066"/>
        <s v="INV102071"/>
        <s v="INV102078"/>
        <s v="INV102084"/>
        <s v="INV102085"/>
        <s v="INV102086"/>
        <s v="INV102089"/>
        <s v="INV102096"/>
        <s v="INV102101"/>
        <s v="INV102103"/>
        <s v="INV102106"/>
        <s v="INV102130"/>
        <s v="INV100701"/>
        <s v="INV102139"/>
        <s v="INV102143"/>
        <s v="INV102149"/>
        <s v="INV102157"/>
        <s v="INV102158"/>
        <s v="INV102164"/>
        <s v="INV102165"/>
        <s v="INV102171"/>
        <s v="INV102177"/>
        <s v="INV102179"/>
        <s v="INV102185"/>
        <s v="INV102194"/>
        <s v="INV102207"/>
        <s v="INV102217"/>
        <s v="INV102248"/>
        <s v="INV102257"/>
        <s v="INV102266"/>
        <s v="INV102276"/>
        <s v="INV102279"/>
        <s v="INV102280"/>
        <s v="INV102286"/>
        <s v="INV102288"/>
        <s v="INV102297"/>
        <s v="INV102298"/>
        <s v="INV102305"/>
        <s v="INV102306"/>
        <s v="INV102311"/>
        <s v="INV102318"/>
        <s v="INV102327"/>
        <s v="INV102330"/>
        <s v="INV102333"/>
        <s v="INV102343"/>
        <s v="INV102344"/>
        <s v="INV102347"/>
        <s v="INV102348"/>
        <s v="INV102352"/>
        <s v="INV102353"/>
        <s v="INV102358"/>
        <s v="INV102368"/>
        <s v="INV102384"/>
        <s v="INV102388"/>
        <s v="INV102396"/>
        <s v="INV102401"/>
        <s v="INV102415"/>
        <s v="INV102416"/>
        <s v="INV102418"/>
        <s v="INV102433"/>
        <s v="INV102435"/>
        <s v="INV102436"/>
        <s v="INV102444"/>
        <s v="INV102451"/>
        <s v="INV102455"/>
        <s v="INV102462"/>
        <s v="INV102470"/>
        <s v="INV102477"/>
        <s v="INV102496"/>
        <s v="INV101598"/>
        <s v="INV100018"/>
        <s v="INV100029"/>
        <s v="INV100032"/>
        <s v="INV100036"/>
        <s v="INV100054"/>
        <s v="INV100056"/>
        <s v="INV100074"/>
        <s v="INV100077"/>
        <s v="INV100081"/>
        <s v="INV100083"/>
        <s v="INV100084"/>
        <s v="INV100085"/>
        <s v="INV100101"/>
        <s v="INV100104"/>
        <s v="INV100105"/>
        <s v="INV100112"/>
        <s v="INV100120"/>
        <s v="INV100127"/>
        <s v="INV100137"/>
        <s v="INV100144"/>
        <s v="INV100145"/>
        <s v="INV100147"/>
        <s v="INV100158"/>
        <s v="INV100162"/>
        <s v="INV100163"/>
        <s v="INV100164"/>
        <s v="INV100166"/>
        <s v="INV100173"/>
        <s v="INV100174"/>
        <s v="INV100188"/>
        <s v="INV100194"/>
        <s v="INV100213"/>
        <s v="INV100217"/>
        <s v="INV100222"/>
        <s v="INV100224"/>
        <s v="INV100246"/>
        <s v="INV100254"/>
        <s v="INV100255"/>
        <s v="INV100268"/>
        <s v="INV100270"/>
        <s v="INV100273"/>
        <s v="INV100279"/>
        <s v="INV100281"/>
        <s v="INV100285"/>
        <s v="INV100294"/>
        <s v="INV100296"/>
        <s v="INV100305"/>
        <s v="INV100306"/>
        <s v="INV100315"/>
        <s v="INV100317"/>
        <s v="INV100324"/>
        <s v="INV100332"/>
        <s v="INV100335"/>
        <s v="INV100346"/>
        <s v="INV100349"/>
        <s v="INV100356"/>
        <s v="INV100358"/>
        <s v="INV100367"/>
        <s v="INV100370"/>
        <s v="INV100383"/>
        <s v="INV100405"/>
        <s v="INV100409"/>
        <s v="INV100423"/>
        <s v="INV100428"/>
        <s v="INV100429"/>
        <s v="INV100434"/>
        <s v="INV100438"/>
        <s v="INV100448"/>
        <s v="INV100449"/>
        <s v="INV100450"/>
        <s v="INV100452"/>
        <s v="INV100453"/>
        <s v="INV100454"/>
        <s v="INV100459"/>
        <s v="INV100472"/>
        <s v="INV100476"/>
        <s v="INV100481"/>
        <s v="INV100485"/>
        <s v="INV100486"/>
        <s v="INV100496"/>
        <s v="INV100506"/>
        <s v="INV100514"/>
        <s v="INV100518"/>
        <s v="INV100526"/>
        <s v="INV100537"/>
        <s v="INV100551"/>
        <s v="INV100555"/>
        <s v="INV100564"/>
        <s v="INV100572"/>
        <s v="INV100582"/>
        <s v="INV100594"/>
        <s v="INV100599"/>
        <s v="INV100605"/>
        <s v="INV100613"/>
        <s v="INV100614"/>
        <s v="INV100630"/>
        <s v="INV100641"/>
        <s v="INV100642"/>
        <s v="INV100644"/>
        <s v="INV100647"/>
        <s v="INV100656"/>
        <s v="INV100667"/>
        <s v="INV100677"/>
        <s v="INV100678"/>
        <s v="INV100679"/>
        <s v="INV100680"/>
        <s v="INV100687"/>
        <s v="INV100688"/>
        <s v="INV100693"/>
        <s v="INV100694"/>
        <s v="INV100712"/>
        <s v="INV100717"/>
        <s v="INV100726"/>
        <s v="INV100727"/>
        <s v="INV100734"/>
        <s v="INV100738"/>
        <s v="INV100743"/>
        <s v="INV101187"/>
        <s v="INV100763"/>
        <s v="INV100772"/>
        <s v="INV100774"/>
        <s v="INV100789"/>
        <s v="INV100803"/>
        <s v="INV100805"/>
        <s v="INV100807"/>
        <s v="INV100815"/>
        <s v="INV100821"/>
        <s v="INV100823"/>
        <s v="INV100827"/>
        <s v="INV100828"/>
        <s v="INV100830"/>
        <s v="INV100836"/>
        <s v="INV100839"/>
        <s v="INV100842"/>
        <s v="INV100860"/>
        <s v="INV100866"/>
        <s v="INV100873"/>
        <s v="INV100876"/>
        <s v="INV100881"/>
        <s v="INV100897"/>
        <s v="INV100906"/>
        <s v="INV100919"/>
        <s v="INV100931"/>
        <s v="INV100936"/>
        <s v="INV100939"/>
        <s v="INV100947"/>
        <s v="INV100948"/>
        <s v="INV100953"/>
        <s v="INV100956"/>
        <s v="INV100961"/>
        <s v="INV100966"/>
        <s v="INV100969"/>
        <s v="INV100995"/>
        <s v="INV101004"/>
        <s v="INV101013"/>
        <s v="INV101017"/>
        <s v="INV101023"/>
        <s v="INV101024"/>
        <s v="INV101027"/>
        <s v="INV101044"/>
        <s v="INV101056"/>
        <s v="INV101063"/>
        <s v="INV101071"/>
        <s v="INV101074"/>
        <s v="INV101075"/>
        <s v="INV101079"/>
        <s v="INV101080"/>
        <s v="INV101082"/>
        <s v="INV101086"/>
        <s v="INV101087"/>
        <s v="INV101093"/>
        <s v="INV101099"/>
        <s v="INV101109"/>
        <s v="INV101111"/>
        <s v="INV101120"/>
        <s v="INV101121"/>
        <s v="INV101130"/>
        <s v="INV101137"/>
        <s v="INV101143"/>
        <s v="INV101148"/>
        <s v="INV101152"/>
        <s v="INV101155"/>
        <s v="INV101162"/>
        <s v="INV101163"/>
        <s v="INV101169"/>
        <s v="INV101174"/>
        <s v="INV101178"/>
        <s v="INV101179"/>
        <s v="INV101180"/>
        <s v="INV101181"/>
        <s v="INV101194"/>
        <s v="INV101196"/>
        <s v="INV101202"/>
        <s v="INV101205"/>
        <s v="INV101211"/>
        <s v="INV101224"/>
        <s v="INV101230"/>
        <s v="INV101233"/>
        <s v="INV101234"/>
        <s v="INV101237"/>
        <s v="INV101247"/>
        <s v="INV101248"/>
        <s v="INV101260"/>
        <s v="INV101264"/>
        <s v="INV101270"/>
        <s v="INV101278"/>
        <s v="INV101284"/>
        <s v="INV101288"/>
        <s v="INV101291"/>
        <s v="INV101297"/>
        <s v="INV101298"/>
        <s v="INV101316"/>
        <s v="INV101317"/>
        <s v="INV101321"/>
        <s v="INV101325"/>
        <s v="INV101333"/>
        <s v="INV101354"/>
        <s v="INV101356"/>
        <s v="INV101365"/>
        <s v="INV101366"/>
        <s v="INV101275"/>
        <s v="INV101375"/>
        <s v="INV101378"/>
        <s v="INV101379"/>
        <s v="INV101382"/>
        <s v="INV101393"/>
        <s v="INV101395"/>
        <s v="INV101397"/>
        <s v="INV101403"/>
        <s v="INV101407"/>
        <s v="INV101419"/>
        <s v="INV101434"/>
        <s v="INV101448"/>
        <s v="INV101449"/>
        <s v="INV101452"/>
        <s v="INV101453"/>
        <s v="INV101456"/>
        <s v="INV101459"/>
        <s v="INV101460"/>
        <s v="INV101461"/>
        <s v="INV101463"/>
        <s v="INV101466"/>
        <s v="INV101473"/>
        <s v="INV101474"/>
        <s v="INV101478"/>
        <s v="INV101482"/>
        <s v="INV101493"/>
        <s v="INV101504"/>
        <s v="INV101505"/>
        <s v="INV101518"/>
        <s v="INV101540"/>
        <s v="INV101544"/>
        <s v="INV101545"/>
        <s v="INV101561"/>
        <s v="INV101565"/>
        <s v="INV101579"/>
        <s v="INV101580"/>
        <s v="INV101583"/>
        <s v="INV101586"/>
        <s v="INV101589"/>
        <s v="INV101591"/>
        <s v="INV101600"/>
        <s v="INV101604"/>
        <s v="INV101608"/>
        <s v="INV101610"/>
        <s v="INV101622"/>
        <s v="INV101627"/>
        <s v="INV101631"/>
        <s v="INV101635"/>
        <s v="INV101637"/>
        <s v="INV101639"/>
        <s v="INV101642"/>
        <s v="INV101652"/>
        <s v="INV101660"/>
        <s v="INV101663"/>
        <s v="INV101666"/>
        <s v="INV101671"/>
        <s v="INV101683"/>
        <s v="INV101684"/>
        <s v="INV101687"/>
        <s v="INV101691"/>
        <s v="INV101696"/>
        <s v="INV101702"/>
        <s v="INV101704"/>
        <s v="INV101705"/>
        <s v="INV101715"/>
        <s v="INV101726"/>
        <s v="INV101729"/>
        <s v="INV101734"/>
        <s v="INV101736"/>
        <s v="INV101743"/>
        <s v="INV101745"/>
        <s v="INV101750"/>
        <s v="INV101752"/>
        <s v="INV101753"/>
        <s v="INV101759"/>
        <s v="INV101761"/>
        <s v="INV101764"/>
        <s v="INV101768"/>
        <s v="INV101769"/>
        <s v="INV101770"/>
        <s v="INV101779"/>
        <s v="INV101787"/>
        <s v="INV101797"/>
        <s v="INV101798"/>
        <s v="INV101804"/>
        <s v="INV101809"/>
        <s v="INV101810"/>
        <s v="INV101811"/>
        <s v="INV101818"/>
        <s v="INV101824"/>
        <s v="INV101825"/>
        <s v="INV101830"/>
        <s v="INV101834"/>
        <s v="INV101835"/>
        <s v="INV101838"/>
        <s v="INV101841"/>
        <s v="INV101846"/>
        <s v="INV101851"/>
        <s v="INV101852"/>
        <s v="INV101853"/>
        <s v="INV101863"/>
        <s v="INV101868"/>
        <s v="INV101869"/>
        <s v="INV101870"/>
        <s v="INV101875"/>
        <s v="INV101886"/>
        <s v="INV101893"/>
        <s v="INV101914"/>
        <s v="INV101917"/>
        <s v="INV101923"/>
        <s v="INV101928"/>
        <s v="INV101933"/>
        <s v="INV101935"/>
        <s v="INV101936"/>
        <s v="INV101944"/>
        <s v="INV101945"/>
        <s v="INV101954"/>
        <s v="INV101965"/>
        <s v="INV101969"/>
        <s v="INV101983"/>
        <s v="INV101984"/>
        <s v="INV101988"/>
        <s v="INV101990"/>
        <s v="INV101995"/>
        <s v="INV101996"/>
        <s v="INV101997"/>
        <s v="INV101998"/>
        <s v="INV102005"/>
        <s v="INV102009"/>
        <s v="INV102018"/>
        <s v="INV102031"/>
        <s v="INV102064"/>
        <s v="INV102073"/>
        <s v="INV102076"/>
        <s v="INV102077"/>
        <s v="INV102082"/>
        <s v="INV102088"/>
        <s v="INV102095"/>
        <s v="INV102097"/>
        <s v="INV102098"/>
        <s v="INV102112"/>
        <s v="INV102126"/>
        <s v="INV102129"/>
        <s v="INV102131"/>
        <s v="INV102136"/>
        <s v="INV102140"/>
        <s v="INV102162"/>
        <s v="INV102168"/>
        <s v="INV102172"/>
        <s v="INV102173"/>
        <s v="INV102188"/>
        <s v="INV102192"/>
        <s v="INV102193"/>
        <s v="INV102196"/>
        <s v="INV102204"/>
        <s v="INV102213"/>
        <s v="INV102216"/>
        <s v="INV102218"/>
        <s v="INV102221"/>
        <s v="INV102226"/>
        <s v="INV102237"/>
        <s v="INV102244"/>
        <s v="INV102254"/>
        <s v="INV102278"/>
        <s v="INV102284"/>
        <s v="INV102301"/>
        <s v="INV102304"/>
        <s v="INV102316"/>
        <s v="INV102323"/>
        <s v="INV102328"/>
        <s v="INV102334"/>
        <s v="INV102340"/>
        <s v="INV102350"/>
        <s v="INV102357"/>
        <s v="INV102360"/>
        <s v="INV102362"/>
        <s v="INV102363"/>
        <s v="INV102378"/>
        <s v="INV102395"/>
        <s v="INV102404"/>
        <s v="INV102409"/>
        <s v="INV102410"/>
        <s v="INV102425"/>
        <s v="INV102432"/>
        <s v="INV102448"/>
        <s v="INV102452"/>
        <s v="INV102464"/>
        <s v="INV102465"/>
        <s v="INV102468"/>
        <s v="INV102487"/>
        <s v="INV102488"/>
        <s v="INV102490"/>
        <s v="INV100060"/>
        <s v="INV100007"/>
        <s v="INV100030"/>
        <s v="INV100041"/>
        <s v="INV100045"/>
        <s v="INV100066"/>
        <s v="INV100070"/>
        <s v="INV100095"/>
        <s v="INV100097"/>
        <s v="INV100102"/>
        <s v="INV100108"/>
        <s v="INV100118"/>
        <s v="INV100124"/>
        <s v="INV100131"/>
        <s v="INV100148"/>
        <s v="INV100156"/>
        <s v="INV100160"/>
        <s v="INV100171"/>
        <s v="INV100175"/>
        <s v="INV100179"/>
        <s v="INV100190"/>
        <s v="INV100195"/>
        <s v="INV100201"/>
        <s v="INV100206"/>
        <s v="INV100207"/>
        <s v="INV100226"/>
        <s v="INV100237"/>
        <s v="INV100249"/>
        <s v="INV100253"/>
        <s v="INV100261"/>
        <s v="INV100282"/>
        <s v="INV100288"/>
        <s v="INV100291"/>
        <s v="INV100293"/>
        <s v="INV100301"/>
        <s v="INV100303"/>
        <s v="INV100307"/>
        <s v="INV100314"/>
        <s v="INV100320"/>
        <s v="INV100321"/>
        <s v="INV100326"/>
        <s v="INV100331"/>
        <s v="INV100337"/>
        <s v="INV100341"/>
        <s v="INV100342"/>
        <s v="INV100343"/>
        <s v="INV100347"/>
        <s v="INV100364"/>
        <s v="INV100366"/>
        <s v="INV100368"/>
        <s v="INV100379"/>
        <s v="INV100385"/>
        <s v="INV100386"/>
        <s v="INV100397"/>
        <s v="INV100398"/>
        <s v="INV100400"/>
        <s v="INV100407"/>
        <s v="INV100412"/>
        <s v="INV100413"/>
        <s v="INV100414"/>
        <s v="INV100419"/>
        <s v="INV100426"/>
        <s v="INV100430"/>
        <s v="INV100442"/>
        <s v="INV100451"/>
        <s v="INV100462"/>
        <s v="INV100463"/>
        <s v="INV100467"/>
        <s v="INV100479"/>
        <s v="INV100482"/>
        <s v="INV100487"/>
        <s v="INV100508"/>
        <s v="INV100512"/>
        <s v="INV100516"/>
        <s v="INV100517"/>
        <s v="INV100520"/>
        <s v="INV100521"/>
        <s v="INV100528"/>
        <s v="INV100541"/>
        <s v="INV100542"/>
        <s v="INV100565"/>
        <s v="INV100567"/>
        <s v="INV100569"/>
        <s v="INV100581"/>
        <s v="INV100583"/>
        <s v="INV100590"/>
        <s v="INV100598"/>
        <s v="INV100616"/>
        <s v="INV100623"/>
        <s v="INV100626"/>
        <s v="INV100631"/>
        <s v="INV100635"/>
        <s v="INV100637"/>
        <s v="INV100643"/>
        <s v="INV100649"/>
        <s v="INV100661"/>
        <s v="INV100662"/>
        <s v="INV100666"/>
        <s v="INV100674"/>
        <s v="INV100682"/>
        <s v="INV100696"/>
        <s v="INV100718"/>
        <s v="INV100719"/>
        <s v="INV100729"/>
        <s v="INV100730"/>
        <s v="INV100731"/>
        <s v="INV100732"/>
        <s v="INV100733"/>
        <s v="INV100735"/>
        <s v="INV100737"/>
        <s v="INV100744"/>
        <s v="INV100747"/>
        <s v="INV100750"/>
        <s v="INV100754"/>
        <s v="INV100764"/>
        <s v="INV100777"/>
        <s v="INV100782"/>
        <s v="INV100790"/>
        <s v="INV100797"/>
        <s v="INV100800"/>
        <s v="INV100801"/>
        <s v="INV100810"/>
        <s v="INV100829"/>
        <s v="INV100834"/>
        <s v="INV100837"/>
        <s v="INV100838"/>
        <s v="INV100840"/>
        <s v="INV100841"/>
        <s v="INV100846"/>
        <s v="INV100850"/>
        <s v="INV100852"/>
        <s v="INV100853"/>
        <s v="INV100862"/>
        <s v="INV100872"/>
        <s v="INV100879"/>
        <s v="INV100901"/>
        <s v="INV100905"/>
        <s v="INV100914"/>
        <s v="INV100917"/>
        <s v="INV100921"/>
        <s v="INV100923"/>
        <s v="INV100926"/>
        <s v="INV100941"/>
        <s v="INV100967"/>
        <s v="INV100982"/>
        <s v="INV100987"/>
        <s v="INV100990"/>
        <s v="INV100996"/>
        <s v="INV101007"/>
        <s v="INV101015"/>
        <s v="INV101029"/>
        <s v="INV101030"/>
        <s v="INV101040"/>
        <s v="INV101047"/>
        <s v="INV101049"/>
        <s v="INV101053"/>
        <s v="INV101069"/>
        <s v="INV101081"/>
        <s v="INV101083"/>
        <s v="INV101085"/>
        <s v="INV101088"/>
        <s v="INV101090"/>
        <s v="INV101094"/>
        <s v="INV101098"/>
        <s v="INV101102"/>
        <s v="INV101108"/>
        <s v="INV101114"/>
        <s v="INV101124"/>
        <s v="INV101129"/>
        <s v="INV101132"/>
        <s v="INV101133"/>
        <s v="INV101134"/>
        <s v="INV101144"/>
        <s v="INV101158"/>
        <s v="INV101165"/>
        <s v="INV101166"/>
        <s v="INV101185"/>
        <s v="INV101204"/>
        <s v="INV101206"/>
        <s v="INV101218"/>
        <s v="INV101225"/>
        <s v="INV101227"/>
        <s v="INV101228"/>
        <s v="INV101243"/>
        <s v="INV101249"/>
        <s v="INV101252"/>
        <s v="INV101261"/>
        <s v="INV101262"/>
        <s v="INV101266"/>
        <s v="INV101271"/>
        <s v="INV101274"/>
        <s v="INV101279"/>
        <s v="INV101286"/>
        <s v="INV101287"/>
        <s v="INV101290"/>
        <s v="INV101292"/>
        <s v="INV101296"/>
        <s v="INV101308"/>
        <s v="INV101324"/>
        <s v="INV101327"/>
        <s v="INV101332"/>
        <s v="INV101340"/>
        <s v="INV101345"/>
        <s v="INV101346"/>
        <s v="INV101349"/>
        <s v="INV101358"/>
        <s v="INV101369"/>
        <s v="INV101370"/>
        <s v="INV101372"/>
        <s v="INV101373"/>
        <s v="INV101374"/>
        <s v="INV101377"/>
        <s v="INV101381"/>
        <s v="INV101385"/>
        <s v="INV101392"/>
        <s v="INV101400"/>
        <s v="INV101411"/>
        <s v="INV101421"/>
        <s v="INV101422"/>
        <s v="INV101428"/>
        <s v="INV101436"/>
        <s v="INV101445"/>
        <s v="INV101450"/>
        <s v="INV101454"/>
        <s v="INV101468"/>
        <s v="INV101477"/>
        <s v="INV101487"/>
        <s v="INV101488"/>
        <s v="INV101489"/>
        <s v="INV101490"/>
        <s v="INV101492"/>
        <s v="INV101501"/>
        <s v="INV101513"/>
        <s v="INV101514"/>
        <s v="INV101519"/>
        <s v="INV101531"/>
        <s v="INV101533"/>
        <s v="INV101539"/>
        <s v="INV101546"/>
        <s v="INV101547"/>
        <s v="INV101552"/>
        <s v="INV101559"/>
        <s v="INV101564"/>
        <s v="INV101567"/>
        <s v="INV101570"/>
        <s v="INV101572"/>
        <s v="INV101576"/>
        <s v="INV101577"/>
        <s v="INV101599"/>
        <s v="INV101603"/>
        <s v="INV101618"/>
        <s v="INV101638"/>
        <s v="INV101640"/>
        <s v="INV101644"/>
        <s v="INV101650"/>
        <s v="INV101651"/>
        <s v="INV101654"/>
        <s v="INV101659"/>
        <s v="INV101669"/>
        <s v="INV101670"/>
        <s v="INV101676"/>
        <s v="INV101678"/>
        <s v="INV101680"/>
        <s v="INV101682"/>
        <s v="INV101698"/>
        <s v="INV101703"/>
        <s v="INV101707"/>
        <s v="INV101714"/>
        <s v="INV101716"/>
        <s v="INV101717"/>
        <s v="INV101718"/>
        <s v="INV101719"/>
        <s v="INV101728"/>
        <s v="INV101733"/>
        <s v="INV101748"/>
        <s v="INV101802"/>
        <s v="INV101805"/>
        <s v="INV101813"/>
        <s v="INV101816"/>
        <s v="INV101821"/>
        <s v="INV101827"/>
        <s v="INV101856"/>
        <s v="INV101857"/>
        <s v="INV101860"/>
        <s v="INV101864"/>
        <s v="INV101866"/>
        <s v="INV101867"/>
        <s v="INV101879"/>
        <s v="INV101884"/>
        <s v="INV101887"/>
        <s v="INV101890"/>
        <s v="INV101898"/>
        <s v="INV101899"/>
        <s v="INV101902"/>
        <s v="INV101903"/>
        <s v="INV101909"/>
        <s v="INV101915"/>
        <s v="INV101922"/>
        <s v="INV101926"/>
        <s v="INV101941"/>
        <s v="INV101943"/>
        <s v="INV101950"/>
        <s v="INV101952"/>
        <s v="INV101956"/>
        <s v="INV101959"/>
        <s v="INV101960"/>
        <s v="INV101968"/>
        <s v="INV101972"/>
        <s v="INV101982"/>
        <s v="INV101986"/>
        <s v="INV101991"/>
        <s v="INV101993"/>
        <s v="INV102000"/>
        <s v="INV102003"/>
        <s v="INV102010"/>
        <s v="INV102012"/>
        <s v="INV102013"/>
        <s v="INV102026"/>
        <s v="INV102036"/>
        <s v="INV102038"/>
        <s v="INV102049"/>
        <s v="INV102059"/>
        <s v="INV102074"/>
        <s v="INV102083"/>
        <s v="INV102090"/>
        <s v="INV102094"/>
        <s v="INV102105"/>
        <s v="INV102108"/>
        <s v="INV102119"/>
        <s v="INV102124"/>
        <s v="INV102142"/>
        <s v="INV102144"/>
        <s v="INV102146"/>
        <s v="INV102148"/>
        <s v="INV102155"/>
        <s v="INV102163"/>
        <s v="INV102170"/>
        <s v="INV102178"/>
        <s v="INV102183"/>
        <s v="INV102187"/>
        <s v="INV102199"/>
        <s v="INV102205"/>
        <s v="INV102212"/>
        <s v="INV102224"/>
        <s v="INV102228"/>
        <s v="INV102230"/>
        <s v="INV102233"/>
        <s v="INV102236"/>
        <s v="INV102240"/>
        <s v="INV102242"/>
        <s v="INV102252"/>
        <s v="INV102263"/>
        <s v="INV102267"/>
        <s v="INV102268"/>
        <s v="INV102272"/>
        <s v="INV102285"/>
        <s v="INV102315"/>
        <s v="INV102319"/>
        <s v="INV102329"/>
        <s v="INV102341"/>
        <s v="INV102349"/>
        <s v="INV102354"/>
        <s v="INV102355"/>
        <s v="INV102365"/>
        <s v="INV102366"/>
        <s v="INV102374"/>
        <s v="INV102389"/>
        <s v="INV102390"/>
        <s v="INV102397"/>
        <s v="INV102405"/>
        <s v="INV102408"/>
        <s v="INV102412"/>
        <s v="INV102419"/>
        <s v="INV102424"/>
        <s v="INV102428"/>
        <s v="INV102443"/>
        <s v="INV102446"/>
        <s v="INV102456"/>
        <s v="INV102474"/>
        <s v="INV102481"/>
        <s v="INV102486"/>
        <s v="INV102489"/>
        <s v="INV102497"/>
        <s v="INV102498"/>
        <s v="INV101807"/>
        <s v="INV100484"/>
        <s v="INV100365"/>
        <s v="INV100009"/>
        <s v="INV100010"/>
        <s v="INV100011"/>
        <s v="INV100022"/>
        <s v="INV100034"/>
        <s v="INV100042"/>
        <s v="INV100049"/>
        <s v="INV100052"/>
        <s v="INV100058"/>
        <s v="INV100061"/>
        <s v="INV100062"/>
        <s v="INV100064"/>
        <s v="INV100067"/>
        <s v="INV100072"/>
        <s v="INV100076"/>
        <s v="INV100080"/>
        <s v="INV100088"/>
        <s v="INV100091"/>
        <s v="INV100092"/>
        <s v="INV100093"/>
        <s v="INV100100"/>
        <s v="INV100106"/>
        <s v="INV100109"/>
        <s v="INV100115"/>
        <s v="INV100117"/>
        <s v="INV100123"/>
        <s v="INV100129"/>
        <s v="INV100130"/>
        <s v="INV100132"/>
        <s v="INV100133"/>
        <s v="INV100135"/>
        <s v="INV100139"/>
        <s v="INV100141"/>
        <s v="INV100152"/>
        <s v="INV100154"/>
        <s v="INV100170"/>
        <s v="INV100172"/>
        <s v="INV100177"/>
        <s v="INV100184"/>
        <s v="INV100187"/>
        <s v="INV100191"/>
        <s v="INV100192"/>
        <s v="INV100196"/>
        <s v="INV100199"/>
        <s v="INV100202"/>
        <s v="INV100208"/>
        <s v="INV100212"/>
        <s v="INV100219"/>
        <s v="INV100223"/>
        <s v="INV100225"/>
        <s v="INV100227"/>
        <s v="INV100231"/>
        <s v="INV100235"/>
        <s v="INV100236"/>
        <s v="INV100238"/>
        <s v="INV100243"/>
        <s v="INV100248"/>
        <s v="INV100263"/>
        <s v="INV100276"/>
        <s v="INV100289"/>
        <s v="INV100295"/>
        <s v="INV100304"/>
        <s v="INV100308"/>
        <s v="INV100316"/>
        <s v="INV100325"/>
        <s v="INV100327"/>
        <s v="INV100338"/>
        <s v="INV100350"/>
        <s v="INV100352"/>
        <s v="INV100354"/>
        <s v="INV100357"/>
        <s v="INV100369"/>
        <s v="INV100371"/>
        <s v="INV100374"/>
        <s v="INV100387"/>
        <s v="INV100393"/>
        <s v="INV100399"/>
        <s v="INV100410"/>
        <s v="INV100411"/>
        <s v="INV100415"/>
        <s v="INV100416"/>
        <s v="INV100418"/>
        <s v="INV100420"/>
        <s v="INV100425"/>
        <s v="INV100432"/>
        <s v="INV100433"/>
        <s v="INV100439"/>
        <s v="INV100443"/>
        <s v="INV100455"/>
        <s v="INV100456"/>
        <s v="INV100457"/>
        <s v="INV100470"/>
        <s v="INV100475"/>
        <s v="INV100489"/>
        <s v="INV100490"/>
        <s v="INV100492"/>
        <s v="INV100494"/>
        <s v="INV100495"/>
        <s v="INV100498"/>
        <s v="INV100504"/>
        <s v="INV100511"/>
        <s v="INV100522"/>
        <s v="INV100527"/>
        <s v="INV100532"/>
        <s v="INV100536"/>
        <s v="INV100543"/>
        <s v="INV100544"/>
        <s v="INV100545"/>
        <s v="INV100553"/>
        <s v="INV100561"/>
        <s v="INV100563"/>
        <s v="INV100566"/>
        <s v="INV100575"/>
        <s v="INV100576"/>
        <s v="INV100577"/>
        <s v="INV100578"/>
        <s v="INV100585"/>
        <s v="INV100604"/>
        <s v="INV100607"/>
        <s v="INV100612"/>
        <s v="INV100615"/>
        <s v="INV100617"/>
        <s v="INV100625"/>
        <s v="INV100627"/>
        <s v="INV100632"/>
        <s v="INV100645"/>
        <s v="INV100651"/>
        <s v="INV100655"/>
        <s v="INV100664"/>
        <s v="INV100668"/>
        <s v="INV100669"/>
        <s v="INV100676"/>
        <s v="INV100684"/>
        <s v="INV100686"/>
        <s v="INV100692"/>
        <s v="INV100698"/>
        <s v="INV100714"/>
        <s v="INV100720"/>
        <s v="INV100724"/>
        <s v="INV100736"/>
        <s v="INV100739"/>
        <s v="INV100740"/>
        <s v="INV100742"/>
        <s v="INV100745"/>
        <s v="INV100749"/>
        <s v="INV100759"/>
        <s v="INV100766"/>
        <s v="INV100771"/>
        <s v="INV100783"/>
        <s v="INV100791"/>
        <s v="INV100793"/>
        <s v="INV100799"/>
        <s v="INV100802"/>
        <s v="INV100804"/>
        <s v="INV100806"/>
        <s v="INV100814"/>
        <s v="INV100824"/>
        <s v="INV100831"/>
        <s v="INV100833"/>
        <s v="INV100835"/>
        <s v="INV100845"/>
        <s v="INV100856"/>
        <s v="INV100868"/>
        <s v="INV100869"/>
        <s v="INV100884"/>
        <s v="INV100887"/>
        <s v="INV100895"/>
        <s v="INV100896"/>
        <s v="INV100898"/>
        <s v="INV100900"/>
        <s v="INV100902"/>
        <s v="INV100912"/>
        <s v="INV100913"/>
        <s v="INV100918"/>
        <s v="INV100922"/>
        <s v="INV100933"/>
        <s v="INV100935"/>
        <s v="INV100940"/>
        <s v="INV100945"/>
        <s v="INV100949"/>
        <s v="INV100957"/>
        <s v="INV100959"/>
        <s v="INV100960"/>
        <s v="INV100963"/>
        <s v="INV100965"/>
        <s v="INV100981"/>
        <s v="INV100988"/>
        <s v="INV100989"/>
        <s v="INV100993"/>
        <s v="INV101001"/>
        <s v="INV101020"/>
        <s v="INV101022"/>
        <s v="INV101034"/>
        <s v="INV101036"/>
        <s v="INV101038"/>
        <s v="INV101046"/>
        <s v="INV101052"/>
        <s v="INV101060"/>
        <s v="INV101061"/>
        <s v="INV101064"/>
        <s v="INV101078"/>
        <s v="INV101084"/>
        <s v="INV101092"/>
        <s v="INV101096"/>
        <s v="INV101100"/>
        <s v="INV101104"/>
        <s v="INV101106"/>
        <s v="INV101110"/>
        <s v="INV101112"/>
        <s v="INV101113"/>
        <s v="INV101115"/>
        <s v="INV101118"/>
        <s v="INV101119"/>
        <s v="INV101126"/>
        <s v="INV101131"/>
        <s v="INV101136"/>
        <s v="INV101140"/>
        <s v="INV101149"/>
        <s v="INV101157"/>
        <s v="INV101161"/>
        <s v="INV101168"/>
        <s v="INV101176"/>
        <s v="INV101183"/>
        <s v="INV101184"/>
        <s v="INV101195"/>
        <s v="INV101207"/>
        <s v="INV101209"/>
        <s v="INV101210"/>
        <s v="INV101214"/>
        <s v="INV101217"/>
        <s v="INV101231"/>
        <s v="INV101242"/>
        <s v="INV101246"/>
        <s v="INV101276"/>
        <s v="INV101301"/>
        <s v="INV101303"/>
        <s v="INV101313"/>
        <s v="INV101320"/>
        <s v="INV101337"/>
        <s v="INV101339"/>
        <s v="INV101352"/>
        <s v="INV101355"/>
        <s v="INV101357"/>
        <s v="INV101360"/>
        <s v="INV101362"/>
        <s v="INV101364"/>
        <s v="INV101368"/>
        <s v="INV101391"/>
        <s v="INV101401"/>
        <s v="INV101402"/>
        <s v="INV101406"/>
        <s v="INV101408"/>
        <s v="INV101420"/>
        <s v="INV101427"/>
        <s v="INV101431"/>
        <s v="INV101438"/>
        <s v="INV101439"/>
        <s v="INV101440"/>
        <s v="INV101442"/>
        <s v="INV101443"/>
        <s v="INV101444"/>
        <s v="INV101465"/>
        <s v="INV101470"/>
        <s v="INV101481"/>
        <s v="INV101483"/>
        <s v="INV101496"/>
        <s v="INV101497"/>
        <s v="INV101498"/>
        <s v="INV101500"/>
        <s v="INV101502"/>
        <s v="INV101503"/>
        <s v="INV101506"/>
        <s v="INV101507"/>
        <s v="INV101508"/>
        <s v="INV101511"/>
        <s v="INV101515"/>
        <s v="INV101523"/>
        <s v="INV101530"/>
        <s v="INV101532"/>
        <s v="INV101536"/>
        <s v="INV101537"/>
        <s v="INV101541"/>
        <s v="INV101549"/>
        <s v="INV101550"/>
        <s v="INV101551"/>
        <s v="INV101554"/>
        <s v="INV101555"/>
        <s v="INV101557"/>
        <s v="INV101562"/>
        <s v="INV101566"/>
        <s v="INV101573"/>
        <s v="INV101592"/>
        <s v="INV101593"/>
        <s v="INV101594"/>
        <s v="INV101602"/>
        <s v="INV101612"/>
        <s v="INV101615"/>
        <s v="INV101619"/>
        <s v="INV101623"/>
        <s v="INV101633"/>
        <s v="INV101645"/>
        <s v="INV101647"/>
        <s v="INV101661"/>
        <s v="INV101675"/>
        <s v="INV101679"/>
        <s v="INV101681"/>
        <s v="INV101685"/>
        <s v="INV101686"/>
        <s v="INV101692"/>
        <s v="INV101694"/>
        <s v="INV101695"/>
        <s v="INV101697"/>
        <s v="INV101710"/>
        <s v="INV101720"/>
        <s v="INV101722"/>
        <s v="INV101746"/>
        <s v="INV101765"/>
        <s v="INV101775"/>
        <s v="INV101778"/>
        <s v="INV101780"/>
        <s v="INV101784"/>
        <s v="INV101785"/>
        <s v="INV101788"/>
        <s v="INV101789"/>
        <s v="INV101790"/>
        <s v="INV101792"/>
        <s v="INV101796"/>
        <s v="INV101799"/>
        <s v="INV101800"/>
        <s v="INV101801"/>
        <s v="INV101814"/>
        <s v="INV101815"/>
        <s v="INV101837"/>
        <s v="INV101839"/>
        <s v="INV101840"/>
        <s v="INV101844"/>
        <s v="INV101847"/>
        <s v="INV101848"/>
        <s v="INV101849"/>
        <s v="INV101858"/>
        <s v="INV101871"/>
        <s v="INV101889"/>
        <s v="INV101891"/>
        <s v="INV101892"/>
        <s v="INV101896"/>
        <s v="INV101905"/>
        <s v="INV101908"/>
        <s v="INV101912"/>
        <s v="INV101918"/>
        <s v="INV101920"/>
        <s v="INV101921"/>
        <s v="INV101925"/>
        <s v="INV101932"/>
        <s v="INV101939"/>
        <s v="INV101940"/>
        <s v="INV101953"/>
        <s v="INV101957"/>
        <s v="INV101962"/>
        <s v="INV101976"/>
        <s v="INV101987"/>
        <s v="INV102002"/>
        <s v="INV102017"/>
        <s v="INV102019"/>
        <s v="INV102021"/>
        <s v="INV102033"/>
        <s v="INV102035"/>
        <s v="INV102041"/>
        <s v="INV102042"/>
        <s v="INV102048"/>
        <s v="INV102061"/>
        <s v="INV102063"/>
        <s v="INV102092"/>
        <s v="INV102102"/>
        <s v="INV102109"/>
        <s v="INV102113"/>
        <s v="INV102116"/>
        <s v="INV102118"/>
        <s v="INV102121"/>
        <s v="INV102123"/>
        <s v="INV102127"/>
        <s v="INV102134"/>
        <s v="INV102135"/>
        <s v="INV102138"/>
        <s v="INV102145"/>
        <s v="INV102150"/>
        <s v="INV102156"/>
        <s v="INV102159"/>
        <s v="INV102160"/>
        <s v="INV102166"/>
        <s v="INV102169"/>
        <s v="INV102174"/>
        <s v="INV102181"/>
        <s v="INV102184"/>
        <s v="INV102190"/>
        <s v="INV102202"/>
        <s v="INV102211"/>
        <s v="INV102222"/>
        <s v="INV102223"/>
        <s v="INV102234"/>
        <s v="INV102241"/>
        <s v="INV102251"/>
        <s v="INV102253"/>
        <s v="INV102255"/>
        <s v="INV102256"/>
        <s v="INV102261"/>
        <s v="INV102273"/>
        <s v="INV102282"/>
        <s v="INV102283"/>
        <s v="INV102287"/>
        <s v="INV102290"/>
        <s v="INV102292"/>
        <s v="INV102293"/>
        <s v="INV102294"/>
        <s v="INV102299"/>
        <s v="INV102300"/>
        <s v="INV102302"/>
        <s v="INV102307"/>
        <s v="INV102309"/>
        <s v="INV102310"/>
        <s v="INV102321"/>
        <s v="INV102324"/>
        <s v="INV102325"/>
        <s v="INV102326"/>
        <s v="INV102331"/>
        <s v="INV102336"/>
        <s v="INV102337"/>
        <s v="INV102342"/>
        <s v="INV102351"/>
        <s v="INV102356"/>
        <s v="INV102373"/>
        <s v="INV102377"/>
        <s v="INV102379"/>
        <s v="INV102393"/>
        <s v="INV102394"/>
        <s v="INV102407"/>
        <s v="INV102417"/>
        <s v="INV102422"/>
        <s v="INV102423"/>
        <s v="INV102426"/>
        <s v="INV102427"/>
        <s v="INV102434"/>
        <s v="INV102439"/>
        <s v="INV102441"/>
        <s v="INV102454"/>
        <s v="INV102459"/>
        <s v="INV102460"/>
        <s v="INV102466"/>
        <s v="INV102472"/>
        <s v="INV102473"/>
        <s v="INV102475"/>
        <s v="INV102482"/>
        <s v="INV102485"/>
        <s v="INV102499"/>
        <s v="INV100501"/>
        <s v="INV100001"/>
        <s v="INV100002"/>
        <s v="INV100006"/>
        <s v="INV100019"/>
        <s v="INV100033"/>
        <s v="INV100035"/>
        <s v="INV100040"/>
        <s v="INV100046"/>
        <s v="INV100050"/>
        <s v="INV100053"/>
        <s v="INV100055"/>
        <s v="INV100063"/>
        <s v="INV100065"/>
        <s v="INV100069"/>
        <s v="INV100073"/>
        <s v="INV100078"/>
        <s v="INV100089"/>
        <s v="INV100090"/>
        <s v="INV100096"/>
        <s v="INV100110"/>
        <s v="INV100111"/>
        <s v="INV100114"/>
        <s v="INV100119"/>
        <s v="INV100122"/>
        <s v="INV100125"/>
        <s v="INV100134"/>
        <s v="INV100136"/>
        <s v="INV100146"/>
        <s v="INV100150"/>
        <s v="INV100155"/>
        <s v="INV100165"/>
        <s v="INV100168"/>
        <s v="INV100169"/>
        <s v="INV100178"/>
        <s v="INV100185"/>
        <s v="INV100193"/>
        <s v="INV100198"/>
        <s v="INV100204"/>
        <s v="INV100205"/>
        <s v="INV100209"/>
        <s v="INV100214"/>
        <s v="INV100216"/>
        <s v="INV100220"/>
        <s v="INV100239"/>
        <s v="INV100241"/>
        <s v="INV100244"/>
        <s v="INV100245"/>
        <s v="INV100257"/>
        <s v="INV100258"/>
        <s v="INV100259"/>
        <s v="INV100265"/>
        <s v="INV100266"/>
        <s v="INV100272"/>
        <s v="INV100274"/>
        <s v="INV100278"/>
        <s v="INV100280"/>
        <s v="INV100284"/>
        <s v="INV100300"/>
        <s v="INV100309"/>
        <s v="INV100323"/>
        <s v="INV100329"/>
        <s v="INV100330"/>
        <s v="INV100339"/>
        <s v="INV100345"/>
        <s v="INV100378"/>
        <s v="INV100392"/>
        <s v="INV100396"/>
        <s v="INV100401"/>
        <s v="INV100402"/>
        <s v="INV100408"/>
        <s v="INV100417"/>
        <s v="INV100422"/>
        <s v="INV100424"/>
        <s v="INV100436"/>
        <s v="INV100444"/>
        <s v="INV100447"/>
        <s v="INV100458"/>
        <s v="INV100460"/>
        <s v="INV100464"/>
        <s v="INV100468"/>
        <s v="INV100477"/>
        <s v="INV100480"/>
        <s v="INV100491"/>
        <s v="INV100497"/>
        <s v="INV100509"/>
        <s v="INV100515"/>
        <s v="INV100523"/>
        <s v="INV100529"/>
        <s v="INV100534"/>
        <s v="INV100538"/>
        <s v="INV100539"/>
        <s v="INV100562"/>
        <s v="INV100580"/>
        <s v="INV100584"/>
        <s v="INV100602"/>
        <s v="INV100619"/>
        <s v="INV100620"/>
        <s v="INV100624"/>
        <s v="INV100636"/>
        <s v="INV100639"/>
        <s v="INV100650"/>
        <s v="INV100652"/>
        <s v="INV100653"/>
        <s v="INV100654"/>
        <s v="INV100657"/>
        <s v="INV100663"/>
        <s v="INV100675"/>
        <s v="INV100689"/>
        <s v="INV100697"/>
        <s v="INV100700"/>
        <s v="INV100706"/>
        <s v="INV100709"/>
        <s v="INV100713"/>
        <s v="INV100715"/>
        <s v="INV100721"/>
        <s v="INV100728"/>
        <s v="INV100748"/>
        <s v="INV100752"/>
        <s v="INV100755"/>
        <s v="INV100757"/>
        <s v="INV100760"/>
        <s v="INV100765"/>
        <s v="INV100768"/>
        <s v="INV100776"/>
        <s v="INV100780"/>
        <s v="INV100784"/>
        <s v="INV100786"/>
        <s v="INV100795"/>
        <s v="INV100796"/>
        <s v="INV100808"/>
        <s v="INV100811"/>
        <s v="INV100822"/>
        <s v="INV100825"/>
        <s v="INV100844"/>
        <s v="INV100849"/>
        <s v="INV100851"/>
        <s v="INV100854"/>
        <s v="INV100861"/>
        <s v="INV100863"/>
        <s v="INV100871"/>
        <s v="INV100875"/>
        <s v="INV100883"/>
        <s v="INV100888"/>
        <s v="INV100910"/>
        <s v="INV100911"/>
        <s v="INV100925"/>
        <s v="INV100934"/>
        <s v="INV100943"/>
        <s v="INV100946"/>
        <s v="INV100955"/>
        <s v="INV100964"/>
        <s v="INV100968"/>
        <s v="INV100970"/>
        <s v="INV100972"/>
        <s v="INV100979"/>
        <s v="INV100980"/>
        <s v="INV100985"/>
        <s v="INV100991"/>
        <s v="INV100992"/>
        <s v="INV100994"/>
        <s v="INV100998"/>
        <s v="INV101006"/>
        <s v="INV101011"/>
        <s v="INV101016"/>
        <s v="INV101021"/>
        <s v="INV101025"/>
        <s v="INV101028"/>
        <s v="INV101037"/>
        <s v="INV101043"/>
        <s v="INV101055"/>
        <s v="INV101057"/>
        <s v="INV101058"/>
        <s v="INV101062"/>
        <s v="INV101065"/>
        <s v="INV101067"/>
        <s v="INV101068"/>
        <s v="INV101077"/>
        <s v="INV101089"/>
        <s v="INV101101"/>
        <s v="INV101103"/>
        <s v="INV101105"/>
        <s v="INV101123"/>
        <s v="INV101125"/>
        <s v="INV101128"/>
        <s v="INV101138"/>
        <s v="INV101145"/>
        <s v="INV101154"/>
        <s v="INV101160"/>
        <s v="INV101164"/>
        <s v="INV101171"/>
        <s v="INV101173"/>
        <s v="INV101175"/>
        <s v="INV101186"/>
        <s v="INV101188"/>
        <s v="INV101191"/>
        <s v="INV101192"/>
        <s v="INV101220"/>
        <s v="INV101221"/>
        <s v="INV101229"/>
        <s v="INV101238"/>
        <s v="INV101245"/>
        <s v="INV101253"/>
        <s v="INV101255"/>
        <s v="INV101257"/>
        <s v="INV101265"/>
        <s v="INV101273"/>
        <s v="INV101280"/>
        <s v="INV101289"/>
        <s v="INV101293"/>
        <s v="INV101294"/>
        <s v="INV101300"/>
        <s v="INV101305"/>
        <s v="INV101307"/>
        <s v="INV101309"/>
        <s v="INV101311"/>
        <s v="INV101319"/>
        <s v="INV101322"/>
        <s v="INV101328"/>
        <s v="INV101330"/>
        <s v="INV101331"/>
        <s v="INV101334"/>
        <s v="INV101341"/>
        <s v="INV101342"/>
        <s v="INV101347"/>
        <s v="INV101359"/>
        <s v="INV101363"/>
        <s v="INV101380"/>
        <s v="INV101384"/>
        <s v="INV101387"/>
        <s v="INV101389"/>
        <s v="INV101390"/>
        <s v="INV101398"/>
        <s v="INV101423"/>
        <s v="INV101441"/>
        <s v="INV101446"/>
        <s v="INV101457"/>
        <s v="INV101458"/>
        <s v="INV101464"/>
        <s v="INV101469"/>
        <s v="INV101472"/>
        <s v="INV101475"/>
        <s v="INV101480"/>
        <s v="INV101484"/>
        <s v="INV101495"/>
        <s v="INV101499"/>
        <s v="INV101524"/>
        <s v="INV101526"/>
        <s v="INV101542"/>
        <s v="INV101543"/>
        <s v="INV101560"/>
        <s v="INV101575"/>
        <s v="INV101588"/>
        <s v="INV101597"/>
        <s v="INV101606"/>
        <s v="INV101611"/>
        <s v="INV101614"/>
        <s v="INV101617"/>
        <s v="INV101625"/>
        <s v="INV101628"/>
        <s v="INV101629"/>
        <s v="INV101648"/>
        <s v="INV101653"/>
        <s v="INV101656"/>
        <s v="INV101664"/>
        <s v="INV101665"/>
        <s v="INV101667"/>
        <s v="INV101668"/>
        <s v="INV101677"/>
        <s v="INV101699"/>
        <s v="INV101700"/>
        <s v="INV101701"/>
        <s v="INV101708"/>
        <s v="INV101711"/>
        <s v="INV101721"/>
        <s v="INV101723"/>
        <s v="INV101727"/>
        <s v="INV101737"/>
        <s v="INV101738"/>
        <s v="INV101742"/>
        <s v="INV101757"/>
        <s v="INV101758"/>
        <s v="INV101771"/>
        <s v="INV101772"/>
        <s v="INV101773"/>
        <s v="INV101777"/>
        <s v="INV101781"/>
        <s v="INV101793"/>
        <s v="INV101794"/>
        <s v="INV101803"/>
        <s v="INV101808"/>
        <s v="INV101812"/>
        <s v="INV101820"/>
        <s v="INV101823"/>
        <s v="INV101826"/>
        <s v="INV101833"/>
        <s v="INV101842"/>
        <s v="INV101845"/>
        <s v="INV101854"/>
        <s v="INV101855"/>
        <s v="INV101861"/>
        <s v="INV101872"/>
        <s v="INV101873"/>
        <s v="INV101877"/>
        <s v="INV101900"/>
        <s v="INV101901"/>
        <s v="INV101907"/>
        <s v="INV101910"/>
        <s v="INV101927"/>
        <s v="INV101937"/>
        <s v="INV101946"/>
        <s v="INV101947"/>
        <s v="INV101948"/>
        <s v="INV101951"/>
        <s v="INV101961"/>
        <s v="INV101963"/>
        <s v="INV101977"/>
        <s v="INV101979"/>
        <s v="INV101989"/>
        <s v="INV101992"/>
        <s v="INV101994"/>
        <s v="INV102007"/>
        <s v="INV102022"/>
        <s v="INV102027"/>
        <s v="INV102039"/>
        <s v="INV102053"/>
        <s v="INV102056"/>
        <s v="INV102058"/>
        <s v="INV102062"/>
        <s v="INV102067"/>
        <s v="INV102068"/>
        <s v="INV102079"/>
        <s v="INV102080"/>
        <s v="INV102087"/>
        <s v="INV102091"/>
        <s v="INV102100"/>
        <s v="INV102107"/>
        <s v="INV102111"/>
        <s v="INV102114"/>
        <s v="INV102115"/>
        <s v="INV102117"/>
        <s v="INV102122"/>
        <s v="INV102125"/>
        <s v="INV102137"/>
        <s v="INV102141"/>
        <s v="INV102147"/>
        <s v="INV102151"/>
        <s v="INV102154"/>
        <s v="INV102161"/>
        <s v="INV102175"/>
        <s v="INV102176"/>
        <s v="INV102180"/>
        <s v="INV102182"/>
        <s v="INV102191"/>
        <s v="INV102195"/>
        <s v="INV102198"/>
        <s v="INV102200"/>
        <s v="INV102201"/>
        <s v="INV102209"/>
        <s v="INV102215"/>
        <s v="INV102219"/>
        <s v="INV102220"/>
        <s v="INV102225"/>
        <s v="INV102232"/>
        <s v="INV102238"/>
        <s v="INV102245"/>
        <s v="INV102247"/>
        <s v="INV102249"/>
        <s v="INV102250"/>
        <s v="INV102258"/>
        <s v="INV102259"/>
        <s v="INV102262"/>
        <s v="INV102264"/>
        <s v="INV102265"/>
        <s v="INV102270"/>
        <s v="INV102275"/>
        <s v="INV102289"/>
        <s v="INV102295"/>
        <s v="INV102296"/>
        <s v="INV102303"/>
        <s v="INV102308"/>
        <s v="INV102312"/>
        <s v="INV102313"/>
        <s v="INV102314"/>
        <s v="INV102317"/>
        <s v="INV102320"/>
        <s v="INV102322"/>
        <s v="INV102338"/>
        <s v="INV102339"/>
        <s v="INV102367"/>
        <s v="INV102370"/>
        <s v="INV102372"/>
        <s v="INV102376"/>
        <s v="INV102383"/>
        <s v="INV102391"/>
        <s v="INV102392"/>
        <s v="INV102400"/>
        <s v="INV102402"/>
        <s v="INV102406"/>
        <s v="INV102411"/>
        <s v="INV102413"/>
        <s v="INV102420"/>
        <s v="INV102430"/>
        <s v="INV102431"/>
        <s v="INV102437"/>
        <s v="INV102438"/>
        <s v="INV102440"/>
        <s v="INV102449"/>
        <s v="INV102457"/>
        <s v="INV102458"/>
        <s v="INV102461"/>
        <s v="INV102463"/>
        <s v="INV102467"/>
        <s v="INV102471"/>
        <s v="INV102476"/>
        <s v="INV102480"/>
        <s v="INV102491"/>
        <s v="INV102492"/>
        <s v="INV102493"/>
        <s v="INV102495"/>
      </sharedItems>
    </cacheField>
    <cacheField name="Transaction_Date" numFmtId="14">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fieldGroup par="28"/>
    </cacheField>
    <cacheField name="Customer_ID" numFmtId="0">
      <sharedItems/>
    </cacheField>
    <cacheField name="Customer Name" numFmtId="0">
      <sharedItems count="643">
        <s v="Bharath Balan"/>
        <s v="Mani Krishnan"/>
        <s v="Balamurugan Naidu"/>
        <s v="Karthik Pillai"/>
        <s v="Gopal Prabhu"/>
        <s v="Dhanush Venkataraman"/>
        <s v="Charulatha Iyer"/>
        <s v="Ashok Gounder"/>
        <s v="Nandhini Mudaliar"/>
        <s v="Manoj Gounder"/>
        <s v="Lokesh Chandran"/>
        <s v="Ovi Venkataraman"/>
        <s v="Tara Devi"/>
        <s v="Kamala Iyer"/>
        <s v="Ovi Devi"/>
        <s v="Dhanush Nathan"/>
        <s v="Rajesh Rao"/>
        <s v="Devi Venkataraman"/>
        <s v="Deepa Kumar"/>
        <s v="Usha Raj"/>
        <s v="Thenmozhi Devi"/>
        <s v="Sangeetha Pandian"/>
        <s v="Eswari Reddy"/>
        <s v="Eswari Sharma"/>
        <s v="Deepa Nathan"/>
        <s v="Harini Chettiar"/>
        <s v="Kavya Chettiar"/>
        <s v="Chandran Mudaliar"/>
        <s v="Malathi Sharma"/>
        <s v="Janani Balan"/>
        <s v="Bharath Gupta"/>
        <s v="Gopal Raj"/>
        <s v="Yogesh Gounder"/>
        <s v="Eswari Achari"/>
        <s v="Kamala Rao"/>
        <s v="Devi Pillai"/>
        <s v="Jagan Rao"/>
        <s v="Ramesh Murugan"/>
        <s v="Harini Devi"/>
        <s v="Naveen Kumar"/>
        <s v="Karthik Nathan"/>
        <s v="Ovi Achari"/>
        <s v="Nandhini Murugan"/>
        <s v="Devi Mudaliar"/>
        <s v="Gopal Pillai"/>
        <s v="Anjali Prabhu"/>
        <s v="Geetha Achari"/>
        <s v="Chandrasekar Venkataraman"/>
        <s v="Nithya Raj"/>
        <s v="Ramesh Devi"/>
        <s v="Kamala Subramaniam"/>
        <s v="Anand Prabhu"/>
        <s v="Meena Pillai"/>
        <s v="Malathi Gupta"/>
        <s v="Uma Pandian"/>
        <s v="Raghav Kumar"/>
        <s v="Priya Iyer"/>
        <s v="Lalitha Devi"/>
        <s v="Nirmala Mudaliar"/>
        <s v="Nagarajan Krishnan"/>
        <s v="Missing Customer Name"/>
        <s v="Anand Subramaniam"/>
        <s v="Udhay Varma"/>
        <s v="Ezhil Pillai"/>
        <s v="Anitha Reddy"/>
        <s v="Karthik Achari"/>
        <s v="Usha Krishnan"/>
        <s v="Anand Reddy"/>
        <s v="Malathi Chandran"/>
        <s v="Hari Rao"/>
        <s v="Lokesh Gupta"/>
        <s v="Sudha Mudaliar"/>
        <s v="Raghav Selvam"/>
        <s v="Sudha Rao"/>
        <s v="Geetha Balan"/>
        <s v="Priya Varma"/>
        <s v="Deepak Pillai"/>
        <s v="Sathish Sharma"/>
        <s v="Radha Nair"/>
        <s v="Senthil Kumar"/>
        <s v="Padma Varma"/>
        <s v="Jaya Naicker"/>
        <s v="Lakshmi Rao"/>
        <s v="Janani Chettiar"/>
        <s v="Bharath Velan"/>
        <s v="Thenmozhi Menon"/>
        <s v="Aishwarya Balan"/>
        <s v="Sudha Sekar"/>
        <s v="Pandi Chandran"/>
        <s v="Mani Pandian"/>
        <s v="Ezhil Balan"/>
        <s v="Nithya Nathan"/>
        <s v="Balaji Mudaliar"/>
        <s v="Harini Pandian"/>
        <s v="Hariharan Iyer"/>
        <s v="Eswari Raj"/>
        <s v="Pandi Raj"/>
        <s v="Meena Selvam"/>
        <s v="Elango Balan"/>
        <s v="Kalpana Subramaniam"/>
        <s v="Thenmozhi Naicker"/>
        <s v="Ilango Murugan"/>
        <s v="Anand Kumar"/>
        <s v="Bharath Mudaliar"/>
        <s v="Chandrasekar Balan"/>
        <s v="Udhay Mudaliar"/>
        <s v="Thenmozhi Murugan"/>
        <s v="Venkat Iyer"/>
        <s v="Prasath Prabhu"/>
        <s v="Yazhini Sekar"/>
        <s v="Lalitha Nathan"/>
        <s v="Kannan Gupta"/>
        <s v="Ashok Nathan"/>
        <s v="Hemalatha Gounder"/>
        <s v="Suresh Prabhu"/>
        <s v="Thenmozhi Venkataraman"/>
        <s v="Yogesh Raj"/>
        <s v="Dhanya Chandran"/>
        <s v="Devi Raj"/>
        <s v="Senthil Sekar"/>
        <s v="Sanjay Achari"/>
        <s v="Suresh Chandran"/>
        <s v="Hemalatha Balan"/>
        <s v="Anitha Sharma"/>
        <s v="Venkat Chandran"/>
        <s v="Ilango Iyer"/>
        <s v="Janani Selvam"/>
        <s v="Nithya Venkataraman"/>
        <s v="Anand Chettiar"/>
        <s v="Nandhini Naidu"/>
        <s v="Kamala Menon"/>
        <s v="Prakash Naicker"/>
        <s v="Hemalatha Mudaliar"/>
        <s v="Elango Raj"/>
        <s v="Gayathri Naicker"/>
        <s v="Banu Venkataraman"/>
        <s v="Banu Menon"/>
        <s v="Balamurugan Menon"/>
        <s v="Vasanth Iyer"/>
        <s v="Hema Gounder"/>
        <s v="Anand Pandian"/>
        <s v="Mala Naidu"/>
        <s v="Deepak Chettiar"/>
        <s v="Balamurugan Rao"/>
        <s v="Deepak Chandran"/>
        <s v="Thenmozhi Gupta"/>
        <s v="Bhuvana Venkataraman"/>
        <s v="Gayathri Prabhu"/>
        <s v="Karthik Velan"/>
        <s v="Gopal Sharma"/>
        <s v="Hemalatha Velan"/>
        <s v="Hari Pillai"/>
        <s v="Elango Nair"/>
        <s v="Dhanya Sekar"/>
        <s v="Balaji Krishnan"/>
        <s v="Devi Gounder"/>
        <s v="Gokul Sekar"/>
        <s v="Thenmozhi Reddy"/>
        <s v="Prakash Mudaliar"/>
        <s v="Nithya Pillai"/>
        <s v="Ilango Nathan"/>
        <s v="Thiru Prabhu"/>
        <s v="Kishore Prabhu"/>
        <s v="Gayathri Kumar"/>
        <s v="Gopal Varma"/>
        <s v="Aishwarya Varma"/>
        <s v="Deepa Krishnan"/>
        <s v="Tara Sharma"/>
        <s v="Ishwarya Mudaliar"/>
        <s v="Ovi Reddy"/>
        <s v="Lakshmi Krishnan"/>
        <s v="Kavya Rao"/>
        <s v="Esha Mudaliar"/>
        <s v="Indira Balan"/>
        <s v="Lalitha Menon"/>
        <s v="Arun Iyer"/>
        <s v="Karthik Devi"/>
        <s v="Devi Balan"/>
        <s v="Lalitha Chandran"/>
        <s v="Divya Naicker"/>
        <s v="Latha Nathan"/>
        <s v="Chitra Devi"/>
        <s v="Vijay Velan"/>
        <s v="Thiru Nair"/>
        <s v="Yamuna Mudaliar"/>
        <s v="Indira Prabhu"/>
        <s v="Prasath Selvam"/>
        <s v="Kannan Chettiar"/>
        <s v="Charulatha Velan"/>
        <s v="Meena Menon"/>
        <s v="Jayakumar Nathan"/>
        <s v="Gayathri Iyer"/>
        <s v="Chandrasekar Pandian"/>
        <s v="Udhay Subramaniam"/>
        <s v="Chandrasekar Varma"/>
        <s v="Missing"/>
        <s v="Nagarajan Gounder"/>
        <s v="Kavya Raj"/>
        <s v="Kishore Murugan"/>
        <s v="Nirmala Balan"/>
        <s v="Hari Raj"/>
        <s v="Jagan Pandian"/>
        <s v="Udhay Pandian"/>
        <s v="Hariharan Gounder"/>
        <s v="Kavya Subramaniam"/>
        <s v="Mala Nair"/>
        <s v="Tara Chettiar"/>
        <s v="Kalpana Nair"/>
        <s v="Banu Subramaniam"/>
        <s v="Jayakumar Velan"/>
        <s v="Prasath Mudaliar"/>
        <s v="Karthik Kumar"/>
        <s v="Bhuvana Pillai"/>
        <s v="Tamil Velan"/>
        <s v="Sathish Krishnan"/>
        <s v="Uma Iyer"/>
        <s v="Gopal Krishnan"/>
        <s v="Elango Sekar"/>
        <s v="Usha Balan"/>
        <s v="Naveen Achari"/>
        <s v="Jaya Pandian"/>
        <s v="Lakshmi Reddy"/>
        <s v="Kamala Velan"/>
        <s v="Radha Devi"/>
        <s v="Jagan Reddy"/>
        <s v="Mala Achari"/>
        <s v="Sangeetha Sekar"/>
        <s v="Yogesh Sharma"/>
        <s v="Gopal Velan"/>
        <s v="Usha Naicker"/>
        <s v="Kamala Naidu"/>
        <s v="Vijay Chandran"/>
        <s v="Ovi Pillai"/>
        <s v="Kavya Reddy"/>
        <s v="Padma Naicker"/>
        <s v="Prakash Achari"/>
        <s v="Lakshmi Balan"/>
        <s v="Harini Chandran"/>
        <s v="Dhanush Raj"/>
        <s v="Anjali Krishnan"/>
        <s v="Pandi Pandian"/>
        <s v="Kalpana Kumar"/>
        <s v="Anjali Menon"/>
        <s v="Hema Sharma"/>
        <s v="Thenmozhi Pandian"/>
        <s v="Revathi Pillai"/>
        <s v="Mala Nathan"/>
        <s v="Kishore Sharma"/>
        <s v="Dhanya Krishnan"/>
        <s v="Esha Prabhu"/>
        <s v="Anjali Sekar"/>
        <s v="Kalpana Iyer"/>
        <s v="Anitha Kumar"/>
        <s v="Bhavani Sharma"/>
        <s v="Dhanush Mudaliar"/>
        <s v="Naveen Sharma"/>
        <s v="Meena Gupta"/>
        <s v="Ovi Chandran"/>
        <s v="Anjali Achari"/>
        <s v="Prasath Nair"/>
        <s v="Radha Raj"/>
        <s v="Sanjay Chandran"/>
        <s v="Naveen Pillai"/>
        <s v="Raghav Nathan"/>
        <s v="Latha Gounder"/>
        <s v="Nithya Sharma"/>
        <s v="Nirmala Chandran"/>
        <s v="Dhanya Achari"/>
        <s v="Mala Velan"/>
        <s v="Suresh Balan"/>
        <s v="Vasanthi Sekar"/>
        <s v="Kishore Subramaniam"/>
        <s v="Vani Rao"/>
        <s v="Dhanya Murugan"/>
        <s v="Hemalatha Murugan"/>
        <s v="Prasath Nathan"/>
        <s v="Dinesh Nair"/>
        <s v="Senthil Venkataraman"/>
        <s v="Yazhini Prabhu"/>
        <s v="Harini Varma"/>
        <s v="Eswari Gounder"/>
        <s v="Vasanth Sekar"/>
        <s v="Thiru Devi"/>
        <s v="Meena Reddy"/>
        <s v="Ishwarya Pandian"/>
        <s v="Bhavani Chettiar"/>
        <s v="Hemalatha Menon"/>
        <s v="Nagarajan Gupta"/>
        <s v="Hari Prabhu"/>
        <s v="Divya Reddy"/>
        <s v="Chitra Chandran"/>
        <s v="Janani Iyer"/>
        <s v="Anand Balan"/>
        <s v="Kamala Chandran"/>
        <s v="Jayakumar Reddy"/>
        <s v="Sundar Venkataraman"/>
        <s v="Bharath Devi"/>
        <s v="Ramesh Sharma"/>
        <s v="Gokul Venkataraman"/>
        <s v="Hari Subramaniam"/>
        <s v="Raghav Prabhu"/>
        <s v="Naveen Prabhu"/>
        <s v="Kamala Chettiar"/>
        <s v="Hariharan Menon"/>
        <s v="Tamil Varma"/>
        <s v="Jaya Kumar"/>
        <s v="Kalpana Nathan"/>
        <s v="Dinesh Venkataraman"/>
        <s v="Sudha Venkataraman"/>
        <s v="Lalitha Venkataraman"/>
        <s v="Rajesh Devi"/>
        <s v="Tamil Mudaliar"/>
        <s v="Raghav Chettiar"/>
        <s v="Hemalatha Nathan"/>
        <s v="Uma Nair"/>
        <s v="Banu Mudaliar"/>
        <s v="Bhavani Reddy"/>
        <s v="Divya Nair"/>
        <s v="Udhay Sharma"/>
        <s v="Priya Subramaniam"/>
        <s v="Harini Sharma"/>
        <s v="Hariharan Raj"/>
        <s v="Dhanya Varma"/>
        <s v="Ramesh Naidu"/>
        <s v="Arun Pandian"/>
        <s v="Sangeetha Mudaliar"/>
        <s v="Deepa Sekar"/>
        <s v="Nandhini Prabhu"/>
        <s v="Geetha Venkataraman"/>
        <s v="Sundar Menon"/>
        <s v="Dhanush Chettiar"/>
        <s v="Divya Balan"/>
        <s v="Geetha Selvam"/>
        <s v="Vasanthi Raj"/>
        <s v="Balaji Sekar"/>
        <s v="Aishwarya Pandian"/>
        <s v="Thiru Murugan"/>
        <s v="Suresh Menon"/>
        <s v="Thenmozhi Sharma"/>
        <s v="Venkat Devi"/>
        <s v="Nirmala Iyer"/>
        <s v="Tara Nair"/>
        <s v="Esha Krishnan"/>
        <s v="Gopal Chandran"/>
        <s v="Revathi Sekar"/>
        <s v="Sundar Prabhu"/>
        <s v="Nirmala Venkataraman"/>
        <s v="Pandi Nathan"/>
        <s v="Deepak Nathan"/>
        <s v="Balamurugan Murugan"/>
        <s v="Sudha Prabhu"/>
        <s v="Hari Devi"/>
        <s v="Revathi Murugan"/>
        <s v="Yogesh Iyer"/>
        <s v="Ashok Nair"/>
        <s v="Lakshmi Gounder"/>
        <s v="Nirmala Nair"/>
        <s v="Tara Balan"/>
        <s v="Sangeetha Selvam"/>
        <s v="Esha Nair"/>
        <s v="Vasanth Pandian"/>
        <s v="Pandi Velan"/>
        <s v="Venkat Chettiar"/>
        <s v="Chitra Balan"/>
        <s v="Raghav Nair"/>
        <s v="Raghav Iyer"/>
        <s v="Yazhini Reddy"/>
        <s v="Senthil Pillai"/>
        <s v="Suresh Naicker"/>
        <s v="Gopal Selvam"/>
        <s v="Pandi Subramaniam"/>
        <s v="Suresh Chettiar"/>
        <s v="Naveen Naidu"/>
        <s v="Sundar Balan"/>
        <s v="Umesh Balan"/>
        <s v="Malathi Naidu"/>
        <s v="Devi Prabhu"/>
        <s v="Ilango Achari"/>
        <s v="Indira Nathan"/>
        <s v="Charulatha Achari"/>
        <s v="Chitra Nathan"/>
        <s v="Sudha Achari"/>
        <s v="Karthik Selvam"/>
        <s v="Pandi Naidu"/>
        <s v="Elango Rao"/>
        <s v="Naveen Sekar"/>
        <s v="Vijay Nair"/>
        <s v="Thenmozhi Rao"/>
        <s v="Banu Naicker"/>
        <s v="Lakshmi Chandran"/>
        <s v="Kamala Devi"/>
        <s v="Venkat Nathan"/>
        <s v="Madhavan Iyer"/>
        <s v="Revathi Chettiar"/>
        <s v="Senthil Devi"/>
        <s v="Thiru Selvam"/>
        <s v="Chandran Varma"/>
        <s v="Prasath Chettiar"/>
        <s v="Vani Menon"/>
        <s v="Devi Pandian"/>
        <s v="Karthik Iyer"/>
        <s v="Suresh Naidu"/>
        <s v="Gopal Pandian"/>
        <s v="Arun Gounder"/>
        <s v="Balamurugan Sharma"/>
        <s v="Divya Krishnan"/>
        <s v="Deepa Subramaniam"/>
        <s v="Senthil Raj"/>
        <s v="Hemalatha Devi"/>
        <s v="Aishwarya Iyer"/>
        <s v="Hemalatha Naicker"/>
        <s v="Kalpana Gounder"/>
        <s v="Charulatha Gupta"/>
        <s v="Yogesh Devi"/>
        <s v="Banu Chandran"/>
        <s v="Ilango Sharma"/>
        <s v="Anand Gounder"/>
        <s v="Rajesh Pandian"/>
        <s v="Balaji Varma"/>
        <s v="Ramesh Achari"/>
        <s v="Kavya Sharma"/>
        <s v="Ashok Krishnan"/>
        <s v="Eswari Nathan"/>
        <s v="Meena Prabhu"/>
        <s v="Kannan Raj"/>
        <s v="Prakash Menon"/>
        <s v="Eswari Balan"/>
        <s v="Raghav Naicker"/>
        <s v="Divya Raj"/>
        <s v="Gopal Menon"/>
        <s v="Revathi Sharma"/>
        <s v="Uma Pillai"/>
        <s v="Bharath Krishnan"/>
        <s v="Sudha Menon"/>
        <s v="Mala Gupta"/>
        <s v="Gopal Naidu"/>
        <s v="Chandran Prabhu"/>
        <s v="Mani Venkataraman"/>
        <s v="Banu Sharma"/>
        <s v="Bharath Pillai"/>
        <s v="Ishwarya Krishnan"/>
        <s v="Deepa Devi"/>
        <s v="Senthil Chandran"/>
        <s v="Karthik Raj"/>
        <s v="Bhuvana Devi"/>
        <s v="Manoj Prabhu"/>
        <s v="Ovi Selvam"/>
        <s v="Jayakumar Gounder"/>
        <s v="Yazhini Varma"/>
        <s v="Vasanth Gupta"/>
        <s v="Deepak Gounder"/>
        <s v="Ovi Mudaliar"/>
        <s v="Ilango Varma"/>
        <s v="Pandi Nair"/>
        <s v="Vasanth Varma"/>
        <s v="Om Iyer"/>
        <s v="Arun Achari"/>
        <s v="Vasanth Krishnan"/>
        <s v="Balamurugan Krishnan"/>
        <s v="Nirmala Achari"/>
        <s v="Jagan Iyer"/>
        <s v="Karthik Sharma"/>
        <s v="Nagarajan Raj"/>
        <s v="Dinesh Kumar"/>
        <s v="Om Prabhu"/>
        <s v="Kishore Sekar"/>
        <s v="Revathi Devi"/>
        <s v="Naveen Rao"/>
        <s v="Aishwarya Prabhu"/>
        <s v="Bhuvana Subramaniam"/>
        <s v="Yamuna Gupta"/>
        <s v="Bhavani Pillai"/>
        <s v="Gokul Naidu"/>
        <s v="Tara Rao"/>
        <s v="Jayakumar Gupta"/>
        <s v="Malathi Nathan"/>
        <s v="Kalpana Murugan"/>
        <s v="Elango Devi"/>
        <s v="Vasanth Nathan"/>
        <s v="Dinesh Prabhu"/>
        <s v="Jaya Varma"/>
        <s v="Usha Murugan"/>
        <s v="Jaya Iyer"/>
        <s v="Nirmala Sekar"/>
        <s v="Prasath Raj"/>
        <s v="Latha Chandran"/>
        <s v="Anjali Kumar"/>
        <s v="Venkat Achari"/>
        <s v="Sanjay Iyer"/>
        <s v="Karthik Prabhu"/>
        <s v="Gayathri Naidu"/>
        <s v="Geetha Sharma"/>
        <s v="Mani Nair"/>
        <s v="Sudha Pandian"/>
        <s v="Madhavan Naidu"/>
        <s v="Kishore Mudaliar"/>
        <s v="Gayathri Gounder"/>
        <s v="Deepak Prabhu"/>
        <s v="Balamurugan Nair"/>
        <s v="Banu Iyer"/>
        <s v="Hari Kumar"/>
        <s v="Umesh Nair"/>
        <s v="Hari Sharma"/>
        <s v="Ilango Mudaliar"/>
        <s v="Gokul Chettiar"/>
        <s v="Chitra Naicker"/>
        <s v="Gopal Venkataraman"/>
        <s v="Deepa Varma"/>
        <s v="Usha Gounder"/>
        <s v="Hemalatha Kumar"/>
        <s v="Prasath Gupta"/>
        <s v="Indira Chettiar"/>
        <s v="Deepak Venkataraman"/>
        <s v="Udhay Venkataraman"/>
        <s v="Bhavani Gounder"/>
        <s v="Vasanth Prabhu"/>
        <s v="Vani Reddy"/>
        <s v="Hari Gounder"/>
        <s v="Nandhini Gupta"/>
        <s v="Padma Balan"/>
        <s v="Mala Pillai"/>
        <s v="Raghav Menon"/>
        <s v="Rajesh Varma"/>
        <s v="Aishwarya Gounder"/>
        <s v="Prakash Kumar"/>
        <s v="Deepa Achari"/>
        <s v="Arun Menon"/>
        <s v="Manoj Naidu"/>
        <s v="Prasath Varma"/>
        <s v="Balaji Chettiar"/>
        <s v="Naveen Venkataraman"/>
        <s v="Dinesh Sekar"/>
        <s v="Balamurugan Velan"/>
        <s v="Ashok Balan"/>
        <s v="Chandran Murugan"/>
        <s v="Bhuvana Pandian"/>
        <s v="Anjali Balan"/>
        <s v="Sundar Naicker"/>
        <s v="Harini Krishnan"/>
        <s v="Karthik Gounder"/>
        <s v="Ezhil Venkataraman"/>
        <s v="Vijay Mudaliar"/>
        <s v="Vani Chettiar"/>
        <s v="Lalitha Velan"/>
        <s v="Devi Velan"/>
        <s v="Sangeetha Gounder"/>
        <s v="Anjali Venkataraman"/>
        <s v="Vijay Krishnan"/>
        <s v="Deepa Chettiar"/>
        <s v="Banu Sekar"/>
        <s v="Revathi Gounder"/>
        <s v="Bhavani Prabhu"/>
        <s v="Hariharan Pandian"/>
        <s v="Anand Naidu"/>
        <s v="Nagarajan Sharma"/>
        <s v="Kamala Sekar"/>
        <s v="Malathi Kumar"/>
        <s v="Pandi Gupta"/>
        <s v="Suresh Raj"/>
        <s v="Eswari Murugan"/>
        <s v="Kamala Varma"/>
        <s v="Chandrasekar Raj"/>
        <s v="Pandi Prabhu"/>
        <s v="Aishwarya Raj"/>
        <s v="Poornima Devi"/>
        <s v="Priya Raj"/>
        <s v="Chandran Devi"/>
        <s v="Tara Achari"/>
        <s v="Dhanush Menon"/>
        <s v="Geetha Iyer"/>
        <s v="Janani Sekar"/>
        <s v="Lakshmi Pandian"/>
        <s v="Prakash Selvam"/>
        <s v="Vasanthi Chandran"/>
        <s v="Padma Murugan"/>
        <s v="Jagan Devi"/>
        <s v="Meena Kumar"/>
        <s v="Prasath Rao"/>
        <s v="Meena Balan"/>
        <s v="Usha Velan"/>
        <s v="Chitra Mudaliar"/>
        <s v="Nithya Prabhu"/>
        <s v="Chandran Gupta"/>
        <s v="Jaya Gupta"/>
        <s v="Balamurugan Varma"/>
        <s v="Tamil Raj"/>
        <s v="Bhavani Mudaliar"/>
        <s v="Senthil Menon"/>
        <s v="Anitha Achari"/>
        <s v="Sathish Iyer"/>
        <s v="Usha Kumar"/>
        <s v="Sanjay Varma"/>
        <s v="Nithya Selvam"/>
        <s v="Umesh Chandran"/>
        <s v="Thenmozhi Balan"/>
        <s v="Sundar Achari"/>
        <s v="Dhanush Varma"/>
        <s v="Chandran Krishnan"/>
        <s v="Venkat Raj"/>
        <s v="Charulatha Naidu"/>
        <s v="Suresh Sekar"/>
        <s v="Sanjay Gupta"/>
        <s v="Thiru Gupta"/>
        <s v="Dhanya Pillai"/>
        <s v="Revathi Balan"/>
        <s v="Vijay Venkataraman"/>
        <s v="Ezhil Iyer"/>
        <s v="Mala Devi"/>
        <s v="Latha Subramaniam"/>
        <s v="Manoj Iyer"/>
        <s v="Poornima Krishnan"/>
        <s v="Chitra Reddy"/>
        <s v="Revathi Naicker"/>
        <s v="Mala Murugan"/>
        <s v="Nithya Reddy"/>
        <s v="Vasanth Mudaliar"/>
        <s v="Poornima Sharma"/>
        <s v="Thiru Achari"/>
        <s v="Radha Naicker"/>
        <s v="Ezhil Menon"/>
        <s v="Raghav Pandian"/>
        <s v="Radha Sekar"/>
        <s v="Sudha Gupta"/>
        <s v="Charulatha Raj"/>
        <s v="Karthik Menon"/>
        <s v="Gopal Mudaliar"/>
        <s v="Yogesh Sekar"/>
        <s v="Jagan Venkataraman"/>
        <s v="Anjali Chettiar"/>
        <s v="Banu Naidu"/>
        <s v="Radha Gounder"/>
        <s v="Rajesh Reddy"/>
        <s v="Manoj Devi"/>
        <s v="Anand Krishnan"/>
        <s v="Dhanush Velan"/>
        <s v="Chandran Selvam"/>
        <s v="Chandrasekar Nair"/>
        <s v="Arun Subramaniam"/>
        <s v="Jagan Raj"/>
        <s v="Vijay Balan"/>
        <s v="Indira Subramaniam"/>
        <s v="Sangeetha Pillai"/>
        <s v="Vani Pandian"/>
      </sharedItems>
    </cacheField>
    <cacheField name="Membership" numFmtId="0">
      <sharedItems count="6">
        <s v="Gold"/>
        <s v="Silver"/>
        <s v="Bronze"/>
        <s v="Missing Membership"/>
        <s v="Silver "/>
        <s v=" Gold"/>
      </sharedItems>
    </cacheField>
    <cacheField name="Product_ID" numFmtId="0">
      <sharedItems/>
    </cacheField>
    <cacheField name="Product Name" numFmtId="0">
      <sharedItems count="147">
        <s v="Aavin Cheese 200g"/>
        <s v="Nescafe Soft Drinks Pack"/>
        <s v="Surf Excel Tissue Combo"/>
        <s v="Aachi Idli Rice 500g"/>
        <s v="Local Farm Fresh Vegetables 250ml"/>
        <s v="Parle Chocolates 500g"/>
        <s v="Surf Excel Batteries 2kg"/>
        <s v="Local Farm Fresh Vegetables 250ml v2"/>
        <s v="Gold Winner Sunflower Oil 200g"/>
        <s v="Nescafe Tea Combo"/>
        <s v="Aavin Milk Pack"/>
        <s v="Pepsi Tea 200g"/>
        <s v="Daawat Basmati Rice 2kg"/>
        <s v="Bisleri Soft Drinks 2kg"/>
        <s v="Aachi Powdered Spices 200g"/>
        <s v="Milky Mist Butter Pack"/>
        <s v="Aachi Ponni Rice 2kg"/>
        <s v="Coca-Cola Tea 1kg"/>
        <s v="Organic Fresh Fresh Vegetables 200g"/>
        <s v="Organic Fresh Fresh Fruits Combo"/>
        <s v="Aachi Ponni Rice 500g"/>
        <s v="Harvest Gold Buns 200g"/>
        <s v="Gold Winner Coconut Oil 2kg"/>
        <s v="Eveready Detergent 1L"/>
        <s v="Vim Toilet Cleaner 200g"/>
        <s v="Organic Fresh Fresh Fruits Pack"/>
        <s v="Organic Fresh Fresh Fruits 2kg"/>
        <s v="Nestle Curd 1kg"/>
        <s v="Eveready Detergent Pack"/>
        <s v="Coca-Cola Coffee 500g"/>
        <s v="Harvest Gold Cookies 500g"/>
        <s v="Gold Winner Coconut Oil 2kg v2"/>
        <s v="Vim Dishwash 1kg"/>
        <s v="Organic Fresh Fresh Vegetables Pack"/>
        <s v="Milky Mist Milk 2kg"/>
        <s v="Amul Paneer 1kg"/>
        <s v="Sakthi Powdered Spices 250ml"/>
        <s v="Aachi Ponni Rice 250ml"/>
        <s v="Aachi Ponni Rice 1kg v2"/>
        <s v="Aavin Milk Pack v2"/>
        <s v="Parle Namkeen 500g"/>
        <s v="Everest Powdered Spices Combo"/>
        <s v="Coca-Cola Coffee Combo"/>
        <s v="Cadbury Biscuits 250ml"/>
        <s v="Amul Paneer 250ml"/>
        <s v="Aachi Whole Spices 200g v2"/>
        <s v="Fortune Gingelly Oil 250ml"/>
        <s v="India Gate Ponni Rice 1kg"/>
        <s v="Tata Tea Soft Drinks 500g"/>
        <s v="Vim Floor Cleaner 1L"/>
        <s v="Cadbury Namkeen Pack"/>
        <s v="Lizol Toilet Cleaner 200g v2"/>
        <s v="Lays Chocolates Combo"/>
        <s v="Patanjali Soap Combo"/>
        <s v="Cadbury Namkeen Combo"/>
        <s v="Nestle Butter 250ml"/>
        <s v="Dove Shampoo 500g"/>
        <s v="Harvest Gold Buns Combo"/>
        <s v="Everest Blended Masala 2kg"/>
        <s v="Organic Fresh Fresh Fruits 200g"/>
        <s v="Vim Kitchenware Combo"/>
        <s v="Harvest Gold Rusk 1kg"/>
        <s v="Organic Fresh Fresh Vegetables 500g"/>
        <s v="Eveready Batteries 250ml"/>
        <s v="Idhayam Groundnut Oil 2kg"/>
        <s v="Fortune Gingelly Oil 200g"/>
        <s v="Vim Toilet Cleaner 2kg"/>
        <s v="Milky Mist Curd 1kg"/>
        <s v="India Gate Basmati Rice 250ml"/>
        <s v="Aachi Basmati Rice 2kg"/>
        <s v="Local Farm Fresh Fruits Combo v2"/>
        <s v="Patanjali Shampoo Combo"/>
        <s v="Local Farm Fresh Vegetables 200g"/>
        <s v="Dove Shampoo 2kg"/>
        <s v="Lizol Floor Cleaner 200g"/>
        <s v="Lays Namkeen 2kg"/>
        <s v="Eveready Batteries Combo"/>
        <s v="MDH Whole Spices 1L"/>
        <s v="Fortune Coconut Oil 500g"/>
        <s v="Fortune Gingelly Oil 1L"/>
        <s v="Aavin Milk 1L"/>
        <s v="Aachi Idli Rice Combo"/>
        <s v="Idhayam Groundnut Oil 1kg"/>
        <s v="Patanjali Shampoo 2kg"/>
        <s v="Nescafe Coffee 500g"/>
        <s v="Aachi Basmati Rice 200g"/>
        <s v="Britannia Rusk 1L"/>
        <s v="ITC Ice Cream 250ml"/>
        <s v="Britannia Cookies 200g"/>
        <s v="Britannia Buns 2kg"/>
        <s v="Nescafe Coffee Pack"/>
        <s v="Organic Fresh Fresh Fruits Pack v2"/>
        <s v="Local Bakers Buns 1kg"/>
        <s v="Aachi Ponni Rice 1kg"/>
        <s v="Organic Fresh Fresh Vegetables 250ml"/>
        <s v="Britannia Buns Pack"/>
        <s v="Lizol Toilet Cleaner Combo"/>
        <s v="Vim Tissue 500g"/>
        <s v="Lays Namkeen 200g"/>
        <s v="Nescafe Coffee 1kg"/>
        <s v="Local Farm Fresh Vegetables Combo"/>
        <s v="Local Farm Fresh Fruits 250ml"/>
        <s v="Amul Butter 1L"/>
        <s v="Cadbury Biscuits Pack"/>
        <s v="Lays Chocolates 1kg"/>
        <s v="Aachi Powdered Spices Pack"/>
        <s v="Vim Kitchenware 1kg"/>
        <s v="Harpic Toilet Cleaner Pack"/>
        <s v="Harpic Dishwash Combo"/>
        <s v="Organic Fresh Fresh Vegetables 2kg"/>
        <s v="Lizol Dishwash 200g"/>
        <s v="Amul Ice Cream 2kg"/>
        <s v="Himalaya Skin Care Combo"/>
        <s v="ITC Frozen Vegetables 250ml v2"/>
        <s v="Himalaya Soap 250ml"/>
        <s v="ITC Frozen Snacks 250ml"/>
        <s v="Organic Fresh Fresh Fruits 500g"/>
        <s v="Local Farm Fresh Fruits 1kg"/>
        <s v="Local Farm Fresh Fruits Combo"/>
        <s v="ITC Frozen Vegetables 250ml"/>
        <s v="MDH Powdered Spices 200g"/>
        <s v="ITC Ice Cream 500g"/>
        <s v="Lizol Toilet Cleaner 200g"/>
        <s v="Idhayam Gingelly Oil 1kg"/>
        <s v="missing product"/>
        <s v="Dove Toothpaste 1L"/>
        <s v="Cadbury Chips 1kg"/>
        <s v="Harvest Gold Cookies Pack"/>
        <s v="Aachi Whole Spices 200g"/>
        <s v="Aachi Powdered Spices 200g v2"/>
        <s v="Colgate Shampoo Combo"/>
        <s v="Britannia Buns 2kg v2"/>
        <s v="Local Farm Fresh Vegetables 1L"/>
        <s v="Colgate Toothpaste 1kg"/>
        <s v="MDH Whole Spices Combo"/>
        <s v="Amul Frozen Vegetables 250ml"/>
        <s v="Local Farm Fresh Vegetables 200g v2"/>
        <s v="McCain Ice Cream 200g"/>
        <s v="Local Farm Fresh Fruits Combo v3"/>
        <s v="McCain Ice Cream 2kg"/>
        <s v="Amul Frozen Vegetables 500g"/>
        <s v="Patanjali Shampoo 1kg"/>
        <s v="Organic Fresh Fresh Vegetables 200g v2"/>
        <s v="Amul Frozen Vegetables 2kg"/>
        <s v="Surf Excel Tissue Combo v2"/>
        <s v="Harpic Dishwash 2kg"/>
        <s v="Himalaya Skin Care 1L"/>
      </sharedItems>
    </cacheField>
    <cacheField name="Catogory" numFmtId="0">
      <sharedItems count="17">
        <s v="Dairy"/>
        <s v="Beverages"/>
        <s v="Household"/>
        <s v="Rice"/>
        <s v="Vegetables"/>
        <s v="Snacks"/>
        <s v="Oil"/>
        <s v="Masala"/>
        <s v="Fruits"/>
        <s v="Bakery"/>
        <s v="Cleaning"/>
        <s v="Personal Care"/>
        <s v="Frozen Foods"/>
        <s v=" Fruits"/>
        <s v=" Frozen Foods"/>
        <s v="Missing Catogory"/>
        <s v=" Bakery"/>
      </sharedItems>
    </cacheField>
    <cacheField name="Store_ID" numFmtId="0">
      <sharedItems/>
    </cacheField>
    <cacheField name="Store Name" numFmtId="0">
      <sharedItems count="177">
        <s v="FreshMart Mysuru Colony"/>
        <s v="FreshMart Mumbai Central"/>
        <s v="FreshMart Bengaluru Plaza"/>
        <s v="FreshMart Lucknow Heights"/>
        <s v="FreshMart Hyderabad Towers"/>
        <s v="FreshMart Salem Crossing"/>
        <s v="FreshMart Surat Junction"/>
        <s v="FreshMart Hyderabad Crossing"/>
        <s v="FreshMart Kochi Plaza"/>
        <s v="FreshMart Hyderabad Heights"/>
        <s v="FreshMart Salem Main Road"/>
        <s v="FreshMart Tiruppur Heights"/>
        <s v="FreshMart Erode Circle"/>
        <s v="FreshMart Madurai Crossing"/>
        <s v="FreshMart Bengaluru Circle"/>
        <s v="FreshMart Tiruppur Complex"/>
        <s v="FreshMart Salem Hub"/>
        <s v="FreshMart Coimbatore Heights"/>
        <s v="FreshMart Mysuru Junction"/>
        <s v="FreshMart Surat Plaza"/>
        <s v="FreshMart Erode Colony"/>
        <s v="FreshMart Coimbatore Main Road"/>
        <s v="FreshMart Erode Square"/>
        <s v="FreshMart Ahmedabad Complex"/>
        <s v="FreshMart Bengaluru Market"/>
        <s v="FreshMart Jaipur Market"/>
        <s v="FreshMart Chennai Gardens"/>
        <s v="FreshMart Madurai Circle"/>
        <s v="FreshMart Bengaluru Square"/>
        <s v="FreshMart Ahmedabad Hub"/>
        <s v="FreshMart Mumbai Square"/>
        <s v="FreshMart Nagpur Junction"/>
        <s v="FreshMart Bengaluru Colony"/>
        <s v="FreshMart Mysuru Circle"/>
        <s v="FreshMart Kochi Circle"/>
        <s v="FreshMart Hyderabad Hub"/>
        <s v="FreshMart Lucknow Square"/>
        <s v="FreshMart Hyderabad Enclave"/>
        <s v="FreshMart Lucknow Extension"/>
        <s v="FreshMart Pune Main Road"/>
        <s v="FreshMart Guwahati Heights"/>
        <s v="FreshMart Mysuru Crossing"/>
        <s v="FreshMart Madurai Colony"/>
        <s v="FreshMart Tiruppur Square"/>
        <s v="FreshMart Tiruppur Plaza"/>
        <s v="FreshMart Surat Heights"/>
        <s v="FreshMart Guwahati Colony"/>
        <s v="FreshMart Nagpur Market"/>
        <s v="FreshMart Nagpur Crossing"/>
        <s v="FreshMart Mysuru Main Road"/>
        <s v="FreshMart Tiruppur Extension"/>
        <s v="FreshMart Nagpur Gardens"/>
        <s v="FreshMart Madurai Arcade"/>
        <s v="FreshMart Tiruppur Towers"/>
        <s v="FreshMart Pune Extension"/>
        <s v="FreshMart Ahmedabad Gardens"/>
        <s v="FreshMart Bhubaneswar Nagar"/>
        <s v="FreshMart Hyderabad Extension"/>
        <s v="FreshMart Chennai Complex"/>
        <s v="FreshMart Mysuru Square"/>
        <s v="FreshMart Surat Hub"/>
        <s v="FreshMart Ahmedabad Arcade"/>
        <s v="FreshMart Lucknow Complex"/>
        <s v="FreshMart Erode Point"/>
        <s v="FreshMart Tiruppur Enclave"/>
        <s v="FreshMart Ahmedabad Crossing"/>
        <s v="FreshMart Hyderabad Colony"/>
        <s v="FreshMart Kochi Bypass"/>
        <s v="FreshMart Coimbatore Plaza"/>
        <s v="FreshMart Hyderabad Main Road"/>
        <s v="FreshMart Nagpur Central"/>
        <s v="FreshMart Ahmedabad Heights"/>
        <s v="FreshMart Hyderabad Market"/>
        <s v="FreshMart Surat Crossing"/>
        <s v="FreshMart Kochi Colony"/>
        <s v="FreshMart Delhi Towers"/>
        <s v="FreshMart Patna Arcade"/>
        <s v="FreshMart Mumbai Extension"/>
        <s v="FreshMart Mysuru Arcade"/>
        <s v="FreshMart Pune Junction"/>
        <s v="FreshMart Tiruppur Colony"/>
        <s v="FreshMart Tiruppur Market"/>
        <s v="FreshMart Pune Enclave"/>
        <s v="FreshMart Chennai Central"/>
        <s v="FreshMart Mysuru Market"/>
        <s v="FreshMart Chennai Junction"/>
        <s v="FreshMart Nagpur Plaza"/>
        <s v="FreshMart Salem Bypass"/>
        <s v="FreshMart Mysuru Complex"/>
        <s v="FreshMart Mysuru Towers"/>
        <s v="FreshMart Erode Central"/>
        <s v="FreshMart Coimbatore Colony"/>
        <s v="FreshMart Surat Colony"/>
        <s v="FreshMart Erode Heights"/>
        <s v="FreshMart Surat Central"/>
        <s v="FreshMart Surat Towers"/>
        <s v="FreshMart Mysuru Plaza"/>
        <s v="FreshMart Salem Extension"/>
        <s v="FreshMart Erode Plaza"/>
        <s v="FreshMart Kochi Main Road"/>
        <s v="FreshMart Chandigarh Plaza"/>
        <s v="FreshMart Jaipur Colony"/>
        <s v="FreshMart Salem Complex"/>
        <s v="FreshMart Kanpur Gardens"/>
        <s v="FreshMart Bengaluru Nagar"/>
        <s v="FreshMart Nagpur Colony"/>
        <s v="FreshMart Guwahati Extension"/>
        <s v="FreshMart Chandigarh Square"/>
        <s v="FreshMart Madurai Gardens"/>
        <s v="FreshMart Nagpur Arcade"/>
        <s v="FreshMart Kochi Extension"/>
        <s v="FreshMart Bengaluru Enclave"/>
        <s v="FreshMart Bengaluru Junction"/>
        <s v="FreshMart Jaipur Hub"/>
        <s v="FreshMart Surat Enclave"/>
        <s v="FreshMart Mumbai Towers"/>
        <s v="FreshMart Tiruppur Bypass"/>
        <s v="FreshMart Lucknow Main Road"/>
        <s v="FreshMart Mumbai Colony"/>
        <s v="FreshMart Erode Crossing"/>
        <s v="FreshMart Delhi Complex"/>
        <s v="FreshMart Madurai Market"/>
        <s v="FreshMart Erode Extension"/>
        <s v="FreshMart Erode Hub"/>
        <s v="FreshMart Pune Square"/>
        <s v="FreshMart Guwahati Point"/>
        <s v="FreshMart Mumbai Bypass"/>
        <s v="FreshMart Kanpur Colony"/>
        <s v="FreshMart Ahmedabad Enclave"/>
        <s v="FreshMart Nagpur Towers"/>
        <s v="FreshMart Guwahati Main Road"/>
        <s v="FreshMart Coimbatore Circle"/>
        <s v="FreshMart Mumbai Enclave"/>
        <s v="FreshMart Jaipur Point"/>
        <s v="FreshMart Salem Colony"/>
        <s v="FreshMart Surat Arcade"/>
        <s v="FreshMart Kochi Gardens"/>
        <s v="FreshMart Kochi Square"/>
        <s v="FreshMart Salem Circle"/>
        <s v="FreshMart Chandigarh Hub"/>
        <s v="FreshMart Tiruppur Circle"/>
        <s v="FreshMart Madurai Junction"/>
        <s v="FreshMart Pune Towers"/>
        <s v="FreshMart Nagpur Square"/>
        <s v="FreshMart Pune Complex"/>
        <s v="FreshMart Delhi Extension"/>
        <s v="FreshMart Mysuru Heights"/>
        <s v="FreshMart Chennai Main Road"/>
        <s v="FreshMart Delhi Crossing"/>
        <s v="FreshMart Chennai Crossing"/>
        <s v="FreshMart Kolkata Main Road"/>
        <s v="FreshMart Madurai Plaza"/>
        <s v="FreshMart Ahmedabad Nagar"/>
        <s v="FreshMart Kolkata Nagar"/>
        <s v="FreshMart Surat Extension"/>
        <s v="FreshMart Madurai Point"/>
        <s v="FreshMart Pune Heights"/>
        <s v="FreshMart Lucknow Nagar"/>
        <s v="FreshMart Mysuru Bypass"/>
        <s v="FreshMart Ahmedabad Junction"/>
        <s v="FreshMart Lucknow Arcade"/>
        <s v="FreshMart Kolkata Hub"/>
        <s v="FreshMart Mumbai Complex"/>
        <s v="FreshMart Mysuru Enclave"/>
        <s v="FreshMart Salem Point"/>
        <s v="FreshMart Patna Square"/>
        <s v="FreshMart Jaipur Junction"/>
        <s v="FreshMart Lucknow Junction"/>
        <s v="FreshMart Surat Nagar"/>
        <s v="FreshMart Ahmedabad Square"/>
        <s v="FreshMart Delhi Arcade"/>
        <s v="FreshMart Lucknow Enclave"/>
        <s v="FreshMart Patna Circle"/>
        <s v="Missing Store"/>
        <s v="FreshMart Kolkata Towers"/>
        <s v="FreshMart Bhubaneswar Complex"/>
        <s v="FreshMart Chandigarh Market"/>
      </sharedItems>
    </cacheField>
    <cacheField name="Region" numFmtId="0">
      <sharedItems count="5">
        <s v="South"/>
        <s v="West"/>
        <s v="North"/>
        <s v="East"/>
        <s v="Missing Region"/>
      </sharedItems>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4">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4">
      <sharedItems containsSemiMixedTypes="0" containsString="0" containsNumber="1" minValue="0" maxValue="962.59"/>
    </cacheField>
    <cacheField name="Sales_Amount" numFmtId="0">
      <sharedItems containsMixedTypes="1" containsNumber="1" minValue="37.409999999999997" maxValue="5419.04" count="2291">
        <n v="2194.29"/>
        <n v="1534.04"/>
        <n v="476.43"/>
        <n v="1296.3399999999999"/>
        <n v="291.72000000000003"/>
        <n v="2979.97"/>
        <n v="456.43"/>
        <n v="1430.75"/>
        <n v="243.08"/>
        <n v="794.1"/>
        <n v="1271.0999999999999"/>
        <n v="1414.1"/>
        <n v="1723.7"/>
        <n v="1166.71"/>
        <n v="2162.7399999999998"/>
        <n v="83.32"/>
        <n v="361.93"/>
        <n v="1099.1600000000001"/>
        <n v="2060.2800000000002"/>
        <n v="558.54"/>
        <n v="696.27"/>
        <n v="196.76"/>
        <n v="633.44000000000005"/>
        <n v="4364.43"/>
        <n v="487.6"/>
        <n v="1207.3499999999999"/>
        <n v="813.44"/>
        <n v="885.1"/>
        <n v="4174.57"/>
        <n v="882.38"/>
        <n v="221.79"/>
        <n v="1787.49"/>
        <n v="2315.46"/>
        <n v="2317.0100000000002"/>
        <n v="1216.17"/>
        <n v="434.84"/>
        <n v="387.38"/>
        <n v="38.659999999999997"/>
        <n v="1013.57"/>
        <n v="53.93"/>
        <n v="397.22"/>
        <n v="852.99"/>
        <n v="280.41000000000003"/>
        <n v="1368.87"/>
        <n v="395.09"/>
        <n v="449.46"/>
        <n v="1253.8800000000001"/>
        <n v="160.34"/>
        <n v="377.28"/>
        <n v="37.79"/>
        <n v="416.69"/>
        <n v="397.05"/>
        <n v="386.88"/>
        <n v="649.11"/>
        <n v="585.46"/>
        <n v="166.67"/>
        <n v="617.5"/>
        <n v="782.79"/>
        <n v="307.52999999999997"/>
        <n v="1546"/>
        <n v="483.09"/>
        <n v="1644.83"/>
        <n v="1197.45"/>
        <n v="151.36000000000001"/>
        <n v="102.17"/>
        <n v="1116.77"/>
        <n v="680.66"/>
        <n v="521.25"/>
        <n v="1329.72"/>
        <n v="688.65"/>
        <n v="2133.86"/>
        <n v="3724.9"/>
        <n v="739.85"/>
        <n v="1047.33"/>
        <n v="2789.22"/>
        <n v="401.58"/>
        <n v="1080.43"/>
        <n v="531.17999999999995"/>
        <n v="3391.06"/>
        <n v="3610.26"/>
        <n v="2110.2600000000002"/>
        <n v="819.06"/>
        <n v="261.55"/>
        <n v="845.5"/>
        <n v="3909.39"/>
        <n v="1486.86"/>
        <n v="361.51"/>
        <n v="196.27"/>
        <n v="1853.19"/>
        <n v="486.24"/>
        <n v="1167.68"/>
        <n v="96.72"/>
        <n v="366.78"/>
        <n v="405.39"/>
        <n v="1274.6099999999999"/>
        <n v="235.85"/>
        <n v="261.05"/>
        <n v="959.16"/>
        <n v="1112.07"/>
        <n v="528.08000000000004"/>
        <n v="401.06"/>
        <n v="1327.89"/>
        <n v="1226.48"/>
        <n v="318.52999999999997"/>
        <n v="1174.3"/>
        <n v="194.72"/>
        <n v="530.16"/>
        <n v="388.29"/>
        <n v="45.38"/>
        <n v="1147.92"/>
        <n v="419.3"/>
        <n v="1111.77"/>
        <n v="1643.42"/>
        <n v="1548.47"/>
        <n v="1081.56"/>
        <n v="1120.93"/>
        <n v="577.91999999999996"/>
        <n v="810.2"/>
        <n v="861.58"/>
        <n v="2650.8"/>
        <n v="740.57"/>
        <n v="801.09"/>
        <n v="877.56"/>
        <n v="1547.09"/>
        <n v="1679.68"/>
        <n v="436.6"/>
        <n v="1554.16"/>
        <n v="293.47000000000003"/>
        <n v="1258.6500000000001"/>
        <n v="2202.1999999999998"/>
        <n v="646.04999999999995"/>
        <n v="1083.3399999999999"/>
        <n v="931.14"/>
        <n v="1020.75"/>
        <n v="213.97"/>
        <n v="655.67"/>
        <n v="1019.09"/>
        <n v="489.93"/>
        <n v="1335.46"/>
        <n v="215.65"/>
        <n v="328.09"/>
        <n v="1367.36"/>
        <n v="545.32000000000005"/>
        <n v="796.5"/>
        <n v="524.12"/>
        <n v="1324.59"/>
        <n v="1512.6"/>
        <n v="335.2"/>
        <n v="507.48"/>
        <n v="1881.72"/>
        <n v="112.89"/>
        <n v="2026.24"/>
        <n v="1087.21"/>
        <n v="643.36"/>
        <n v="580.84"/>
        <n v="509.54"/>
        <n v="2627.52"/>
        <n v="505.54"/>
        <n v="2784.01"/>
        <n v="873.08"/>
        <n v="3863.14"/>
        <n v="969.31"/>
        <n v="526.76"/>
        <n v="106.1"/>
        <n v="835.62"/>
        <n v="367"/>
        <n v="1764.07"/>
        <n v="788.62"/>
        <n v="822.25"/>
        <n v="1569.55"/>
        <n v="2549.66"/>
        <n v="659.38"/>
        <n v="2568.9299999999998"/>
        <n v="1190.77"/>
        <n v="955.65"/>
        <n v="1185.73"/>
        <n v="1307.96"/>
        <n v="2593.0100000000002"/>
        <n v="351.78"/>
        <n v="1507.2"/>
        <n v="422.67"/>
        <n v="912.29"/>
        <n v="1048.0899999999999"/>
        <n v="1574.44"/>
        <n v="327.93"/>
        <n v="637.64"/>
        <n v="434.65"/>
        <n v="343.56"/>
        <n v="259.06"/>
        <n v="228.73"/>
        <n v="344.56"/>
        <n v="657.18"/>
        <n v="897.88"/>
        <n v="806.92"/>
        <n v="698.58"/>
        <n v="450.98"/>
        <n v="785.77"/>
        <n v="424.46"/>
        <n v="970.97"/>
        <n v="3024.36"/>
        <n v="1711.87"/>
        <n v="879.36"/>
        <n v="258.12"/>
        <n v="726.66"/>
        <n v="333.27"/>
        <n v="1471.4"/>
        <n v="1134.98"/>
        <n v="929.3"/>
        <n v="1491.58"/>
        <n v="887.62"/>
        <n v="668.72"/>
        <n v="371.53"/>
        <n v="1688.18"/>
        <n v="754.11"/>
        <n v="1593"/>
        <n v="2696"/>
        <n v="3151.6"/>
        <n v="142.58000000000001"/>
        <n v="1584.31"/>
        <n v="1282.27"/>
        <n v="955.57"/>
        <n v="1548.84"/>
        <n v="1142.97"/>
        <n v="667.55"/>
        <n v="1190.8"/>
        <n v="55.81"/>
        <n v="2136.29"/>
        <n v="689.38"/>
        <n v="1895.72"/>
        <n v="1084.29"/>
        <n v="299.79000000000002"/>
        <n v="678.21"/>
        <n v="2344.13"/>
        <n v="267.02999999999997"/>
        <n v="482.19"/>
        <n v="1568.34"/>
        <n v="759.08"/>
        <n v="367.66"/>
        <n v="2962.4"/>
        <n v="826.92"/>
        <n v="2114.0700000000002"/>
        <n v="1619.89"/>
        <n v="229.7"/>
        <n v="302.72000000000003"/>
        <n v="991.47"/>
        <n v="3557.56"/>
        <n v="1034.19"/>
        <n v="1557.3"/>
        <n v="102.7"/>
        <n v="422.17"/>
        <s v="Rs.1958.68"/>
        <n v="1962.22"/>
        <n v="1917.55"/>
        <n v="902.37"/>
        <n v="1232.08"/>
        <n v="83.87"/>
        <n v="1725.05"/>
        <n v="186.94"/>
        <n v="593.95000000000005"/>
        <s v="Rs.4555.82"/>
        <n v="3437.67"/>
        <n v="1081.47"/>
        <n v="740.1"/>
        <n v="1530.24"/>
        <n v="667.08"/>
        <n v="2246.86"/>
        <n v="470.5"/>
        <n v="297.8"/>
        <n v="2435.83"/>
        <n v="2278.9499999999998"/>
        <n v="300.36"/>
        <n v="1831.95"/>
        <n v="3482.94"/>
        <n v="2579.2199999999998"/>
        <n v="899.83"/>
        <n v="1025.0999999999999"/>
        <n v="2053.87"/>
        <n v="1287.8900000000001"/>
        <n v="1267.45"/>
        <n v="2057.13"/>
        <n v="1216.3800000000001"/>
        <n v="928.44"/>
        <n v="1908.16"/>
        <n v="1350.55"/>
        <n v="1356.42"/>
        <n v="2489.6799999999998"/>
        <n v="2523.38"/>
        <n v="1007.16"/>
        <n v="1022.13"/>
        <n v="320.8"/>
        <n v="1906.85"/>
        <n v="3116.88"/>
        <n v="1212.3800000000001"/>
        <n v="738.44"/>
        <n v="766.73"/>
        <n v="1192.3499999999999"/>
        <n v="141.66999999999999"/>
        <n v="1168.83"/>
        <n v="1691.26"/>
        <n v="966.79"/>
        <n v="1764.15"/>
        <n v="2303.11"/>
        <n v="2289.6"/>
        <n v="2104.8000000000002"/>
        <n v="128.08000000000001"/>
        <n v="1661.04"/>
        <n v="1395.82"/>
        <n v="605.55999999999995"/>
        <n v="142.27000000000001"/>
        <n v="507.3"/>
        <n v="2395.75"/>
        <n v="818.42"/>
        <n v="1369.87"/>
        <n v="3260.25"/>
        <n v="497.19"/>
        <n v="2238.5300000000002"/>
        <n v="1165.32"/>
        <n v="1106.3499999999999"/>
        <n v="1012.91"/>
        <n v="1383.87"/>
        <n v="2974.03"/>
        <n v="1369.08"/>
        <n v="508.46"/>
        <n v="1240.4100000000001"/>
        <n v="1634.23"/>
        <n v="441.58"/>
        <n v="2457.25"/>
        <n v="908.42"/>
        <n v="212.2"/>
        <n v="2468.62"/>
        <n v="690.92"/>
        <n v="590"/>
        <n v="1064.77"/>
        <n v="524.41"/>
        <n v="1878.58"/>
        <n v="295.44"/>
        <n v="128.09"/>
        <n v="1625.46"/>
        <n v="1610.75"/>
        <n v="1715.5"/>
        <n v="158.41999999999999"/>
        <n v="1082.4000000000001"/>
        <n v="1737.02"/>
        <n v="217.72"/>
        <n v="3756.53"/>
        <n v="1451.69"/>
        <n v="2359"/>
        <n v="2450.02"/>
        <n v="393.83"/>
        <n v="1372.58"/>
        <n v="988.61"/>
        <n v="295.45999999999998"/>
        <n v="308.35000000000002"/>
        <n v="1379.79"/>
        <n v="524.16"/>
        <n v="810.87"/>
        <n v="738.6"/>
        <n v="314.81"/>
        <n v="777.08"/>
        <n v="2159.36"/>
        <n v="684.22"/>
        <n v="1370.41"/>
        <n v="817.97"/>
        <n v="386.47"/>
        <n v="712.79"/>
        <n v="567.86"/>
        <n v="393.64"/>
        <n v="3584.61"/>
        <n v="1281.77"/>
        <n v="2105.0300000000002"/>
        <n v="628.14"/>
        <n v="73.83"/>
        <n v="206.66"/>
        <n v="541.65"/>
        <n v="2276.94"/>
        <n v="2236.25"/>
        <n v="1391.71"/>
        <n v="380.47"/>
        <n v="305.66000000000003"/>
        <n v="931.9"/>
        <n v="87.03"/>
        <n v="1932.15"/>
        <n v="1303.93"/>
        <n v="354.25"/>
        <n v="756.9"/>
        <n v="3756.8"/>
        <n v="885.31"/>
        <n v="374.52"/>
        <n v="648.89"/>
        <n v="218.41"/>
        <n v="637.20000000000005"/>
        <n v="1376.16"/>
        <n v="1045.56"/>
        <n v="3330.67"/>
        <n v="179.76"/>
        <n v="232.86"/>
        <n v="564.44000000000005"/>
        <n v="437.49"/>
        <n v="573.39"/>
        <n v="271.95999999999998"/>
        <n v="947.28"/>
        <n v="1299.24"/>
        <n v="1314.24"/>
        <n v="140"/>
        <n v="352.93"/>
        <n v="1039.4100000000001"/>
        <n v="3277.48"/>
        <n v="1258.52"/>
        <n v="1891.82"/>
        <n v="179.87"/>
        <n v="268.01"/>
        <n v="2854.98"/>
        <n v="1412.2"/>
        <n v="1572.27"/>
        <n v="975.15"/>
        <n v="2102.0500000000002"/>
        <n v="572.12"/>
        <n v="665.73"/>
        <n v="2126.5500000000002"/>
        <n v="442.14"/>
        <n v="375.45"/>
        <n v="37.409999999999997"/>
        <n v="896.04"/>
        <n v="209.19"/>
        <n v="385.28"/>
        <n v="1051.08"/>
        <n v="789.66"/>
        <n v="2020.23"/>
        <n v="248.47"/>
        <n v="1380.56"/>
        <n v="827.24"/>
        <n v="155"/>
        <n v="2442.58"/>
        <n v="2279.1"/>
        <n v="238"/>
        <n v="1782.4"/>
        <n v="1177.1600000000001"/>
        <n v="760.63"/>
        <n v="1683.23"/>
        <n v="3477.01"/>
        <n v="895"/>
        <n v="1385.38"/>
        <n v="813.35"/>
        <n v="534.59"/>
        <n v="935.32"/>
        <n v="435.09"/>
        <n v="456.26"/>
        <n v="370.13"/>
        <n v="141.86000000000001"/>
        <n v="449.28"/>
        <n v="2087.12"/>
        <n v="907.92"/>
        <n v="479.19"/>
        <n v="1374.24"/>
        <n v="1180.3399999999999"/>
        <n v="645.54"/>
        <n v="118.06"/>
        <n v="513.96"/>
        <n v="1329.62"/>
        <n v="1054.8699999999999"/>
        <n v="826.2"/>
        <n v="784.67"/>
        <n v="930.66"/>
        <n v="437.64"/>
        <n v="161"/>
        <n v="1138.54"/>
        <n v="2030"/>
        <n v="1253.9100000000001"/>
        <n v="1911.07"/>
        <n v="91.93"/>
        <n v="1118.21"/>
        <n v="134.05000000000001"/>
        <n v="459.58"/>
        <n v="1657.37"/>
        <n v="1316.1"/>
        <n v="317.39999999999998"/>
        <n v="204.11"/>
        <n v="940.41"/>
        <n v="295.94"/>
        <n v="98.07"/>
        <n v="391.29"/>
        <n v="1062.68"/>
        <n v="316.60000000000002"/>
        <n v="2448.7800000000002"/>
        <n v="314.47000000000003"/>
        <n v="740.74"/>
        <n v="1802.45"/>
        <n v="2404.9899999999998"/>
        <n v="187.51"/>
        <n v="254.85"/>
        <n v="692.74"/>
        <n v="267.47000000000003"/>
        <n v="1050.6199999999999"/>
        <n v="1087.0999999999999"/>
        <n v="2789.36"/>
        <n v="174.25"/>
        <n v="1096.33"/>
        <n v="1213.6600000000001"/>
        <n v="425.88"/>
        <n v="1619.88"/>
        <n v="654.16"/>
        <n v="2370.9499999999998"/>
        <n v="688.75"/>
        <n v="309.91000000000003"/>
        <n v="2789.31"/>
        <n v="465.12"/>
        <n v="2041.83"/>
        <n v="1542.07"/>
        <n v="1081.32"/>
        <n v="1293.8399999999999"/>
        <n v="1528.23"/>
        <n v="697.74"/>
        <n v="1083.5999999999999"/>
        <n v="1333.09"/>
        <n v="696.88"/>
        <n v="3582.63"/>
        <n v="1017.07"/>
        <n v="4295.32"/>
        <n v="1383.31"/>
        <n v="1938.5"/>
        <n v="1006.72"/>
        <n v="482.03"/>
        <n v="981.57"/>
        <n v="2024.85"/>
        <n v="1536.11"/>
        <n v="206.85"/>
        <n v="503.06"/>
        <n v="1305"/>
        <n v="227.34"/>
        <n v="2537.62"/>
        <n v="628.87"/>
        <n v="721.04"/>
        <n v="1554.18"/>
        <n v="464.41"/>
        <n v="1338.51"/>
        <n v="210.7"/>
        <n v="302.29000000000002"/>
        <n v="1456.24"/>
        <n v="1065.83"/>
        <n v="2029.12"/>
        <n v="387.78"/>
        <n v="551.51"/>
        <n v="2340.44"/>
        <n v="387.42"/>
        <n v="1287"/>
        <n v="595.57000000000005"/>
        <n v="876.31"/>
        <n v="103.61"/>
        <n v="2124.12"/>
        <n v="760.24"/>
        <n v="3452.32"/>
        <n v="1520.48"/>
        <n v="1044.05"/>
        <n v="2762.4"/>
        <n v="1441.96"/>
        <n v="1626.87"/>
        <n v="3116.68"/>
        <n v="799.54"/>
        <n v="1840.5"/>
        <n v="1792.4"/>
        <n v="175.5"/>
        <n v="1273.27"/>
        <n v="225.03"/>
        <n v="2181.27"/>
        <n v="1964.79"/>
        <n v="693.71"/>
        <n v="729.24"/>
        <n v="223.12"/>
        <n v="178.68"/>
        <n v="1951.36"/>
        <n v="492.04"/>
        <n v="648.78"/>
        <n v="438.44"/>
        <n v="416.77"/>
        <s v="Rs.2375.73"/>
        <n v="44.46"/>
        <n v="2284.54"/>
        <n v="1680.13"/>
        <n v="2458.35"/>
        <n v="869.3"/>
        <n v="133.16999999999999"/>
        <n v="66.5"/>
        <n v="916.78"/>
        <n v="1056.31"/>
        <n v="1511.51"/>
        <n v="1401.18"/>
        <n v="747.86"/>
        <n v="1913.2"/>
        <n v="978.93"/>
        <n v="2714.76"/>
        <n v="709.15"/>
        <n v="320.69"/>
        <n v="2305.84"/>
        <n v="2649.42"/>
        <n v="2294.59"/>
        <n v="749.5"/>
        <n v="1490.56"/>
        <n v="810.27"/>
        <n v="1097.76"/>
        <n v="1389.61"/>
        <n v="2699.5"/>
        <n v="252.72"/>
        <n v="1961.03"/>
        <n v="2651.75"/>
        <n v="919.25"/>
        <n v="1073.96"/>
        <n v="499.65"/>
        <n v="517.64"/>
        <n v="3202.92"/>
        <n v="275.87"/>
        <n v="1251.94"/>
        <n v="439.74"/>
        <n v="2246.16"/>
        <n v="417.63"/>
        <n v="2257.91"/>
        <n v="2364.86"/>
        <n v="755.19"/>
        <n v="1851.7"/>
        <n v="292.02999999999997"/>
        <n v="367.54"/>
        <n v="1301.3499999999999"/>
        <n v="1521.25"/>
        <n v="1328.45"/>
        <n v="687.12"/>
        <n v="1211.3599999999999"/>
        <n v="1649.77"/>
        <n v="400.48"/>
        <n v="172.55"/>
        <n v="796.32"/>
        <n v="1264.3"/>
        <n v="644.54"/>
        <n v="585.49"/>
        <n v="1547.25"/>
        <n v="664.74"/>
        <n v="938.71"/>
        <n v="781.29"/>
        <n v="1289.0899999999999"/>
        <n v="166.26"/>
        <n v="752.22"/>
        <n v="480.27"/>
        <n v="1068.26"/>
        <n v="882.27"/>
        <n v="1468.29"/>
        <n v="888.19"/>
        <n v="335.97"/>
        <n v="222.46"/>
        <n v="560"/>
        <n v="679.64"/>
        <n v="683.84"/>
        <n v="245.59"/>
        <n v="1498.6"/>
        <n v="246.93"/>
        <n v="964.37"/>
        <n v="314.89"/>
        <n v="694.81"/>
        <n v="908.04"/>
        <n v="2285.64"/>
        <n v="259.82"/>
        <n v="236.58"/>
        <n v="2171.89"/>
        <n v="1134.19"/>
        <n v="1214.23"/>
        <n v="905.22"/>
        <n v="863.15"/>
        <n v="493.72"/>
        <n v="640.22"/>
        <n v="3299.26"/>
        <n v="884.28"/>
        <n v="987.58"/>
        <n v="511.98"/>
        <n v="398.25"/>
        <n v="2165.1999999999998"/>
        <n v="742.24"/>
        <n v="1189.56"/>
        <n v="1240.28"/>
        <n v="1595.16"/>
        <n v="669.14"/>
        <n v="884.75"/>
        <n v="1590.48"/>
        <n v="964.5"/>
        <n v="2529.3000000000002"/>
        <n v="935.43"/>
        <n v="1976.9"/>
        <n v="77.5"/>
        <n v="1800.82"/>
        <n v="3352.72"/>
        <n v="185.18"/>
        <n v="1049.1300000000001"/>
        <n v="3188.3"/>
        <n v="1510.08"/>
        <n v="239.68"/>
        <n v="441.04"/>
        <n v="1208.74"/>
        <n v="565.12"/>
        <n v="243.93"/>
        <n v="928.82"/>
        <s v="Rs.3752.77"/>
        <n v="1133.6400000000001"/>
        <n v="738.91"/>
        <n v="1363.6"/>
        <n v="2231.8200000000002"/>
        <n v="459.68"/>
        <n v="4558.3999999999996"/>
        <n v="2916.15"/>
        <n v="1255.73"/>
        <n v="1948.05"/>
        <n v="1394.68"/>
        <n v="123.57"/>
        <n v="1611.36"/>
        <n v="71.290000000000006"/>
        <n v="363.35"/>
        <n v="747.91"/>
        <n v="3771.54"/>
        <n v="1200.28"/>
        <n v="675.08"/>
        <n v="2544.89"/>
        <n v="444.49"/>
        <n v="1829.05"/>
        <n v="64.33"/>
        <n v="1423.17"/>
        <n v="1601.11"/>
        <n v="2957.12"/>
        <n v="355.97"/>
        <n v="906.87"/>
        <n v="878.09"/>
        <n v="1901.13"/>
        <n v="947.58"/>
        <n v="388.59"/>
        <n v="1085.1400000000001"/>
        <n v="565.11"/>
        <n v="496.13"/>
        <n v="428.89"/>
        <n v="985.77"/>
        <n v="1072.05"/>
        <n v="1738.12"/>
        <n v="2842.02"/>
        <n v="184.81"/>
        <n v="370.67"/>
        <n v="2795.94"/>
        <n v="417.96"/>
        <n v="1422.56"/>
        <n v="409.92"/>
        <n v="628.88"/>
        <n v="3039.32"/>
        <n v="990.56"/>
        <n v="1338.15"/>
        <n v="288.17"/>
        <n v="1872.12"/>
        <n v="3060.29"/>
        <n v="622.20000000000005"/>
        <n v="1737.12"/>
        <n v="999.68"/>
        <n v="2177.44"/>
        <n v="1526.4"/>
        <n v="114.92"/>
        <n v="1871.38"/>
        <n v="174.06"/>
        <n v="2052.38"/>
        <n v="525.23"/>
        <n v="1124.6400000000001"/>
        <n v="166.4"/>
        <n v="2816.7"/>
        <n v="210.22"/>
        <n v="718.3"/>
        <n v="1397.13"/>
        <n v="318.2"/>
        <s v="Rs.3105.4"/>
        <n v="1982.78"/>
        <n v="549.78"/>
        <n v="1017.57"/>
        <n v="512.29"/>
        <n v="1831.54"/>
        <n v="1128.03"/>
        <n v="3197.14"/>
        <n v="2491.9899999999998"/>
        <n v="2104.21"/>
        <n v="1068.1400000000001"/>
        <n v="1764.88"/>
        <n v="1175.58"/>
        <n v="1941.7"/>
        <n v="329.12"/>
        <n v="609.5"/>
        <n v="1797.38"/>
        <n v="2295.73"/>
        <n v="874.98"/>
        <n v="360.1"/>
        <n v="619.01"/>
        <n v="317.52"/>
        <n v="2663.73"/>
        <n v="271.54000000000002"/>
        <n v="1895.11"/>
        <n v="1958.82"/>
        <n v="1115.57"/>
        <n v="1444.83"/>
        <n v="804.03"/>
        <n v="282.22000000000003"/>
        <n v="1335.78"/>
        <n v="1758.14"/>
        <n v="3196.62"/>
        <n v="4029.06"/>
        <n v="1295.54"/>
        <n v="423.33"/>
        <n v="1131.1600000000001"/>
        <n v="1617.45"/>
        <n v="204.34"/>
        <n v="1399.97"/>
        <n v="414.18"/>
        <n v="565.64"/>
        <n v="644.12"/>
        <n v="802.4"/>
        <n v="1173.56"/>
        <n v="1648.22"/>
        <n v="1710.59"/>
        <n v="494.87"/>
        <n v="1950.99"/>
        <n v="570.72"/>
        <n v="1907.78"/>
        <n v="1393.23"/>
        <n v="3442.11"/>
        <n v="942.6"/>
        <n v="1458.17"/>
        <n v="738.9"/>
        <n v="268.74"/>
        <n v="2065.88"/>
        <n v="1781.75"/>
        <n v="634.63"/>
        <n v="672.62"/>
        <n v="2504.06"/>
        <n v="1017.28"/>
        <n v="455.04"/>
        <n v="275.10000000000002"/>
        <n v="1336.56"/>
        <n v="1472.1"/>
        <n v="2385.5"/>
        <n v="753.82"/>
        <n v="317.64"/>
        <n v="843"/>
        <n v="551.41999999999996"/>
        <n v="290.39"/>
        <n v="578.86"/>
        <n v="452.15"/>
        <n v="809.4"/>
        <n v="2203.9299999999998"/>
        <n v="758.29"/>
        <n v="2012.45"/>
        <n v="504.84"/>
        <n v="298.68"/>
        <n v="1329.27"/>
        <n v="1472.29"/>
        <n v="338.53"/>
        <n v="306.85000000000002"/>
        <n v="680.5"/>
        <n v="1615.75"/>
        <n v="228.22"/>
        <n v="109.69"/>
        <n v="723.2"/>
        <n v="413.78"/>
        <n v="1142.47"/>
        <n v="324.42"/>
        <n v="2029.51"/>
        <n v="928.8"/>
        <n v="393.45"/>
        <n v="1265.81"/>
        <n v="1776.48"/>
        <n v="237.86"/>
        <n v="377.6"/>
        <n v="1865.93"/>
        <n v="213.87"/>
        <n v="73.98"/>
        <n v="901.8"/>
        <n v="1792.13"/>
        <n v="1427.43"/>
        <n v="1455.45"/>
        <n v="1015"/>
        <n v="115.98"/>
        <n v="761.2"/>
        <n v="56.07"/>
        <n v="2828.82"/>
        <n v="579.71"/>
        <n v="2030.72"/>
        <n v="792.16"/>
        <n v="707.02"/>
        <n v="286.8"/>
        <n v="569.49"/>
        <n v="1807.7"/>
        <n v="280.77"/>
        <n v="3451.84"/>
        <n v="1719.28"/>
        <n v="650.49"/>
        <n v="884.86"/>
        <n v="125.15"/>
        <n v="249.68"/>
        <n v="793.87"/>
        <n v="1916.53"/>
        <n v="600.32000000000005"/>
        <n v="2678.96"/>
        <n v="559.14"/>
        <n v="731.84"/>
        <n v="244.83"/>
        <n v="1330.92"/>
        <n v="3099.34"/>
        <n v="1114.21"/>
        <n v="5419.04"/>
        <n v="1417.72"/>
        <n v="759.33"/>
        <n v="695.74"/>
        <n v="811.67"/>
        <n v="961.82"/>
        <n v="503.11"/>
        <n v="1093"/>
        <n v="2893.01"/>
        <n v="867.74"/>
        <n v="418.64"/>
        <n v="1447.76"/>
        <n v="1612.99"/>
        <n v="1074.92"/>
        <n v="1046.2"/>
        <n v="214.66"/>
        <n v="2022.73"/>
        <n v="1154.7"/>
        <n v="3726.6"/>
        <n v="1197.83"/>
        <n v="2278.21"/>
        <n v="1281.18"/>
        <n v="1838.32"/>
        <n v="251.12"/>
        <n v="463.16"/>
        <n v="345.26"/>
        <n v="230.18"/>
        <n v="2969.35"/>
        <n v="1806.83"/>
        <n v="1767.25"/>
        <n v="790.19"/>
        <n v="70.14"/>
        <n v="2468.9299999999998"/>
        <n v="1941.05"/>
        <n v="466.68"/>
        <n v="268.49"/>
        <n v="1101.75"/>
        <n v="1456.12"/>
        <n v="93.52"/>
        <n v="123.11"/>
        <n v="1052.5"/>
        <n v="1773.3"/>
        <n v="503.36"/>
        <n v="1504.44"/>
        <n v="443.21"/>
        <n v="589.75"/>
        <n v="1749.52"/>
        <n v="3658.34"/>
        <n v="1373.93"/>
        <n v="771.75"/>
        <n v="719.05"/>
        <n v="906.27"/>
        <n v="1444.1"/>
        <n v="2284.16"/>
        <n v="1161.8"/>
        <n v="503.46"/>
        <n v="1548.19"/>
        <n v="2611.94"/>
        <n v="3347.6"/>
        <n v="1133.03"/>
        <n v="120.34"/>
        <n v="128.36000000000001"/>
        <n v="448.27"/>
        <n v="2051.0500000000002"/>
        <n v="458.74"/>
        <n v="1659.42"/>
        <n v="2135.2800000000002"/>
        <n v="3201.24"/>
        <n v="1090.04"/>
        <n v="1828.44"/>
        <n v="487.75"/>
        <n v="2916.41"/>
        <n v="669.97"/>
        <n v="1795.76"/>
        <n v="1516.57"/>
        <n v="729.2"/>
        <n v="1816.22"/>
        <n v="2893.07"/>
        <n v="107.55"/>
        <n v="1611.16"/>
        <n v="611.34"/>
        <n v="306.81"/>
        <n v="2413.25"/>
        <n v="1566.02"/>
        <n v="48.76"/>
        <n v="436.19"/>
        <n v="433.96"/>
        <n v="1303.51"/>
        <n v="1167.82"/>
        <n v="580.77"/>
        <n v="280.24"/>
        <n v="379.35"/>
        <n v="257.31"/>
        <n v="2252.4"/>
        <n v="299.27999999999997"/>
        <n v="237.33"/>
        <n v="3850.37"/>
        <n v="1002.3"/>
        <n v="1442.08"/>
        <n v="1994.76"/>
        <n v="2712.85"/>
        <n v="1135.72"/>
        <s v="Rs.856.08"/>
        <n v="1128.97"/>
        <n v="1724.41"/>
        <n v="384.21"/>
        <n v="2173.5"/>
        <n v="974.43"/>
        <n v="1037.07"/>
        <n v="557.28"/>
        <n v="1676.22"/>
        <n v="953.97"/>
        <n v="933.55"/>
        <n v="479.83"/>
        <n v="3647.55"/>
        <n v="1063.3399999999999"/>
        <n v="338.51"/>
        <s v="Rs.695.44"/>
        <n v="950.59"/>
        <n v="1682.16"/>
        <n v="3872.96"/>
        <n v="177.84"/>
        <n v="1656.14"/>
        <n v="1212.1400000000001"/>
        <n v="1827.14"/>
        <n v="530.08000000000004"/>
        <n v="1080.3599999999999"/>
        <n v="661.25"/>
        <n v="1467.45"/>
        <n v="146.93"/>
        <n v="576.12"/>
        <n v="1717.8"/>
        <n v="501.26"/>
        <n v="849.39"/>
        <n v="456.5"/>
        <n v="275.8"/>
        <n v="601.27"/>
        <n v="162.28"/>
        <n v="813.4"/>
        <n v="1006.92"/>
        <n v="1125.25"/>
        <n v="1854.15"/>
        <n v="1078.56"/>
        <n v="2079.12"/>
        <n v="2209.92"/>
        <s v="Rs.725.25"/>
        <n v="2516.88"/>
        <n v="150.69"/>
        <n v="165.38"/>
        <n v="686.75"/>
        <n v="2262.33"/>
        <n v="3038.23"/>
        <n v="3010.63"/>
        <n v="1136.47"/>
        <n v="1100.71"/>
        <n v="864.7"/>
        <n v="1042.9100000000001"/>
        <n v="1252.6199999999999"/>
        <n v="839.33"/>
        <n v="342.46"/>
        <n v="1303.1300000000001"/>
        <n v="618.05999999999995"/>
        <n v="2292.7800000000002"/>
        <n v="4494.96"/>
        <n v="634.12"/>
        <n v="1020.27"/>
        <n v="1131.28"/>
        <n v="1341.99"/>
        <n v="670.97"/>
        <n v="862.85"/>
        <n v="313.93"/>
        <n v="769.75"/>
        <n v="363.41"/>
        <n v="200.21"/>
        <n v="1186.98"/>
        <n v="426.13"/>
        <n v="1366.81"/>
        <n v="1605.69"/>
        <n v="915.61"/>
        <n v="507.76"/>
        <n v="1909.6"/>
        <n v="626.55999999999995"/>
        <n v="1017.39"/>
        <n v="329.07"/>
        <n v="1840.32"/>
        <n v="791.27"/>
        <n v="2249.48"/>
        <n v="589.74"/>
        <n v="307.74"/>
        <n v="827.13"/>
        <n v="604.37"/>
        <n v="1601.32"/>
        <n v="3445.12"/>
        <n v="89.94"/>
        <n v="1153.9000000000001"/>
        <n v="672.84"/>
        <n v="714.44"/>
        <n v="1584.96"/>
        <n v="259.27"/>
        <n v="608.5"/>
        <n v="586.27"/>
        <n v="1073.17"/>
        <n v="1301.8900000000001"/>
        <n v="1969.11"/>
        <n v="2258.5100000000002"/>
        <n v="855.9"/>
        <n v="432.12"/>
        <n v="974.42"/>
        <n v="3374.1"/>
        <n v="1967.88"/>
        <n v="3048.42"/>
        <n v="185.97"/>
        <n v="2416.44"/>
        <n v="514.41"/>
        <n v="880.53"/>
        <n v="806.44"/>
        <n v="208.52"/>
        <n v="275.63"/>
        <n v="1745.02"/>
        <n v="720.59"/>
        <n v="2891.1"/>
        <n v="1531.04"/>
        <n v="513.72"/>
        <n v="1531.18"/>
        <n v="556.84"/>
        <n v="290.45"/>
        <n v="1074.31"/>
        <n v="1395.66"/>
        <n v="250.03"/>
        <n v="2152.1"/>
        <n v="393.61"/>
        <n v="1380.85"/>
        <n v="318.62"/>
        <n v="251.99"/>
        <n v="1233.3599999999999"/>
        <n v="487.22"/>
        <n v="3160.66"/>
        <n v="460.55"/>
        <n v="388.61"/>
        <n v="1950.84"/>
        <n v="1154.55"/>
        <n v="254"/>
        <n v="1889.39"/>
        <n v="2934.95"/>
        <n v="2823.86"/>
        <n v="1090.52"/>
        <n v="2721.12"/>
        <n v="364.33"/>
        <n v="1336.18"/>
        <n v="337.36"/>
        <n v="534.07000000000005"/>
        <n v="2823.38"/>
        <n v="824.54"/>
        <n v="2516.8000000000002"/>
        <n v="324.44"/>
        <n v="272.2"/>
        <n v="147.57"/>
        <n v="1146.83"/>
        <n v="3072.92"/>
        <n v="604.59"/>
        <n v="2120.64"/>
        <n v="1172.55"/>
        <n v="3230.04"/>
        <n v="1480.74"/>
        <n v="729.1"/>
        <n v="82.21"/>
        <n v="189.87"/>
        <n v="404.97"/>
        <n v="1709.74"/>
        <n v="811.95"/>
        <n v="380.12"/>
        <n v="1470.66"/>
        <n v="724"/>
        <n v="335.4"/>
        <n v="365.7"/>
        <n v="814.44"/>
        <n v="114.85"/>
        <n v="333.96"/>
        <n v="479.57"/>
        <n v="399.88"/>
        <n v="480.11"/>
        <n v="267.49"/>
        <n v="2791.2"/>
        <n v="2278.8200000000002"/>
        <n v="474.86"/>
        <n v="1137.1500000000001"/>
        <n v="4626.66"/>
        <n v="123.19"/>
        <n v="685.61"/>
        <n v="380.73"/>
        <n v="1295.58"/>
        <n v="1264.3699999999999"/>
        <n v="3194.9"/>
        <n v="1336.07"/>
        <n v="696.39"/>
        <n v="1598.88"/>
        <n v="830.76"/>
        <n v="1266.1400000000001"/>
        <n v="554.84"/>
        <n v="998.19"/>
        <n v="825.31"/>
        <n v="1821.04"/>
        <n v="430.7"/>
        <n v="1156.74"/>
        <n v="399.72"/>
        <n v="51.35"/>
        <n v="2116.16"/>
        <n v="1022.34"/>
        <n v="2110.71"/>
        <n v="1057.2"/>
        <n v="1117.83"/>
        <n v="536.22"/>
        <n v="283.14999999999998"/>
        <n v="920.42"/>
        <n v="1783.22"/>
        <n v="3483.6"/>
        <n v="224.28"/>
        <n v="359.15"/>
        <n v="287.58"/>
        <n v="244.06"/>
        <n v="3799.66"/>
        <n v="266.18"/>
        <n v="1862.86"/>
        <n v="600.37"/>
        <n v="630.72"/>
        <n v="323.31"/>
        <n v="132.25"/>
        <n v="1023.67"/>
        <n v="1539.71"/>
        <n v="1228.52"/>
        <n v="1602.21"/>
        <n v="139.25"/>
        <n v="1330.96"/>
        <n v="340.58"/>
        <n v="1208.06"/>
        <n v="1591.4"/>
        <n v="1122.1500000000001"/>
        <n v="806.5"/>
        <n v="1285.5"/>
        <n v="1318.76"/>
        <n v="808.52"/>
        <n v="1687.87"/>
        <n v="77.319999999999993"/>
        <n v="232.58"/>
        <n v="1245.75"/>
        <n v="1201.58"/>
        <n v="437.14"/>
        <n v="871.4"/>
        <n v="3367.89"/>
        <n v="1001.51"/>
        <n v="600.14"/>
        <n v="849.19"/>
        <n v="3311.49"/>
        <n v="266.83"/>
        <n v="339.62"/>
        <n v="1042.51"/>
        <n v="2194.71"/>
        <n v="717.71"/>
        <n v="206"/>
        <n v="1018.5"/>
        <n v="3779.1"/>
        <n v="164.74"/>
        <n v="1080.49"/>
        <n v="227"/>
        <n v="1106.0899999999999"/>
        <n v="2282.54"/>
        <n v="798.52"/>
        <n v="1006.23"/>
        <n v="1631.76"/>
        <n v="871.35"/>
        <n v="2281.21"/>
        <n v="223.24"/>
        <n v="191.13"/>
        <n v="1135.78"/>
        <n v="369.33"/>
        <n v="237.2"/>
        <n v="183.77"/>
        <n v="221.35"/>
        <n v="858.37"/>
        <n v="645.55999999999995"/>
        <n v="1832.84"/>
        <n v="1824.66"/>
        <n v="1500.15"/>
        <n v="729.07"/>
        <n v="1418.7"/>
        <n v="1604.24"/>
        <n v="1073.9100000000001"/>
        <n v="919.67"/>
        <n v="3072.52"/>
        <n v="627.72"/>
        <n v="308.33"/>
        <n v="1848.18"/>
        <n v="814.53"/>
        <n v="1060.53"/>
        <n v="1777.79"/>
        <n v="310.73"/>
        <n v="1914.72"/>
        <n v="236.66"/>
        <n v="2352.91"/>
        <n v="876.08"/>
        <n v="920.76"/>
        <n v="345.18"/>
        <n v="2210.6999999999998"/>
        <n v="1711.56"/>
        <n v="992.36"/>
        <n v="280.67"/>
        <n v="448.56"/>
        <n v="282.45"/>
        <n v="737.71"/>
        <n v="1302.1400000000001"/>
        <n v="1078.1600000000001"/>
        <n v="178.2"/>
        <n v="1267.8599999999999"/>
        <n v="236.75"/>
        <n v="1005.1"/>
        <n v="206.82"/>
        <n v="205.32"/>
        <n v="3171.03"/>
        <n v="1953.7"/>
        <n v="948.38"/>
        <n v="2882"/>
        <n v="448.59"/>
        <n v="1227.23"/>
        <n v="117.89"/>
        <n v="3025.25"/>
        <n v="407.08"/>
        <n v="1270.1400000000001"/>
        <n v="474.82"/>
        <n v="645.22"/>
        <n v="358.52"/>
        <n v="1056.8699999999999"/>
        <n v="1461.59"/>
        <n v="1431.43"/>
        <n v="1179.44"/>
        <n v="3393.33"/>
        <n v="816.13"/>
        <n v="1347.72"/>
        <n v="3556.09"/>
        <n v="764.52"/>
        <n v="915.95"/>
        <n v="1332.25"/>
        <n v="1773.4"/>
        <n v="212.53"/>
        <n v="2244.7800000000002"/>
        <n v="2090.88"/>
        <n v="5358.72"/>
        <n v="3834.6"/>
        <n v="987.84"/>
        <n v="684.92"/>
        <n v="3635.08"/>
        <n v="1069.04"/>
        <n v="2451.44"/>
        <n v="371.87"/>
        <n v="4580.83"/>
        <n v="602.74"/>
        <n v="856.98"/>
        <n v="680.94"/>
        <n v="271.3"/>
        <n v="1232.8599999999999"/>
        <n v="531.73"/>
        <n v="2424.6"/>
        <n v="1341.13"/>
        <n v="661.7"/>
        <n v="1321.2"/>
        <n v="112.15"/>
        <n v="212.08"/>
        <n v="2868.48"/>
        <n v="1190.95"/>
        <n v="1240.8800000000001"/>
        <n v="3836.95"/>
        <n v="2169.6799999999998"/>
        <n v="328.84"/>
        <n v="988.52"/>
        <n v="1610.05"/>
        <n v="200.35"/>
        <n v="1124.8599999999999"/>
        <n v="2602.25"/>
        <n v="2208"/>
        <n v="290.56"/>
        <s v="Rs.2612.06"/>
        <n v="2813.12"/>
        <n v="1253.55"/>
        <n v="1862.52"/>
        <n v="700.41"/>
        <n v="590.75"/>
        <n v="403.06"/>
        <n v="3505.41"/>
        <n v="2460.58"/>
        <n v="446.17"/>
        <n v="1768.36"/>
        <n v="133.38"/>
        <n v="1859.09"/>
        <n v="1525.36"/>
        <n v="2132.1"/>
        <s v="Rs.402.16"/>
        <n v="944.38"/>
        <n v="1050.08"/>
        <n v="251.07"/>
        <n v="825.26"/>
        <n v="390.27"/>
        <n v="132.80000000000001"/>
        <n v="1411.05"/>
        <n v="1652.88"/>
        <n v="97.68"/>
        <n v="137.93"/>
        <n v="261.08999999999997"/>
        <n v="219.8"/>
        <n v="857.35"/>
        <n v="1797.56"/>
        <n v="184.79"/>
        <n v="1301.83"/>
        <n v="844.09"/>
        <n v="788.31"/>
        <n v="305.95999999999998"/>
        <n v="1380.09"/>
        <n v="1454.94"/>
        <n v="746.09"/>
        <n v="332.52"/>
        <n v="797.8"/>
        <n v="976.21"/>
        <n v="695.44"/>
        <n v="1955.66"/>
        <n v="1731.16"/>
        <n v="245.95"/>
        <n v="2269.8000000000002"/>
        <n v="430.29"/>
        <n v="2906.85"/>
        <n v="1531.88"/>
        <n v="65.64"/>
        <n v="324.31"/>
        <n v="911.58"/>
        <n v="894.26"/>
        <n v="124.84"/>
        <n v="2057.64"/>
        <n v="2240.4299999999998"/>
        <n v="931.91"/>
        <n v="1960.88"/>
        <n v="1068.79"/>
        <n v="3383.82"/>
        <n v="1234.33"/>
        <n v="1257.6300000000001"/>
        <n v="464.72"/>
        <n v="1051.95"/>
        <n v="1436.94"/>
        <n v="1606.7"/>
        <n v="3747.84"/>
        <n v="121.19"/>
        <n v="620.30999999999995"/>
        <n v="1041.33"/>
        <n v="1142.54"/>
        <n v="906.56"/>
        <n v="1236.76"/>
        <n v="425.46"/>
        <n v="181.64"/>
        <n v="2571.0100000000002"/>
        <n v="256.85000000000002"/>
        <s v="Rs.2042.7"/>
        <n v="147.66"/>
        <n v="1411.51"/>
        <n v="1523.89"/>
        <n v="2668.09"/>
        <n v="2200.1799999999998"/>
        <n v="635.98"/>
        <n v="269.38"/>
        <n v="841.62"/>
        <n v="1504.57"/>
        <n v="1552.86"/>
        <n v="1019.65"/>
        <n v="2584.96"/>
        <n v="576.66999999999996"/>
        <n v="484.22"/>
        <n v="736.8"/>
        <n v="1745.78"/>
        <n v="547.94000000000005"/>
        <n v="1042.1600000000001"/>
        <n v="1069.57"/>
        <n v="2877.24"/>
        <n v="888.73"/>
        <n v="1469.97"/>
        <n v="1314.36"/>
        <n v="1262.42"/>
        <n v="90.76"/>
        <n v="1788.43"/>
        <n v="1952.86"/>
        <n v="415.83"/>
        <n v="1398.7"/>
        <n v="703.56"/>
        <n v="236.16"/>
        <n v="450.86"/>
        <n v="1241.55"/>
        <s v="Rs.888.79"/>
        <n v="486.16"/>
        <n v="1336.48"/>
        <n v="455.34"/>
        <n v="989.07"/>
        <n v="1047.7"/>
        <n v="654.20000000000005"/>
        <n v="263.55"/>
        <n v="1035.48"/>
        <n v="2374.38"/>
        <n v="262.06"/>
        <n v="3857.88"/>
        <n v="906.05"/>
        <n v="2777.76"/>
        <n v="696.96"/>
        <n v="753.2"/>
        <n v="226.53"/>
        <n v="1635.44"/>
        <n v="1184.25"/>
        <n v="216.94"/>
        <n v="873.23"/>
        <n v="1301.21"/>
        <n v="2911.11"/>
        <n v="1011.96"/>
        <n v="2096.9699999999998"/>
        <n v="574.26"/>
        <n v="413.59"/>
        <n v="871.01"/>
        <n v="1640.56"/>
        <n v="340.9"/>
        <n v="1519.62"/>
        <n v="741"/>
        <n v="560.29999999999995"/>
        <n v="1485.29"/>
        <n v="528.55999999999995"/>
        <n v="327.01"/>
        <n v="731.51"/>
        <n v="1447.34"/>
        <n v="1167.25"/>
        <n v="753.42"/>
        <n v="991.53"/>
        <n v="168.2"/>
        <n v="2407.79"/>
        <n v="1580.51"/>
        <n v="3452.24"/>
        <n v="711.17"/>
        <n v="670.09"/>
        <n v="1925.23"/>
        <n v="2327.6"/>
        <n v="2557.6"/>
        <n v="497.91"/>
        <n v="805.18"/>
        <n v="336.58"/>
        <n v="338.63"/>
        <n v="909.39"/>
        <n v="3086.78"/>
        <n v="1308.3900000000001"/>
        <n v="2374.3000000000002"/>
        <n v="2079.38"/>
        <n v="1423.89"/>
        <n v="1314.47"/>
        <n v="578.55999999999995"/>
        <n v="866.49"/>
        <n v="994.05"/>
        <n v="426.55"/>
        <n v="3415.64"/>
        <n v="645.12"/>
        <n v="604.15"/>
        <n v="472.99"/>
        <n v="1044.2"/>
        <n v="1616.09"/>
        <n v="452.8"/>
        <n v="3302.11"/>
        <n v="642.25"/>
        <n v="211.37"/>
        <n v="3112.76"/>
        <n v="2541.4299999999998"/>
        <n v="119.84"/>
        <n v="1006.33"/>
        <n v="3809.06"/>
        <n v="359.75"/>
        <n v="2844.92"/>
        <n v="170.17"/>
        <n v="4392.55"/>
        <n v="979.73"/>
        <n v="319.13"/>
        <n v="931.73"/>
        <n v="398.84"/>
        <n v="717.83"/>
        <n v="867.64"/>
        <n v="2458.15"/>
        <n v="1838.27"/>
        <n v="219.39"/>
        <n v="285.36"/>
        <n v="334.06"/>
        <n v="378.43"/>
        <n v="513.70000000000005"/>
        <n v="1461.51"/>
        <n v="1146.54"/>
        <n v="146.91"/>
        <n v="224.3"/>
        <n v="998.22"/>
        <n v="919.16"/>
        <n v="206.08"/>
        <n v="1023.68"/>
        <n v="615.48"/>
        <n v="182.3"/>
        <n v="335.83"/>
        <n v="1057.8399999999999"/>
        <n v="1057.03"/>
        <n v="163.97"/>
        <n v="311.69"/>
        <n v="682.94"/>
        <n v="1538.13"/>
        <n v="87.75"/>
        <n v="1621.5"/>
        <n v="191.63"/>
        <n v="1034.07"/>
        <n v="1150.53"/>
        <n v="277.33"/>
        <n v="241.07"/>
        <n v="977.7"/>
        <n v="2227.4699999999998"/>
        <n v="1646.64"/>
        <n v="914.8"/>
        <n v="342.94"/>
        <n v="451.89"/>
        <n v="2173.91"/>
        <n v="264.63"/>
        <n v="1042.21"/>
        <n v="915.97"/>
        <n v="2145.64"/>
        <n v="1686.58"/>
        <n v="404.59"/>
        <n v="2284.85"/>
        <n v="2306.81"/>
        <n v="2858"/>
        <n v="1918.24"/>
        <n v="1609.31"/>
        <n v="1085.99"/>
        <n v="722.66"/>
        <n v="857"/>
        <n v="3910.55"/>
        <n v="196.48"/>
        <n v="428.08"/>
        <n v="1236.2"/>
        <n v="1545.77"/>
        <n v="420.5"/>
        <n v="362"/>
        <n v="1565.29"/>
        <n v="374.8"/>
        <n v="3088.96"/>
        <n v="2362.16"/>
        <n v="377.23"/>
        <n v="1389.32"/>
        <n v="630.65"/>
        <n v="726.48"/>
        <n v="3270.51"/>
        <n v="1712.3"/>
        <n v="947.24"/>
        <n v="1497.7"/>
        <n v="1603.96"/>
        <n v="4013.04"/>
        <n v="54.56"/>
        <n v="1867.89"/>
        <n v="4385.3100000000004"/>
        <n v="539.36"/>
        <n v="1673.18"/>
        <n v="318.33999999999997"/>
        <n v="1692.49"/>
        <n v="266.95"/>
        <n v="243.74"/>
        <n v="184.2"/>
        <n v="1907.59"/>
        <n v="1711.35"/>
        <n v="1018.48"/>
        <n v="366.44"/>
        <n v="1627.71"/>
        <n v="2357.77"/>
        <n v="1841.18"/>
        <n v="2684.43"/>
        <n v="1406.08"/>
        <n v="1892.36"/>
        <n v="704.8"/>
        <n v="1068.9000000000001"/>
        <n v="1927.48"/>
        <n v="544.6"/>
        <n v="3879.12"/>
        <n v="361.11"/>
        <n v="1178.93"/>
        <n v="951.78"/>
        <n v="352.4"/>
        <n v="168.75"/>
        <n v="4381.04"/>
        <n v="2279.7800000000002"/>
        <n v="1043.72"/>
        <n v="2789.9"/>
        <n v="2478.9299999999998"/>
        <n v="293.17"/>
        <n v="1581.72"/>
        <n v="3343.05"/>
        <n v="364.59"/>
        <n v="591.41999999999996"/>
        <n v="285.16000000000003"/>
        <n v="370.37"/>
        <n v="1009.94"/>
        <n v="617.79"/>
        <n v="232.36"/>
        <n v="1209.21"/>
        <n v="1776.95"/>
        <n v="440.21"/>
        <n v="924.64"/>
        <n v="1076.74"/>
        <n v="553.17999999999995"/>
        <n v="3645.03"/>
        <n v="699.03"/>
        <n v="2756.66"/>
        <n v="731.38"/>
        <n v="1069.8699999999999"/>
        <n v="492.76"/>
        <n v="2176.75"/>
        <n v="1239.57"/>
        <n v="506.22"/>
        <n v="1680.89"/>
        <n v="640.53"/>
        <n v="1243.79"/>
        <n v="505.71"/>
        <n v="1195.6400000000001"/>
        <n v="2650.43"/>
        <n v="787.67"/>
        <n v="210.36"/>
        <n v="134.28"/>
        <n v="894.41"/>
        <n v="286.83"/>
        <n v="1140.3599999999999"/>
        <n v="745.38"/>
        <n v="720.37"/>
        <n v="2141.02"/>
        <n v="1148.52"/>
        <n v="3182.72"/>
        <n v="1172.68"/>
        <n v="546.91"/>
        <n v="3994.72"/>
        <n v="1805.44"/>
        <n v="1615.51"/>
        <n v="150.68"/>
        <n v="626.32000000000005"/>
        <n v="345.09"/>
        <n v="2398.41"/>
        <n v="1576.56"/>
        <n v="1143.02"/>
        <n v="536.98"/>
        <n v="256.01"/>
        <n v="1798.89"/>
        <n v="1902.66"/>
        <n v="3086.29"/>
        <n v="1711.42"/>
        <n v="2686.2"/>
        <n v="5066.04"/>
        <n v="460.74"/>
        <n v="193.3"/>
        <n v="930.46"/>
        <n v="1386.67"/>
        <n v="1343.12"/>
        <n v="2086.9699999999998"/>
        <n v="967.92"/>
        <n v="1358.03"/>
        <n v="1533.1"/>
        <n v="1178.04"/>
        <n v="1314.62"/>
        <n v="1180.27"/>
        <n v="1646.13"/>
        <n v="3551.26"/>
        <n v="2593.5500000000002"/>
        <n v="3091.51"/>
        <n v="747.24"/>
        <n v="621.47"/>
        <n v="1754.8"/>
        <n v="503.1"/>
        <n v="719.99"/>
        <n v="250.53"/>
        <n v="2304.34"/>
        <n v="1681.3"/>
        <n v="857.84"/>
        <n v="1814.24"/>
        <n v="1539.29"/>
        <n v="189.25"/>
        <n v="2360.88"/>
        <n v="324.92"/>
        <n v="879.39"/>
        <n v="513.75"/>
        <n v="2015.55"/>
        <n v="193.61"/>
        <n v="1036.29"/>
        <n v="805.47"/>
        <n v="1429.99"/>
        <n v="448.94"/>
        <n v="302.19"/>
        <n v="956.8"/>
        <n v="139.21"/>
        <n v="1893.64"/>
        <n v="436.82"/>
        <n v="1793.3"/>
        <n v="1040.04"/>
        <n v="631.08000000000004"/>
        <n v="387.23"/>
        <n v="1566.03"/>
        <n v="186.05"/>
        <n v="911.4"/>
        <n v="1127.3"/>
        <n v="240.72"/>
        <n v="719.32"/>
        <s v="Rs.716.85"/>
        <n v="919.68"/>
        <n v="1309.8399999999999"/>
        <n v="282.64"/>
        <n v="1081.1600000000001"/>
        <n v="2081.56"/>
        <n v="250.63"/>
        <n v="2296.2199999999998"/>
        <n v="966.99"/>
        <n v="1925.38"/>
        <n v="2493.75"/>
        <n v="511.01"/>
        <n v="1363.7"/>
        <n v="345.41"/>
        <n v="1211.1199999999999"/>
        <n v="1585.55"/>
        <n v="1617.84"/>
        <n v="113.53"/>
        <n v="3738.63"/>
        <n v="1833.26"/>
        <n v="1667.06"/>
        <n v="956.61"/>
        <n v="172.63"/>
        <n v="1540.47"/>
        <n v="255.79"/>
        <n v="2768.09"/>
        <n v="465.87"/>
        <n v="2909.66"/>
        <n v="300.08999999999997"/>
        <n v="347.62"/>
        <n v="430.42"/>
        <n v="2250.4899999999998"/>
        <n v="166.63"/>
        <n v="1409.6"/>
        <n v="523.1"/>
        <n v="1667.7"/>
        <n v="953.94"/>
        <n v="1208.5899999999999"/>
        <n v="3496.67"/>
        <n v="1059.1500000000001"/>
        <n v="475.06"/>
        <n v="795.24"/>
        <n v="502.09"/>
        <n v="1004.95"/>
        <n v="564.25"/>
        <n v="2166.64"/>
        <n v="924.13"/>
        <n v="1072.49"/>
        <n v="2645.02"/>
        <n v="812.46"/>
        <n v="420.92"/>
        <n v="700.92"/>
        <n v="1628.78"/>
        <n v="509.82"/>
        <n v="221.49"/>
        <n v="346.37"/>
        <n v="1055.3399999999999"/>
        <n v="277.42"/>
        <n v="1178.3699999999999"/>
        <n v="379.15"/>
        <n v="65.62"/>
        <n v="421.89"/>
        <n v="1637.72"/>
        <n v="981.44"/>
        <n v="1347.39"/>
        <n v="307.73"/>
        <n v="2116.6799999999998"/>
        <n v="2331.52"/>
        <n v="891.96"/>
        <n v="884"/>
        <n v="557.11"/>
        <n v="508.78"/>
        <n v="714.03"/>
        <n v="413.71"/>
        <n v="911.2"/>
        <n v="1219.32"/>
        <n v="336.31"/>
        <n v="293.13"/>
        <n v="4168.8900000000003"/>
        <n v="1073.03"/>
        <n v="930.2"/>
        <n v="2803.25"/>
        <n v="3075.4"/>
        <n v="1420.86"/>
        <n v="1030.45"/>
        <n v="863.51"/>
        <n v="1495.72"/>
        <n v="1675.16"/>
        <n v="1103.71"/>
        <n v="2365.7199999999998"/>
        <n v="1128.49"/>
        <n v="1863.05"/>
        <n v="1501.36"/>
        <n v="567.29999999999995"/>
        <n v="3533.04"/>
        <n v="711.28"/>
        <n v="2433.4899999999998"/>
        <n v="2609.5"/>
        <n v="992.56"/>
        <n v="989.22"/>
        <n v="334.88"/>
        <n v="1421.01"/>
        <n v="2195.3000000000002"/>
        <n v="3390.8"/>
        <n v="727.68"/>
        <n v="1672.15"/>
        <n v="408.71"/>
        <n v="2490.21"/>
        <n v="745.42"/>
        <n v="309.33"/>
        <n v="2681.28"/>
        <n v="2707.55"/>
        <n v="1193.55"/>
        <n v="698.76"/>
        <n v="2165.4"/>
        <n v="1726.07"/>
        <n v="478.49"/>
        <n v="1032.56"/>
        <n v="2710.16"/>
        <n v="84.12"/>
        <n v="544.52"/>
        <n v="366.41"/>
        <n v="1701"/>
        <n v="439.24"/>
        <n v="3857.63"/>
        <n v="2593.84"/>
        <n v="372.76"/>
        <n v="306.99"/>
        <n v="1917.14"/>
        <n v="2026.3"/>
        <n v="668.03"/>
        <n v="2568.2399999999998"/>
        <n v="1752.63"/>
        <n v="1852.36"/>
        <n v="1062.58"/>
        <n v="1560"/>
        <n v="376.14"/>
        <n v="228.13"/>
        <n v="141.58000000000001"/>
        <n v="657.7"/>
        <n v="1401.62"/>
        <n v="1707.08"/>
        <n v="1409.97"/>
        <n v="901.9"/>
        <n v="567.23"/>
        <n v="1553.13"/>
        <n v="315.07"/>
        <n v="726.98"/>
        <n v="1031.33"/>
        <n v="1115.17"/>
        <s v="Rs.1407.12"/>
        <n v="1986.1"/>
        <n v="1030.68"/>
        <n v="1464.54"/>
        <n v="635.80999999999995"/>
        <n v="4047.25"/>
        <n v="806.1"/>
        <n v="617.84"/>
        <n v="193.2"/>
        <n v="141.47"/>
        <n v="711.08"/>
        <n v="1788.95"/>
        <n v="1857.64"/>
        <n v="2581.4"/>
        <n v="851.76"/>
        <n v="323.14"/>
        <n v="416.82"/>
        <n v="352.61"/>
        <n v="441.9"/>
        <n v="344.44"/>
        <n v="840.33"/>
        <n v="2619.3000000000002"/>
        <n v="1913.3"/>
        <n v="1882.2"/>
        <n v="1052.27"/>
        <n v="1670.96"/>
        <n v="452.13"/>
        <n v="3772.8"/>
        <n v="1203.6600000000001"/>
        <n v="946.81"/>
        <n v="716.85"/>
        <n v="1630.25"/>
        <n v="272.26"/>
        <n v="1682.32"/>
        <n v="2202.5"/>
        <n v="349.89"/>
        <n v="946.22"/>
        <n v="164.96"/>
        <n v="617.14"/>
        <n v="1681.76"/>
        <n v="1800.93"/>
        <n v="403.66"/>
        <n v="2960.02"/>
        <n v="2337.17"/>
        <n v="934.43"/>
        <n v="2352.83"/>
        <n v="2846.73"/>
        <n v="2132.34"/>
        <n v="3694.88"/>
        <n v="2047.97"/>
        <n v="2149.21"/>
        <n v="1775.04"/>
        <n v="719.41"/>
        <n v="1108.1300000000001"/>
        <n v="488.13"/>
        <n v="278.42"/>
        <n v="298.08999999999997"/>
        <n v="360.72"/>
        <n v="1269.04"/>
        <n v="1042.8699999999999"/>
        <n v="554.41999999999996"/>
        <n v="203.34"/>
        <n v="82.13"/>
        <n v="468.79"/>
        <n v="1400.7"/>
        <n v="887.57"/>
        <n v="214.85"/>
        <n v="1128.3599999999999"/>
        <n v="2139.12"/>
        <n v="3696.12"/>
        <n v="299.27"/>
        <n v="705.55"/>
        <n v="443.22"/>
        <n v="1740.51"/>
        <n v="86.11"/>
        <n v="461"/>
        <n v="328.59"/>
        <n v="1904.72"/>
        <n v="981.24"/>
        <n v="295.32"/>
        <n v="1641.9"/>
        <n v="450.9"/>
        <n v="47.94"/>
        <n v="1746.34"/>
        <n v="2374.66"/>
        <n v="429.12"/>
        <n v="2078.69"/>
        <n v="229.37"/>
        <n v="1211.0999999999999"/>
        <n v="376.11"/>
        <n v="286.19"/>
        <n v="1093.77"/>
        <n v="683.86"/>
        <n v="344.69"/>
        <n v="1604.68"/>
        <n v="247.96"/>
        <n v="1432.37"/>
        <n v="1387.27"/>
        <n v="2510.17"/>
        <n v="3200.12"/>
        <n v="311.68"/>
        <n v="325.38"/>
        <n v="420.87"/>
        <n v="1106.3900000000001"/>
        <n v="599.46"/>
        <n v="1856.9"/>
        <n v="3749.28"/>
        <n v="344.76"/>
        <n v="395.28"/>
        <n v="841.63"/>
        <n v="68.95"/>
        <n v="1182.92"/>
        <n v="208.76"/>
        <n v="288.26"/>
        <n v="147.38999999999999"/>
        <n v="224.31"/>
        <n v="1463.12"/>
        <n v="1773.58"/>
        <n v="944.67"/>
        <n v="489.76"/>
        <n v="2360.27"/>
        <n v="61.99"/>
        <n v="1701.54"/>
        <n v="421.52"/>
        <n v="652.26"/>
        <n v="1308.77"/>
        <n v="2187.6999999999998"/>
        <n v="534.21"/>
        <n v="246.15"/>
        <n v="540.58000000000004"/>
        <n v="1215.78"/>
        <n v="2229.8200000000002"/>
        <n v="1339.84"/>
        <n v="598.92999999999995"/>
        <n v="2804.34"/>
        <n v="765.28"/>
        <n v="317.99"/>
        <n v="592.59"/>
        <n v="1220.18"/>
        <n v="220.64"/>
        <n v="1499.54"/>
        <n v="532.37"/>
        <n v="685.08"/>
        <n v="835.92"/>
        <n v="140.19"/>
        <n v="2457.85"/>
        <n v="663.28"/>
        <n v="2785.44"/>
        <n v="252.78"/>
        <n v="309.95"/>
        <n v="1114.3499999999999"/>
        <n v="992.3"/>
        <n v="926.37"/>
        <n v="1177.83"/>
        <n v="1562.93"/>
        <n v="625.95000000000005"/>
        <n v="218.79"/>
        <n v="1878.07"/>
        <n v="1741.52"/>
        <n v="1335.92"/>
        <n v="1373.96"/>
        <n v="274.24"/>
        <n v="549.75"/>
        <n v="2397.9899999999998"/>
        <n v="2109.31"/>
        <n v="366.09"/>
        <n v="2038.03"/>
        <n v="3016.13"/>
        <n v="1464.52"/>
        <n v="692.05"/>
        <n v="3285.14"/>
        <n v="791.32"/>
        <n v="803.57"/>
        <n v="4341.8500000000004"/>
        <n v="1571.08"/>
        <n v="2981.19"/>
        <n v="356.4"/>
        <n v="2425.02"/>
        <n v="384.69"/>
        <n v="1164.8499999999999"/>
        <n v="915.05"/>
        <n v="1214.8800000000001"/>
        <n v="1286.3699999999999"/>
        <n v="791.93"/>
        <n v="1274.4000000000001"/>
        <n v="519.88"/>
        <n v="2918.29"/>
        <n v="245.24"/>
        <n v="1807.56"/>
        <n v="1203.18"/>
        <n v="392.1"/>
        <n v="2012.98"/>
        <n v="1371.5"/>
        <n v="334.98"/>
        <n v="155.88"/>
        <n v="938.16"/>
        <n v="1128.43"/>
        <n v="529.25"/>
        <n v="465.47"/>
        <n v="1102.8399999999999"/>
        <n v="268.32"/>
        <n v="284.62"/>
        <n v="1119.06"/>
        <n v="333.32"/>
        <n v="2631.48"/>
        <n v="3805.98"/>
        <n v="452.04"/>
        <n v="1460.13"/>
        <n v="2205.9899999999998"/>
        <n v="65.72"/>
        <n v="1103.5899999999999"/>
        <n v="125.56"/>
        <n v="1323.17"/>
        <n v="3188.18"/>
        <n v="2026.93"/>
        <n v="436.13"/>
        <n v="1239.79"/>
        <n v="2351.1"/>
        <n v="717.97"/>
        <n v="2124.3200000000002"/>
        <n v="937.41"/>
        <n v="484.44"/>
        <n v="1191.4000000000001"/>
        <n v="1673.04"/>
        <n v="934.44"/>
        <n v="1348.19"/>
        <n v="601.5"/>
        <n v="1157.73"/>
        <n v="50.17"/>
        <n v="452.35"/>
        <n v="557.66"/>
        <n v="199.2"/>
        <n v="1613.96"/>
        <n v="756.27"/>
        <n v="2578.2399999999998"/>
        <n v="168.23"/>
        <n v="1741.56"/>
        <n v="2128.25"/>
        <n v="2668.3"/>
        <n v="2633.47"/>
        <n v="3351.49"/>
        <n v="658.92"/>
        <n v="599.89"/>
        <n v="939.62"/>
        <n v="633.47"/>
        <s v="Rs.135.45"/>
        <n v="527.78"/>
        <n v="1695.65"/>
        <n v="955.78"/>
        <n v="2104.04"/>
        <n v="1256.3699999999999"/>
        <n v="2893.52"/>
        <n v="1067.1400000000001"/>
        <n v="158.9"/>
        <n v="993.69"/>
        <n v="345.16"/>
        <n v="2099.5500000000002"/>
        <n v="2818.37"/>
        <n v="898.4"/>
        <n v="582.79999999999995"/>
        <n v="246.07"/>
        <n v="321.64"/>
        <n v="1007.3"/>
        <n v="1523.72"/>
        <n v="1440.66"/>
        <n v="935.46"/>
        <n v="5071.41"/>
        <n v="1533.27"/>
        <n v="3131.45"/>
        <n v="1474.17"/>
        <n v="1638.33"/>
        <n v="1648.75"/>
        <n v="2072.92"/>
        <n v="2149.92"/>
        <n v="2403.2399999999998"/>
        <n v="703.7"/>
        <n v="67.400000000000006"/>
        <n v="102.12"/>
        <n v="634.13"/>
        <n v="322.08"/>
        <n v="958.73"/>
        <n v="102.66"/>
        <n v="1917.06"/>
        <n v="1173.8599999999999"/>
        <n v="361.26"/>
        <n v="396.91"/>
        <n v="545.54999999999995"/>
        <n v="1046.3699999999999"/>
        <n v="1244.27"/>
        <n v="502.19"/>
        <n v="523.33000000000004"/>
        <n v="328"/>
        <n v="680.31"/>
        <n v="2496.6"/>
        <n v="781.45"/>
        <n v="1502.68"/>
        <n v="1665.63"/>
        <n v="1181.49"/>
        <n v="244.66"/>
        <n v="1903.61"/>
        <n v="3225.7"/>
        <n v="2203.66"/>
        <n v="2962.14"/>
        <n v="1138.05"/>
        <n v="1718.04"/>
        <n v="2096.66"/>
        <n v="549.57000000000005"/>
        <n v="1575.32"/>
        <n v="1348.96"/>
        <n v="1448.34"/>
        <n v="336.44"/>
        <n v="1413.23"/>
        <n v="121.9"/>
        <n v="1625.12"/>
        <n v="74.06"/>
        <n v="2605.54"/>
        <n v="1806.33"/>
        <n v="755.76"/>
        <n v="899.91"/>
        <n v="1216.98"/>
        <n v="1478.15"/>
        <n v="920.29"/>
        <n v="332.74"/>
        <n v="915.36"/>
        <n v="642.39"/>
        <n v="1114.71"/>
        <n v="3208.66"/>
        <n v="499.85"/>
        <n v="460.22"/>
        <n v="845.76"/>
        <n v="1324.84"/>
        <n v="1599.51"/>
        <n v="1224.45"/>
        <n v="671.66"/>
        <n v="236.35"/>
        <n v="911.83"/>
        <n v="3938.61"/>
      </sharedItems>
    </cacheField>
    <cacheField name="Cost_Amount" numFmtId="4">
      <sharedItems containsSemiMixedTypes="0" containsString="0" containsNumber="1" minValue="32.4" maxValue="3183.36"/>
    </cacheField>
    <cacheField name="Profit" numFmtId="4">
      <sharedItems containsSemiMixedTypes="0" containsString="0" containsNumber="1" minValue="-396.41" maxValue="2669.84"/>
    </cacheField>
    <cacheField name="Payment_Mode" numFmtId="0">
      <sharedItems count="6">
        <s v="Debit Card"/>
        <s v="Net Banking"/>
        <s v="Wallet"/>
        <s v="Cash"/>
        <s v="Credit Card"/>
        <s v="UPI"/>
      </sharedItems>
    </cacheField>
    <cacheField name="Return_Status" numFmtId="0">
      <sharedItems count="2">
        <s v="Returned"/>
        <s v="Not Returned"/>
      </sharedItems>
    </cacheField>
    <cacheField name="Sales_Channel" numFmtId="0">
      <sharedItems count="3">
        <s v="Mobile App"/>
        <s v="In-Store"/>
        <s v="Online"/>
      </sharedItems>
    </cacheField>
    <cacheField name="Order_Time" numFmtId="0">
      <sharedItems/>
    </cacheField>
    <cacheField name="Day_Type" numFmtId="0">
      <sharedItems/>
    </cacheField>
    <cacheField name="Months (Transaction_Date)" numFmtId="0" databaseField="0">
      <fieldGroup base="1">
        <rangePr groupBy="months" startDate="2025-03-10T00:00:00" endDate="2026-04-01T00:00:00"/>
        <groupItems count="14">
          <s v="&lt;10-03-2025"/>
          <s v="Jan"/>
          <s v="Feb"/>
          <s v="Mar"/>
          <s v="Apr"/>
          <s v="May"/>
          <s v="Jun"/>
          <s v="Jul"/>
          <s v="Aug"/>
          <s v="Sep"/>
          <s v="Oct"/>
          <s v="Nov"/>
          <s v="Dec"/>
          <s v="&gt;01-04-2026"/>
        </groupItems>
      </fieldGroup>
    </cacheField>
    <cacheField name="Quarters (Transaction_Date)" numFmtId="0" databaseField="0">
      <fieldGroup base="1">
        <rangePr groupBy="quarters" startDate="2025-03-10T00:00:00" endDate="2026-04-01T00:00:00"/>
        <groupItems count="6">
          <s v="&lt;10-03-2025"/>
          <s v="Qtr1"/>
          <s v="Qtr2"/>
          <s v="Qtr3"/>
          <s v="Qtr4"/>
          <s v="&gt;01-04-2026"/>
        </groupItems>
      </fieldGroup>
    </cacheField>
    <cacheField name="Years (Transaction_Date)" numFmtId="0" databaseField="0">
      <fieldGroup base="1">
        <rangePr groupBy="years" startDate="2025-03-10T00:00:00" endDate="2026-04-01T00:00:00"/>
        <groupItems count="4">
          <s v="&lt;10-03-2025"/>
          <s v="2025"/>
          <s v="2026"/>
          <s v="&gt;01-04-2026"/>
        </groupItems>
      </fieldGroup>
    </cacheField>
  </cacheFields>
  <extLst>
    <ext xmlns:x14="http://schemas.microsoft.com/office/spreadsheetml/2009/9/main" uri="{725AE2AE-9491-48be-B2B4-4EB974FC3084}">
      <x14:pivotCacheDefinition pivotCacheId="5503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x v="0"/>
    <x v="0"/>
    <s v="CUST0567"/>
    <x v="0"/>
    <x v="0"/>
    <s v="PRD018"/>
    <x v="0"/>
    <x v="0"/>
    <s v="STR046"/>
    <x v="0"/>
    <x v="0"/>
    <s v="EMP0191"/>
    <s v="Thenmozhi Krishnan"/>
    <s v="Billing"/>
    <n v="8"/>
    <n v="238.51"/>
    <n v="0"/>
    <n v="0"/>
    <x v="0"/>
    <n v="1529.6"/>
    <n v="664.69"/>
    <x v="0"/>
    <x v="0"/>
    <x v="0"/>
    <s v="19:14"/>
    <s v="Weekend"/>
  </r>
  <r>
    <x v="1"/>
    <x v="1"/>
    <s v="CUST0669"/>
    <x v="1"/>
    <x v="1"/>
    <s v="PRD025"/>
    <x v="1"/>
    <x v="1"/>
    <s v="STR094"/>
    <x v="1"/>
    <x v="1"/>
    <s v="EMP0347"/>
    <s v="Dhanush Chandran"/>
    <s v="Sales"/>
    <n v="4"/>
    <n v="383.51"/>
    <n v="0"/>
    <n v="0"/>
    <x v="1"/>
    <n v="1143.5999999999999"/>
    <n v="390.44"/>
    <x v="0"/>
    <x v="1"/>
    <x v="1"/>
    <s v="11:14"/>
    <s v="Weekday"/>
  </r>
  <r>
    <x v="2"/>
    <x v="2"/>
    <s v="CUST0422"/>
    <x v="2"/>
    <x v="1"/>
    <s v="PRD074"/>
    <x v="2"/>
    <x v="2"/>
    <s v="STR024"/>
    <x v="2"/>
    <x v="0"/>
    <s v="EMP0005"/>
    <s v="Harini Sekar"/>
    <s v="Inventory"/>
    <n v="1"/>
    <n v="414.29"/>
    <n v="0"/>
    <n v="0"/>
    <x v="2"/>
    <n v="314.26"/>
    <n v="162.16999999999999"/>
    <x v="0"/>
    <x v="1"/>
    <x v="1"/>
    <s v="20:21"/>
    <s v="Weekend"/>
  </r>
  <r>
    <x v="3"/>
    <x v="3"/>
    <s v="CUST0689"/>
    <x v="3"/>
    <x v="1"/>
    <s v="PRD111"/>
    <x v="3"/>
    <x v="3"/>
    <s v="STR154"/>
    <x v="3"/>
    <x v="2"/>
    <s v="EMP0182"/>
    <s v="Arun Naicker"/>
    <s v="Operations"/>
    <n v="5"/>
    <n v="225.45"/>
    <n v="0"/>
    <n v="0"/>
    <x v="3"/>
    <n v="954.5"/>
    <n v="341.84"/>
    <x v="0"/>
    <x v="1"/>
    <x v="0"/>
    <s v="20:32"/>
    <s v="Weekend"/>
  </r>
  <r>
    <x v="4"/>
    <x v="4"/>
    <s v="CUST0475"/>
    <x v="4"/>
    <x v="0"/>
    <s v="PRD093"/>
    <x v="4"/>
    <x v="4"/>
    <s v="STR076"/>
    <x v="4"/>
    <x v="0"/>
    <s v="EMP0099"/>
    <s v="Elango Nair"/>
    <s v="Cashier"/>
    <n v="3"/>
    <n v="97.24"/>
    <n v="0"/>
    <n v="0"/>
    <x v="4"/>
    <n v="239.46"/>
    <n v="52.26"/>
    <x v="1"/>
    <x v="1"/>
    <x v="1"/>
    <s v="16:02"/>
    <s v="Weekday"/>
  </r>
  <r>
    <x v="5"/>
    <x v="5"/>
    <s v="CUST0485"/>
    <x v="5"/>
    <x v="0"/>
    <s v="PRD057"/>
    <x v="5"/>
    <x v="5"/>
    <s v="STR071"/>
    <x v="5"/>
    <x v="0"/>
    <s v="EMP0144"/>
    <s v="Chitra Nair"/>
    <s v="Cashier"/>
    <n v="8"/>
    <n v="323.91000000000003"/>
    <n v="0"/>
    <n v="0"/>
    <x v="5"/>
    <n v="1880.4"/>
    <n v="1099.57"/>
    <x v="2"/>
    <x v="1"/>
    <x v="1"/>
    <s v="09:38"/>
    <s v="Weekend"/>
  </r>
  <r>
    <x v="6"/>
    <x v="6"/>
    <s v="CUST0143"/>
    <x v="6"/>
    <x v="1"/>
    <s v="PRD070"/>
    <x v="6"/>
    <x v="2"/>
    <s v="STR128"/>
    <x v="6"/>
    <x v="1"/>
    <s v="EMP0177"/>
    <s v="Raghav Iyer"/>
    <s v="Store Manager"/>
    <n v="2"/>
    <n v="233.47"/>
    <n v="15"/>
    <n v="70.040000000000006"/>
    <x v="6"/>
    <n v="377.96"/>
    <n v="78.47"/>
    <x v="2"/>
    <x v="1"/>
    <x v="0"/>
    <s v="21:04"/>
    <s v="Weekend"/>
  </r>
  <r>
    <x v="7"/>
    <x v="7"/>
    <s v="CUST0427"/>
    <x v="7"/>
    <x v="2"/>
    <s v="PRD097"/>
    <x v="7"/>
    <x v="4"/>
    <s v="STR062"/>
    <x v="7"/>
    <x v="0"/>
    <s v="EMP0350"/>
    <s v="Uma Pandian"/>
    <s v="Cashier"/>
    <n v="4"/>
    <n v="365.92"/>
    <n v="15"/>
    <n v="219.55"/>
    <x v="7"/>
    <n v="1241.52"/>
    <n v="189.23"/>
    <x v="2"/>
    <x v="1"/>
    <x v="1"/>
    <s v="19:16"/>
    <s v="Weekend"/>
  </r>
  <r>
    <x v="8"/>
    <x v="8"/>
    <s v="CUST0438"/>
    <x v="8"/>
    <x v="2"/>
    <s v="PRD119"/>
    <x v="8"/>
    <x v="6"/>
    <s v="STR008"/>
    <x v="8"/>
    <x v="0"/>
    <s v="EMP0249"/>
    <s v="Radha Murugan"/>
    <s v="Inventory"/>
    <n v="1"/>
    <n v="234.86"/>
    <n v="10"/>
    <n v="23.49"/>
    <x v="8"/>
    <n v="213.23"/>
    <n v="29.85"/>
    <x v="3"/>
    <x v="1"/>
    <x v="1"/>
    <s v="09:53"/>
    <s v="Weekend"/>
  </r>
  <r>
    <x v="9"/>
    <x v="9"/>
    <s v="CUST0267"/>
    <x v="9"/>
    <x v="1"/>
    <s v="PRD030"/>
    <x v="9"/>
    <x v="1"/>
    <s v="STR019"/>
    <x v="9"/>
    <x v="0"/>
    <s v="EMP0273"/>
    <s v="Prasath Subramaniam"/>
    <s v="Store Manager"/>
    <n v="4"/>
    <n v="172.63"/>
    <n v="0"/>
    <n v="0"/>
    <x v="9"/>
    <n v="568"/>
    <n v="226.1"/>
    <x v="3"/>
    <x v="1"/>
    <x v="1"/>
    <s v="17:13"/>
    <s v="Weekend"/>
  </r>
  <r>
    <x v="10"/>
    <x v="10"/>
    <s v="CUST0680"/>
    <x v="10"/>
    <x v="1"/>
    <s v="PRD022"/>
    <x v="10"/>
    <x v="0"/>
    <s v="STR075"/>
    <x v="10"/>
    <x v="0"/>
    <s v="EMP0300"/>
    <s v="Thiru Raj"/>
    <s v="Sales"/>
    <n v="4"/>
    <n v="397.22"/>
    <n v="20"/>
    <n v="317.77999999999997"/>
    <x v="10"/>
    <n v="1277.48"/>
    <n v="-6.38"/>
    <x v="3"/>
    <x v="1"/>
    <x v="1"/>
    <s v="17:19"/>
    <s v="Weekday"/>
  </r>
  <r>
    <x v="11"/>
    <x v="11"/>
    <s v="CUST0589"/>
    <x v="11"/>
    <x v="1"/>
    <s v="PRD029"/>
    <x v="11"/>
    <x v="1"/>
    <s v="STR053"/>
    <x v="11"/>
    <x v="0"/>
    <s v="EMP0007"/>
    <s v="Udhay Selvam"/>
    <s v="Billing"/>
    <n v="5"/>
    <n v="332.73"/>
    <n v="15"/>
    <n v="249.55"/>
    <x v="11"/>
    <n v="1306.0999999999999"/>
    <n v="108"/>
    <x v="3"/>
    <x v="1"/>
    <x v="1"/>
    <s v="15:38"/>
    <s v="Weekday"/>
  </r>
  <r>
    <x v="12"/>
    <x v="4"/>
    <s v="CUST0058"/>
    <x v="12"/>
    <x v="0"/>
    <s v="PRD108"/>
    <x v="12"/>
    <x v="3"/>
    <s v="STR020"/>
    <x v="12"/>
    <x v="0"/>
    <s v="EMP0029"/>
    <s v="Vasanthi Menon"/>
    <s v="Cashier"/>
    <n v="6"/>
    <n v="337.98"/>
    <n v="15"/>
    <n v="304.18"/>
    <x v="12"/>
    <n v="1559.58"/>
    <n v="164.12"/>
    <x v="3"/>
    <x v="1"/>
    <x v="1"/>
    <s v="21:24"/>
    <s v="Weekday"/>
  </r>
  <r>
    <x v="13"/>
    <x v="12"/>
    <s v="CUST0507"/>
    <x v="13"/>
    <x v="1"/>
    <s v="PRD111"/>
    <x v="3"/>
    <x v="3"/>
    <s v="STR001"/>
    <x v="13"/>
    <x v="0"/>
    <s v="EMP0048"/>
    <s v="Ovi Venkataraman"/>
    <s v="Cashier"/>
    <n v="5"/>
    <n v="225.45"/>
    <n v="10"/>
    <n v="112.72"/>
    <x v="13"/>
    <n v="954.5"/>
    <n v="212.21"/>
    <x v="3"/>
    <x v="1"/>
    <x v="1"/>
    <s v="20:15"/>
    <s v="Weekend"/>
  </r>
  <r>
    <x v="14"/>
    <x v="13"/>
    <s v="CUST0051"/>
    <x v="14"/>
    <x v="0"/>
    <s v="PRD033"/>
    <x v="13"/>
    <x v="1"/>
    <s v="STR086"/>
    <x v="14"/>
    <x v="0"/>
    <s v="EMP0263"/>
    <s v="Vani Nair"/>
    <s v="Cashier"/>
    <n v="8"/>
    <n v="235.08"/>
    <n v="0"/>
    <n v="0"/>
    <x v="14"/>
    <n v="1416.24"/>
    <n v="746.5"/>
    <x v="3"/>
    <x v="1"/>
    <x v="1"/>
    <s v="18:31"/>
    <s v="Weekend"/>
  </r>
  <r>
    <x v="15"/>
    <x v="12"/>
    <s v="CUST0574"/>
    <x v="15"/>
    <x v="2"/>
    <s v="PRD133"/>
    <x v="14"/>
    <x v="7"/>
    <s v="STR022"/>
    <x v="15"/>
    <x v="0"/>
    <s v="EMP0284"/>
    <s v="Naveen Venkataraman"/>
    <s v="Sales"/>
    <n v="1"/>
    <n v="80.5"/>
    <n v="10"/>
    <n v="8.0500000000000007"/>
    <x v="15"/>
    <n v="62.25"/>
    <n v="21.07"/>
    <x v="3"/>
    <x v="1"/>
    <x v="1"/>
    <s v="14:04"/>
    <s v="Weekend"/>
  </r>
  <r>
    <x v="16"/>
    <x v="14"/>
    <s v="CUST0499"/>
    <x v="16"/>
    <x v="0"/>
    <s v="PRD021"/>
    <x v="15"/>
    <x v="0"/>
    <s v="STR089"/>
    <x v="16"/>
    <x v="0"/>
    <s v="EMP0105"/>
    <s v="Nagarajan Mudaliar"/>
    <s v="Cashier"/>
    <n v="8"/>
    <n v="39.340000000000003"/>
    <n v="0"/>
    <n v="0"/>
    <x v="16"/>
    <n v="259.2"/>
    <n v="102.73"/>
    <x v="3"/>
    <x v="1"/>
    <x v="1"/>
    <s v="10:20"/>
    <s v="Weekend"/>
  </r>
  <r>
    <x v="17"/>
    <x v="15"/>
    <s v="CUST0206"/>
    <x v="17"/>
    <x v="0"/>
    <s v="PRD097"/>
    <x v="7"/>
    <x v="4"/>
    <s v="STR027"/>
    <x v="17"/>
    <x v="0"/>
    <s v="EMP0046"/>
    <s v="Pandi Subramaniam"/>
    <s v="Sales"/>
    <n v="3"/>
    <n v="374.82"/>
    <n v="15"/>
    <n v="168.67"/>
    <x v="17"/>
    <n v="931.14"/>
    <n v="168.02"/>
    <x v="3"/>
    <x v="1"/>
    <x v="1"/>
    <s v="10:02"/>
    <s v="Weekend"/>
  </r>
  <r>
    <x v="18"/>
    <x v="16"/>
    <s v="CUST0263"/>
    <x v="18"/>
    <x v="0"/>
    <s v="PRD112"/>
    <x v="16"/>
    <x v="3"/>
    <s v="STR006"/>
    <x v="18"/>
    <x v="0"/>
    <s v="EMP0265"/>
    <s v="Padma Subramaniam"/>
    <s v="Operations"/>
    <n v="8"/>
    <n v="279.93"/>
    <n v="20"/>
    <n v="447.89"/>
    <x v="18"/>
    <n v="1684.16"/>
    <n v="376.12"/>
    <x v="3"/>
    <x v="1"/>
    <x v="1"/>
    <s v="10:21"/>
    <s v="Weekend"/>
  </r>
  <r>
    <x v="19"/>
    <x v="17"/>
    <s v="CUST0402"/>
    <x v="19"/>
    <x v="0"/>
    <s v="PRD027"/>
    <x v="17"/>
    <x v="1"/>
    <s v="STR022"/>
    <x v="15"/>
    <x v="0"/>
    <s v="EMP0284"/>
    <s v="Naveen Venkataraman"/>
    <s v="Sales"/>
    <n v="4"/>
    <n v="155.15"/>
    <n v="10"/>
    <n v="62.06"/>
    <x v="19"/>
    <n v="427.96"/>
    <n v="130.58000000000001"/>
    <x v="3"/>
    <x v="1"/>
    <x v="2"/>
    <s v="18:25"/>
    <s v="Weekday"/>
  </r>
  <r>
    <x v="20"/>
    <x v="18"/>
    <s v="CUST0346"/>
    <x v="20"/>
    <x v="0"/>
    <s v="PRD095"/>
    <x v="18"/>
    <x v="4"/>
    <s v="STR132"/>
    <x v="19"/>
    <x v="1"/>
    <s v="EMP0151"/>
    <s v="Arun Subramaniam"/>
    <s v="Billing"/>
    <n v="8"/>
    <n v="84.09"/>
    <n v="10"/>
    <n v="67.27"/>
    <x v="20"/>
    <n v="497.12"/>
    <n v="199.15"/>
    <x v="3"/>
    <x v="1"/>
    <x v="1"/>
    <s v="21:15"/>
    <s v="Weekend"/>
  </r>
  <r>
    <x v="21"/>
    <x v="19"/>
    <s v="CUST0333"/>
    <x v="21"/>
    <x v="1"/>
    <s v="PRD087"/>
    <x v="19"/>
    <x v="8"/>
    <s v="STR053"/>
    <x v="11"/>
    <x v="0"/>
    <s v="EMP0190"/>
    <s v="Balaji Prabhu"/>
    <s v="HR"/>
    <n v="3"/>
    <n v="71.290000000000006"/>
    <n v="20"/>
    <n v="42.77"/>
    <x v="21"/>
    <n v="178.11"/>
    <n v="18.649999999999999"/>
    <x v="3"/>
    <x v="1"/>
    <x v="1"/>
    <s v="14:26"/>
    <s v="Weekend"/>
  </r>
  <r>
    <x v="22"/>
    <x v="20"/>
    <s v="CUST0022"/>
    <x v="22"/>
    <x v="2"/>
    <s v="PRD115"/>
    <x v="20"/>
    <x v="3"/>
    <s v="STR044"/>
    <x v="20"/>
    <x v="0"/>
    <s v="EMP0287"/>
    <s v="Elango Gupta"/>
    <s v="Store Manager"/>
    <n v="2"/>
    <n v="372.61"/>
    <n v="15"/>
    <n v="111.78"/>
    <x v="22"/>
    <n v="639.82000000000005"/>
    <n v="-6.38"/>
    <x v="3"/>
    <x v="1"/>
    <x v="1"/>
    <s v="21:59"/>
    <s v="Weekday"/>
  </r>
  <r>
    <x v="23"/>
    <x v="21"/>
    <s v="CUST0402"/>
    <x v="19"/>
    <x v="0"/>
    <s v="PRD009"/>
    <x v="21"/>
    <x v="9"/>
    <s v="STR068"/>
    <x v="21"/>
    <x v="0"/>
    <s v="EMP0233"/>
    <s v="Sangeetha Balan"/>
    <s v="Sales"/>
    <n v="6"/>
    <n v="744.15"/>
    <n v="15"/>
    <n v="669.74"/>
    <x v="23"/>
    <n v="2392.3200000000002"/>
    <n v="1972.11"/>
    <x v="3"/>
    <x v="1"/>
    <x v="2"/>
    <s v="17:40"/>
    <s v="Weekend"/>
  </r>
  <r>
    <x v="24"/>
    <x v="22"/>
    <s v="CUST0257"/>
    <x v="23"/>
    <x v="1"/>
    <s v="PRD124"/>
    <x v="22"/>
    <x v="6"/>
    <s v="STR060"/>
    <x v="22"/>
    <x v="2"/>
    <s v="EMP0181"/>
    <s v="Madhavan Murugan"/>
    <s v="Sales"/>
    <n v="5"/>
    <n v="121.9"/>
    <n v="20"/>
    <n v="121.9"/>
    <x v="24"/>
    <n v="544.6"/>
    <n v="-57"/>
    <x v="3"/>
    <x v="1"/>
    <x v="1"/>
    <s v="19:21"/>
    <s v="Weekday"/>
  </r>
  <r>
    <x v="25"/>
    <x v="23"/>
    <s v="CUST0308"/>
    <x v="24"/>
    <x v="0"/>
    <s v="PRD072"/>
    <x v="23"/>
    <x v="2"/>
    <s v="STR114"/>
    <x v="23"/>
    <x v="1"/>
    <s v="EMP0053"/>
    <s v="Kannan Gupta"/>
    <s v="Cashier"/>
    <n v="3"/>
    <n v="388.84"/>
    <n v="10"/>
    <n v="116.65"/>
    <x v="25"/>
    <n v="791.55"/>
    <n v="415.8"/>
    <x v="3"/>
    <x v="1"/>
    <x v="0"/>
    <s v="20:34"/>
    <s v="Weekend"/>
  </r>
  <r>
    <x v="26"/>
    <x v="24"/>
    <s v="CUST0057"/>
    <x v="25"/>
    <x v="1"/>
    <s v="PRD149"/>
    <x v="24"/>
    <x v="10"/>
    <s v="STR073"/>
    <x v="24"/>
    <x v="0"/>
    <s v="EMP0114"/>
    <s v="Devi Krishnan"/>
    <s v="Store Manager"/>
    <n v="5"/>
    <n v="171.25"/>
    <n v="5"/>
    <n v="42.81"/>
    <x v="26"/>
    <n v="621.65"/>
    <n v="191.79"/>
    <x v="3"/>
    <x v="1"/>
    <x v="0"/>
    <s v="12:36"/>
    <s v="Weekday"/>
  </r>
  <r>
    <x v="27"/>
    <x v="25"/>
    <s v="CUST0171"/>
    <x v="26"/>
    <x v="1"/>
    <s v="PRD082"/>
    <x v="25"/>
    <x v="8"/>
    <s v="STR159"/>
    <x v="25"/>
    <x v="2"/>
    <s v="EMP0052"/>
    <s v="Pandi Iyer"/>
    <s v="Sales"/>
    <n v="4"/>
    <n v="232.92"/>
    <n v="5"/>
    <n v="46.58"/>
    <x v="27"/>
    <n v="769.64"/>
    <n v="115.46"/>
    <x v="3"/>
    <x v="1"/>
    <x v="0"/>
    <s v="10:27"/>
    <s v="Weekday"/>
  </r>
  <r>
    <x v="28"/>
    <x v="26"/>
    <s v="CUST0263"/>
    <x v="18"/>
    <x v="0"/>
    <s v="PRD083"/>
    <x v="26"/>
    <x v="8"/>
    <s v="STR092"/>
    <x v="26"/>
    <x v="0"/>
    <s v="EMP0336"/>
    <s v="Sanjay Sharma"/>
    <s v="Billing"/>
    <n v="8"/>
    <n v="477.64"/>
    <n v="5"/>
    <n v="191.06"/>
    <x v="28"/>
    <n v="2859.76"/>
    <n v="1314.81"/>
    <x v="3"/>
    <x v="1"/>
    <x v="1"/>
    <s v="19:57"/>
    <s v="Weekend"/>
  </r>
  <r>
    <x v="29"/>
    <x v="27"/>
    <s v="CUST0027"/>
    <x v="27"/>
    <x v="1"/>
    <s v="PRD017"/>
    <x v="27"/>
    <x v="0"/>
    <s v="STR055"/>
    <x v="27"/>
    <x v="0"/>
    <s v="EMP0068"/>
    <s v="Manoj Subramaniam"/>
    <s v="Sales"/>
    <n v="2"/>
    <n v="464.41"/>
    <n v="5"/>
    <n v="46.44"/>
    <x v="29"/>
    <n v="795.38"/>
    <n v="87"/>
    <x v="3"/>
    <x v="1"/>
    <x v="2"/>
    <s v="20:33"/>
    <s v="Weekday"/>
  </r>
  <r>
    <x v="30"/>
    <x v="28"/>
    <s v="CUST0283"/>
    <x v="28"/>
    <x v="1"/>
    <s v="PRD079"/>
    <x v="28"/>
    <x v="2"/>
    <s v="STR048"/>
    <x v="28"/>
    <x v="0"/>
    <s v="EMP0312"/>
    <s v="Vasanthi Chettiar"/>
    <s v="Sales"/>
    <n v="1"/>
    <n v="260.93"/>
    <n v="15"/>
    <n v="39.14"/>
    <x v="30"/>
    <n v="194.06"/>
    <n v="27.73"/>
    <x v="3"/>
    <x v="1"/>
    <x v="1"/>
    <s v="18:06"/>
    <s v="Weekday"/>
  </r>
  <r>
    <x v="31"/>
    <x v="29"/>
    <s v="CUST0036"/>
    <x v="29"/>
    <x v="1"/>
    <s v="PRD022"/>
    <x v="10"/>
    <x v="0"/>
    <s v="STR024"/>
    <x v="2"/>
    <x v="0"/>
    <s v="EMP0199"/>
    <s v="Pandi Naidu"/>
    <s v="Sales"/>
    <n v="5"/>
    <n v="397.22"/>
    <n v="10"/>
    <n v="198.61"/>
    <x v="31"/>
    <n v="1596.85"/>
    <n v="190.64"/>
    <x v="3"/>
    <x v="1"/>
    <x v="1"/>
    <s v="11:30"/>
    <s v="Weekday"/>
  </r>
  <r>
    <x v="32"/>
    <x v="30"/>
    <s v="CUST0369"/>
    <x v="30"/>
    <x v="2"/>
    <s v="PRD035"/>
    <x v="29"/>
    <x v="1"/>
    <s v="STR028"/>
    <x v="29"/>
    <x v="0"/>
    <s v="EMP0235"/>
    <s v="Mani Chandran"/>
    <s v="Cashier"/>
    <n v="4"/>
    <n v="503.36"/>
    <n v="0"/>
    <n v="0"/>
    <x v="32"/>
    <n v="1559.2"/>
    <n v="756.26"/>
    <x v="3"/>
    <x v="1"/>
    <x v="1"/>
    <s v="11:04"/>
    <s v="Weekend"/>
  </r>
  <r>
    <x v="33"/>
    <x v="31"/>
    <s v="CUST0188"/>
    <x v="31"/>
    <x v="0"/>
    <s v="PRD006"/>
    <x v="30"/>
    <x v="9"/>
    <s v="STR108"/>
    <x v="30"/>
    <x v="1"/>
    <s v="EMP0250"/>
    <s v="Dinesh Pandian"/>
    <s v="Sales"/>
    <n v="6"/>
    <n v="373.11"/>
    <n v="10"/>
    <n v="223.87"/>
    <x v="33"/>
    <n v="1297.92"/>
    <n v="1019.09"/>
    <x v="3"/>
    <x v="1"/>
    <x v="2"/>
    <s v="19:47"/>
    <s v="Weekend"/>
  </r>
  <r>
    <x v="34"/>
    <x v="32"/>
    <s v="CUST0375"/>
    <x v="32"/>
    <x v="2"/>
    <s v="PRD125"/>
    <x v="31"/>
    <x v="6"/>
    <s v="STR101"/>
    <x v="31"/>
    <x v="1"/>
    <s v="EMP0131"/>
    <s v="Vani Chandran"/>
    <s v="Inventory"/>
    <n v="5"/>
    <n v="222.64"/>
    <n v="5"/>
    <n v="55.66"/>
    <x v="34"/>
    <n v="977.2"/>
    <n v="238.97"/>
    <x v="3"/>
    <x v="1"/>
    <x v="2"/>
    <s v="13:22"/>
    <s v="Weekend"/>
  </r>
  <r>
    <x v="35"/>
    <x v="33"/>
    <s v="CUST0088"/>
    <x v="33"/>
    <x v="1"/>
    <s v="PRD033"/>
    <x v="13"/>
    <x v="1"/>
    <s v="STR029"/>
    <x v="32"/>
    <x v="0"/>
    <s v="EMP0249"/>
    <s v="Radha Murugan"/>
    <s v="Inventory"/>
    <n v="2"/>
    <n v="217.42"/>
    <n v="0"/>
    <n v="0"/>
    <x v="35"/>
    <n v="354.06"/>
    <n v="80.78"/>
    <x v="3"/>
    <x v="1"/>
    <x v="1"/>
    <s v="17:44"/>
    <s v="Weekday"/>
  </r>
  <r>
    <x v="36"/>
    <x v="13"/>
    <s v="CUST0442"/>
    <x v="34"/>
    <x v="1"/>
    <s v="PRD147"/>
    <x v="32"/>
    <x v="10"/>
    <s v="STR049"/>
    <x v="33"/>
    <x v="0"/>
    <s v="EMP0183"/>
    <s v="Kamala Murugan"/>
    <s v="Cashier"/>
    <n v="5"/>
    <n v="67.37"/>
    <n v="0"/>
    <n v="0"/>
    <x v="36"/>
    <n v="252.15"/>
    <n v="135.22999999999999"/>
    <x v="3"/>
    <x v="1"/>
    <x v="1"/>
    <s v="20:15"/>
    <s v="Weekend"/>
  </r>
  <r>
    <x v="37"/>
    <x v="34"/>
    <s v="CUST0486"/>
    <x v="35"/>
    <x v="2"/>
    <s v="PRD021"/>
    <x v="15"/>
    <x v="0"/>
    <s v="STR035"/>
    <x v="34"/>
    <x v="0"/>
    <s v="EMP0158"/>
    <s v="Kavya Varma"/>
    <s v="Sales"/>
    <n v="1"/>
    <n v="38.659999999999997"/>
    <n v="0"/>
    <n v="0"/>
    <x v="37"/>
    <n v="32.4"/>
    <n v="6.26"/>
    <x v="3"/>
    <x v="1"/>
    <x v="1"/>
    <s v="20:43"/>
    <s v="Weekday"/>
  </r>
  <r>
    <x v="38"/>
    <x v="35"/>
    <s v="CUST0141"/>
    <x v="36"/>
    <x v="2"/>
    <s v="PRD103"/>
    <x v="33"/>
    <x v="4"/>
    <s v="STR038"/>
    <x v="35"/>
    <x v="0"/>
    <s v="EMP0255"/>
    <s v="Jagan Chettiar"/>
    <s v="Billing"/>
    <n v="3"/>
    <n v="355.64"/>
    <n v="5"/>
    <n v="53.35"/>
    <x v="38"/>
    <n v="910.23"/>
    <n v="103.34"/>
    <x v="3"/>
    <x v="1"/>
    <x v="1"/>
    <s v="18:03"/>
    <s v="Weekday"/>
  </r>
  <r>
    <x v="39"/>
    <x v="36"/>
    <s v="CUST0524"/>
    <x v="37"/>
    <x v="2"/>
    <s v="PRD016"/>
    <x v="34"/>
    <x v="0"/>
    <s v="STR163"/>
    <x v="36"/>
    <x v="2"/>
    <s v="EMP0292"/>
    <s v="Deepa Gupta"/>
    <s v="Inventory"/>
    <n v="1"/>
    <n v="59.92"/>
    <n v="10"/>
    <n v="5.99"/>
    <x v="39"/>
    <n v="48.15"/>
    <n v="5.78"/>
    <x v="3"/>
    <x v="1"/>
    <x v="1"/>
    <s v="12:22"/>
    <s v="Weekday"/>
  </r>
  <r>
    <x v="40"/>
    <x v="37"/>
    <s v="CUST0642"/>
    <x v="38"/>
    <x v="2"/>
    <s v="PRD022"/>
    <x v="10"/>
    <x v="0"/>
    <s v="STR047"/>
    <x v="37"/>
    <x v="0"/>
    <s v="EMP0108"/>
    <s v="Padma Menon"/>
    <s v="Cashier"/>
    <n v="1"/>
    <n v="397.22"/>
    <n v="0"/>
    <n v="0"/>
    <x v="40"/>
    <n v="319.37"/>
    <n v="77.849999999999994"/>
    <x v="3"/>
    <x v="1"/>
    <x v="0"/>
    <s v="12:47"/>
    <s v="Weekday"/>
  </r>
  <r>
    <x v="41"/>
    <x v="38"/>
    <s v="CUST0427"/>
    <x v="7"/>
    <x v="2"/>
    <s v="PRD019"/>
    <x v="35"/>
    <x v="0"/>
    <s v="STR157"/>
    <x v="38"/>
    <x v="2"/>
    <s v="EMP0052"/>
    <s v="Pandi Iyer"/>
    <s v="Sales"/>
    <n v="2"/>
    <n v="448.94"/>
    <n v="5"/>
    <n v="44.89"/>
    <x v="41"/>
    <n v="760.16"/>
    <n v="92.83"/>
    <x v="3"/>
    <x v="1"/>
    <x v="1"/>
    <s v="11:35"/>
    <s v="Weekday"/>
  </r>
  <r>
    <x v="42"/>
    <x v="39"/>
    <s v="CUST0507"/>
    <x v="13"/>
    <x v="1"/>
    <s v="PRD131"/>
    <x v="36"/>
    <x v="7"/>
    <s v="STR098"/>
    <x v="39"/>
    <x v="2"/>
    <s v="EMP0320"/>
    <s v="Revathi Varma"/>
    <s v="Sales"/>
    <n v="3"/>
    <n v="93.47"/>
    <n v="0"/>
    <n v="0"/>
    <x v="42"/>
    <n v="216.87"/>
    <n v="63.54"/>
    <x v="3"/>
    <x v="1"/>
    <x v="1"/>
    <s v="11:39"/>
    <s v="Weekday"/>
  </r>
  <r>
    <x v="43"/>
    <x v="7"/>
    <s v="CUST0092"/>
    <x v="39"/>
    <x v="0"/>
    <s v="PRD114"/>
    <x v="37"/>
    <x v="3"/>
    <s v="STR172"/>
    <x v="40"/>
    <x v="3"/>
    <s v="EMP0111"/>
    <s v="Devi Mudaliar"/>
    <s v="Store Manager"/>
    <n v="7"/>
    <n v="188.94"/>
    <n v="10"/>
    <n v="132.26"/>
    <x v="43"/>
    <n v="1107.96"/>
    <n v="260.91000000000003"/>
    <x v="3"/>
    <x v="1"/>
    <x v="1"/>
    <s v="16:24"/>
    <s v="Weekend"/>
  </r>
  <r>
    <x v="44"/>
    <x v="3"/>
    <s v="CUST0344"/>
    <x v="40"/>
    <x v="2"/>
    <s v="PRD006"/>
    <x v="30"/>
    <x v="9"/>
    <s v="STR026"/>
    <x v="41"/>
    <x v="0"/>
    <s v="EMP0253"/>
    <s v="Vasanthi Naicker"/>
    <s v="HR"/>
    <n v="1"/>
    <n v="343.56"/>
    <n v="0"/>
    <n v="0"/>
    <x v="44"/>
    <n v="216.32"/>
    <n v="178.77"/>
    <x v="3"/>
    <x v="1"/>
    <x v="1"/>
    <s v="16:38"/>
    <s v="Weekend"/>
  </r>
  <r>
    <x v="45"/>
    <x v="40"/>
    <s v="CUST0287"/>
    <x v="41"/>
    <x v="1"/>
    <s v="PRD113"/>
    <x v="38"/>
    <x v="3"/>
    <s v="STR132"/>
    <x v="19"/>
    <x v="1"/>
    <s v="EMP0219"/>
    <s v="Kavya Menon"/>
    <s v="Billing"/>
    <n v="2"/>
    <n v="236.56"/>
    <n v="5"/>
    <n v="23.66"/>
    <x v="45"/>
    <n v="423.46"/>
    <n v="26"/>
    <x v="3"/>
    <x v="1"/>
    <x v="1"/>
    <s v="10:33"/>
    <s v="Weekday"/>
  </r>
  <r>
    <x v="46"/>
    <x v="41"/>
    <s v="CUST0216"/>
    <x v="42"/>
    <x v="2"/>
    <s v="PRD024"/>
    <x v="39"/>
    <x v="0"/>
    <s v="STR092"/>
    <x v="26"/>
    <x v="0"/>
    <s v="EMP0122"/>
    <s v="Rajesh Chettiar"/>
    <s v="Cashier"/>
    <n v="4"/>
    <n v="313.47000000000003"/>
    <n v="0"/>
    <n v="0"/>
    <x v="46"/>
    <n v="984.48"/>
    <n v="269.39999999999998"/>
    <x v="3"/>
    <x v="1"/>
    <x v="1"/>
    <s v="17:26"/>
    <s v="Weekday"/>
  </r>
  <r>
    <x v="47"/>
    <x v="42"/>
    <s v="CUST0633"/>
    <x v="43"/>
    <x v="0"/>
    <s v="PRD050"/>
    <x v="40"/>
    <x v="5"/>
    <s v="STR080"/>
    <x v="42"/>
    <x v="0"/>
    <s v="EMP0285"/>
    <s v="Lalitha Murugan"/>
    <s v="Store Manager"/>
    <n v="3"/>
    <n v="51.64"/>
    <n v="10"/>
    <n v="15.49"/>
    <x v="47"/>
    <n v="112.44"/>
    <n v="47.9"/>
    <x v="3"/>
    <x v="1"/>
    <x v="1"/>
    <s v="09:22"/>
    <s v="Weekend"/>
  </r>
  <r>
    <x v="48"/>
    <x v="43"/>
    <s v="CUST0689"/>
    <x v="3"/>
    <x v="1"/>
    <s v="PRD114"/>
    <x v="37"/>
    <x v="3"/>
    <s v="STR019"/>
    <x v="9"/>
    <x v="0"/>
    <s v="EMP0273"/>
    <s v="Prasath Subramaniam"/>
    <s v="Store Manager"/>
    <n v="2"/>
    <n v="188.64"/>
    <n v="0"/>
    <n v="0"/>
    <x v="48"/>
    <n v="316.56"/>
    <n v="60.72"/>
    <x v="3"/>
    <x v="1"/>
    <x v="1"/>
    <s v="09:31"/>
    <s v="Weekday"/>
  </r>
  <r>
    <x v="49"/>
    <x v="44"/>
    <s v="CUST0203"/>
    <x v="44"/>
    <x v="1"/>
    <s v="PRD021"/>
    <x v="15"/>
    <x v="0"/>
    <s v="STR073"/>
    <x v="24"/>
    <x v="0"/>
    <s v="EMP0268"/>
    <s v="Dhanya Sharma"/>
    <s v="Store Manager"/>
    <n v="1"/>
    <n v="38.659999999999997"/>
    <n v="15"/>
    <n v="5.8"/>
    <x v="49"/>
    <n v="32.4"/>
    <n v="5.39"/>
    <x v="3"/>
    <x v="1"/>
    <x v="2"/>
    <s v="20:18"/>
    <s v="Weekend"/>
  </r>
  <r>
    <x v="50"/>
    <x v="45"/>
    <s v="CUST0086"/>
    <x v="45"/>
    <x v="1"/>
    <s v="PRD129"/>
    <x v="41"/>
    <x v="7"/>
    <s v="STR003"/>
    <x v="43"/>
    <x v="0"/>
    <s v="EMP0245"/>
    <s v="Ashok Nathan"/>
    <s v="Inventory"/>
    <n v="1"/>
    <n v="490.22"/>
    <n v="15"/>
    <n v="73.53"/>
    <x v="50"/>
    <n v="373.58"/>
    <n v="43.11"/>
    <x v="3"/>
    <x v="1"/>
    <x v="2"/>
    <s v="15:35"/>
    <s v="Weekday"/>
  </r>
  <r>
    <x v="51"/>
    <x v="46"/>
    <s v="CUST0260"/>
    <x v="46"/>
    <x v="1"/>
    <s v="PRD030"/>
    <x v="9"/>
    <x v="1"/>
    <s v="STR053"/>
    <x v="11"/>
    <x v="0"/>
    <s v="EMP0007"/>
    <s v="Udhay Selvam"/>
    <s v="Billing"/>
    <n v="2"/>
    <n v="172.63"/>
    <n v="0"/>
    <n v="0"/>
    <x v="51"/>
    <n v="284"/>
    <n v="113.05"/>
    <x v="3"/>
    <x v="0"/>
    <x v="1"/>
    <s v="11:52"/>
    <s v="Weekend"/>
  </r>
  <r>
    <x v="52"/>
    <x v="47"/>
    <s v="CUST0604"/>
    <x v="47"/>
    <x v="2"/>
    <s v="PRD093"/>
    <x v="4"/>
    <x v="4"/>
    <s v="STR091"/>
    <x v="44"/>
    <x v="0"/>
    <s v="EMP0246"/>
    <s v="Padma Chettiar"/>
    <s v="Sales"/>
    <n v="4"/>
    <n v="96.72"/>
    <n v="0"/>
    <n v="0"/>
    <x v="52"/>
    <n v="319.27999999999997"/>
    <n v="67.599999999999994"/>
    <x v="3"/>
    <x v="1"/>
    <x v="1"/>
    <s v="19:34"/>
    <s v="Weekday"/>
  </r>
  <r>
    <x v="53"/>
    <x v="48"/>
    <s v="CUST0457"/>
    <x v="48"/>
    <x v="1"/>
    <s v="PRD032"/>
    <x v="42"/>
    <x v="1"/>
    <s v="STR118"/>
    <x v="45"/>
    <x v="1"/>
    <s v="EMP0223"/>
    <s v="Kalpana Varma"/>
    <s v="HR"/>
    <n v="4"/>
    <n v="141.11000000000001"/>
    <n v="0"/>
    <n v="0"/>
    <x v="53"/>
    <n v="463.64"/>
    <n v="185.47"/>
    <x v="3"/>
    <x v="1"/>
    <x v="1"/>
    <s v="21:51"/>
    <s v="Weekend"/>
  </r>
  <r>
    <x v="54"/>
    <x v="49"/>
    <s v="CUST0279"/>
    <x v="49"/>
    <x v="0"/>
    <s v="PRD051"/>
    <x v="43"/>
    <x v="5"/>
    <s v="STR174"/>
    <x v="46"/>
    <x v="3"/>
    <s v="EMP0100"/>
    <s v="Jagan Prabhu"/>
    <s v="HR"/>
    <n v="3"/>
    <n v="169.7"/>
    <n v="0"/>
    <n v="0"/>
    <x v="54"/>
    <n v="338.4"/>
    <n v="247.06"/>
    <x v="3"/>
    <x v="1"/>
    <x v="1"/>
    <s v="11:05"/>
    <s v="Weekend"/>
  </r>
  <r>
    <x v="55"/>
    <x v="49"/>
    <s v="CUST0303"/>
    <x v="50"/>
    <x v="1"/>
    <s v="PRD013"/>
    <x v="44"/>
    <x v="0"/>
    <s v="STR117"/>
    <x v="47"/>
    <x v="0"/>
    <s v="EMP0009"/>
    <s v="Usha Chettiar"/>
    <s v="Cashier"/>
    <n v="1"/>
    <n v="161.03"/>
    <n v="10"/>
    <n v="16.100000000000001"/>
    <x v="55"/>
    <n v="124.24"/>
    <n v="42.43"/>
    <x v="3"/>
    <x v="1"/>
    <x v="2"/>
    <s v="20:11"/>
    <s v="Weekend"/>
  </r>
  <r>
    <x v="56"/>
    <x v="50"/>
    <s v="CUST0340"/>
    <x v="51"/>
    <x v="0"/>
    <s v="PRD136"/>
    <x v="45"/>
    <x v="7"/>
    <s v="STR136"/>
    <x v="48"/>
    <x v="1"/>
    <s v="EMP0070"/>
    <s v="Umesh Subramaniam"/>
    <s v="Sales"/>
    <n v="4"/>
    <n v="134.24"/>
    <n v="0"/>
    <n v="0"/>
    <x v="56"/>
    <n v="364.72"/>
    <n v="252.78"/>
    <x v="3"/>
    <x v="1"/>
    <x v="1"/>
    <s v="21:11"/>
    <s v="Weekend"/>
  </r>
  <r>
    <x v="57"/>
    <x v="51"/>
    <s v="CUST0422"/>
    <x v="2"/>
    <x v="1"/>
    <s v="PRD079"/>
    <x v="28"/>
    <x v="2"/>
    <s v="STR074"/>
    <x v="49"/>
    <x v="0"/>
    <s v="EMP0270"/>
    <s v="Priya Venkataraman"/>
    <s v="Operations"/>
    <n v="3"/>
    <n v="260.93"/>
    <n v="0"/>
    <n v="0"/>
    <x v="57"/>
    <n v="582.17999999999995"/>
    <n v="200.61"/>
    <x v="3"/>
    <x v="1"/>
    <x v="1"/>
    <s v="14:01"/>
    <s v="Weekday"/>
  </r>
  <r>
    <x v="58"/>
    <x v="33"/>
    <s v="CUST0198"/>
    <x v="52"/>
    <x v="1"/>
    <s v="PRD122"/>
    <x v="46"/>
    <x v="6"/>
    <s v="STR013"/>
    <x v="50"/>
    <x v="0"/>
    <s v="EMP0230"/>
    <s v="Lokesh Reddy"/>
    <s v="Sales"/>
    <n v="3"/>
    <n v="102.51"/>
    <n v="0"/>
    <n v="0"/>
    <x v="58"/>
    <n v="266.16000000000003"/>
    <n v="41.37"/>
    <x v="3"/>
    <x v="1"/>
    <x v="1"/>
    <s v="16:48"/>
    <s v="Weekday"/>
  </r>
  <r>
    <x v="59"/>
    <x v="52"/>
    <s v="CUST0477"/>
    <x v="53"/>
    <x v="0"/>
    <s v="PRD110"/>
    <x v="47"/>
    <x v="3"/>
    <s v="STR133"/>
    <x v="51"/>
    <x v="1"/>
    <s v="EMP0206"/>
    <s v="Uma Iyer"/>
    <s v="Cashier"/>
    <n v="5"/>
    <n v="309.2"/>
    <n v="0"/>
    <n v="0"/>
    <x v="59"/>
    <n v="1268.5"/>
    <n v="277.5"/>
    <x v="3"/>
    <x v="1"/>
    <x v="0"/>
    <s v="12:26"/>
    <s v="Weekday"/>
  </r>
  <r>
    <x v="60"/>
    <x v="53"/>
    <s v="CUST0296"/>
    <x v="54"/>
    <x v="2"/>
    <s v="PRD013"/>
    <x v="44"/>
    <x v="0"/>
    <s v="STR076"/>
    <x v="4"/>
    <x v="0"/>
    <s v="EMP0218"/>
    <s v="Missing Employee Name"/>
    <s v="Sales"/>
    <n v="3"/>
    <n v="161.03"/>
    <n v="0"/>
    <n v="0"/>
    <x v="60"/>
    <n v="372.72"/>
    <n v="110.37"/>
    <x v="3"/>
    <x v="1"/>
    <x v="1"/>
    <s v="09:16"/>
    <s v="Weekday"/>
  </r>
  <r>
    <x v="61"/>
    <x v="54"/>
    <s v="CUST0518"/>
    <x v="55"/>
    <x v="0"/>
    <s v="PRD028"/>
    <x v="48"/>
    <x v="1"/>
    <s v="STR051"/>
    <x v="52"/>
    <x v="0"/>
    <s v="EMP0248"/>
    <s v="Charulatha Selvam"/>
    <s v="Sales"/>
    <n v="4"/>
    <n v="432.85"/>
    <n v="5"/>
    <n v="86.57"/>
    <x v="61"/>
    <n v="1239.92"/>
    <n v="404.91"/>
    <x v="3"/>
    <x v="1"/>
    <x v="1"/>
    <s v="14:39"/>
    <s v="Weekday"/>
  </r>
  <r>
    <x v="62"/>
    <x v="55"/>
    <s v="CUST0621"/>
    <x v="56"/>
    <x v="0"/>
    <s v="PRD028"/>
    <x v="48"/>
    <x v="1"/>
    <s v="STR078"/>
    <x v="53"/>
    <x v="0"/>
    <s v="EMP0296"/>
    <s v="Vani Venkataraman"/>
    <s v="Billing"/>
    <n v="3"/>
    <n v="399.15"/>
    <n v="0"/>
    <n v="0"/>
    <x v="62"/>
    <n v="929.94"/>
    <n v="267.51"/>
    <x v="3"/>
    <x v="1"/>
    <x v="1"/>
    <s v="16:59"/>
    <s v="Weekday"/>
  </r>
  <r>
    <x v="63"/>
    <x v="56"/>
    <s v="CUST0595"/>
    <x v="57"/>
    <x v="2"/>
    <s v="PRD095"/>
    <x v="18"/>
    <x v="4"/>
    <s v="STR134"/>
    <x v="54"/>
    <x v="1"/>
    <s v="EMP0013"/>
    <s v="Gokul Achari"/>
    <s v="Billing"/>
    <n v="2"/>
    <n v="75.680000000000007"/>
    <n v="0"/>
    <n v="0"/>
    <x v="63"/>
    <n v="124.28"/>
    <n v="27.08"/>
    <x v="3"/>
    <x v="1"/>
    <x v="1"/>
    <s v="13:53"/>
    <s v="Weekday"/>
  </r>
  <r>
    <x v="64"/>
    <x v="57"/>
    <s v="CUST0250"/>
    <x v="58"/>
    <x v="2"/>
    <s v="PRD141"/>
    <x v="49"/>
    <x v="10"/>
    <s v="STR075"/>
    <x v="10"/>
    <x v="0"/>
    <s v="EMP0033"/>
    <s v="Geetha Subramaniam"/>
    <s v="Sales"/>
    <n v="2"/>
    <n v="46.76"/>
    <n v="5"/>
    <n v="4.68"/>
    <x v="64"/>
    <n v="73.3"/>
    <n v="28.87"/>
    <x v="3"/>
    <x v="1"/>
    <x v="1"/>
    <s v="20:21"/>
    <s v="Weekend"/>
  </r>
  <r>
    <x v="65"/>
    <x v="58"/>
    <s v="CUST0203"/>
    <x v="44"/>
    <x v="1"/>
    <s v="PRD053"/>
    <x v="50"/>
    <x v="5"/>
    <s v="STR095"/>
    <x v="55"/>
    <x v="1"/>
    <s v="EMP0201"/>
    <s v="Bharath Reddy"/>
    <s v="Sales"/>
    <n v="5"/>
    <n v="262.77"/>
    <n v="15"/>
    <n v="197.08"/>
    <x v="65"/>
    <n v="973.2"/>
    <n v="143.57"/>
    <x v="3"/>
    <x v="1"/>
    <x v="1"/>
    <s v="10:54"/>
    <s v="Weekday"/>
  </r>
  <r>
    <x v="66"/>
    <x v="59"/>
    <s v="CUST0328"/>
    <x v="59"/>
    <x v="1"/>
    <s v="PRD051"/>
    <x v="43"/>
    <x v="5"/>
    <s v="STR179"/>
    <x v="56"/>
    <x v="3"/>
    <s v="EMP0049"/>
    <s v="Missing Employee Name"/>
    <s v="Billing"/>
    <n v="4"/>
    <n v="147.97"/>
    <n v="0"/>
    <n v="0"/>
    <x v="66"/>
    <n v="451.2"/>
    <n v="229.46"/>
    <x v="3"/>
    <x v="1"/>
    <x v="2"/>
    <s v="17:29"/>
    <s v="Weekend"/>
  </r>
  <r>
    <x v="67"/>
    <x v="60"/>
    <s v="CUST0227"/>
    <x v="60"/>
    <x v="1"/>
    <s v="PRD108"/>
    <x v="12"/>
    <x v="3"/>
    <s v="STR037"/>
    <x v="57"/>
    <x v="0"/>
    <s v="EMP0296"/>
    <s v="Vani Venkataraman"/>
    <s v="Billing"/>
    <n v="2"/>
    <n v="306.62"/>
    <n v="15"/>
    <n v="91.99"/>
    <x v="67"/>
    <n v="519.86"/>
    <n v="1.39"/>
    <x v="3"/>
    <x v="1"/>
    <x v="1"/>
    <s v="09:46"/>
    <s v="Weekday"/>
  </r>
  <r>
    <x v="68"/>
    <x v="61"/>
    <s v="CUST0060"/>
    <x v="61"/>
    <x v="0"/>
    <s v="PRD110"/>
    <x v="47"/>
    <x v="3"/>
    <s v="STR046"/>
    <x v="0"/>
    <x v="0"/>
    <s v="EMP0211"/>
    <s v="Tamil Mudaliar"/>
    <s v="Cashier"/>
    <n v="4"/>
    <n v="332.43"/>
    <n v="0"/>
    <n v="0"/>
    <x v="68"/>
    <n v="1014.8"/>
    <n v="314.92"/>
    <x v="3"/>
    <x v="1"/>
    <x v="1"/>
    <s v="14:48"/>
    <s v="Weekday"/>
  </r>
  <r>
    <x v="69"/>
    <x v="62"/>
    <s v="CUST0684"/>
    <x v="60"/>
    <x v="0"/>
    <s v="PRD150"/>
    <x v="51"/>
    <x v="10"/>
    <s v="STR031"/>
    <x v="58"/>
    <x v="0"/>
    <s v="EMP0153"/>
    <s v="Eswari Raj"/>
    <s v="Sales"/>
    <n v="3"/>
    <n v="221.79"/>
    <n v="10"/>
    <n v="66.540000000000006"/>
    <x v="69"/>
    <n v="474.18"/>
    <n v="214.47"/>
    <x v="3"/>
    <x v="1"/>
    <x v="1"/>
    <s v="13:16"/>
    <s v="Weekend"/>
  </r>
  <r>
    <x v="70"/>
    <x v="63"/>
    <s v="CUST0680"/>
    <x v="10"/>
    <x v="1"/>
    <s v="PRD047"/>
    <x v="52"/>
    <x v="5"/>
    <s v="STR023"/>
    <x v="59"/>
    <x v="0"/>
    <s v="EMP0211"/>
    <s v="Tamil Mudaliar"/>
    <s v="Cashier"/>
    <n v="5"/>
    <n v="474.19"/>
    <n v="10"/>
    <n v="237.09"/>
    <x v="70"/>
    <n v="1719.45"/>
    <n v="414.41"/>
    <x v="3"/>
    <x v="1"/>
    <x v="2"/>
    <s v="14:15"/>
    <s v="Weekday"/>
  </r>
  <r>
    <x v="71"/>
    <x v="64"/>
    <s v="CUST0246"/>
    <x v="62"/>
    <x v="0"/>
    <s v="PRD064"/>
    <x v="53"/>
    <x v="11"/>
    <s v="STR024"/>
    <x v="2"/>
    <x v="0"/>
    <s v="EMP0124"/>
    <s v="Vijay Pandian"/>
    <s v="Sales"/>
    <n v="8"/>
    <n v="404.88"/>
    <n v="0"/>
    <n v="0"/>
    <x v="71"/>
    <n v="2205.36"/>
    <n v="1519.54"/>
    <x v="3"/>
    <x v="1"/>
    <x v="2"/>
    <s v="20:04"/>
    <s v="Weekend"/>
  </r>
  <r>
    <x v="72"/>
    <x v="65"/>
    <s v="CUST0184"/>
    <x v="63"/>
    <x v="1"/>
    <s v="PRD051"/>
    <x v="43"/>
    <x v="5"/>
    <s v="STR126"/>
    <x v="60"/>
    <x v="1"/>
    <s v="EMP0063"/>
    <s v="Lakshmi Devi"/>
    <s v="Store Manager"/>
    <n v="5"/>
    <n v="147.97"/>
    <n v="0"/>
    <n v="0"/>
    <x v="72"/>
    <n v="564"/>
    <n v="175.85"/>
    <x v="3"/>
    <x v="1"/>
    <x v="1"/>
    <s v="09:51"/>
    <s v="Weekday"/>
  </r>
  <r>
    <x v="73"/>
    <x v="66"/>
    <s v="CUST0600"/>
    <x v="64"/>
    <x v="0"/>
    <s v="PRD056"/>
    <x v="54"/>
    <x v="5"/>
    <s v="STR091"/>
    <x v="44"/>
    <x v="0"/>
    <s v="EMP0110"/>
    <s v="Nandhini Chandran"/>
    <s v="Cashier"/>
    <n v="3"/>
    <n v="349.11"/>
    <n v="0"/>
    <n v="0"/>
    <x v="73"/>
    <n v="715.29"/>
    <n v="332.04"/>
    <x v="3"/>
    <x v="1"/>
    <x v="1"/>
    <s v="18:18"/>
    <s v="Weekday"/>
  </r>
  <r>
    <x v="74"/>
    <x v="67"/>
    <s v="CUST0200"/>
    <x v="65"/>
    <x v="0"/>
    <s v="PRD015"/>
    <x v="55"/>
    <x v="0"/>
    <s v="STR028"/>
    <x v="29"/>
    <x v="0"/>
    <s v="EMP0123"/>
    <s v="Sundar Sharma"/>
    <s v="Cashier"/>
    <n v="6"/>
    <n v="464.87"/>
    <n v="0"/>
    <n v="0"/>
    <x v="74"/>
    <n v="2321.34"/>
    <n v="467.88"/>
    <x v="3"/>
    <x v="1"/>
    <x v="2"/>
    <s v="13:08"/>
    <s v="Weekday"/>
  </r>
  <r>
    <x v="75"/>
    <x v="68"/>
    <s v="CUST0329"/>
    <x v="66"/>
    <x v="0"/>
    <s v="PRD016"/>
    <x v="34"/>
    <x v="0"/>
    <s v="STR006"/>
    <x v="18"/>
    <x v="0"/>
    <s v="EMP0265"/>
    <s v="Padma Subramaniam"/>
    <s v="Operations"/>
    <n v="6"/>
    <n v="66.930000000000007"/>
    <n v="0"/>
    <n v="0"/>
    <x v="75"/>
    <n v="288.89999999999998"/>
    <n v="112.68"/>
    <x v="3"/>
    <x v="1"/>
    <x v="2"/>
    <s v="09:33"/>
    <s v="Weekday"/>
  </r>
  <r>
    <x v="76"/>
    <x v="69"/>
    <s v="CUST0666"/>
    <x v="67"/>
    <x v="0"/>
    <s v="PRD114"/>
    <x v="37"/>
    <x v="3"/>
    <s v="STR097"/>
    <x v="61"/>
    <x v="1"/>
    <s v="EMP0146"/>
    <s v="Kishore Chettiar"/>
    <s v="Inventory"/>
    <n v="6"/>
    <n v="200.08"/>
    <n v="10"/>
    <n v="120.05"/>
    <x v="76"/>
    <n v="949.68"/>
    <n v="130.75"/>
    <x v="3"/>
    <x v="1"/>
    <x v="1"/>
    <s v="17:30"/>
    <s v="Weekday"/>
  </r>
  <r>
    <x v="77"/>
    <x v="70"/>
    <s v="CUST0444"/>
    <x v="68"/>
    <x v="1"/>
    <s v="PRD067"/>
    <x v="56"/>
    <x v="11"/>
    <s v="STR080"/>
    <x v="42"/>
    <x v="0"/>
    <s v="EMP0285"/>
    <s v="Lalitha Murugan"/>
    <s v="Store Manager"/>
    <n v="3"/>
    <n v="186.38"/>
    <n v="5"/>
    <n v="27.96"/>
    <x v="77"/>
    <n v="406.98"/>
    <n v="124.2"/>
    <x v="3"/>
    <x v="1"/>
    <x v="1"/>
    <s v="16:47"/>
    <s v="Weekday"/>
  </r>
  <r>
    <x v="78"/>
    <x v="71"/>
    <s v="CUST0147"/>
    <x v="69"/>
    <x v="1"/>
    <s v="PRD003"/>
    <x v="57"/>
    <x v="9"/>
    <s v="STR160"/>
    <x v="62"/>
    <x v="2"/>
    <s v="EMP0073"/>
    <s v="Harini Prabhu"/>
    <s v="Sales"/>
    <n v="5"/>
    <n v="589.75"/>
    <n v="0"/>
    <n v="0"/>
    <x v="78"/>
    <n v="1718.25"/>
    <n v="1672.81"/>
    <x v="3"/>
    <x v="1"/>
    <x v="1"/>
    <s v="12:40"/>
    <s v="Weekend"/>
  </r>
  <r>
    <x v="79"/>
    <x v="72"/>
    <s v="CUST0049"/>
    <x v="70"/>
    <x v="0"/>
    <s v="PRD132"/>
    <x v="58"/>
    <x v="7"/>
    <s v="STR033"/>
    <x v="23"/>
    <x v="0"/>
    <s v="EMP0313"/>
    <s v="Lokesh Varma"/>
    <s v="HR"/>
    <n v="8"/>
    <n v="392.42"/>
    <n v="0"/>
    <n v="0"/>
    <x v="79"/>
    <n v="2030.64"/>
    <n v="1579.62"/>
    <x v="3"/>
    <x v="1"/>
    <x v="1"/>
    <s v="18:25"/>
    <s v="Weekend"/>
  </r>
  <r>
    <x v="80"/>
    <x v="73"/>
    <s v="CUST0394"/>
    <x v="71"/>
    <x v="0"/>
    <s v="PRD108"/>
    <x v="12"/>
    <x v="3"/>
    <s v="STR042"/>
    <x v="63"/>
    <x v="0"/>
    <s v="EMP0261"/>
    <s v="Hari Murugan"/>
    <s v="Sales"/>
    <n v="7"/>
    <n v="327.68"/>
    <n v="20"/>
    <n v="458.75"/>
    <x v="80"/>
    <n v="1819.51"/>
    <n v="290.75"/>
    <x v="3"/>
    <x v="1"/>
    <x v="1"/>
    <s v="14:59"/>
    <s v="Weekend"/>
  </r>
  <r>
    <x v="81"/>
    <x v="74"/>
    <s v="CUST0137"/>
    <x v="72"/>
    <x v="0"/>
    <s v="PRD092"/>
    <x v="59"/>
    <x v="8"/>
    <s v="STR025"/>
    <x v="64"/>
    <x v="0"/>
    <s v="EMP0079"/>
    <s v="Udhay Naicker"/>
    <s v="Sales"/>
    <n v="4"/>
    <n v="240.9"/>
    <n v="15"/>
    <n v="144.54"/>
    <x v="81"/>
    <n v="769.56"/>
    <n v="49.5"/>
    <x v="3"/>
    <x v="1"/>
    <x v="1"/>
    <s v="19:33"/>
    <s v="Weekday"/>
  </r>
  <r>
    <x v="82"/>
    <x v="75"/>
    <s v="CUST0123"/>
    <x v="73"/>
    <x v="2"/>
    <s v="PRD078"/>
    <x v="60"/>
    <x v="2"/>
    <s v="STR062"/>
    <x v="7"/>
    <x v="0"/>
    <s v="EMP0350"/>
    <s v="Uma Pandian"/>
    <s v="Cashier"/>
    <n v="1"/>
    <n v="261.55"/>
    <n v="0"/>
    <n v="0"/>
    <x v="82"/>
    <n v="215.03"/>
    <n v="46.52"/>
    <x v="3"/>
    <x v="0"/>
    <x v="1"/>
    <s v="16:24"/>
    <s v="Weekday"/>
  </r>
  <r>
    <x v="83"/>
    <x v="76"/>
    <s v="CUST0162"/>
    <x v="74"/>
    <x v="1"/>
    <s v="PRD119"/>
    <x v="8"/>
    <x v="6"/>
    <s v="STR106"/>
    <x v="65"/>
    <x v="1"/>
    <s v="EMP0316"/>
    <s v="Karthik Sekar"/>
    <s v="Billing"/>
    <n v="4"/>
    <n v="234.86"/>
    <n v="10"/>
    <n v="93.94"/>
    <x v="83"/>
    <n v="852.92"/>
    <n v="-7.42"/>
    <x v="3"/>
    <x v="1"/>
    <x v="2"/>
    <s v="21:30"/>
    <s v="Weekday"/>
  </r>
  <r>
    <x v="84"/>
    <x v="77"/>
    <s v="CUST0063"/>
    <x v="75"/>
    <x v="0"/>
    <s v="PRD012"/>
    <x v="61"/>
    <x v="9"/>
    <s v="STR038"/>
    <x v="35"/>
    <x v="0"/>
    <s v="EMP0041"/>
    <s v="Thenmozhi Pandian"/>
    <s v="Inventory"/>
    <n v="8"/>
    <n v="574.91"/>
    <n v="15"/>
    <n v="689.89"/>
    <x v="84"/>
    <n v="2691.2"/>
    <n v="1218.19"/>
    <x v="3"/>
    <x v="1"/>
    <x v="2"/>
    <s v="20:45"/>
    <s v="Weekday"/>
  </r>
  <r>
    <x v="85"/>
    <x v="78"/>
    <s v="CUST0054"/>
    <x v="76"/>
    <x v="0"/>
    <s v="PRD035"/>
    <x v="29"/>
    <x v="1"/>
    <s v="STR031"/>
    <x v="58"/>
    <x v="0"/>
    <s v="EMP0153"/>
    <s v="Eswari Raj"/>
    <s v="Sales"/>
    <n v="3"/>
    <n v="550.69000000000005"/>
    <n v="10"/>
    <n v="165.21"/>
    <x v="85"/>
    <n v="1169.4000000000001"/>
    <n v="317.45999999999998"/>
    <x v="3"/>
    <x v="1"/>
    <x v="2"/>
    <s v="10:33"/>
    <s v="Weekday"/>
  </r>
  <r>
    <x v="86"/>
    <x v="79"/>
    <s v="CUST0094"/>
    <x v="77"/>
    <x v="1"/>
    <s v="PRD101"/>
    <x v="62"/>
    <x v="4"/>
    <s v="STR013"/>
    <x v="50"/>
    <x v="0"/>
    <s v="EMP0264"/>
    <s v="Bhavani Iyer"/>
    <s v="Sales"/>
    <n v="1"/>
    <n v="451.89"/>
    <n v="20"/>
    <n v="90.38"/>
    <x v="86"/>
    <n v="387.16"/>
    <n v="-25.65"/>
    <x v="3"/>
    <x v="1"/>
    <x v="1"/>
    <s v="13:15"/>
    <s v="Weekday"/>
  </r>
  <r>
    <x v="87"/>
    <x v="80"/>
    <s v="CUST0378"/>
    <x v="78"/>
    <x v="0"/>
    <s v="PRD081"/>
    <x v="63"/>
    <x v="2"/>
    <s v="STR061"/>
    <x v="66"/>
    <x v="0"/>
    <s v="EMP0279"/>
    <s v="Arun Varma"/>
    <s v="Sales"/>
    <n v="3"/>
    <n v="56.89"/>
    <n v="0"/>
    <n v="0"/>
    <x v="87"/>
    <n v="134.88"/>
    <n v="61.39"/>
    <x v="3"/>
    <x v="1"/>
    <x v="2"/>
    <s v="16:08"/>
    <s v="Weekend"/>
  </r>
  <r>
    <x v="88"/>
    <x v="23"/>
    <s v="CUST0277"/>
    <x v="79"/>
    <x v="0"/>
    <s v="PRD111"/>
    <x v="3"/>
    <x v="3"/>
    <s v="STR016"/>
    <x v="67"/>
    <x v="0"/>
    <s v="EMP0146"/>
    <s v="Kishore Chettiar"/>
    <s v="Inventory"/>
    <n v="7"/>
    <n v="230.21"/>
    <n v="0"/>
    <n v="0"/>
    <x v="88"/>
    <n v="1336.3"/>
    <n v="516.89"/>
    <x v="3"/>
    <x v="1"/>
    <x v="1"/>
    <s v="11:09"/>
    <s v="Weekend"/>
  </r>
  <r>
    <x v="89"/>
    <x v="81"/>
    <s v="CUST0573"/>
    <x v="80"/>
    <x v="2"/>
    <s v="PRD120"/>
    <x v="64"/>
    <x v="6"/>
    <s v="STR136"/>
    <x v="48"/>
    <x v="1"/>
    <s v="EMP0070"/>
    <s v="Umesh Subramaniam"/>
    <s v="Sales"/>
    <n v="5"/>
    <n v="121.56"/>
    <n v="20"/>
    <n v="121.56"/>
    <x v="89"/>
    <n v="464.8"/>
    <n v="21.44"/>
    <x v="3"/>
    <x v="1"/>
    <x v="2"/>
    <s v="09:51"/>
    <s v="Weekday"/>
  </r>
  <r>
    <x v="90"/>
    <x v="82"/>
    <s v="CUST0370"/>
    <x v="81"/>
    <x v="0"/>
    <s v="PRD032"/>
    <x v="42"/>
    <x v="1"/>
    <s v="STR059"/>
    <x v="68"/>
    <x v="0"/>
    <s v="EMP0032"/>
    <s v="Kavya Nair"/>
    <s v="Cashier"/>
    <n v="8"/>
    <n v="145.96"/>
    <n v="0"/>
    <n v="0"/>
    <x v="90"/>
    <n v="927.28"/>
    <n v="240.4"/>
    <x v="3"/>
    <x v="1"/>
    <x v="1"/>
    <s v="17:17"/>
    <s v="Weekday"/>
  </r>
  <r>
    <x v="91"/>
    <x v="11"/>
    <s v="CUST0689"/>
    <x v="3"/>
    <x v="1"/>
    <s v="PRD093"/>
    <x v="4"/>
    <x v="4"/>
    <s v="STR008"/>
    <x v="8"/>
    <x v="0"/>
    <s v="EMP0321"/>
    <s v="Sundar Velan"/>
    <s v="Cashier"/>
    <n v="1"/>
    <n v="96.72"/>
    <n v="0"/>
    <n v="0"/>
    <x v="91"/>
    <n v="79.819999999999993"/>
    <n v="16.899999999999999"/>
    <x v="3"/>
    <x v="0"/>
    <x v="1"/>
    <s v="18:15"/>
    <s v="Weekday"/>
  </r>
  <r>
    <x v="92"/>
    <x v="27"/>
    <s v="CUST0327"/>
    <x v="82"/>
    <x v="2"/>
    <s v="PRD123"/>
    <x v="65"/>
    <x v="6"/>
    <s v="STR018"/>
    <x v="69"/>
    <x v="0"/>
    <s v="EMP0308"/>
    <s v="Thenmozhi Selvam"/>
    <s v="Cashier"/>
    <n v="2"/>
    <n v="183.39"/>
    <n v="0"/>
    <n v="0"/>
    <x v="92"/>
    <n v="316.86"/>
    <n v="49.92"/>
    <x v="3"/>
    <x v="1"/>
    <x v="2"/>
    <s v="19:42"/>
    <s v="Weekday"/>
  </r>
  <r>
    <x v="93"/>
    <x v="83"/>
    <s v="CUST0356"/>
    <x v="83"/>
    <x v="2"/>
    <s v="PRD140"/>
    <x v="66"/>
    <x v="10"/>
    <s v="STR120"/>
    <x v="70"/>
    <x v="1"/>
    <s v="EMP0344"/>
    <s v="Meena Kumar"/>
    <s v="Sales"/>
    <n v="1"/>
    <n v="352.51"/>
    <n v="0"/>
    <n v="0"/>
    <x v="93"/>
    <n v="260.06"/>
    <n v="145.33000000000001"/>
    <x v="3"/>
    <x v="1"/>
    <x v="1"/>
    <s v="14:27"/>
    <s v="Weekend"/>
  </r>
  <r>
    <x v="94"/>
    <x v="16"/>
    <s v="CUST0356"/>
    <x v="83"/>
    <x v="2"/>
    <s v="PRD014"/>
    <x v="67"/>
    <x v="0"/>
    <s v="STR129"/>
    <x v="71"/>
    <x v="1"/>
    <s v="EMP0236"/>
    <s v="Madhavan Varma"/>
    <s v="Sales"/>
    <n v="3"/>
    <n v="434.65"/>
    <n v="15"/>
    <n v="195.59"/>
    <x v="94"/>
    <n v="1054.8900000000001"/>
    <n v="219.72"/>
    <x v="3"/>
    <x v="1"/>
    <x v="0"/>
    <s v="20:40"/>
    <s v="Weekend"/>
  </r>
  <r>
    <x v="95"/>
    <x v="84"/>
    <s v="CUST0632"/>
    <x v="84"/>
    <x v="2"/>
    <s v="PRD105"/>
    <x v="68"/>
    <x v="3"/>
    <s v="STR063"/>
    <x v="72"/>
    <x v="0"/>
    <s v="EMP0114"/>
    <s v="Devi Krishnan"/>
    <s v="Store Manager"/>
    <n v="2"/>
    <n v="131.03"/>
    <n v="10"/>
    <n v="26.21"/>
    <x v="95"/>
    <n v="234.54"/>
    <n v="1.31"/>
    <x v="3"/>
    <x v="1"/>
    <x v="1"/>
    <s v="13:25"/>
    <s v="Weekday"/>
  </r>
  <r>
    <x v="96"/>
    <x v="85"/>
    <s v="CUST0230"/>
    <x v="85"/>
    <x v="1"/>
    <s v="PRD106"/>
    <x v="69"/>
    <x v="3"/>
    <s v="STR160"/>
    <x v="62"/>
    <x v="2"/>
    <s v="EMP0073"/>
    <s v="Harini Prabhu"/>
    <s v="Sales"/>
    <n v="1"/>
    <n v="227"/>
    <n v="0"/>
    <n v="0"/>
    <x v="96"/>
    <n v="196.3"/>
    <n v="64.75"/>
    <x v="3"/>
    <x v="1"/>
    <x v="2"/>
    <s v="18:57"/>
    <s v="Weekend"/>
  </r>
  <r>
    <x v="97"/>
    <x v="48"/>
    <s v="CUST0480"/>
    <x v="86"/>
    <x v="2"/>
    <s v="PRD086"/>
    <x v="70"/>
    <x v="8"/>
    <s v="STR063"/>
    <x v="72"/>
    <x v="0"/>
    <s v="EMP0143"/>
    <s v="Chitra Prabhu"/>
    <s v="Sales"/>
    <n v="3"/>
    <n v="327.08"/>
    <n v="15"/>
    <n v="147.19"/>
    <x v="97"/>
    <n v="823.83"/>
    <n v="135.33000000000001"/>
    <x v="3"/>
    <x v="1"/>
    <x v="1"/>
    <s v="13:01"/>
    <s v="Weekend"/>
  </r>
  <r>
    <x v="98"/>
    <x v="86"/>
    <s v="CUST0449"/>
    <x v="87"/>
    <x v="2"/>
    <s v="PRD086"/>
    <x v="70"/>
    <x v="8"/>
    <s v="STR140"/>
    <x v="73"/>
    <x v="1"/>
    <s v="EMP0145"/>
    <s v="Ilango Reddy"/>
    <s v="Cashier"/>
    <n v="4"/>
    <n v="327.08"/>
    <n v="15"/>
    <n v="196.25"/>
    <x v="98"/>
    <n v="1098.44"/>
    <n v="13.63"/>
    <x v="3"/>
    <x v="1"/>
    <x v="1"/>
    <s v="13:38"/>
    <s v="Weekday"/>
  </r>
  <r>
    <x v="99"/>
    <x v="87"/>
    <s v="CUST0110"/>
    <x v="88"/>
    <x v="0"/>
    <s v="PRD063"/>
    <x v="71"/>
    <x v="11"/>
    <s v="STR010"/>
    <x v="74"/>
    <x v="0"/>
    <s v="EMP0173"/>
    <s v="Mala Iyer"/>
    <s v="Inventory"/>
    <n v="7"/>
    <n v="75.44"/>
    <n v="0"/>
    <n v="0"/>
    <x v="99"/>
    <n v="380.24"/>
    <n v="147.84"/>
    <x v="3"/>
    <x v="1"/>
    <x v="1"/>
    <s v="10:50"/>
    <s v="Weekday"/>
  </r>
  <r>
    <x v="100"/>
    <x v="88"/>
    <s v="CUST0259"/>
    <x v="89"/>
    <x v="1"/>
    <s v="PRD099"/>
    <x v="72"/>
    <x v="4"/>
    <s v="STR160"/>
    <x v="62"/>
    <x v="2"/>
    <s v="EMP0073"/>
    <s v="Harini Prabhu"/>
    <s v="Sales"/>
    <n v="1"/>
    <n v="401.06"/>
    <n v="0"/>
    <n v="0"/>
    <x v="100"/>
    <n v="347.47"/>
    <n v="53.59"/>
    <x v="3"/>
    <x v="1"/>
    <x v="1"/>
    <s v="19:46"/>
    <s v="Weekday"/>
  </r>
  <r>
    <x v="101"/>
    <x v="89"/>
    <s v="CUST0037"/>
    <x v="90"/>
    <x v="0"/>
    <s v="PRD066"/>
    <x v="73"/>
    <x v="11"/>
    <s v="STR089"/>
    <x v="16"/>
    <x v="0"/>
    <s v="EMP0105"/>
    <s v="Nagarajan Mudaliar"/>
    <s v="Cashier"/>
    <n v="3"/>
    <n v="491.81"/>
    <n v="10"/>
    <n v="147.54"/>
    <x v="101"/>
    <n v="1096.71"/>
    <n v="231.18"/>
    <x v="3"/>
    <x v="1"/>
    <x v="1"/>
    <s v="11:17"/>
    <s v="Weekday"/>
  </r>
  <r>
    <x v="102"/>
    <x v="90"/>
    <s v="CUST0215"/>
    <x v="91"/>
    <x v="2"/>
    <s v="PRD108"/>
    <x v="12"/>
    <x v="3"/>
    <s v="STR164"/>
    <x v="75"/>
    <x v="2"/>
    <s v="EMP0006"/>
    <s v="Indira Nair"/>
    <s v="Cashier"/>
    <n v="4"/>
    <n v="306.62"/>
    <n v="0"/>
    <n v="0"/>
    <x v="102"/>
    <n v="1039.72"/>
    <n v="186.76"/>
    <x v="3"/>
    <x v="1"/>
    <x v="0"/>
    <s v="09:06"/>
    <s v="Weekday"/>
  </r>
  <r>
    <x v="103"/>
    <x v="91"/>
    <s v="CUST0425"/>
    <x v="92"/>
    <x v="0"/>
    <s v="PRD081"/>
    <x v="63"/>
    <x v="2"/>
    <s v="STR170"/>
    <x v="76"/>
    <x v="3"/>
    <s v="EMP0236"/>
    <s v="Madhavan Varma"/>
    <s v="Sales"/>
    <n v="7"/>
    <n v="56.88"/>
    <n v="20"/>
    <n v="79.63"/>
    <x v="103"/>
    <n v="314.72000000000003"/>
    <n v="3.81"/>
    <x v="3"/>
    <x v="1"/>
    <x v="1"/>
    <s v="14:28"/>
    <s v="Weekday"/>
  </r>
  <r>
    <x v="104"/>
    <x v="92"/>
    <s v="CUST0602"/>
    <x v="93"/>
    <x v="1"/>
    <s v="PRD119"/>
    <x v="8"/>
    <x v="6"/>
    <s v="STR123"/>
    <x v="77"/>
    <x v="1"/>
    <s v="EMP0155"/>
    <s v="Vijay Chandran"/>
    <s v="Cashier"/>
    <n v="5"/>
    <n v="234.86"/>
    <n v="0"/>
    <n v="0"/>
    <x v="104"/>
    <n v="1066.1500000000001"/>
    <n v="108.15"/>
    <x v="3"/>
    <x v="1"/>
    <x v="1"/>
    <s v="12:52"/>
    <s v="Weekday"/>
  </r>
  <r>
    <x v="105"/>
    <x v="93"/>
    <s v="CUST0660"/>
    <x v="94"/>
    <x v="2"/>
    <s v="PRD146"/>
    <x v="74"/>
    <x v="10"/>
    <s v="STR075"/>
    <x v="10"/>
    <x v="0"/>
    <s v="EMP0132"/>
    <s v="Radha Balan"/>
    <s v="Sales"/>
    <n v="3"/>
    <n v="66.400000000000006"/>
    <n v="15"/>
    <n v="29.88"/>
    <x v="105"/>
    <n v="149.97"/>
    <n v="44.75"/>
    <x v="3"/>
    <x v="1"/>
    <x v="1"/>
    <s v="16:45"/>
    <s v="Weekend"/>
  </r>
  <r>
    <x v="106"/>
    <x v="94"/>
    <s v="CUST0008"/>
    <x v="95"/>
    <x v="1"/>
    <s v="PRD054"/>
    <x v="75"/>
    <x v="5"/>
    <s v="STR022"/>
    <x v="15"/>
    <x v="0"/>
    <s v="EMP0133"/>
    <s v="Deepak Naicker"/>
    <s v="Sales"/>
    <n v="1"/>
    <n v="530.16"/>
    <n v="0"/>
    <n v="0"/>
    <x v="106"/>
    <n v="379.19"/>
    <n v="150.97"/>
    <x v="3"/>
    <x v="1"/>
    <x v="1"/>
    <s v="19:55"/>
    <s v="Weekday"/>
  </r>
  <r>
    <x v="107"/>
    <x v="95"/>
    <s v="CUST0260"/>
    <x v="46"/>
    <x v="1"/>
    <s v="PRD022"/>
    <x v="10"/>
    <x v="0"/>
    <s v="STR085"/>
    <x v="78"/>
    <x v="0"/>
    <s v="EMP0154"/>
    <s v="Dinesh Varma"/>
    <s v="Store Manager"/>
    <n v="1"/>
    <n v="397.22"/>
    <n v="15"/>
    <n v="59.58"/>
    <x v="107"/>
    <n v="319.37"/>
    <n v="68.92"/>
    <x v="3"/>
    <x v="1"/>
    <x v="0"/>
    <s v="19:24"/>
    <s v="Weekend"/>
  </r>
  <r>
    <x v="108"/>
    <x v="96"/>
    <s v="CUST0005"/>
    <x v="96"/>
    <x v="1"/>
    <s v="PRD071"/>
    <x v="76"/>
    <x v="2"/>
    <s v="STR117"/>
    <x v="47"/>
    <x v="0"/>
    <s v="EMP0009"/>
    <s v="Usha Chettiar"/>
    <s v="Cashier"/>
    <n v="1"/>
    <n v="53.39"/>
    <n v="15"/>
    <n v="8.01"/>
    <x v="108"/>
    <n v="43.01"/>
    <n v="2.37"/>
    <x v="3"/>
    <x v="1"/>
    <x v="2"/>
    <s v="12:18"/>
    <s v="Weekday"/>
  </r>
  <r>
    <x v="109"/>
    <x v="97"/>
    <s v="CUST0586"/>
    <x v="97"/>
    <x v="2"/>
    <s v="PRD029"/>
    <x v="11"/>
    <x v="1"/>
    <s v="STR121"/>
    <x v="79"/>
    <x v="1"/>
    <s v="EMP0319"/>
    <s v="Harini Kumar"/>
    <s v="Cashier"/>
    <n v="3"/>
    <n v="332.73"/>
    <n v="0"/>
    <n v="0"/>
    <x v="109"/>
    <n v="783.66"/>
    <n v="364.26"/>
    <x v="3"/>
    <x v="1"/>
    <x v="1"/>
    <s v="17:11"/>
    <s v="Weekend"/>
  </r>
  <r>
    <x v="110"/>
    <x v="98"/>
    <s v="CUST0507"/>
    <x v="13"/>
    <x v="1"/>
    <s v="PRD105"/>
    <x v="68"/>
    <x v="3"/>
    <s v="STR046"/>
    <x v="0"/>
    <x v="0"/>
    <s v="EMP0023"/>
    <s v="Jayakumar Gounder"/>
    <s v="Operations"/>
    <n v="4"/>
    <n v="131.03"/>
    <n v="20"/>
    <n v="104.82"/>
    <x v="110"/>
    <n v="469.08"/>
    <n v="-49.78"/>
    <x v="3"/>
    <x v="1"/>
    <x v="1"/>
    <s v="14:11"/>
    <s v="Weekday"/>
  </r>
  <r>
    <x v="111"/>
    <x v="99"/>
    <s v="CUST0191"/>
    <x v="98"/>
    <x v="2"/>
    <s v="PRD135"/>
    <x v="77"/>
    <x v="7"/>
    <s v="STR041"/>
    <x v="80"/>
    <x v="0"/>
    <s v="EMP0325"/>
    <s v="Chandran Naidu"/>
    <s v="Cashier"/>
    <n v="3"/>
    <n v="379.12"/>
    <n v="15"/>
    <n v="170.6"/>
    <x v="111"/>
    <n v="879.15"/>
    <n v="232.62"/>
    <x v="3"/>
    <x v="1"/>
    <x v="1"/>
    <s v="12:06"/>
    <s v="Weekend"/>
  </r>
  <r>
    <x v="112"/>
    <x v="100"/>
    <s v="CUST0599"/>
    <x v="99"/>
    <x v="0"/>
    <s v="PRD121"/>
    <x v="78"/>
    <x v="6"/>
    <s v="STR059"/>
    <x v="68"/>
    <x v="0"/>
    <s v="EMP0043"/>
    <s v="Suresh Reddy"/>
    <s v="Cashier"/>
    <n v="6"/>
    <n v="322.24"/>
    <n v="15"/>
    <n v="290.02"/>
    <x v="112"/>
    <n v="1629.18"/>
    <n v="14.24"/>
    <x v="3"/>
    <x v="1"/>
    <x v="2"/>
    <s v="20:28"/>
    <s v="Weekday"/>
  </r>
  <r>
    <x v="113"/>
    <x v="23"/>
    <s v="CUST0540"/>
    <x v="100"/>
    <x v="0"/>
    <s v="PRD017"/>
    <x v="27"/>
    <x v="0"/>
    <s v="STR084"/>
    <x v="81"/>
    <x v="0"/>
    <s v="EMP0288"/>
    <s v="Chitra Selvam"/>
    <s v="Sales"/>
    <n v="3"/>
    <n v="528.04"/>
    <n v="15"/>
    <n v="237.62"/>
    <x v="113"/>
    <n v="1193.07"/>
    <n v="355.4"/>
    <x v="3"/>
    <x v="1"/>
    <x v="0"/>
    <s v="13:43"/>
    <s v="Weekend"/>
  </r>
  <r>
    <x v="114"/>
    <x v="101"/>
    <s v="CUST0020"/>
    <x v="101"/>
    <x v="2"/>
    <s v="PRD126"/>
    <x v="79"/>
    <x v="6"/>
    <s v="STR048"/>
    <x v="28"/>
    <x v="0"/>
    <s v="EMP0152"/>
    <s v="Thiru Varma"/>
    <s v="Store Manager"/>
    <n v="3"/>
    <n v="360.52"/>
    <n v="0"/>
    <n v="0"/>
    <x v="114"/>
    <n v="973.44"/>
    <n v="108.12"/>
    <x v="3"/>
    <x v="1"/>
    <x v="2"/>
    <s v="09:36"/>
    <s v="Weekday"/>
  </r>
  <r>
    <x v="115"/>
    <x v="102"/>
    <s v="CUST0384"/>
    <x v="102"/>
    <x v="0"/>
    <s v="PRD073"/>
    <x v="61"/>
    <x v="2"/>
    <s v="STR131"/>
    <x v="82"/>
    <x v="1"/>
    <s v="EMP0196"/>
    <s v="Elango Sekar"/>
    <s v="Operations"/>
    <n v="3"/>
    <n v="415.16"/>
    <n v="10"/>
    <n v="124.55"/>
    <x v="115"/>
    <n v="957.15"/>
    <n v="163.78"/>
    <x v="3"/>
    <x v="1"/>
    <x v="2"/>
    <s v="21:21"/>
    <s v="Weekday"/>
  </r>
  <r>
    <x v="116"/>
    <x v="103"/>
    <s v="CUST0242"/>
    <x v="60"/>
    <x v="0"/>
    <s v="PRD020"/>
    <x v="80"/>
    <x v="0"/>
    <s v="STR036"/>
    <x v="83"/>
    <x v="0"/>
    <s v="EMP0150"/>
    <s v="Dhanya Iyer"/>
    <s v="Operations"/>
    <n v="7"/>
    <n v="103.2"/>
    <n v="20"/>
    <n v="144.47999999999999"/>
    <x v="116"/>
    <n v="602.35"/>
    <n v="-24.43"/>
    <x v="3"/>
    <x v="1"/>
    <x v="2"/>
    <s v="20:34"/>
    <s v="Weekday"/>
  </r>
  <r>
    <x v="117"/>
    <x v="104"/>
    <s v="CUST0420"/>
    <x v="103"/>
    <x v="1"/>
    <s v="PRD107"/>
    <x v="81"/>
    <x v="3"/>
    <s v="STR039"/>
    <x v="84"/>
    <x v="0"/>
    <s v="EMP0030"/>
    <s v="Hariharan Rao"/>
    <s v="Cashier"/>
    <n v="2"/>
    <n v="405.1"/>
    <n v="0"/>
    <n v="0"/>
    <x v="117"/>
    <n v="696.82"/>
    <n v="113.38"/>
    <x v="3"/>
    <x v="1"/>
    <x v="1"/>
    <s v="19:33"/>
    <s v="Weekday"/>
  </r>
  <r>
    <x v="118"/>
    <x v="7"/>
    <s v="CUST0572"/>
    <x v="104"/>
    <x v="0"/>
    <s v="PRD123"/>
    <x v="65"/>
    <x v="6"/>
    <s v="STR012"/>
    <x v="85"/>
    <x v="0"/>
    <s v="EMP0142"/>
    <s v="Sathish Subramaniam"/>
    <s v="Billing"/>
    <n v="4"/>
    <n v="187.3"/>
    <n v="0"/>
    <n v="0"/>
    <x v="118"/>
    <n v="633.72"/>
    <n v="227.86"/>
    <x v="3"/>
    <x v="1"/>
    <x v="1"/>
    <s v="10:58"/>
    <s v="Weekend"/>
  </r>
  <r>
    <x v="119"/>
    <x v="38"/>
    <s v="CUST0262"/>
    <x v="105"/>
    <x v="1"/>
    <s v="PRD054"/>
    <x v="75"/>
    <x v="5"/>
    <s v="STR124"/>
    <x v="29"/>
    <x v="1"/>
    <s v="EMP0294"/>
    <s v="Meena Prabhu"/>
    <s v="Store Manager"/>
    <n v="5"/>
    <n v="530.16"/>
    <n v="0"/>
    <n v="0"/>
    <x v="119"/>
    <n v="1895.95"/>
    <n v="754.85"/>
    <x v="3"/>
    <x v="1"/>
    <x v="2"/>
    <s v="20:44"/>
    <s v="Weekday"/>
  </r>
  <r>
    <x v="120"/>
    <x v="49"/>
    <s v="CUST0169"/>
    <x v="106"/>
    <x v="2"/>
    <s v="PRD117"/>
    <x v="82"/>
    <x v="6"/>
    <s v="STR024"/>
    <x v="2"/>
    <x v="0"/>
    <s v="EMP0133"/>
    <s v="Deepak Naicker"/>
    <s v="Sales"/>
    <n v="3"/>
    <n v="268.32"/>
    <n v="20"/>
    <n v="160.99"/>
    <x v="120"/>
    <n v="724.32"/>
    <n v="16.25"/>
    <x v="3"/>
    <x v="1"/>
    <x v="1"/>
    <s v="09:56"/>
    <s v="Weekend"/>
  </r>
  <r>
    <x v="121"/>
    <x v="12"/>
    <s v="CUST0071"/>
    <x v="107"/>
    <x v="1"/>
    <s v="PRD068"/>
    <x v="83"/>
    <x v="11"/>
    <s v="STR099"/>
    <x v="86"/>
    <x v="1"/>
    <s v="EMP0026"/>
    <s v="Nandhini Pandian"/>
    <s v="Operations"/>
    <n v="3"/>
    <n v="232.2"/>
    <n v="0"/>
    <n v="0"/>
    <x v="121"/>
    <n v="482.94"/>
    <n v="318.14999999999998"/>
    <x v="3"/>
    <x v="1"/>
    <x v="1"/>
    <s v="17:39"/>
    <s v="Weekend"/>
  </r>
  <r>
    <x v="122"/>
    <x v="105"/>
    <s v="CUST0139"/>
    <x v="108"/>
    <x v="2"/>
    <s v="PRD125"/>
    <x v="31"/>
    <x v="6"/>
    <s v="STR082"/>
    <x v="87"/>
    <x v="0"/>
    <s v="EMP0115"/>
    <s v="Vasanth Menon"/>
    <s v="Store Manager"/>
    <n v="4"/>
    <n v="219.39"/>
    <n v="0"/>
    <n v="0"/>
    <x v="122"/>
    <n v="781.76"/>
    <n v="95.8"/>
    <x v="3"/>
    <x v="1"/>
    <x v="1"/>
    <s v="16:48"/>
    <s v="Weekday"/>
  </r>
  <r>
    <x v="123"/>
    <x v="106"/>
    <s v="CUST0505"/>
    <x v="109"/>
    <x v="0"/>
    <s v="PRD079"/>
    <x v="28"/>
    <x v="2"/>
    <s v="STR087"/>
    <x v="88"/>
    <x v="0"/>
    <s v="EMP0222"/>
    <s v="Poornima Rao"/>
    <s v="Inventory"/>
    <n v="5"/>
    <n v="269.06"/>
    <n v="0"/>
    <n v="0"/>
    <x v="123"/>
    <n v="970.3"/>
    <n v="576.79"/>
    <x v="3"/>
    <x v="1"/>
    <x v="1"/>
    <s v="21:53"/>
    <s v="Weekend"/>
  </r>
  <r>
    <x v="124"/>
    <x v="107"/>
    <s v="CUST0205"/>
    <x v="110"/>
    <x v="0"/>
    <s v="PRD018"/>
    <x v="0"/>
    <x v="0"/>
    <s v="STR007"/>
    <x v="89"/>
    <x v="0"/>
    <s v="EMP0024"/>
    <s v="Bhavani Kumar"/>
    <s v="Cashier"/>
    <n v="7"/>
    <n v="260.82"/>
    <n v="20"/>
    <n v="365.15"/>
    <x v="124"/>
    <n v="1338.4"/>
    <n v="341.28"/>
    <x v="3"/>
    <x v="1"/>
    <x v="2"/>
    <s v="11:42"/>
    <s v="Weekend"/>
  </r>
  <r>
    <x v="125"/>
    <x v="108"/>
    <s v="CUST0252"/>
    <x v="111"/>
    <x v="1"/>
    <s v="PRD015"/>
    <x v="55"/>
    <x v="0"/>
    <s v="STR085"/>
    <x v="78"/>
    <x v="0"/>
    <s v="EMP0121"/>
    <s v="Nithya Selvam"/>
    <s v="Cashier"/>
    <n v="1"/>
    <n v="459.58"/>
    <n v="5"/>
    <n v="22.98"/>
    <x v="125"/>
    <n v="386.89"/>
    <n v="49.71"/>
    <x v="3"/>
    <x v="1"/>
    <x v="1"/>
    <s v="16:24"/>
    <s v="Weekday"/>
  </r>
  <r>
    <x v="126"/>
    <x v="109"/>
    <s v="CUST0307"/>
    <x v="112"/>
    <x v="2"/>
    <s v="PRD047"/>
    <x v="52"/>
    <x v="5"/>
    <s v="STR038"/>
    <x v="35"/>
    <x v="0"/>
    <s v="EMP0255"/>
    <s v="Jagan Chettiar"/>
    <s v="Billing"/>
    <n v="3"/>
    <n v="474.19"/>
    <n v="5"/>
    <n v="71.13"/>
    <x v="126"/>
    <n v="1031.67"/>
    <n v="522.49"/>
    <x v="3"/>
    <x v="1"/>
    <x v="1"/>
    <s v="14:39"/>
    <s v="Weekend"/>
  </r>
  <r>
    <x v="127"/>
    <x v="110"/>
    <s v="CUST0354"/>
    <x v="113"/>
    <x v="1"/>
    <s v="PRD030"/>
    <x v="9"/>
    <x v="1"/>
    <s v="STR058"/>
    <x v="90"/>
    <x v="0"/>
    <s v="EMP0011"/>
    <s v="Balamurugan Sharma"/>
    <s v="Billing"/>
    <n v="2"/>
    <n v="172.63"/>
    <n v="15"/>
    <n v="51.79"/>
    <x v="127"/>
    <n v="284"/>
    <n v="9.4700000000000006"/>
    <x v="3"/>
    <x v="1"/>
    <x v="1"/>
    <s v="12:47"/>
    <s v="Weekday"/>
  </r>
  <r>
    <x v="128"/>
    <x v="111"/>
    <s v="CUST0609"/>
    <x v="114"/>
    <x v="1"/>
    <s v="PRD112"/>
    <x v="16"/>
    <x v="3"/>
    <s v="STR120"/>
    <x v="70"/>
    <x v="1"/>
    <s v="EMP0098"/>
    <s v="Dhanya Balan"/>
    <s v="Inventory"/>
    <n v="5"/>
    <n v="251.73"/>
    <n v="0"/>
    <n v="0"/>
    <x v="128"/>
    <n v="1052.5999999999999"/>
    <n v="206.05"/>
    <x v="3"/>
    <x v="1"/>
    <x v="2"/>
    <s v="20:14"/>
    <s v="Weekday"/>
  </r>
  <r>
    <x v="129"/>
    <x v="112"/>
    <s v="CUST0282"/>
    <x v="115"/>
    <x v="0"/>
    <s v="PRD140"/>
    <x v="66"/>
    <x v="10"/>
    <s v="STR040"/>
    <x v="91"/>
    <x v="1"/>
    <s v="EMP0061"/>
    <s v="Poornima Devi"/>
    <s v="Billing"/>
    <n v="6"/>
    <n v="398.95"/>
    <n v="20"/>
    <n v="478.74"/>
    <x v="129"/>
    <n v="1560.36"/>
    <n v="641.84"/>
    <x v="3"/>
    <x v="0"/>
    <x v="1"/>
    <s v="12:27"/>
    <s v="Weekend"/>
  </r>
  <r>
    <x v="130"/>
    <x v="113"/>
    <s v="CUST0396"/>
    <x v="116"/>
    <x v="1"/>
    <s v="PRD034"/>
    <x v="84"/>
    <x v="1"/>
    <s v="STR053"/>
    <x v="11"/>
    <x v="0"/>
    <s v="EMP0007"/>
    <s v="Udhay Selvam"/>
    <s v="Billing"/>
    <n v="5"/>
    <n v="124.84"/>
    <n v="10"/>
    <n v="62.42"/>
    <x v="130"/>
    <n v="486.75"/>
    <n v="159.30000000000001"/>
    <x v="3"/>
    <x v="1"/>
    <x v="1"/>
    <s v="14:27"/>
    <s v="Weekend"/>
  </r>
  <r>
    <x v="131"/>
    <x v="114"/>
    <s v="CUST0146"/>
    <x v="117"/>
    <x v="1"/>
    <s v="PRD028"/>
    <x v="48"/>
    <x v="1"/>
    <s v="STR041"/>
    <x v="80"/>
    <x v="0"/>
    <s v="EMP0097"/>
    <s v="Hari Pandian"/>
    <s v="Billing"/>
    <n v="3"/>
    <n v="380.12"/>
    <n v="5"/>
    <n v="57.02"/>
    <x v="131"/>
    <n v="929.94"/>
    <n v="153.4"/>
    <x v="3"/>
    <x v="1"/>
    <x v="1"/>
    <s v="15:19"/>
    <s v="Weekday"/>
  </r>
  <r>
    <x v="132"/>
    <x v="115"/>
    <s v="CUST0200"/>
    <x v="65"/>
    <x v="0"/>
    <s v="PRD034"/>
    <x v="84"/>
    <x v="1"/>
    <s v="STR008"/>
    <x v="8"/>
    <x v="0"/>
    <s v="EMP0278"/>
    <s v="Hariharan Reddy"/>
    <s v="Inventory"/>
    <n v="7"/>
    <n v="133.02000000000001"/>
    <n v="0"/>
    <n v="0"/>
    <x v="132"/>
    <n v="681.45"/>
    <n v="249.69"/>
    <x v="3"/>
    <x v="1"/>
    <x v="2"/>
    <s v="17:14"/>
    <s v="Weekday"/>
  </r>
  <r>
    <x v="133"/>
    <x v="116"/>
    <s v="CUST0254"/>
    <x v="118"/>
    <x v="1"/>
    <s v="PRD072"/>
    <x v="23"/>
    <x v="2"/>
    <s v="STR163"/>
    <x v="36"/>
    <x v="2"/>
    <s v="EMP0292"/>
    <s v="Deepa Gupta"/>
    <s v="Inventory"/>
    <n v="3"/>
    <n v="340.25"/>
    <n v="0"/>
    <n v="0"/>
    <x v="133"/>
    <n v="791.55"/>
    <n v="229.2"/>
    <x v="3"/>
    <x v="1"/>
    <x v="2"/>
    <s v="18:03"/>
    <s v="Weekday"/>
  </r>
  <r>
    <x v="134"/>
    <x v="50"/>
    <s v="CUST0323"/>
    <x v="119"/>
    <x v="2"/>
    <s v="PRD018"/>
    <x v="0"/>
    <x v="0"/>
    <s v="STR080"/>
    <x v="42"/>
    <x v="0"/>
    <s v="EMP0285"/>
    <s v="Lalitha Murugan"/>
    <s v="Store Manager"/>
    <n v="1"/>
    <n v="232.58"/>
    <n v="20"/>
    <n v="46.52"/>
    <x v="134"/>
    <n v="191.2"/>
    <n v="22.77"/>
    <x v="3"/>
    <x v="1"/>
    <x v="2"/>
    <s v="12:59"/>
    <s v="Weekend"/>
  </r>
  <r>
    <x v="135"/>
    <x v="15"/>
    <s v="CUST0448"/>
    <x v="120"/>
    <x v="1"/>
    <s v="PRD116"/>
    <x v="85"/>
    <x v="3"/>
    <s v="STR112"/>
    <x v="92"/>
    <x v="1"/>
    <s v="EMP0084"/>
    <s v="Lakshmi Velan"/>
    <s v="Cashier"/>
    <n v="4"/>
    <n v="150.04"/>
    <n v="5"/>
    <n v="30.01"/>
    <x v="135"/>
    <n v="511.92"/>
    <n v="143.75"/>
    <x v="3"/>
    <x v="1"/>
    <x v="1"/>
    <s v="11:33"/>
    <s v="Weekend"/>
  </r>
  <r>
    <x v="136"/>
    <x v="117"/>
    <s v="CUST0293"/>
    <x v="121"/>
    <x v="0"/>
    <s v="PRD011"/>
    <x v="86"/>
    <x v="9"/>
    <s v="STR007"/>
    <x v="89"/>
    <x v="0"/>
    <s v="EMP0233"/>
    <s v="Sangeetha Balan"/>
    <s v="Sales"/>
    <n v="6"/>
    <n v="188.72"/>
    <n v="10"/>
    <n v="113.23"/>
    <x v="136"/>
    <n v="613.38"/>
    <n v="405.71"/>
    <x v="3"/>
    <x v="1"/>
    <x v="2"/>
    <s v="13:49"/>
    <s v="Weekday"/>
  </r>
  <r>
    <x v="137"/>
    <x v="64"/>
    <s v="CUST0293"/>
    <x v="121"/>
    <x v="0"/>
    <s v="PRD133"/>
    <x v="14"/>
    <x v="7"/>
    <s v="STR121"/>
    <x v="79"/>
    <x v="1"/>
    <s v="EMP0319"/>
    <s v="Harini Kumar"/>
    <s v="Cashier"/>
    <n v="5"/>
    <n v="89.69"/>
    <n v="5"/>
    <n v="22.42"/>
    <x v="137"/>
    <n v="311.25"/>
    <n v="178.68"/>
    <x v="3"/>
    <x v="1"/>
    <x v="1"/>
    <s v="20:00"/>
    <s v="Weekend"/>
  </r>
  <r>
    <x v="138"/>
    <x v="118"/>
    <s v="CUST0686"/>
    <x v="122"/>
    <x v="0"/>
    <s v="PRD086"/>
    <x v="70"/>
    <x v="8"/>
    <s v="STR031"/>
    <x v="58"/>
    <x v="0"/>
    <s v="EMP0153"/>
    <s v="Eswari Raj"/>
    <s v="Sales"/>
    <n v="4"/>
    <n v="370.96"/>
    <n v="10"/>
    <n v="148.38"/>
    <x v="138"/>
    <n v="1098.44"/>
    <n v="237.02"/>
    <x v="3"/>
    <x v="1"/>
    <x v="1"/>
    <s v="16:08"/>
    <s v="Weekday"/>
  </r>
  <r>
    <x v="139"/>
    <x v="119"/>
    <s v="CUST0632"/>
    <x v="84"/>
    <x v="2"/>
    <s v="PRD106"/>
    <x v="69"/>
    <x v="3"/>
    <s v="STR043"/>
    <x v="93"/>
    <x v="0"/>
    <s v="EMP0271"/>
    <s v="Dhanush Gounder"/>
    <s v="Inventory"/>
    <n v="1"/>
    <n v="227"/>
    <n v="5"/>
    <n v="11.35"/>
    <x v="139"/>
    <n v="196.3"/>
    <n v="19.350000000000001"/>
    <x v="3"/>
    <x v="1"/>
    <x v="1"/>
    <s v="19:07"/>
    <s v="Weekday"/>
  </r>
  <r>
    <x v="140"/>
    <x v="120"/>
    <s v="CUST0462"/>
    <x v="123"/>
    <x v="1"/>
    <s v="PRD046"/>
    <x v="87"/>
    <x v="12"/>
    <s v="STR068"/>
    <x v="21"/>
    <x v="0"/>
    <s v="EMP0233"/>
    <s v="Sangeetha Balan"/>
    <s v="Sales"/>
    <n v="5"/>
    <n v="57.06"/>
    <n v="0"/>
    <n v="0"/>
    <x v="140"/>
    <n v="242.15"/>
    <n v="85.94"/>
    <x v="3"/>
    <x v="1"/>
    <x v="1"/>
    <s v="15:36"/>
    <s v="Weekend"/>
  </r>
  <r>
    <x v="141"/>
    <x v="121"/>
    <s v="CUST0263"/>
    <x v="18"/>
    <x v="0"/>
    <s v="PRD008"/>
    <x v="88"/>
    <x v="9"/>
    <s v="STR089"/>
    <x v="16"/>
    <x v="0"/>
    <s v="EMP0133"/>
    <s v="Deepak Naicker"/>
    <s v="Sales"/>
    <n v="3"/>
    <n v="495.42"/>
    <n v="20"/>
    <n v="297.25"/>
    <x v="141"/>
    <n v="848.64"/>
    <n v="518.72"/>
    <x v="3"/>
    <x v="1"/>
    <x v="2"/>
    <s v="19:09"/>
    <s v="Weekend"/>
  </r>
  <r>
    <x v="142"/>
    <x v="2"/>
    <s v="CUST0511"/>
    <x v="124"/>
    <x v="2"/>
    <s v="PRD047"/>
    <x v="52"/>
    <x v="5"/>
    <s v="STR089"/>
    <x v="16"/>
    <x v="0"/>
    <s v="EMP0105"/>
    <s v="Nagarajan Mudaliar"/>
    <s v="Cashier"/>
    <n v="1"/>
    <n v="474.19"/>
    <n v="0"/>
    <n v="0"/>
    <x v="142"/>
    <n v="343.89"/>
    <n v="201.43"/>
    <x v="3"/>
    <x v="1"/>
    <x v="1"/>
    <s v="21:35"/>
    <s v="Weekend"/>
  </r>
  <r>
    <x v="143"/>
    <x v="122"/>
    <s v="CUST0636"/>
    <x v="125"/>
    <x v="2"/>
    <s v="PRD004"/>
    <x v="89"/>
    <x v="9"/>
    <s v="STR130"/>
    <x v="94"/>
    <x v="1"/>
    <s v="EMP0217"/>
    <s v="Radha Pillai"/>
    <s v="Sales"/>
    <n v="2"/>
    <n v="398.25"/>
    <n v="0"/>
    <n v="0"/>
    <x v="143"/>
    <n v="473.08"/>
    <n v="323.42"/>
    <x v="3"/>
    <x v="1"/>
    <x v="1"/>
    <s v="13:39"/>
    <s v="Weekday"/>
  </r>
  <r>
    <x v="144"/>
    <x v="123"/>
    <s v="CUST0333"/>
    <x v="21"/>
    <x v="1"/>
    <s v="PRD105"/>
    <x v="68"/>
    <x v="3"/>
    <s v="STR116"/>
    <x v="95"/>
    <x v="1"/>
    <s v="EMP0133"/>
    <s v="Deepak Naicker"/>
    <s v="Sales"/>
    <n v="4"/>
    <n v="131.03"/>
    <n v="0"/>
    <n v="0"/>
    <x v="144"/>
    <n v="469.08"/>
    <n v="55.04"/>
    <x v="3"/>
    <x v="1"/>
    <x v="1"/>
    <s v="20:12"/>
    <s v="Weekday"/>
  </r>
  <r>
    <x v="145"/>
    <x v="85"/>
    <s v="CUST0052"/>
    <x v="126"/>
    <x v="0"/>
    <s v="PRD031"/>
    <x v="90"/>
    <x v="1"/>
    <s v="STR054"/>
    <x v="96"/>
    <x v="0"/>
    <s v="EMP0104"/>
    <s v="Pandi Nair"/>
    <s v="Inventory"/>
    <n v="3"/>
    <n v="383.94"/>
    <n v="0"/>
    <n v="0"/>
    <x v="145"/>
    <n v="815.34"/>
    <n v="509.25"/>
    <x v="3"/>
    <x v="1"/>
    <x v="0"/>
    <s v="16:52"/>
    <s v="Weekend"/>
  </r>
  <r>
    <x v="146"/>
    <x v="124"/>
    <s v="CUST0455"/>
    <x v="127"/>
    <x v="0"/>
    <s v="PRD018"/>
    <x v="0"/>
    <x v="0"/>
    <s v="STR027"/>
    <x v="17"/>
    <x v="0"/>
    <s v="EMP0046"/>
    <s v="Pandi Subramaniam"/>
    <s v="Sales"/>
    <n v="6"/>
    <n v="252.1"/>
    <n v="0"/>
    <n v="0"/>
    <x v="146"/>
    <n v="1147.2"/>
    <n v="365.4"/>
    <x v="3"/>
    <x v="1"/>
    <x v="1"/>
    <s v="09:43"/>
    <s v="Weekday"/>
  </r>
  <r>
    <x v="147"/>
    <x v="125"/>
    <s v="CUST0567"/>
    <x v="0"/>
    <x v="0"/>
    <s v="PRD146"/>
    <x v="74"/>
    <x v="10"/>
    <s v="STR129"/>
    <x v="71"/>
    <x v="1"/>
    <s v="EMP0150"/>
    <s v="Dhanya Iyer"/>
    <s v="Operations"/>
    <n v="5"/>
    <n v="67.040000000000006"/>
    <n v="0"/>
    <n v="0"/>
    <x v="147"/>
    <n v="249.95"/>
    <n v="85.25"/>
    <x v="3"/>
    <x v="1"/>
    <x v="1"/>
    <s v="17:29"/>
    <s v="Weekday"/>
  </r>
  <r>
    <x v="148"/>
    <x v="126"/>
    <s v="CUST0675"/>
    <x v="128"/>
    <x v="0"/>
    <s v="PRD027"/>
    <x v="17"/>
    <x v="1"/>
    <s v="STR131"/>
    <x v="82"/>
    <x v="1"/>
    <s v="EMP0196"/>
    <s v="Elango Sekar"/>
    <s v="Operations"/>
    <n v="4"/>
    <n v="149.26"/>
    <n v="15"/>
    <n v="89.56"/>
    <x v="148"/>
    <n v="427.96"/>
    <n v="79.52"/>
    <x v="3"/>
    <x v="1"/>
    <x v="1"/>
    <s v="13:14"/>
    <s v="Weekday"/>
  </r>
  <r>
    <x v="149"/>
    <x v="127"/>
    <s v="CUST0119"/>
    <x v="129"/>
    <x v="0"/>
    <s v="PRD090"/>
    <x v="91"/>
    <x v="8"/>
    <s v="STR088"/>
    <x v="97"/>
    <x v="0"/>
    <s v="EMP0012"/>
    <s v="Suresh Nathan"/>
    <s v="Cashier"/>
    <n v="4"/>
    <n v="470.43"/>
    <n v="0"/>
    <n v="0"/>
    <x v="149"/>
    <n v="1480.72"/>
    <n v="401"/>
    <x v="3"/>
    <x v="1"/>
    <x v="2"/>
    <s v="19:56"/>
    <s v="Weekday"/>
  </r>
  <r>
    <x v="150"/>
    <x v="128"/>
    <s v="CUST0603"/>
    <x v="130"/>
    <x v="2"/>
    <s v="PRD032"/>
    <x v="42"/>
    <x v="1"/>
    <s v="STR031"/>
    <x v="58"/>
    <x v="0"/>
    <s v="EMP0174"/>
    <s v="Dhanush Venkataraman"/>
    <s v="Cashier"/>
    <n v="1"/>
    <n v="141.11000000000001"/>
    <n v="20"/>
    <n v="28.22"/>
    <x v="150"/>
    <n v="115.91"/>
    <n v="-3.02"/>
    <x v="3"/>
    <x v="1"/>
    <x v="2"/>
    <s v="21:01"/>
    <s v="Weekday"/>
  </r>
  <r>
    <x v="151"/>
    <x v="129"/>
    <s v="CUST0482"/>
    <x v="131"/>
    <x v="0"/>
    <s v="PRD056"/>
    <x v="54"/>
    <x v="5"/>
    <s v="STR004"/>
    <x v="98"/>
    <x v="0"/>
    <s v="EMP0212"/>
    <s v="Tamil Pandian"/>
    <s v="Billing"/>
    <n v="5"/>
    <n v="352.39"/>
    <n v="0"/>
    <n v="0"/>
    <x v="151"/>
    <n v="1192.1500000000001"/>
    <n v="834.09"/>
    <x v="3"/>
    <x v="1"/>
    <x v="1"/>
    <s v="18:17"/>
    <s v="Weekend"/>
  </r>
  <r>
    <x v="152"/>
    <x v="92"/>
    <s v="CUST0263"/>
    <x v="18"/>
    <x v="0"/>
    <s v="PRD073"/>
    <x v="61"/>
    <x v="2"/>
    <s v="STR035"/>
    <x v="34"/>
    <x v="0"/>
    <s v="EMP0158"/>
    <s v="Kavya Varma"/>
    <s v="Sales"/>
    <n v="3"/>
    <n v="402.67"/>
    <n v="10"/>
    <n v="120.8"/>
    <x v="152"/>
    <n v="957.15"/>
    <n v="130.06"/>
    <x v="3"/>
    <x v="1"/>
    <x v="0"/>
    <s v="18:53"/>
    <s v="Weekday"/>
  </r>
  <r>
    <x v="153"/>
    <x v="130"/>
    <s v="CUST0305"/>
    <x v="132"/>
    <x v="2"/>
    <s v="PRD125"/>
    <x v="31"/>
    <x v="6"/>
    <s v="STR157"/>
    <x v="38"/>
    <x v="2"/>
    <s v="EMP0191"/>
    <s v="Thenmozhi Krishnan"/>
    <s v="Billing"/>
    <n v="3"/>
    <n v="219.39"/>
    <n v="15"/>
    <n v="98.73"/>
    <x v="153"/>
    <n v="586.32000000000005"/>
    <n v="57.04"/>
    <x v="3"/>
    <x v="1"/>
    <x v="0"/>
    <s v="14:39"/>
    <s v="Weekend"/>
  </r>
  <r>
    <x v="154"/>
    <x v="49"/>
    <s v="CUST0663"/>
    <x v="133"/>
    <x v="1"/>
    <s v="PRD011"/>
    <x v="86"/>
    <x v="9"/>
    <s v="STR010"/>
    <x v="74"/>
    <x v="0"/>
    <s v="EMP0004"/>
    <s v="Hema Chettiar"/>
    <s v="Sales"/>
    <n v="3"/>
    <n v="168.36"/>
    <n v="0"/>
    <n v="0"/>
    <x v="154"/>
    <n v="306.69"/>
    <n v="274.14999999999998"/>
    <x v="3"/>
    <x v="1"/>
    <x v="1"/>
    <s v="20:49"/>
    <s v="Weekend"/>
  </r>
  <r>
    <x v="155"/>
    <x v="103"/>
    <s v="CUST0522"/>
    <x v="134"/>
    <x v="1"/>
    <s v="PRD001"/>
    <x v="92"/>
    <x v="9"/>
    <s v="STR032"/>
    <x v="99"/>
    <x v="0"/>
    <s v="EMP0089"/>
    <s v="Kalpana Balan"/>
    <s v="Cashier"/>
    <n v="2"/>
    <n v="299.73"/>
    <n v="15"/>
    <n v="89.92"/>
    <x v="155"/>
    <n v="369.48"/>
    <n v="140.06"/>
    <x v="3"/>
    <x v="1"/>
    <x v="0"/>
    <s v="21:10"/>
    <s v="Weekday"/>
  </r>
  <r>
    <x v="156"/>
    <x v="131"/>
    <s v="CUST0270"/>
    <x v="135"/>
    <x v="0"/>
    <s v="PRD022"/>
    <x v="10"/>
    <x v="0"/>
    <s v="STR123"/>
    <x v="77"/>
    <x v="1"/>
    <s v="EMP0155"/>
    <s v="Vijay Chandran"/>
    <s v="Cashier"/>
    <n v="6"/>
    <n v="448"/>
    <n v="15"/>
    <n v="403.2"/>
    <x v="156"/>
    <n v="1916.22"/>
    <n v="711.3"/>
    <x v="3"/>
    <x v="1"/>
    <x v="1"/>
    <s v="17:09"/>
    <s v="Weekend"/>
  </r>
  <r>
    <x v="157"/>
    <x v="132"/>
    <s v="CUST0690"/>
    <x v="136"/>
    <x v="2"/>
    <s v="PRD109"/>
    <x v="93"/>
    <x v="3"/>
    <s v="STR142"/>
    <x v="100"/>
    <x v="2"/>
    <s v="EMP0345"/>
    <s v="Chitra Murugan"/>
    <s v="Sales"/>
    <n v="4"/>
    <n v="157.97999999999999"/>
    <n v="20"/>
    <n v="126.38"/>
    <x v="157"/>
    <n v="551.79999999999995"/>
    <n v="-46.26"/>
    <x v="3"/>
    <x v="1"/>
    <x v="1"/>
    <s v="11:25"/>
    <s v="Weekday"/>
  </r>
  <r>
    <x v="158"/>
    <x v="133"/>
    <s v="CUST0398"/>
    <x v="137"/>
    <x v="0"/>
    <s v="PRD012"/>
    <x v="61"/>
    <x v="9"/>
    <s v="STR091"/>
    <x v="44"/>
    <x v="0"/>
    <s v="EMP0076"/>
    <s v="Meena Devi"/>
    <s v="Inventory"/>
    <n v="4"/>
    <n v="605.22"/>
    <n v="0"/>
    <n v="0"/>
    <x v="158"/>
    <n v="1345.6"/>
    <n v="1438.41"/>
    <x v="3"/>
    <x v="1"/>
    <x v="2"/>
    <s v="13:18"/>
    <s v="Weekend"/>
  </r>
  <r>
    <x v="159"/>
    <x v="18"/>
    <s v="CUST0611"/>
    <x v="138"/>
    <x v="0"/>
    <s v="PRD098"/>
    <x v="94"/>
    <x v="4"/>
    <s v="STR097"/>
    <x v="61"/>
    <x v="1"/>
    <s v="EMP0340"/>
    <s v="Nithya Subramaniam"/>
    <s v="Cashier"/>
    <n v="8"/>
    <n v="94.9"/>
    <n v="0"/>
    <n v="0"/>
    <x v="159"/>
    <n v="552.72"/>
    <n v="320.36"/>
    <x v="3"/>
    <x v="1"/>
    <x v="1"/>
    <s v="14:49"/>
    <s v="Weekend"/>
  </r>
  <r>
    <x v="160"/>
    <x v="44"/>
    <s v="CUST0490"/>
    <x v="139"/>
    <x v="0"/>
    <s v="PRD002"/>
    <x v="95"/>
    <x v="9"/>
    <s v="STR143"/>
    <x v="101"/>
    <x v="2"/>
    <s v="EMP0264"/>
    <s v="Bhavani Iyer"/>
    <s v="Sales"/>
    <n v="7"/>
    <n v="505.15"/>
    <n v="5"/>
    <n v="176.8"/>
    <x v="160"/>
    <n v="1778.35"/>
    <n v="2084.79"/>
    <x v="3"/>
    <x v="1"/>
    <x v="1"/>
    <s v="10:39"/>
    <s v="Weekend"/>
  </r>
  <r>
    <x v="161"/>
    <x v="134"/>
    <s v="CUST0210"/>
    <x v="140"/>
    <x v="1"/>
    <s v="PRD028"/>
    <x v="48"/>
    <x v="1"/>
    <s v="STR067"/>
    <x v="102"/>
    <x v="0"/>
    <s v="EMP0247"/>
    <s v="Sudha Balan"/>
    <s v="Sales"/>
    <n v="3"/>
    <n v="380.12"/>
    <n v="15"/>
    <n v="171.05"/>
    <x v="161"/>
    <n v="929.94"/>
    <n v="39.369999999999997"/>
    <x v="3"/>
    <x v="1"/>
    <x v="2"/>
    <s v="20:17"/>
    <s v="Weekday"/>
  </r>
  <r>
    <x v="162"/>
    <x v="80"/>
    <s v="CUST0289"/>
    <x v="141"/>
    <x v="1"/>
    <s v="PRD139"/>
    <x v="96"/>
    <x v="10"/>
    <s v="STR062"/>
    <x v="7"/>
    <x v="0"/>
    <s v="EMP0350"/>
    <s v="Uma Pandian"/>
    <s v="Cashier"/>
    <n v="5"/>
    <n v="91.61"/>
    <n v="0"/>
    <n v="0"/>
    <x v="162"/>
    <n v="353.5"/>
    <n v="173.26"/>
    <x v="3"/>
    <x v="1"/>
    <x v="1"/>
    <s v="12:40"/>
    <s v="Weekend"/>
  </r>
  <r>
    <x v="163"/>
    <x v="135"/>
    <s v="CUST0530"/>
    <x v="142"/>
    <x v="1"/>
    <s v="PRD122"/>
    <x v="46"/>
    <x v="6"/>
    <s v="STR028"/>
    <x v="29"/>
    <x v="0"/>
    <s v="EMP0235"/>
    <s v="Mani Chandran"/>
    <s v="Cashier"/>
    <n v="1"/>
    <n v="102.51"/>
    <n v="10"/>
    <n v="10.25"/>
    <x v="163"/>
    <n v="88.72"/>
    <n v="17.38"/>
    <x v="3"/>
    <x v="1"/>
    <x v="1"/>
    <s v="09:22"/>
    <s v="Weekend"/>
  </r>
  <r>
    <x v="164"/>
    <x v="118"/>
    <s v="CUST0051"/>
    <x v="14"/>
    <x v="0"/>
    <s v="PRD027"/>
    <x v="17"/>
    <x v="1"/>
    <s v="STR037"/>
    <x v="57"/>
    <x v="0"/>
    <s v="EMP0060"/>
    <s v="Venkat Gupta"/>
    <s v="Sales"/>
    <n v="6"/>
    <n v="139.27000000000001"/>
    <n v="0"/>
    <n v="0"/>
    <x v="164"/>
    <n v="641.94000000000005"/>
    <n v="193.68"/>
    <x v="3"/>
    <x v="1"/>
    <x v="2"/>
    <s v="21:00"/>
    <s v="Weekday"/>
  </r>
  <r>
    <x v="165"/>
    <x v="136"/>
    <s v="CUST0394"/>
    <x v="71"/>
    <x v="0"/>
    <s v="PRD077"/>
    <x v="97"/>
    <x v="2"/>
    <s v="STR148"/>
    <x v="103"/>
    <x v="2"/>
    <s v="EMP0114"/>
    <s v="Devi Krishnan"/>
    <s v="Store Manager"/>
    <n v="4"/>
    <n v="96.58"/>
    <n v="5"/>
    <n v="19.32"/>
    <x v="165"/>
    <n v="272.68"/>
    <n v="94.32"/>
    <x v="3"/>
    <x v="1"/>
    <x v="1"/>
    <s v="17:21"/>
    <s v="Weekday"/>
  </r>
  <r>
    <x v="166"/>
    <x v="83"/>
    <s v="CUST0329"/>
    <x v="66"/>
    <x v="0"/>
    <s v="PRD106"/>
    <x v="69"/>
    <x v="3"/>
    <s v="STR092"/>
    <x v="26"/>
    <x v="0"/>
    <s v="EMP0122"/>
    <s v="Rajesh Chettiar"/>
    <s v="Cashier"/>
    <n v="7"/>
    <n v="257.81"/>
    <n v="15"/>
    <n v="270.7"/>
    <x v="166"/>
    <n v="1374.1"/>
    <n v="389.97"/>
    <x v="3"/>
    <x v="1"/>
    <x v="0"/>
    <s v="14:45"/>
    <s v="Weekend"/>
  </r>
  <r>
    <x v="167"/>
    <x v="137"/>
    <s v="CUST0021"/>
    <x v="143"/>
    <x v="1"/>
    <s v="PRD052"/>
    <x v="98"/>
    <x v="5"/>
    <s v="STR040"/>
    <x v="91"/>
    <x v="1"/>
    <s v="EMP0133"/>
    <s v="Deepak Naicker"/>
    <s v="Sales"/>
    <n v="3"/>
    <n v="328.59"/>
    <n v="20"/>
    <n v="197.15"/>
    <x v="167"/>
    <n v="766.47"/>
    <n v="22.15"/>
    <x v="3"/>
    <x v="1"/>
    <x v="1"/>
    <s v="15:15"/>
    <s v="Weekday"/>
  </r>
  <r>
    <x v="168"/>
    <x v="13"/>
    <s v="CUST0483"/>
    <x v="144"/>
    <x v="1"/>
    <s v="PRD022"/>
    <x v="10"/>
    <x v="0"/>
    <s v="STR010"/>
    <x v="74"/>
    <x v="0"/>
    <s v="EMP0004"/>
    <s v="Hema Chettiar"/>
    <s v="Sales"/>
    <n v="2"/>
    <n v="397.22"/>
    <n v="10"/>
    <n v="79.44"/>
    <x v="168"/>
    <n v="638.74"/>
    <n v="183.51"/>
    <x v="3"/>
    <x v="1"/>
    <x v="1"/>
    <s v="17:07"/>
    <s v="Weekend"/>
  </r>
  <r>
    <x v="169"/>
    <x v="6"/>
    <s v="CUST0619"/>
    <x v="145"/>
    <x v="1"/>
    <s v="PRD135"/>
    <x v="77"/>
    <x v="7"/>
    <s v="STR070"/>
    <x v="104"/>
    <x v="0"/>
    <s v="EMP0110"/>
    <s v="Nandhini Chandran"/>
    <s v="Cashier"/>
    <n v="4"/>
    <n v="379.12"/>
    <n v="10"/>
    <n v="151.65"/>
    <x v="169"/>
    <n v="1172.2"/>
    <n v="397.35"/>
    <x v="3"/>
    <x v="1"/>
    <x v="1"/>
    <s v="18:59"/>
    <s v="Weekend"/>
  </r>
  <r>
    <x v="170"/>
    <x v="83"/>
    <s v="CUST0516"/>
    <x v="146"/>
    <x v="0"/>
    <s v="PRD001"/>
    <x v="92"/>
    <x v="9"/>
    <s v="STR023"/>
    <x v="59"/>
    <x v="0"/>
    <s v="EMP0082"/>
    <s v="Nirmala Krishnan"/>
    <s v="Store Manager"/>
    <n v="8"/>
    <n v="307.93"/>
    <n v="10"/>
    <n v="246.34"/>
    <x v="170"/>
    <n v="1477.92"/>
    <n v="1071.74"/>
    <x v="3"/>
    <x v="1"/>
    <x v="0"/>
    <s v="10:27"/>
    <s v="Weekend"/>
  </r>
  <r>
    <x v="171"/>
    <x v="138"/>
    <s v="CUST0259"/>
    <x v="89"/>
    <x v="1"/>
    <s v="PRD026"/>
    <x v="99"/>
    <x v="1"/>
    <s v="STR139"/>
    <x v="105"/>
    <x v="1"/>
    <s v="EMP0237"/>
    <s v="Madhavan Naidu"/>
    <s v="Inventory"/>
    <n v="2"/>
    <n v="329.69"/>
    <n v="0"/>
    <n v="0"/>
    <x v="171"/>
    <n v="494.5"/>
    <n v="164.88"/>
    <x v="3"/>
    <x v="0"/>
    <x v="2"/>
    <s v="21:18"/>
    <s v="Weekday"/>
  </r>
  <r>
    <x v="172"/>
    <x v="87"/>
    <s v="CUST0518"/>
    <x v="55"/>
    <x v="0"/>
    <s v="PRD002"/>
    <x v="95"/>
    <x v="9"/>
    <s v="STR035"/>
    <x v="34"/>
    <x v="0"/>
    <s v="EMP0297"/>
    <s v="Kishore Naidu"/>
    <s v="Sales"/>
    <n v="6"/>
    <n v="450.69"/>
    <n v="5"/>
    <n v="135.21"/>
    <x v="172"/>
    <n v="1524.3"/>
    <n v="1044.6300000000001"/>
    <x v="3"/>
    <x v="1"/>
    <x v="1"/>
    <s v="18:56"/>
    <s v="Weekday"/>
  </r>
  <r>
    <x v="173"/>
    <x v="97"/>
    <s v="CUST0340"/>
    <x v="51"/>
    <x v="0"/>
    <s v="PRD123"/>
    <x v="65"/>
    <x v="6"/>
    <s v="STR131"/>
    <x v="82"/>
    <x v="1"/>
    <s v="EMP0196"/>
    <s v="Elango Sekar"/>
    <s v="Operations"/>
    <n v="5"/>
    <n v="207.09"/>
    <n v="0"/>
    <n v="0"/>
    <x v="173"/>
    <n v="792.15"/>
    <n v="398.62"/>
    <x v="3"/>
    <x v="1"/>
    <x v="1"/>
    <s v="16:59"/>
    <s v="Weekend"/>
  </r>
  <r>
    <x v="174"/>
    <x v="139"/>
    <s v="CUST0401"/>
    <x v="147"/>
    <x v="1"/>
    <s v="PRD104"/>
    <x v="100"/>
    <x v="4"/>
    <s v="STR121"/>
    <x v="79"/>
    <x v="1"/>
    <s v="EMP0319"/>
    <s v="Harini Kumar"/>
    <s v="Cashier"/>
    <n v="5"/>
    <n v="191.13"/>
    <n v="0"/>
    <n v="0"/>
    <x v="174"/>
    <n v="767.1"/>
    <n v="188.55"/>
    <x v="3"/>
    <x v="1"/>
    <x v="1"/>
    <s v="20:00"/>
    <s v="Weekday"/>
  </r>
  <r>
    <x v="175"/>
    <x v="140"/>
    <s v="CUST0161"/>
    <x v="148"/>
    <x v="0"/>
    <s v="PRD026"/>
    <x v="99"/>
    <x v="1"/>
    <s v="STR043"/>
    <x v="93"/>
    <x v="0"/>
    <s v="EMP0014"/>
    <s v="Devi Rao"/>
    <s v="Billing"/>
    <n v="3"/>
    <n v="361.78"/>
    <n v="5"/>
    <n v="54.27"/>
    <x v="175"/>
    <n v="741.75"/>
    <n v="443.98"/>
    <x v="3"/>
    <x v="1"/>
    <x v="1"/>
    <s v="21:54"/>
    <s v="Weekend"/>
  </r>
  <r>
    <x v="176"/>
    <x v="93"/>
    <s v="CUST0464"/>
    <x v="149"/>
    <x v="1"/>
    <s v="PRD135"/>
    <x v="77"/>
    <x v="7"/>
    <s v="STR036"/>
    <x v="83"/>
    <x v="0"/>
    <s v="EMP0150"/>
    <s v="Dhanya Iyer"/>
    <s v="Operations"/>
    <n v="3"/>
    <n v="379.12"/>
    <n v="0"/>
    <n v="0"/>
    <x v="176"/>
    <n v="879.15"/>
    <n v="428.81"/>
    <x v="3"/>
    <x v="1"/>
    <x v="0"/>
    <s v="17:13"/>
    <s v="Weekend"/>
  </r>
  <r>
    <x v="177"/>
    <x v="141"/>
    <s v="CUST0538"/>
    <x v="150"/>
    <x v="2"/>
    <s v="PRD033"/>
    <x v="13"/>
    <x v="1"/>
    <s v="STR180"/>
    <x v="106"/>
    <x v="3"/>
    <s v="EMP0093"/>
    <s v="Devi Pillai"/>
    <s v="Cashier"/>
    <n v="2"/>
    <n v="217.42"/>
    <n v="0"/>
    <n v="0"/>
    <x v="35"/>
    <n v="354.06"/>
    <n v="80.78"/>
    <x v="3"/>
    <x v="1"/>
    <x v="1"/>
    <s v="19:22"/>
    <s v="Weekday"/>
  </r>
  <r>
    <x v="178"/>
    <x v="142"/>
    <s v="CUST0436"/>
    <x v="151"/>
    <x v="0"/>
    <s v="PRD026"/>
    <x v="99"/>
    <x v="1"/>
    <s v="STR053"/>
    <x v="11"/>
    <x v="0"/>
    <s v="EMP0007"/>
    <s v="Udhay Selvam"/>
    <s v="Billing"/>
    <n v="7"/>
    <n v="370.43"/>
    <n v="0"/>
    <n v="0"/>
    <x v="177"/>
    <n v="1730.75"/>
    <n v="862.26"/>
    <x v="3"/>
    <x v="1"/>
    <x v="1"/>
    <s v="13:00"/>
    <s v="Weekday"/>
  </r>
  <r>
    <x v="179"/>
    <x v="99"/>
    <s v="CUST0250"/>
    <x v="58"/>
    <x v="2"/>
    <s v="PRD133"/>
    <x v="14"/>
    <x v="7"/>
    <s v="STR151"/>
    <x v="107"/>
    <x v="2"/>
    <s v="EMP0277"/>
    <s v="Arun Velan"/>
    <s v="Cashier"/>
    <n v="4"/>
    <n v="80.5"/>
    <n v="5"/>
    <n v="16.100000000000001"/>
    <x v="178"/>
    <n v="249"/>
    <n v="102.78"/>
    <x v="3"/>
    <x v="1"/>
    <x v="1"/>
    <s v="17:51"/>
    <s v="Weekend"/>
  </r>
  <r>
    <x v="180"/>
    <x v="143"/>
    <s v="CUST0493"/>
    <x v="152"/>
    <x v="0"/>
    <s v="PRD091"/>
    <x v="101"/>
    <x v="13"/>
    <s v="STR062"/>
    <x v="7"/>
    <x v="0"/>
    <s v="EMP0350"/>
    <s v="Uma Pandian"/>
    <s v="Cashier"/>
    <n v="4"/>
    <n v="376.8"/>
    <n v="0"/>
    <n v="0"/>
    <x v="179"/>
    <n v="1206.28"/>
    <n v="300.92"/>
    <x v="3"/>
    <x v="1"/>
    <x v="1"/>
    <s v="17:27"/>
    <s v="Weekday"/>
  </r>
  <r>
    <x v="181"/>
    <x v="71"/>
    <s v="CUST0502"/>
    <x v="153"/>
    <x v="2"/>
    <s v="PRD093"/>
    <x v="4"/>
    <x v="4"/>
    <s v="STR069"/>
    <x v="108"/>
    <x v="0"/>
    <s v="EMP0275"/>
    <s v="Tara Kumar"/>
    <s v="Billing"/>
    <n v="4"/>
    <n v="96.72"/>
    <n v="5"/>
    <n v="19.34"/>
    <x v="180"/>
    <n v="319.27999999999997"/>
    <n v="103.39"/>
    <x v="3"/>
    <x v="1"/>
    <x v="1"/>
    <s v="14:47"/>
    <s v="Weekend"/>
  </r>
  <r>
    <x v="182"/>
    <x v="81"/>
    <s v="CUST0210"/>
    <x v="140"/>
    <x v="1"/>
    <s v="PRD099"/>
    <x v="72"/>
    <x v="4"/>
    <s v="STR027"/>
    <x v="17"/>
    <x v="0"/>
    <s v="EMP0046"/>
    <s v="Pandi Subramaniam"/>
    <s v="Sales"/>
    <n v="1"/>
    <n v="401.06"/>
    <n v="0"/>
    <n v="0"/>
    <x v="100"/>
    <n v="347.47"/>
    <n v="53.59"/>
    <x v="3"/>
    <x v="1"/>
    <x v="1"/>
    <s v="11:24"/>
    <s v="Weekday"/>
  </r>
  <r>
    <x v="183"/>
    <x v="144"/>
    <s v="CUST0660"/>
    <x v="94"/>
    <x v="2"/>
    <s v="PRD117"/>
    <x v="82"/>
    <x v="6"/>
    <s v="STR124"/>
    <x v="29"/>
    <x v="1"/>
    <s v="EMP0294"/>
    <s v="Meena Prabhu"/>
    <s v="Store Manager"/>
    <n v="4"/>
    <n v="268.32"/>
    <n v="15"/>
    <n v="160.99"/>
    <x v="181"/>
    <n v="965.76"/>
    <n v="-53.47"/>
    <x v="3"/>
    <x v="1"/>
    <x v="2"/>
    <s v="12:13"/>
    <s v="Weekday"/>
  </r>
  <r>
    <x v="184"/>
    <x v="80"/>
    <s v="CUST0611"/>
    <x v="138"/>
    <x v="0"/>
    <s v="PRD104"/>
    <x v="100"/>
    <x v="4"/>
    <s v="STR092"/>
    <x v="26"/>
    <x v="0"/>
    <s v="EMP0122"/>
    <s v="Rajesh Chettiar"/>
    <s v="Cashier"/>
    <n v="5"/>
    <n v="191.87"/>
    <n v="5"/>
    <n v="47.97"/>
    <x v="182"/>
    <n v="767.1"/>
    <n v="280.99"/>
    <x v="3"/>
    <x v="1"/>
    <x v="1"/>
    <s v="10:18"/>
    <s v="Weekend"/>
  </r>
  <r>
    <x v="185"/>
    <x v="145"/>
    <s v="CUST0670"/>
    <x v="154"/>
    <x v="2"/>
    <s v="PRD023"/>
    <x v="102"/>
    <x v="0"/>
    <s v="STR018"/>
    <x v="69"/>
    <x v="0"/>
    <s v="EMP0308"/>
    <s v="Thenmozhi Selvam"/>
    <s v="Cashier"/>
    <n v="4"/>
    <n v="342.27"/>
    <n v="0"/>
    <n v="0"/>
    <x v="183"/>
    <n v="1064.4000000000001"/>
    <n v="510.04"/>
    <x v="3"/>
    <x v="1"/>
    <x v="0"/>
    <s v="14:31"/>
    <s v="Weekend"/>
  </r>
  <r>
    <x v="186"/>
    <x v="146"/>
    <s v="CUST0172"/>
    <x v="155"/>
    <x v="1"/>
    <s v="PRD087"/>
    <x v="19"/>
    <x v="8"/>
    <s v="STR068"/>
    <x v="21"/>
    <x v="0"/>
    <s v="EMP0233"/>
    <s v="Sangeetha Balan"/>
    <s v="Sales"/>
    <n v="5"/>
    <n v="71.290000000000006"/>
    <n v="20"/>
    <n v="71.290000000000006"/>
    <x v="184"/>
    <n v="296.85000000000002"/>
    <n v="31.08"/>
    <x v="3"/>
    <x v="1"/>
    <x v="1"/>
    <s v="16:35"/>
    <s v="Weekend"/>
  </r>
  <r>
    <x v="187"/>
    <x v="147"/>
    <s v="CUST0654"/>
    <x v="156"/>
    <x v="0"/>
    <s v="PRD030"/>
    <x v="9"/>
    <x v="1"/>
    <s v="STR125"/>
    <x v="109"/>
    <x v="1"/>
    <s v="EMP0259"/>
    <s v="Ramesh Sekar"/>
    <s v="Inventory"/>
    <n v="4"/>
    <n v="187.54"/>
    <n v="15"/>
    <n v="112.52"/>
    <x v="185"/>
    <n v="568"/>
    <n v="69.64"/>
    <x v="3"/>
    <x v="1"/>
    <x v="1"/>
    <s v="15:36"/>
    <s v="Weekday"/>
  </r>
  <r>
    <x v="188"/>
    <x v="148"/>
    <s v="CUST0354"/>
    <x v="113"/>
    <x v="1"/>
    <s v="PRD014"/>
    <x v="67"/>
    <x v="0"/>
    <s v="STR048"/>
    <x v="28"/>
    <x v="0"/>
    <s v="EMP0152"/>
    <s v="Thiru Varma"/>
    <s v="Store Manager"/>
    <n v="1"/>
    <n v="434.65"/>
    <n v="0"/>
    <n v="0"/>
    <x v="186"/>
    <n v="351.63"/>
    <n v="83.02"/>
    <x v="3"/>
    <x v="1"/>
    <x v="1"/>
    <s v="15:25"/>
    <s v="Weekday"/>
  </r>
  <r>
    <x v="189"/>
    <x v="149"/>
    <s v="CUST0214"/>
    <x v="157"/>
    <x v="2"/>
    <s v="PRD006"/>
    <x v="30"/>
    <x v="9"/>
    <s v="STR148"/>
    <x v="103"/>
    <x v="2"/>
    <s v="EMP0088"/>
    <s v="Nithya Rao"/>
    <s v="Cashier"/>
    <n v="1"/>
    <n v="343.56"/>
    <n v="0"/>
    <n v="0"/>
    <x v="187"/>
    <n v="216.32"/>
    <n v="127.24"/>
    <x v="3"/>
    <x v="1"/>
    <x v="1"/>
    <s v="21:11"/>
    <s v="Weekday"/>
  </r>
  <r>
    <x v="190"/>
    <x v="44"/>
    <s v="CUST0545"/>
    <x v="158"/>
    <x v="2"/>
    <s v="PRD055"/>
    <x v="103"/>
    <x v="5"/>
    <s v="STR064"/>
    <x v="110"/>
    <x v="0"/>
    <s v="EMP0228"/>
    <s v="Poornima Naidu"/>
    <s v="Sales"/>
    <n v="2"/>
    <n v="125.15"/>
    <n v="10"/>
    <n v="25.03"/>
    <x v="188"/>
    <n v="191.4"/>
    <n v="67.66"/>
    <x v="3"/>
    <x v="1"/>
    <x v="2"/>
    <s v="14:00"/>
    <s v="Weekend"/>
  </r>
  <r>
    <x v="191"/>
    <x v="150"/>
    <s v="CUST0277"/>
    <x v="79"/>
    <x v="0"/>
    <s v="PRD021"/>
    <x v="15"/>
    <x v="0"/>
    <s v="STR039"/>
    <x v="84"/>
    <x v="0"/>
    <s v="EMP0043"/>
    <s v="Suresh Reddy"/>
    <s v="Cashier"/>
    <n v="5"/>
    <n v="39.78"/>
    <n v="0"/>
    <n v="0"/>
    <x v="189"/>
    <n v="162"/>
    <n v="66.73"/>
    <x v="3"/>
    <x v="1"/>
    <x v="1"/>
    <s v="14:49"/>
    <s v="Weekend"/>
  </r>
  <r>
    <x v="192"/>
    <x v="151"/>
    <s v="CUST0028"/>
    <x v="159"/>
    <x v="2"/>
    <s v="PRD034"/>
    <x v="84"/>
    <x v="1"/>
    <s v="STR032"/>
    <x v="99"/>
    <x v="0"/>
    <s v="EMP0151"/>
    <s v="Arun Subramaniam"/>
    <s v="Billing"/>
    <n v="3"/>
    <n v="124.84"/>
    <n v="20"/>
    <n v="74.900000000000006"/>
    <x v="190"/>
    <n v="292.05"/>
    <n v="52.51"/>
    <x v="3"/>
    <x v="0"/>
    <x v="1"/>
    <s v="11:20"/>
    <s v="Weekend"/>
  </r>
  <r>
    <x v="193"/>
    <x v="78"/>
    <s v="CUST0193"/>
    <x v="160"/>
    <x v="2"/>
    <s v="PRD052"/>
    <x v="98"/>
    <x v="5"/>
    <s v="STR011"/>
    <x v="111"/>
    <x v="0"/>
    <s v="EMP0058"/>
    <s v="Senthil Raj"/>
    <s v="Cashier"/>
    <n v="2"/>
    <n v="328.59"/>
    <n v="0"/>
    <n v="0"/>
    <x v="191"/>
    <n v="510.98"/>
    <n v="146.19999999999999"/>
    <x v="3"/>
    <x v="1"/>
    <x v="2"/>
    <s v="17:18"/>
    <s v="Weekday"/>
  </r>
  <r>
    <x v="194"/>
    <x v="152"/>
    <s v="CUST0679"/>
    <x v="161"/>
    <x v="1"/>
    <s v="PRD019"/>
    <x v="35"/>
    <x v="0"/>
    <s v="STR082"/>
    <x v="87"/>
    <x v="0"/>
    <s v="EMP0115"/>
    <s v="Vasanth Menon"/>
    <s v="Store Manager"/>
    <n v="2"/>
    <n v="448.94"/>
    <n v="0"/>
    <n v="0"/>
    <x v="192"/>
    <n v="760.16"/>
    <n v="137.72"/>
    <x v="3"/>
    <x v="1"/>
    <x v="0"/>
    <s v="09:04"/>
    <s v="Weekday"/>
  </r>
  <r>
    <x v="195"/>
    <x v="153"/>
    <s v="CUST0625"/>
    <x v="162"/>
    <x v="1"/>
    <s v="PRD048"/>
    <x v="104"/>
    <x v="5"/>
    <s v="STR056"/>
    <x v="112"/>
    <x v="0"/>
    <s v="EMP0163"/>
    <s v="Revathi Raj"/>
    <s v="Cashier"/>
    <n v="5"/>
    <n v="147.72"/>
    <n v="5"/>
    <n v="36.93"/>
    <x v="193"/>
    <n v="546.04999999999995"/>
    <n v="260.87"/>
    <x v="3"/>
    <x v="1"/>
    <x v="1"/>
    <s v="15:28"/>
    <s v="Weekend"/>
  </r>
  <r>
    <x v="196"/>
    <x v="106"/>
    <s v="CUST0229"/>
    <x v="163"/>
    <x v="1"/>
    <s v="PRD128"/>
    <x v="105"/>
    <x v="7"/>
    <s v="STR140"/>
    <x v="73"/>
    <x v="1"/>
    <s v="EMP0145"/>
    <s v="Ilango Reddy"/>
    <s v="Cashier"/>
    <n v="3"/>
    <n v="253.11"/>
    <n v="20"/>
    <n v="151.87"/>
    <x v="194"/>
    <n v="572.22"/>
    <n v="126.36"/>
    <x v="3"/>
    <x v="1"/>
    <x v="0"/>
    <s v="12:23"/>
    <s v="Weekend"/>
  </r>
  <r>
    <x v="197"/>
    <x v="42"/>
    <s v="CUST0527"/>
    <x v="164"/>
    <x v="0"/>
    <s v="PRD016"/>
    <x v="34"/>
    <x v="0"/>
    <s v="STR126"/>
    <x v="60"/>
    <x v="1"/>
    <s v="EMP0063"/>
    <s v="Lakshmi Devi"/>
    <s v="Store Manager"/>
    <n v="6"/>
    <n v="65.36"/>
    <n v="0"/>
    <n v="0"/>
    <x v="195"/>
    <n v="288.89999999999998"/>
    <n v="162.08000000000001"/>
    <x v="3"/>
    <x v="1"/>
    <x v="2"/>
    <s v="09:09"/>
    <s v="Weekend"/>
  </r>
  <r>
    <x v="198"/>
    <x v="154"/>
    <s v="CUST0315"/>
    <x v="165"/>
    <x v="1"/>
    <s v="PRD080"/>
    <x v="106"/>
    <x v="2"/>
    <s v="STR041"/>
    <x v="80"/>
    <x v="0"/>
    <s v="EMP0097"/>
    <s v="Hari Pandian"/>
    <s v="Billing"/>
    <n v="3"/>
    <n v="275.70999999999998"/>
    <n v="5"/>
    <n v="41.36"/>
    <x v="196"/>
    <n v="618.9"/>
    <n v="166.87"/>
    <x v="3"/>
    <x v="1"/>
    <x v="1"/>
    <s v="17:29"/>
    <s v="Weekday"/>
  </r>
  <r>
    <x v="199"/>
    <x v="155"/>
    <s v="CUST0526"/>
    <x v="166"/>
    <x v="2"/>
    <s v="PRD034"/>
    <x v="84"/>
    <x v="1"/>
    <s v="STR142"/>
    <x v="100"/>
    <x v="2"/>
    <s v="EMP0345"/>
    <s v="Chitra Murugan"/>
    <s v="Sales"/>
    <n v="4"/>
    <n v="124.84"/>
    <n v="15"/>
    <n v="74.900000000000006"/>
    <x v="197"/>
    <n v="389.4"/>
    <n v="35.06"/>
    <x v="3"/>
    <x v="1"/>
    <x v="2"/>
    <s v="13:08"/>
    <s v="Weekday"/>
  </r>
  <r>
    <x v="200"/>
    <x v="107"/>
    <s v="CUST0312"/>
    <x v="167"/>
    <x v="0"/>
    <s v="PRD143"/>
    <x v="107"/>
    <x v="10"/>
    <s v="STR036"/>
    <x v="83"/>
    <x v="0"/>
    <s v="EMP0150"/>
    <s v="Dhanya Iyer"/>
    <s v="Operations"/>
    <n v="4"/>
    <n v="211.08"/>
    <n v="0"/>
    <n v="0"/>
    <x v="198"/>
    <n v="622.6"/>
    <n v="348.37"/>
    <x v="3"/>
    <x v="1"/>
    <x v="0"/>
    <s v="20:08"/>
    <s v="Weekend"/>
  </r>
  <r>
    <x v="201"/>
    <x v="22"/>
    <s v="CUST0277"/>
    <x v="79"/>
    <x v="0"/>
    <s v="PRD025"/>
    <x v="1"/>
    <x v="1"/>
    <s v="STR128"/>
    <x v="6"/>
    <x v="1"/>
    <s v="EMP0316"/>
    <s v="Karthik Sekar"/>
    <s v="Billing"/>
    <n v="8"/>
    <n v="420.05"/>
    <n v="10"/>
    <n v="336.04"/>
    <x v="199"/>
    <n v="2287.1999999999998"/>
    <n v="737.16"/>
    <x v="3"/>
    <x v="1"/>
    <x v="0"/>
    <s v="21:36"/>
    <s v="Weekday"/>
  </r>
  <r>
    <x v="202"/>
    <x v="156"/>
    <s v="CUST0346"/>
    <x v="20"/>
    <x v="0"/>
    <s v="PRD005"/>
    <x v="44"/>
    <x v="9"/>
    <s v="STR073"/>
    <x v="24"/>
    <x v="0"/>
    <s v="EMP0114"/>
    <s v="Devi Krishnan"/>
    <s v="Store Manager"/>
    <n v="6"/>
    <n v="356.64"/>
    <n v="20"/>
    <n v="427.97"/>
    <x v="200"/>
    <n v="1231.6199999999999"/>
    <n v="480.25"/>
    <x v="3"/>
    <x v="1"/>
    <x v="1"/>
    <s v="11:42"/>
    <s v="Weekday"/>
  </r>
  <r>
    <x v="203"/>
    <x v="157"/>
    <s v="CUST0477"/>
    <x v="53"/>
    <x v="0"/>
    <s v="PRD020"/>
    <x v="80"/>
    <x v="0"/>
    <s v="STR056"/>
    <x v="112"/>
    <x v="0"/>
    <s v="EMP0163"/>
    <s v="Revathi Raj"/>
    <s v="Cashier"/>
    <n v="8"/>
    <n v="109.92"/>
    <n v="0"/>
    <n v="0"/>
    <x v="201"/>
    <n v="688.4"/>
    <n v="190.96"/>
    <x v="3"/>
    <x v="1"/>
    <x v="1"/>
    <s v="21:50"/>
    <s v="Weekday"/>
  </r>
  <r>
    <x v="204"/>
    <x v="158"/>
    <s v="CUST0627"/>
    <x v="168"/>
    <x v="1"/>
    <s v="PRD025"/>
    <x v="1"/>
    <x v="1"/>
    <s v="STR161"/>
    <x v="113"/>
    <x v="2"/>
    <s v="EMP0126"/>
    <s v="Anjali Kumar"/>
    <s v="Sales"/>
    <n v="4"/>
    <n v="383.51"/>
    <n v="0"/>
    <n v="0"/>
    <x v="1"/>
    <n v="1143.5999999999999"/>
    <n v="390.44"/>
    <x v="3"/>
    <x v="1"/>
    <x v="1"/>
    <s v="16:50"/>
    <s v="Weekday"/>
  </r>
  <r>
    <x v="205"/>
    <x v="159"/>
    <s v="CUST0253"/>
    <x v="169"/>
    <x v="1"/>
    <s v="PRD098"/>
    <x v="94"/>
    <x v="4"/>
    <s v="STR054"/>
    <x v="96"/>
    <x v="0"/>
    <s v="EMP0104"/>
    <s v="Pandi Nair"/>
    <s v="Inventory"/>
    <n v="3"/>
    <n v="83.13"/>
    <n v="10"/>
    <n v="24.94"/>
    <x v="202"/>
    <n v="207.27"/>
    <n v="50.85"/>
    <x v="3"/>
    <x v="1"/>
    <x v="2"/>
    <s v="15:22"/>
    <s v="Weekend"/>
  </r>
  <r>
    <x v="206"/>
    <x v="157"/>
    <s v="CUST0099"/>
    <x v="170"/>
    <x v="1"/>
    <s v="PRD144"/>
    <x v="108"/>
    <x v="10"/>
    <s v="STR127"/>
    <x v="114"/>
    <x v="1"/>
    <s v="EMP0104"/>
    <s v="Pandi Nair"/>
    <s v="Inventory"/>
    <n v="3"/>
    <n v="242.22"/>
    <n v="0"/>
    <n v="0"/>
    <x v="203"/>
    <n v="558.12"/>
    <n v="168.54"/>
    <x v="3"/>
    <x v="1"/>
    <x v="1"/>
    <s v="11:42"/>
    <s v="Weekday"/>
  </r>
  <r>
    <x v="207"/>
    <x v="30"/>
    <s v="CUST0070"/>
    <x v="171"/>
    <x v="1"/>
    <s v="PRD133"/>
    <x v="14"/>
    <x v="7"/>
    <s v="STR124"/>
    <x v="29"/>
    <x v="1"/>
    <s v="EMP0138"/>
    <s v="Dinesh Velan"/>
    <s v="Cashier"/>
    <n v="4"/>
    <n v="80.5"/>
    <n v="10"/>
    <n v="32.200000000000003"/>
    <x v="204"/>
    <n v="249"/>
    <n v="84.27"/>
    <x v="3"/>
    <x v="1"/>
    <x v="1"/>
    <s v="20:19"/>
    <s v="Weekend"/>
  </r>
  <r>
    <x v="208"/>
    <x v="160"/>
    <s v="CUST0109"/>
    <x v="172"/>
    <x v="2"/>
    <s v="PRD019"/>
    <x v="35"/>
    <x v="0"/>
    <s v="STR111"/>
    <x v="115"/>
    <x v="1"/>
    <s v="EMP0073"/>
    <s v="Harini Prabhu"/>
    <s v="Sales"/>
    <n v="3"/>
    <n v="448.94"/>
    <n v="5"/>
    <n v="67.34"/>
    <x v="205"/>
    <n v="1140.24"/>
    <n v="-184.45"/>
    <x v="3"/>
    <x v="1"/>
    <x v="1"/>
    <s v="15:59"/>
    <s v="Weekend"/>
  </r>
  <r>
    <x v="209"/>
    <x v="161"/>
    <s v="CUST0146"/>
    <x v="117"/>
    <x v="1"/>
    <s v="PRD094"/>
    <x v="109"/>
    <x v="4"/>
    <s v="STR054"/>
    <x v="96"/>
    <x v="0"/>
    <s v="EMP0104"/>
    <s v="Pandi Nair"/>
    <s v="Inventory"/>
    <n v="4"/>
    <n v="298.68"/>
    <n v="5"/>
    <n v="59.74"/>
    <x v="206"/>
    <n v="1002.76"/>
    <n v="132.22"/>
    <x v="3"/>
    <x v="1"/>
    <x v="1"/>
    <s v="19:06"/>
    <s v="Weekday"/>
  </r>
  <r>
    <x v="210"/>
    <x v="64"/>
    <s v="CUST0529"/>
    <x v="173"/>
    <x v="2"/>
    <s v="PRD019"/>
    <x v="35"/>
    <x v="0"/>
    <s v="STR054"/>
    <x v="96"/>
    <x v="0"/>
    <s v="EMP0104"/>
    <s v="Pandi Nair"/>
    <s v="Inventory"/>
    <n v="2"/>
    <n v="448.94"/>
    <n v="10"/>
    <n v="89.79"/>
    <x v="207"/>
    <n v="760.16"/>
    <n v="169.14"/>
    <x v="3"/>
    <x v="1"/>
    <x v="1"/>
    <s v="11:32"/>
    <s v="Weekend"/>
  </r>
  <r>
    <x v="211"/>
    <x v="117"/>
    <s v="CUST0201"/>
    <x v="174"/>
    <x v="2"/>
    <s v="PRD090"/>
    <x v="91"/>
    <x v="8"/>
    <s v="STR049"/>
    <x v="33"/>
    <x v="0"/>
    <s v="EMP0183"/>
    <s v="Kamala Murugan"/>
    <s v="Cashier"/>
    <n v="4"/>
    <n v="438.7"/>
    <n v="15"/>
    <n v="263.22000000000003"/>
    <x v="208"/>
    <n v="1480.72"/>
    <n v="10.86"/>
    <x v="3"/>
    <x v="1"/>
    <x v="1"/>
    <s v="19:28"/>
    <s v="Weekday"/>
  </r>
  <r>
    <x v="212"/>
    <x v="83"/>
    <s v="CUST0605"/>
    <x v="175"/>
    <x v="0"/>
    <s v="PRD068"/>
    <x v="83"/>
    <x v="11"/>
    <s v="STR002"/>
    <x v="116"/>
    <x v="0"/>
    <s v="EMP0184"/>
    <s v="Deepa Subramaniam"/>
    <s v="Sales"/>
    <n v="3"/>
    <n v="257.27999999999997"/>
    <n v="0"/>
    <n v="0"/>
    <x v="209"/>
    <n v="482.94"/>
    <n v="404.68"/>
    <x v="3"/>
    <x v="1"/>
    <x v="2"/>
    <s v="11:28"/>
    <s v="Weekend"/>
  </r>
  <r>
    <x v="213"/>
    <x v="77"/>
    <s v="CUST0490"/>
    <x v="139"/>
    <x v="0"/>
    <s v="PRD048"/>
    <x v="104"/>
    <x v="5"/>
    <s v="STR042"/>
    <x v="63"/>
    <x v="0"/>
    <s v="EMP0261"/>
    <s v="Hari Murugan"/>
    <s v="Sales"/>
    <n v="5"/>
    <n v="167.18"/>
    <n v="20"/>
    <n v="167.18"/>
    <x v="210"/>
    <n v="546.04999999999995"/>
    <n v="122.67"/>
    <x v="3"/>
    <x v="1"/>
    <x v="2"/>
    <s v="16:24"/>
    <s v="Weekday"/>
  </r>
  <r>
    <x v="214"/>
    <x v="124"/>
    <s v="CUST0421"/>
    <x v="176"/>
    <x v="2"/>
    <s v="PRD017"/>
    <x v="27"/>
    <x v="0"/>
    <s v="STR087"/>
    <x v="88"/>
    <x v="0"/>
    <s v="EMP0222"/>
    <s v="Poornima Rao"/>
    <s v="Inventory"/>
    <n v="1"/>
    <n v="464.41"/>
    <n v="20"/>
    <n v="92.88"/>
    <x v="211"/>
    <n v="397.69"/>
    <n v="-26.16"/>
    <x v="3"/>
    <x v="1"/>
    <x v="1"/>
    <s v="13:47"/>
    <s v="Weekday"/>
  </r>
  <r>
    <x v="215"/>
    <x v="162"/>
    <s v="CUST0024"/>
    <x v="177"/>
    <x v="1"/>
    <s v="PRD022"/>
    <x v="10"/>
    <x v="0"/>
    <s v="STR085"/>
    <x v="78"/>
    <x v="0"/>
    <s v="EMP0154"/>
    <s v="Dinesh Varma"/>
    <s v="Store Manager"/>
    <n v="5"/>
    <n v="397.22"/>
    <n v="15"/>
    <n v="297.92"/>
    <x v="212"/>
    <n v="1596.85"/>
    <n v="91.33"/>
    <x v="3"/>
    <x v="1"/>
    <x v="2"/>
    <s v="13:37"/>
    <s v="Weekday"/>
  </r>
  <r>
    <x v="216"/>
    <x v="163"/>
    <s v="CUST0144"/>
    <x v="178"/>
    <x v="0"/>
    <s v="PRD055"/>
    <x v="103"/>
    <x v="5"/>
    <s v="STR088"/>
    <x v="97"/>
    <x v="0"/>
    <s v="EMP0229"/>
    <s v="Udhay Sekar"/>
    <s v="Sales"/>
    <n v="6"/>
    <n v="139.65"/>
    <n v="10"/>
    <n v="83.79"/>
    <x v="213"/>
    <n v="574.20000000000005"/>
    <n v="179.91"/>
    <x v="3"/>
    <x v="1"/>
    <x v="0"/>
    <s v="17:49"/>
    <s v="Weekday"/>
  </r>
  <r>
    <x v="217"/>
    <x v="164"/>
    <s v="CUST0230"/>
    <x v="85"/>
    <x v="1"/>
    <s v="PRD004"/>
    <x v="89"/>
    <x v="9"/>
    <s v="STR145"/>
    <x v="117"/>
    <x v="2"/>
    <s v="EMP0117"/>
    <s v="Janani Krishnan"/>
    <s v="Billing"/>
    <n v="5"/>
    <n v="398.25"/>
    <n v="20"/>
    <n v="398.25"/>
    <x v="214"/>
    <n v="1182.7"/>
    <n v="410.3"/>
    <x v="3"/>
    <x v="1"/>
    <x v="1"/>
    <s v="18:11"/>
    <s v="Weekday"/>
  </r>
  <r>
    <x v="218"/>
    <x v="165"/>
    <s v="CUST0505"/>
    <x v="109"/>
    <x v="0"/>
    <s v="PRD103"/>
    <x v="33"/>
    <x v="4"/>
    <s v="STR008"/>
    <x v="8"/>
    <x v="0"/>
    <s v="EMP0111"/>
    <s v="Devi Mudaliar"/>
    <s v="Store Manager"/>
    <n v="8"/>
    <n v="396.47"/>
    <n v="15"/>
    <n v="475.76"/>
    <x v="215"/>
    <n v="2427.2800000000002"/>
    <n v="268.72000000000003"/>
    <x v="3"/>
    <x v="1"/>
    <x v="0"/>
    <s v="10:52"/>
    <s v="Weekday"/>
  </r>
  <r>
    <x v="219"/>
    <x v="166"/>
    <s v="CUST0298"/>
    <x v="179"/>
    <x v="1"/>
    <s v="PRD054"/>
    <x v="75"/>
    <x v="5"/>
    <s v="STR110"/>
    <x v="118"/>
    <x v="1"/>
    <s v="EMP0178"/>
    <s v="Jaya Sharma"/>
    <s v="Cashier"/>
    <n v="1"/>
    <n v="530.16"/>
    <n v="0"/>
    <n v="0"/>
    <x v="106"/>
    <n v="379.19"/>
    <n v="150.97"/>
    <x v="3"/>
    <x v="1"/>
    <x v="1"/>
    <s v="12:18"/>
    <s v="Weekday"/>
  </r>
  <r>
    <x v="220"/>
    <x v="167"/>
    <s v="CUST0275"/>
    <x v="180"/>
    <x v="0"/>
    <s v="PRD142"/>
    <x v="110"/>
    <x v="10"/>
    <s v="STR081"/>
    <x v="119"/>
    <x v="0"/>
    <s v="EMP0002"/>
    <s v="Lokesh Gounder"/>
    <s v="Billing"/>
    <n v="7"/>
    <n v="529.67999999999995"/>
    <n v="15"/>
    <n v="556.16"/>
    <x v="216"/>
    <n v="2771.09"/>
    <n v="380.51"/>
    <x v="3"/>
    <x v="1"/>
    <x v="1"/>
    <s v="20:26"/>
    <s v="Weekday"/>
  </r>
  <r>
    <x v="221"/>
    <x v="168"/>
    <s v="CUST0672"/>
    <x v="181"/>
    <x v="1"/>
    <s v="PRD087"/>
    <x v="19"/>
    <x v="8"/>
    <s v="STR155"/>
    <x v="120"/>
    <x v="2"/>
    <s v="EMP0029"/>
    <s v="Vasanthi Menon"/>
    <s v="Cashier"/>
    <n v="2"/>
    <n v="71.290000000000006"/>
    <n v="0"/>
    <n v="0"/>
    <x v="217"/>
    <n v="118.74"/>
    <n v="23.84"/>
    <x v="3"/>
    <x v="1"/>
    <x v="1"/>
    <s v="16:58"/>
    <s v="Weekday"/>
  </r>
  <r>
    <x v="222"/>
    <x v="169"/>
    <s v="CUST0439"/>
    <x v="182"/>
    <x v="1"/>
    <s v="PRD056"/>
    <x v="54"/>
    <x v="5"/>
    <s v="STR021"/>
    <x v="121"/>
    <x v="0"/>
    <s v="EMP0280"/>
    <s v="Hema Mudaliar"/>
    <s v="Store Manager"/>
    <n v="5"/>
    <n v="333.54"/>
    <n v="5"/>
    <n v="83.39"/>
    <x v="218"/>
    <n v="1192.1500000000001"/>
    <n v="392.16"/>
    <x v="3"/>
    <x v="1"/>
    <x v="1"/>
    <s v="13:21"/>
    <s v="Weekday"/>
  </r>
  <r>
    <x v="223"/>
    <x v="170"/>
    <s v="CUST0246"/>
    <x v="62"/>
    <x v="0"/>
    <s v="PRD048"/>
    <x v="104"/>
    <x v="5"/>
    <s v="STR080"/>
    <x v="42"/>
    <x v="0"/>
    <s v="EMP0285"/>
    <s v="Lalitha Murugan"/>
    <s v="Store Manager"/>
    <n v="8"/>
    <n v="168.72"/>
    <n v="5"/>
    <n v="67.489999999999995"/>
    <x v="219"/>
    <n v="873.68"/>
    <n v="408.59"/>
    <x v="3"/>
    <x v="1"/>
    <x v="1"/>
    <s v="17:01"/>
    <s v="Weekday"/>
  </r>
  <r>
    <x v="224"/>
    <x v="41"/>
    <s v="CUST0572"/>
    <x v="104"/>
    <x v="0"/>
    <s v="PRD034"/>
    <x v="84"/>
    <x v="1"/>
    <s v="STR080"/>
    <x v="42"/>
    <x v="0"/>
    <s v="EMP0285"/>
    <s v="Lalitha Murugan"/>
    <s v="Store Manager"/>
    <n v="7"/>
    <n v="136.51"/>
    <n v="0"/>
    <n v="0"/>
    <x v="220"/>
    <n v="681.45"/>
    <n v="274.12"/>
    <x v="3"/>
    <x v="1"/>
    <x v="1"/>
    <s v="09:26"/>
    <s v="Weekday"/>
  </r>
  <r>
    <x v="225"/>
    <x v="6"/>
    <s v="CUST0313"/>
    <x v="183"/>
    <x v="2"/>
    <s v="PRD019"/>
    <x v="35"/>
    <x v="0"/>
    <s v="STR020"/>
    <x v="12"/>
    <x v="0"/>
    <s v="EMP0267"/>
    <s v="Ashok Pillai"/>
    <s v="HR"/>
    <n v="3"/>
    <n v="448.94"/>
    <n v="0"/>
    <n v="0"/>
    <x v="221"/>
    <n v="1140.24"/>
    <n v="408.6"/>
    <x v="3"/>
    <x v="1"/>
    <x v="2"/>
    <s v="13:29"/>
    <s v="Weekend"/>
  </r>
  <r>
    <x v="226"/>
    <x v="19"/>
    <s v="CUST0589"/>
    <x v="11"/>
    <x v="1"/>
    <s v="PRD078"/>
    <x v="60"/>
    <x v="2"/>
    <s v="STR110"/>
    <x v="118"/>
    <x v="1"/>
    <s v="EMP0178"/>
    <s v="Jaya Sharma"/>
    <s v="Cashier"/>
    <n v="4"/>
    <n v="261.55"/>
    <n v="5"/>
    <n v="52.31"/>
    <x v="222"/>
    <n v="860.12"/>
    <n v="282.85000000000002"/>
    <x v="3"/>
    <x v="1"/>
    <x v="1"/>
    <s v="17:48"/>
    <s v="Weekend"/>
  </r>
  <r>
    <x v="227"/>
    <x v="171"/>
    <s v="CUST0205"/>
    <x v="110"/>
    <x v="0"/>
    <s v="PRD105"/>
    <x v="68"/>
    <x v="3"/>
    <s v="STR126"/>
    <x v="60"/>
    <x v="1"/>
    <s v="EMP0063"/>
    <s v="Lakshmi Devi"/>
    <s v="Store Manager"/>
    <n v="4"/>
    <n v="145.12"/>
    <n v="0"/>
    <n v="0"/>
    <x v="223"/>
    <n v="469.08"/>
    <n v="198.47"/>
    <x v="3"/>
    <x v="1"/>
    <x v="1"/>
    <s v="14:13"/>
    <s v="Weekend"/>
  </r>
  <r>
    <x v="228"/>
    <x v="172"/>
    <s v="CUST0321"/>
    <x v="184"/>
    <x v="1"/>
    <s v="PRD025"/>
    <x v="1"/>
    <x v="1"/>
    <s v="STR052"/>
    <x v="122"/>
    <x v="0"/>
    <s v="EMP0205"/>
    <s v="Divya Menon"/>
    <s v="Store Manager"/>
    <n v="3"/>
    <n v="383.51"/>
    <n v="10"/>
    <n v="115.05"/>
    <x v="224"/>
    <n v="857.7"/>
    <n v="333.1"/>
    <x v="3"/>
    <x v="1"/>
    <x v="2"/>
    <s v="12:28"/>
    <s v="Weekend"/>
  </r>
  <r>
    <x v="229"/>
    <x v="173"/>
    <s v="CUST0300"/>
    <x v="185"/>
    <x v="2"/>
    <s v="PRD081"/>
    <x v="63"/>
    <x v="2"/>
    <s v="STR117"/>
    <x v="47"/>
    <x v="0"/>
    <s v="EMP0009"/>
    <s v="Usha Chettiar"/>
    <s v="Cashier"/>
    <n v="1"/>
    <n v="55.81"/>
    <n v="0"/>
    <n v="0"/>
    <x v="225"/>
    <n v="44.96"/>
    <n v="10.85"/>
    <x v="3"/>
    <x v="1"/>
    <x v="0"/>
    <s v="14:46"/>
    <s v="Weekday"/>
  </r>
  <r>
    <x v="230"/>
    <x v="174"/>
    <s v="CUST0091"/>
    <x v="186"/>
    <x v="2"/>
    <s v="PRD017"/>
    <x v="27"/>
    <x v="0"/>
    <s v="STR024"/>
    <x v="2"/>
    <x v="0"/>
    <s v="EMP0133"/>
    <s v="Deepak Naicker"/>
    <s v="Sales"/>
    <n v="4"/>
    <n v="464.41"/>
    <n v="0"/>
    <n v="0"/>
    <x v="226"/>
    <n v="1590.76"/>
    <n v="545.53"/>
    <x v="3"/>
    <x v="1"/>
    <x v="1"/>
    <s v="19:01"/>
    <s v="Weekend"/>
  </r>
  <r>
    <x v="231"/>
    <x v="73"/>
    <s v="CUST0488"/>
    <x v="187"/>
    <x v="2"/>
    <s v="PRD001"/>
    <x v="92"/>
    <x v="9"/>
    <s v="STR011"/>
    <x v="111"/>
    <x v="0"/>
    <s v="EMP0341"/>
    <s v="Indira Chandran"/>
    <s v="Billing"/>
    <n v="2"/>
    <n v="299.73"/>
    <n v="0"/>
    <n v="0"/>
    <x v="227"/>
    <n v="369.48"/>
    <n v="319.89999999999998"/>
    <x v="3"/>
    <x v="1"/>
    <x v="1"/>
    <s v="14:52"/>
    <s v="Weekend"/>
  </r>
  <r>
    <x v="232"/>
    <x v="153"/>
    <s v="CUST0071"/>
    <x v="107"/>
    <x v="1"/>
    <s v="PRD026"/>
    <x v="99"/>
    <x v="1"/>
    <s v="STR054"/>
    <x v="96"/>
    <x v="0"/>
    <s v="EMP0104"/>
    <s v="Pandi Nair"/>
    <s v="Inventory"/>
    <n v="5"/>
    <n v="329.69"/>
    <n v="0"/>
    <n v="0"/>
    <x v="228"/>
    <n v="1236.25"/>
    <n v="659.47"/>
    <x v="3"/>
    <x v="1"/>
    <x v="1"/>
    <s v="12:50"/>
    <s v="Weekend"/>
  </r>
  <r>
    <x v="233"/>
    <x v="135"/>
    <s v="CUST0256"/>
    <x v="188"/>
    <x v="1"/>
    <s v="PRD029"/>
    <x v="11"/>
    <x v="1"/>
    <s v="STR010"/>
    <x v="74"/>
    <x v="0"/>
    <s v="EMP0129"/>
    <s v="Arun Nair"/>
    <s v="Inventory"/>
    <n v="3"/>
    <n v="332.73"/>
    <n v="0"/>
    <n v="0"/>
    <x v="109"/>
    <n v="783.66"/>
    <n v="364.26"/>
    <x v="3"/>
    <x v="1"/>
    <x v="2"/>
    <s v="20:34"/>
    <s v="Weekend"/>
  </r>
  <r>
    <x v="234"/>
    <x v="98"/>
    <s v="CUST0613"/>
    <x v="189"/>
    <x v="0"/>
    <s v="PRD109"/>
    <x v="93"/>
    <x v="3"/>
    <s v="STR127"/>
    <x v="114"/>
    <x v="1"/>
    <s v="EMP0239"/>
    <s v="Hariharan Gounder"/>
    <s v="Billing"/>
    <n v="8"/>
    <n v="169.42"/>
    <n v="20"/>
    <n v="271.07"/>
    <x v="229"/>
    <n v="1103.5999999999999"/>
    <n v="-19.309999999999999"/>
    <x v="3"/>
    <x v="1"/>
    <x v="1"/>
    <s v="10:31"/>
    <s v="Weekday"/>
  </r>
  <r>
    <x v="235"/>
    <x v="175"/>
    <s v="CUST0343"/>
    <x v="190"/>
    <x v="1"/>
    <s v="PRD020"/>
    <x v="80"/>
    <x v="0"/>
    <s v="STR079"/>
    <x v="123"/>
    <x v="0"/>
    <s v="EMP0295"/>
    <s v="Lakshmi Nair"/>
    <s v="Inventory"/>
    <n v="3"/>
    <n v="99.93"/>
    <n v="0"/>
    <n v="0"/>
    <x v="230"/>
    <n v="258.14999999999998"/>
    <n v="41.64"/>
    <x v="3"/>
    <x v="1"/>
    <x v="2"/>
    <s v="13:03"/>
    <s v="Weekday"/>
  </r>
  <r>
    <x v="236"/>
    <x v="176"/>
    <s v="CUST0473"/>
    <x v="191"/>
    <x v="2"/>
    <s v="PRD003"/>
    <x v="57"/>
    <x v="9"/>
    <s v="STR122"/>
    <x v="124"/>
    <x v="1"/>
    <s v="EMP0256"/>
    <s v="Vani Naicker"/>
    <s v="Cashier"/>
    <n v="1"/>
    <n v="589.75"/>
    <n v="0"/>
    <n v="0"/>
    <x v="231"/>
    <n v="343.65"/>
    <n v="334.56"/>
    <x v="3"/>
    <x v="1"/>
    <x v="1"/>
    <s v="10:39"/>
    <s v="Weekend"/>
  </r>
  <r>
    <x v="237"/>
    <x v="154"/>
    <s v="CUST0634"/>
    <x v="192"/>
    <x v="0"/>
    <s v="PRD026"/>
    <x v="99"/>
    <x v="1"/>
    <s v="STR007"/>
    <x v="89"/>
    <x v="0"/>
    <s v="EMP0138"/>
    <s v="Dinesh Velan"/>
    <s v="Cashier"/>
    <n v="8"/>
    <n v="366.27"/>
    <n v="20"/>
    <n v="586.03"/>
    <x v="232"/>
    <n v="1978"/>
    <n v="366.13"/>
    <x v="3"/>
    <x v="1"/>
    <x v="1"/>
    <s v="19:36"/>
    <s v="Weekday"/>
  </r>
  <r>
    <x v="238"/>
    <x v="177"/>
    <s v="CUST0658"/>
    <x v="193"/>
    <x v="0"/>
    <s v="PRD087"/>
    <x v="19"/>
    <x v="8"/>
    <s v="STR168"/>
    <x v="125"/>
    <x v="3"/>
    <s v="EMP0343"/>
    <s v="Kishore Velan"/>
    <s v="Inventory"/>
    <n v="3"/>
    <n v="77.400000000000006"/>
    <n v="0"/>
    <n v="0"/>
    <x v="233"/>
    <n v="178.11"/>
    <n v="88.92"/>
    <x v="3"/>
    <x v="1"/>
    <x v="1"/>
    <s v="20:46"/>
    <s v="Weekend"/>
  </r>
  <r>
    <x v="239"/>
    <x v="178"/>
    <s v="CUST0549"/>
    <x v="194"/>
    <x v="2"/>
    <s v="PRD105"/>
    <x v="68"/>
    <x v="3"/>
    <s v="STR042"/>
    <x v="63"/>
    <x v="0"/>
    <s v="EMP0261"/>
    <s v="Hari Murugan"/>
    <s v="Sales"/>
    <n v="4"/>
    <n v="131.03"/>
    <n v="20"/>
    <n v="104.82"/>
    <x v="234"/>
    <n v="469.08"/>
    <n v="13.11"/>
    <x v="3"/>
    <x v="1"/>
    <x v="1"/>
    <s v="12:48"/>
    <s v="Weekend"/>
  </r>
  <r>
    <x v="240"/>
    <x v="179"/>
    <s v="Customer Id Missing"/>
    <x v="195"/>
    <x v="3"/>
    <s v="PRD142"/>
    <x v="110"/>
    <x v="10"/>
    <s v="STR096"/>
    <x v="126"/>
    <x v="1"/>
    <s v="EMP0301"/>
    <s v="Kalpana Prabhu"/>
    <s v="Inventory"/>
    <n v="3"/>
    <n v="522.78"/>
    <n v="0"/>
    <n v="0"/>
    <x v="235"/>
    <n v="1187.6099999999999"/>
    <n v="380.73"/>
    <x v="3"/>
    <x v="1"/>
    <x v="2"/>
    <s v="21:38"/>
    <s v="Weekday"/>
  </r>
  <r>
    <x v="241"/>
    <x v="116"/>
    <s v="CUST0540"/>
    <x v="100"/>
    <x v="0"/>
    <s v="PRD038"/>
    <x v="111"/>
    <x v="12"/>
    <s v="STR144"/>
    <x v="127"/>
    <x v="2"/>
    <s v="EMP0047"/>
    <s v="Sundar Gounder"/>
    <s v="Store Manager"/>
    <n v="6"/>
    <n v="148.84"/>
    <n v="15"/>
    <n v="133.96"/>
    <x v="236"/>
    <n v="675.72"/>
    <n v="83.36"/>
    <x v="3"/>
    <x v="1"/>
    <x v="1"/>
    <s v="09:38"/>
    <s v="Weekday"/>
  </r>
  <r>
    <x v="242"/>
    <x v="180"/>
    <s v="CUST0597"/>
    <x v="196"/>
    <x v="2"/>
    <s v="PRD015"/>
    <x v="55"/>
    <x v="0"/>
    <s v="STR100"/>
    <x v="128"/>
    <x v="1"/>
    <s v="EMP0324"/>
    <s v="Devi Raj"/>
    <s v="Inventory"/>
    <n v="1"/>
    <n v="459.58"/>
    <n v="20"/>
    <n v="91.92"/>
    <x v="237"/>
    <n v="386.89"/>
    <n v="-19.23"/>
    <x v="3"/>
    <x v="1"/>
    <x v="0"/>
    <s v="14:02"/>
    <s v="Weekday"/>
  </r>
  <r>
    <x v="243"/>
    <x v="181"/>
    <s v="CUST0082"/>
    <x v="197"/>
    <x v="0"/>
    <s v="PRD097"/>
    <x v="7"/>
    <x v="4"/>
    <s v="STR136"/>
    <x v="48"/>
    <x v="1"/>
    <s v="EMP0070"/>
    <s v="Umesh Subramaniam"/>
    <s v="Sales"/>
    <n v="7"/>
    <n v="368"/>
    <n v="0"/>
    <n v="0"/>
    <x v="238"/>
    <n v="2172.66"/>
    <n v="789.74"/>
    <x v="3"/>
    <x v="1"/>
    <x v="2"/>
    <s v="15:46"/>
    <s v="Weekend"/>
  </r>
  <r>
    <x v="244"/>
    <x v="182"/>
    <s v="CUST0046"/>
    <x v="198"/>
    <x v="0"/>
    <s v="PRD034"/>
    <x v="84"/>
    <x v="1"/>
    <s v="STR148"/>
    <x v="103"/>
    <x v="2"/>
    <s v="EMP0220"/>
    <s v="Ramesh Pillai"/>
    <s v="Operations"/>
    <n v="6"/>
    <n v="137.82"/>
    <n v="0"/>
    <n v="0"/>
    <x v="239"/>
    <n v="584.1"/>
    <n v="242.82"/>
    <x v="3"/>
    <x v="1"/>
    <x v="2"/>
    <s v="11:09"/>
    <s v="Weekday"/>
  </r>
  <r>
    <x v="245"/>
    <x v="71"/>
    <s v="CUST0032"/>
    <x v="199"/>
    <x v="1"/>
    <s v="PRD015"/>
    <x v="55"/>
    <x v="0"/>
    <s v="STR102"/>
    <x v="129"/>
    <x v="0"/>
    <s v="EMP0193"/>
    <s v="Chandrasekar Chandran"/>
    <s v="HR"/>
    <n v="5"/>
    <n v="459.58"/>
    <n v="20"/>
    <n v="459.58"/>
    <x v="240"/>
    <n v="1934.45"/>
    <n v="179.62"/>
    <x v="3"/>
    <x v="1"/>
    <x v="2"/>
    <s v="18:48"/>
    <s v="Weekend"/>
  </r>
  <r>
    <x v="246"/>
    <x v="121"/>
    <s v="CUST0046"/>
    <x v="198"/>
    <x v="0"/>
    <s v="PRD026"/>
    <x v="99"/>
    <x v="1"/>
    <s v="STR177"/>
    <x v="130"/>
    <x v="3"/>
    <s v="EMP0133"/>
    <s v="Deepak Naicker"/>
    <s v="Sales"/>
    <n v="5"/>
    <n v="352.15"/>
    <n v="20"/>
    <n v="352.15"/>
    <x v="241"/>
    <n v="1236.25"/>
    <n v="383.64"/>
    <x v="3"/>
    <x v="1"/>
    <x v="1"/>
    <s v="20:07"/>
    <s v="Weekend"/>
  </r>
  <r>
    <x v="247"/>
    <x v="85"/>
    <s v="CUST0323"/>
    <x v="119"/>
    <x v="2"/>
    <s v="PRD034"/>
    <x v="84"/>
    <x v="1"/>
    <s v="STR120"/>
    <x v="70"/>
    <x v="1"/>
    <s v="EMP0344"/>
    <s v="Meena Kumar"/>
    <s v="Sales"/>
    <n v="2"/>
    <n v="124.84"/>
    <n v="20"/>
    <n v="49.94"/>
    <x v="242"/>
    <n v="194.7"/>
    <n v="35"/>
    <x v="3"/>
    <x v="1"/>
    <x v="1"/>
    <s v="17:40"/>
    <s v="Weekend"/>
  </r>
  <r>
    <x v="248"/>
    <x v="183"/>
    <s v="CUST0253"/>
    <x v="169"/>
    <x v="1"/>
    <s v="PRD095"/>
    <x v="18"/>
    <x v="4"/>
    <s v="STR014"/>
    <x v="131"/>
    <x v="0"/>
    <s v="EMP0109"/>
    <s v="Dinesh Chettiar"/>
    <s v="Store Manager"/>
    <n v="4"/>
    <n v="75.680000000000007"/>
    <n v="0"/>
    <n v="0"/>
    <x v="243"/>
    <n v="248.56"/>
    <n v="54.16"/>
    <x v="3"/>
    <x v="0"/>
    <x v="1"/>
    <s v="12:10"/>
    <s v="Weekday"/>
  </r>
  <r>
    <x v="249"/>
    <x v="139"/>
    <s v="CUST0639"/>
    <x v="200"/>
    <x v="0"/>
    <s v="PRD121"/>
    <x v="78"/>
    <x v="6"/>
    <s v="STR052"/>
    <x v="122"/>
    <x v="0"/>
    <s v="EMP0205"/>
    <s v="Divya Menon"/>
    <s v="Store Manager"/>
    <n v="3"/>
    <n v="330.49"/>
    <n v="0"/>
    <n v="0"/>
    <x v="244"/>
    <n v="814.59"/>
    <n v="176.88"/>
    <x v="3"/>
    <x v="1"/>
    <x v="2"/>
    <s v="14:54"/>
    <s v="Weekday"/>
  </r>
  <r>
    <x v="250"/>
    <x v="184"/>
    <s v="CUST0551"/>
    <x v="201"/>
    <x v="0"/>
    <s v="PRD062"/>
    <x v="112"/>
    <x v="11"/>
    <s v="STR002"/>
    <x v="116"/>
    <x v="0"/>
    <s v="EMP0133"/>
    <s v="Deepak Naicker"/>
    <s v="Sales"/>
    <n v="8"/>
    <n v="468.1"/>
    <n v="5"/>
    <n v="187.24"/>
    <x v="245"/>
    <n v="2604.88"/>
    <n v="952.68"/>
    <x v="3"/>
    <x v="1"/>
    <x v="1"/>
    <s v="20:15"/>
    <s v="Weekday"/>
  </r>
  <r>
    <x v="251"/>
    <x v="185"/>
    <s v="CUST0209"/>
    <x v="202"/>
    <x v="0"/>
    <s v="PRD023"/>
    <x v="102"/>
    <x v="0"/>
    <s v="STR138"/>
    <x v="132"/>
    <x v="1"/>
    <s v="EMP0083"/>
    <s v="Sathish Sharma"/>
    <s v="Billing"/>
    <n v="3"/>
    <n v="344.73"/>
    <n v="0"/>
    <n v="0"/>
    <x v="246"/>
    <n v="798.3"/>
    <n v="235.89"/>
    <x v="3"/>
    <x v="1"/>
    <x v="2"/>
    <s v="10:52"/>
    <s v="Weekday"/>
  </r>
  <r>
    <x v="252"/>
    <x v="65"/>
    <s v="CUST0096"/>
    <x v="203"/>
    <x v="0"/>
    <s v="PRD044"/>
    <x v="113"/>
    <x v="12"/>
    <s v="STR123"/>
    <x v="77"/>
    <x v="1"/>
    <s v="EMP0299"/>
    <s v="Nandhini Kumar"/>
    <s v="Cashier"/>
    <n v="6"/>
    <n v="259.55"/>
    <n v="0"/>
    <n v="0"/>
    <x v="247"/>
    <n v="1249.32"/>
    <n v="307.98"/>
    <x v="3"/>
    <x v="1"/>
    <x v="0"/>
    <s v="13:46"/>
    <s v="Weekday"/>
  </r>
  <r>
    <x v="253"/>
    <x v="131"/>
    <s v="CUST0501"/>
    <x v="204"/>
    <x v="2"/>
    <s v="PRD081"/>
    <x v="63"/>
    <x v="2"/>
    <s v="STR088"/>
    <x v="97"/>
    <x v="0"/>
    <s v="EMP0287"/>
    <s v="Elango Gupta"/>
    <s v="Store Manager"/>
    <n v="2"/>
    <n v="55.81"/>
    <n v="20"/>
    <n v="22.32"/>
    <x v="248"/>
    <n v="89.92"/>
    <n v="12.78"/>
    <x v="3"/>
    <x v="0"/>
    <x v="1"/>
    <s v="20:33"/>
    <s v="Weekend"/>
  </r>
  <r>
    <x v="254"/>
    <x v="12"/>
    <s v="CUST0060"/>
    <x v="61"/>
    <x v="0"/>
    <s v="PRD046"/>
    <x v="87"/>
    <x v="12"/>
    <s v="STR033"/>
    <x v="23"/>
    <x v="0"/>
    <s v="EMP0113"/>
    <s v="Radha Rao"/>
    <s v="Inventory"/>
    <n v="7"/>
    <n v="58.27"/>
    <n v="10"/>
    <n v="40.79"/>
    <x v="249"/>
    <n v="339.01"/>
    <n v="83.16"/>
    <x v="3"/>
    <x v="1"/>
    <x v="1"/>
    <s v="15:45"/>
    <s v="Weekend"/>
  </r>
  <r>
    <x v="255"/>
    <x v="186"/>
    <s v="CUST0353"/>
    <x v="205"/>
    <x v="0"/>
    <s v="PRD001"/>
    <x v="92"/>
    <x v="9"/>
    <s v="STR145"/>
    <x v="117"/>
    <x v="2"/>
    <s v="EMP0117"/>
    <s v="Janani Krishnan"/>
    <s v="Billing"/>
    <n v="5"/>
    <n v="340.64"/>
    <n v="0"/>
    <n v="0"/>
    <x v="250"/>
    <n v="923.7"/>
    <n v="1034.98"/>
    <x v="3"/>
    <x v="1"/>
    <x v="1"/>
    <s v="13:37"/>
    <s v="Weekend"/>
  </r>
  <r>
    <x v="256"/>
    <x v="171"/>
    <s v="CUST0156"/>
    <x v="206"/>
    <x v="0"/>
    <s v="PRD142"/>
    <x v="110"/>
    <x v="10"/>
    <s v="STR022"/>
    <x v="15"/>
    <x v="0"/>
    <s v="EMP0284"/>
    <s v="Naveen Venkataraman"/>
    <s v="Sales"/>
    <n v="3"/>
    <n v="568.76"/>
    <n v="0"/>
    <n v="0"/>
    <x v="251"/>
    <n v="1187.6099999999999"/>
    <n v="774.61"/>
    <x v="3"/>
    <x v="1"/>
    <x v="1"/>
    <s v="09:41"/>
    <s v="Weekend"/>
  </r>
  <r>
    <x v="257"/>
    <x v="184"/>
    <s v="CUST0534"/>
    <x v="207"/>
    <x v="1"/>
    <s v="PRD025"/>
    <x v="1"/>
    <x v="1"/>
    <s v="STR064"/>
    <x v="110"/>
    <x v="0"/>
    <s v="EMP0234"/>
    <s v="Lalitha Menon"/>
    <s v="Sales"/>
    <n v="5"/>
    <n v="383.51"/>
    <n v="0"/>
    <n v="0"/>
    <x v="252"/>
    <n v="1429.5"/>
    <n v="488.05"/>
    <x v="3"/>
    <x v="1"/>
    <x v="2"/>
    <s v="18:26"/>
    <s v="Weekday"/>
  </r>
  <r>
    <x v="258"/>
    <x v="187"/>
    <s v="CUST0346"/>
    <x v="20"/>
    <x v="0"/>
    <s v="PRD051"/>
    <x v="43"/>
    <x v="5"/>
    <s v="STR160"/>
    <x v="62"/>
    <x v="2"/>
    <s v="EMP0073"/>
    <s v="Harini Prabhu"/>
    <s v="Sales"/>
    <n v="6"/>
    <n v="158.31"/>
    <n v="5"/>
    <n v="47.49"/>
    <x v="253"/>
    <n v="676.8"/>
    <n v="225.57"/>
    <x v="3"/>
    <x v="1"/>
    <x v="1"/>
    <s v="12:20"/>
    <s v="Weekday"/>
  </r>
  <r>
    <x v="259"/>
    <x v="103"/>
    <s v="CUST0409"/>
    <x v="208"/>
    <x v="0"/>
    <s v="PRD032"/>
    <x v="42"/>
    <x v="1"/>
    <s v="STR006"/>
    <x v="18"/>
    <x v="0"/>
    <s v="EMP0265"/>
    <s v="Padma Subramaniam"/>
    <s v="Operations"/>
    <n v="8"/>
    <n v="154.01"/>
    <n v="0"/>
    <n v="0"/>
    <x v="254"/>
    <n v="927.28"/>
    <n v="304.8"/>
    <x v="3"/>
    <x v="1"/>
    <x v="1"/>
    <s v="16:05"/>
    <s v="Weekday"/>
  </r>
  <r>
    <x v="260"/>
    <x v="95"/>
    <s v="CUST0239"/>
    <x v="209"/>
    <x v="1"/>
    <s v="PRD060"/>
    <x v="114"/>
    <x v="11"/>
    <s v="STR149"/>
    <x v="133"/>
    <x v="2"/>
    <s v="EMP0246"/>
    <s v="Padma Chettiar"/>
    <s v="Sales"/>
    <n v="1"/>
    <n v="72.930000000000007"/>
    <n v="0"/>
    <n v="0"/>
    <x v="255"/>
    <n v="54.25"/>
    <n v="29.62"/>
    <x v="3"/>
    <x v="1"/>
    <x v="1"/>
    <s v="09:03"/>
    <s v="Weekend"/>
  </r>
  <r>
    <x v="261"/>
    <x v="149"/>
    <s v="CUST0346"/>
    <x v="20"/>
    <x v="0"/>
    <s v="PRD006"/>
    <x v="30"/>
    <x v="9"/>
    <s v="STR106"/>
    <x v="65"/>
    <x v="1"/>
    <s v="EMP0347"/>
    <s v="Dhanush Chandran"/>
    <s v="Sales"/>
    <n v="5"/>
    <n v="345.01"/>
    <n v="0"/>
    <n v="0"/>
    <x v="256"/>
    <n v="1081.5999999999999"/>
    <n v="643.45000000000005"/>
    <x v="3"/>
    <x v="1"/>
    <x v="1"/>
    <s v="19:18"/>
    <s v="Weekday"/>
  </r>
  <r>
    <x v="262"/>
    <x v="81"/>
    <s v="CUST0011"/>
    <x v="210"/>
    <x v="2"/>
    <s v="PRD131"/>
    <x v="36"/>
    <x v="7"/>
    <s v="STR046"/>
    <x v="0"/>
    <x v="0"/>
    <s v="EMP0087"/>
    <s v="Nagarajan Rao"/>
    <s v="Sales"/>
    <n v="2"/>
    <n v="93.47"/>
    <n v="0"/>
    <n v="0"/>
    <x v="257"/>
    <n v="144.58000000000001"/>
    <n v="42.36"/>
    <x v="3"/>
    <x v="0"/>
    <x v="1"/>
    <s v="18:57"/>
    <s v="Weekday"/>
  </r>
  <r>
    <x v="263"/>
    <x v="188"/>
    <s v="CUST0399"/>
    <x v="211"/>
    <x v="1"/>
    <s v="PRD082"/>
    <x v="25"/>
    <x v="8"/>
    <s v="STR145"/>
    <x v="117"/>
    <x v="2"/>
    <s v="EMP0002"/>
    <s v="Lokesh Gounder"/>
    <s v="Billing"/>
    <n v="3"/>
    <n v="232.92"/>
    <n v="15"/>
    <n v="104.81"/>
    <x v="258"/>
    <n v="577.23"/>
    <n v="16.72"/>
    <x v="3"/>
    <x v="1"/>
    <x v="1"/>
    <s v="13:24"/>
    <s v="Weekday"/>
  </r>
  <r>
    <x v="264"/>
    <x v="173"/>
    <s v="CUST0495"/>
    <x v="212"/>
    <x v="0"/>
    <s v="PRD012"/>
    <x v="61"/>
    <x v="9"/>
    <s v="STR083"/>
    <x v="134"/>
    <x v="0"/>
    <s v="EMP0074"/>
    <s v="Indira Varma"/>
    <s v="Sales"/>
    <n v="8"/>
    <n v="599.45000000000005"/>
    <n v="5"/>
    <n v="239.78"/>
    <x v="259"/>
    <n v="2691.2"/>
    <n v="1864.62"/>
    <x v="3"/>
    <x v="1"/>
    <x v="1"/>
    <s v="11:18"/>
    <s v="Weekday"/>
  </r>
  <r>
    <x v="265"/>
    <x v="189"/>
    <s v="CUST0324"/>
    <x v="213"/>
    <x v="0"/>
    <s v="PRD006"/>
    <x v="30"/>
    <x v="9"/>
    <s v="STR003"/>
    <x v="43"/>
    <x v="0"/>
    <s v="EMP0298"/>
    <s v="Balaji Reddy"/>
    <s v="Billing"/>
    <n v="8"/>
    <n v="373.66"/>
    <n v="0"/>
    <n v="0"/>
    <x v="260"/>
    <n v="1730.56"/>
    <n v="1707.11"/>
    <x v="3"/>
    <x v="1"/>
    <x v="2"/>
    <s v="12:47"/>
    <s v="Weekend"/>
  </r>
  <r>
    <x v="266"/>
    <x v="42"/>
    <s v="CUST0569"/>
    <x v="214"/>
    <x v="2"/>
    <s v="PRD024"/>
    <x v="39"/>
    <x v="0"/>
    <s v="STR151"/>
    <x v="107"/>
    <x v="2"/>
    <s v="EMP0277"/>
    <s v="Arun Velan"/>
    <s v="Cashier"/>
    <n v="3"/>
    <n v="313.47000000000003"/>
    <n v="0"/>
    <n v="0"/>
    <x v="261"/>
    <n v="738.36"/>
    <n v="343.11"/>
    <x v="3"/>
    <x v="1"/>
    <x v="0"/>
    <s v="09:14"/>
    <s v="Weekend"/>
  </r>
  <r>
    <x v="267"/>
    <x v="102"/>
    <s v="CUST0324"/>
    <x v="213"/>
    <x v="0"/>
    <s v="PRD082"/>
    <x v="25"/>
    <x v="8"/>
    <s v="STR054"/>
    <x v="96"/>
    <x v="0"/>
    <s v="EMP0104"/>
    <s v="Pandi Nair"/>
    <s v="Inventory"/>
    <n v="3"/>
    <n v="246.7"/>
    <n v="0"/>
    <n v="0"/>
    <x v="262"/>
    <n v="577.23"/>
    <n v="162.87"/>
    <x v="3"/>
    <x v="1"/>
    <x v="1"/>
    <s v="20:11"/>
    <s v="Weekday"/>
  </r>
  <r>
    <x v="268"/>
    <x v="13"/>
    <s v="CUST0049"/>
    <x v="70"/>
    <x v="0"/>
    <s v="PRD026"/>
    <x v="99"/>
    <x v="1"/>
    <s v="STR107"/>
    <x v="135"/>
    <x v="1"/>
    <s v="EMP0038"/>
    <s v="Yamuna Achari"/>
    <s v="Inventory"/>
    <n v="4"/>
    <n v="332.66"/>
    <n v="0"/>
    <n v="0"/>
    <x v="263"/>
    <n v="989"/>
    <n v="541.24"/>
    <x v="3"/>
    <x v="1"/>
    <x v="1"/>
    <s v="16:40"/>
    <s v="Weekend"/>
  </r>
  <r>
    <x v="269"/>
    <x v="190"/>
    <s v="CUST0123"/>
    <x v="73"/>
    <x v="2"/>
    <s v="PRD056"/>
    <x v="54"/>
    <x v="5"/>
    <s v="STR041"/>
    <x v="80"/>
    <x v="0"/>
    <s v="EMP0325"/>
    <s v="Chandran Naidu"/>
    <s v="Cashier"/>
    <n v="2"/>
    <n v="333.54"/>
    <n v="0"/>
    <n v="0"/>
    <x v="264"/>
    <n v="476.86"/>
    <n v="190.22"/>
    <x v="3"/>
    <x v="1"/>
    <x v="2"/>
    <s v="19:54"/>
    <s v="Weekday"/>
  </r>
  <r>
    <x v="270"/>
    <x v="191"/>
    <s v="CUST0686"/>
    <x v="122"/>
    <x v="0"/>
    <s v="PRD037"/>
    <x v="115"/>
    <x v="12"/>
    <s v="STR006"/>
    <x v="18"/>
    <x v="0"/>
    <s v="EMP0265"/>
    <s v="Padma Subramaniam"/>
    <s v="Operations"/>
    <n v="8"/>
    <n v="271.36"/>
    <n v="10"/>
    <n v="217.09"/>
    <x v="265"/>
    <n v="1675.04"/>
    <n v="571.82000000000005"/>
    <x v="3"/>
    <x v="1"/>
    <x v="1"/>
    <s v="13:37"/>
    <s v="Weekend"/>
  </r>
  <r>
    <x v="271"/>
    <x v="81"/>
    <s v="Customer Id Missing"/>
    <x v="195"/>
    <x v="3"/>
    <s v="PRD142"/>
    <x v="110"/>
    <x v="10"/>
    <s v="STR053"/>
    <x v="11"/>
    <x v="0"/>
    <s v="EMP0133"/>
    <s v="Deepak Naicker"/>
    <s v="Sales"/>
    <n v="1"/>
    <n v="522.78"/>
    <n v="10"/>
    <n v="52.28"/>
    <x v="266"/>
    <n v="395.87"/>
    <n v="74.63"/>
    <x v="3"/>
    <x v="1"/>
    <x v="2"/>
    <s v="16:18"/>
    <s v="Weekday"/>
  </r>
  <r>
    <x v="272"/>
    <x v="125"/>
    <s v="CUST0587"/>
    <x v="215"/>
    <x v="2"/>
    <s v="PRD024"/>
    <x v="39"/>
    <x v="0"/>
    <s v="STR136"/>
    <x v="48"/>
    <x v="1"/>
    <s v="EMP0070"/>
    <s v="Umesh Subramaniam"/>
    <s v="Sales"/>
    <n v="1"/>
    <n v="313.47000000000003"/>
    <n v="5"/>
    <n v="15.67"/>
    <x v="267"/>
    <n v="246.12"/>
    <n v="51.68"/>
    <x v="3"/>
    <x v="1"/>
    <x v="1"/>
    <s v="19:32"/>
    <s v="Weekday"/>
  </r>
  <r>
    <x v="273"/>
    <x v="95"/>
    <s v="CUST0682"/>
    <x v="216"/>
    <x v="1"/>
    <s v="PRD009"/>
    <x v="21"/>
    <x v="9"/>
    <s v="STR077"/>
    <x v="136"/>
    <x v="0"/>
    <s v="EMP0030"/>
    <s v="Hariharan Rao"/>
    <s v="Cashier"/>
    <n v="4"/>
    <n v="661.91"/>
    <n v="20"/>
    <n v="529.53"/>
    <x v="268"/>
    <n v="1594.88"/>
    <n v="840.95"/>
    <x v="3"/>
    <x v="1"/>
    <x v="2"/>
    <s v="18:39"/>
    <s v="Weekend"/>
  </r>
  <r>
    <x v="274"/>
    <x v="192"/>
    <s v="CUST0341"/>
    <x v="217"/>
    <x v="1"/>
    <s v="PRD030"/>
    <x v="9"/>
    <x v="1"/>
    <s v="STR071"/>
    <x v="5"/>
    <x v="0"/>
    <s v="EMP0144"/>
    <s v="Chitra Nair"/>
    <s v="Cashier"/>
    <n v="4"/>
    <n v="172.63"/>
    <n v="0"/>
    <n v="0"/>
    <x v="9"/>
    <n v="568"/>
    <n v="226.1"/>
    <x v="3"/>
    <x v="1"/>
    <x v="1"/>
    <s v="15:58"/>
    <s v="Weekend"/>
  </r>
  <r>
    <x v="275"/>
    <x v="28"/>
    <s v="CUST0071"/>
    <x v="107"/>
    <x v="1"/>
    <s v="PRD008"/>
    <x v="88"/>
    <x v="9"/>
    <s v="STR172"/>
    <x v="40"/>
    <x v="3"/>
    <s v="EMP0081"/>
    <s v="Radha Selvam"/>
    <s v="Sales"/>
    <n v="5"/>
    <n v="455.79"/>
    <n v="0"/>
    <n v="0"/>
    <x v="269"/>
    <n v="1414.4"/>
    <n v="864.55"/>
    <x v="3"/>
    <x v="1"/>
    <x v="1"/>
    <s v="13:28"/>
    <s v="Weekday"/>
  </r>
  <r>
    <x v="276"/>
    <x v="193"/>
    <s v="CUST0442"/>
    <x v="34"/>
    <x v="1"/>
    <s v="PRD055"/>
    <x v="103"/>
    <x v="5"/>
    <s v="STR019"/>
    <x v="9"/>
    <x v="0"/>
    <s v="EMP0064"/>
    <s v="Sanjay Venkataraman"/>
    <s v="Cashier"/>
    <n v="3"/>
    <n v="125.15"/>
    <n v="20"/>
    <n v="75.09"/>
    <x v="270"/>
    <n v="287.10000000000002"/>
    <n v="13.26"/>
    <x v="3"/>
    <x v="1"/>
    <x v="1"/>
    <s v="10:45"/>
    <s v="Weekday"/>
  </r>
  <r>
    <x v="277"/>
    <x v="153"/>
    <s v="CUST0561"/>
    <x v="218"/>
    <x v="2"/>
    <s v="PRD004"/>
    <x v="89"/>
    <x v="9"/>
    <s v="STR059"/>
    <x v="68"/>
    <x v="0"/>
    <s v="EMP0160"/>
    <s v="Sangeetha Pillai"/>
    <s v="Sales"/>
    <n v="4"/>
    <n v="398.25"/>
    <n v="0"/>
    <n v="0"/>
    <x v="271"/>
    <n v="946.16"/>
    <n v="885.79"/>
    <x v="3"/>
    <x v="1"/>
    <x v="0"/>
    <s v="12:56"/>
    <s v="Weekend"/>
  </r>
  <r>
    <x v="278"/>
    <x v="194"/>
    <s v="CUST0205"/>
    <x v="110"/>
    <x v="0"/>
    <s v="PRD029"/>
    <x v="11"/>
    <x v="1"/>
    <s v="STR080"/>
    <x v="42"/>
    <x v="0"/>
    <s v="EMP0285"/>
    <s v="Lalitha Murugan"/>
    <s v="Store Manager"/>
    <n v="8"/>
    <n v="378.58"/>
    <n v="0"/>
    <n v="0"/>
    <x v="272"/>
    <n v="2089.7600000000002"/>
    <n v="1393.18"/>
    <x v="3"/>
    <x v="1"/>
    <x v="1"/>
    <s v="15:51"/>
    <s v="Weekend"/>
  </r>
  <r>
    <x v="279"/>
    <x v="17"/>
    <s v="CUST0394"/>
    <x v="71"/>
    <x v="0"/>
    <s v="PRD140"/>
    <x v="66"/>
    <x v="10"/>
    <s v="STR022"/>
    <x v="15"/>
    <x v="0"/>
    <s v="EMP0283"/>
    <s v="Suresh Pandian"/>
    <s v="Sales"/>
    <n v="7"/>
    <n v="368.46"/>
    <n v="0"/>
    <n v="0"/>
    <x v="273"/>
    <n v="1820.42"/>
    <n v="758.8"/>
    <x v="3"/>
    <x v="1"/>
    <x v="2"/>
    <s v="11:40"/>
    <s v="Weekday"/>
  </r>
  <r>
    <x v="280"/>
    <x v="9"/>
    <s v="CUST0685"/>
    <x v="219"/>
    <x v="0"/>
    <s v="PRD020"/>
    <x v="80"/>
    <x v="0"/>
    <s v="STR055"/>
    <x v="27"/>
    <x v="0"/>
    <s v="EMP0068"/>
    <s v="Manoj Subramaniam"/>
    <s v="Sales"/>
    <n v="7"/>
    <n v="111.78"/>
    <n v="0"/>
    <n v="0"/>
    <x v="274"/>
    <n v="602.35"/>
    <n v="297.48"/>
    <x v="3"/>
    <x v="1"/>
    <x v="0"/>
    <s v="16:46"/>
    <s v="Weekend"/>
  </r>
  <r>
    <x v="281"/>
    <x v="26"/>
    <s v="CUST0312"/>
    <x v="167"/>
    <x v="0"/>
    <s v="PRD034"/>
    <x v="84"/>
    <x v="1"/>
    <s v="STR053"/>
    <x v="11"/>
    <x v="0"/>
    <s v="EMP0007"/>
    <s v="Udhay Selvam"/>
    <s v="Billing"/>
    <n v="8"/>
    <n v="139.28"/>
    <n v="20"/>
    <n v="222.85"/>
    <x v="275"/>
    <n v="778.8"/>
    <n v="246.3"/>
    <x v="3"/>
    <x v="1"/>
    <x v="1"/>
    <s v="11:25"/>
    <s v="Weekend"/>
  </r>
  <r>
    <x v="282"/>
    <x v="195"/>
    <s v="CUST0370"/>
    <x v="81"/>
    <x v="0"/>
    <s v="PRD028"/>
    <x v="48"/>
    <x v="1"/>
    <s v="STR043"/>
    <x v="93"/>
    <x v="0"/>
    <s v="EMP0330"/>
    <s v="Nagarajan Chandran"/>
    <s v="Store Manager"/>
    <n v="6"/>
    <n v="402.72"/>
    <n v="15"/>
    <n v="362.45"/>
    <x v="276"/>
    <n v="1859.88"/>
    <n v="193.99"/>
    <x v="3"/>
    <x v="1"/>
    <x v="1"/>
    <s v="20:09"/>
    <s v="Weekday"/>
  </r>
  <r>
    <x v="283"/>
    <x v="196"/>
    <s v="CUST0414"/>
    <x v="220"/>
    <x v="1"/>
    <s v="PRD101"/>
    <x v="62"/>
    <x v="4"/>
    <s v="STR022"/>
    <x v="15"/>
    <x v="0"/>
    <s v="EMP0284"/>
    <s v="Naveen Venkataraman"/>
    <s v="Sales"/>
    <n v="3"/>
    <n v="451.89"/>
    <n v="5"/>
    <n v="67.78"/>
    <x v="277"/>
    <n v="1161.48"/>
    <n v="126.41"/>
    <x v="3"/>
    <x v="1"/>
    <x v="1"/>
    <s v="10:00"/>
    <s v="Weekday"/>
  </r>
  <r>
    <x v="284"/>
    <x v="197"/>
    <s v="CUST0243"/>
    <x v="221"/>
    <x v="1"/>
    <s v="PRD056"/>
    <x v="54"/>
    <x v="5"/>
    <s v="STR038"/>
    <x v="35"/>
    <x v="0"/>
    <s v="Missing Employee Id"/>
    <s v="Missing Name"/>
    <s v="Missing Department"/>
    <n v="4"/>
    <n v="333.54"/>
    <n v="5"/>
    <n v="66.709999999999994"/>
    <x v="278"/>
    <n v="953.72"/>
    <n v="313.73"/>
    <x v="3"/>
    <x v="1"/>
    <x v="1"/>
    <s v="09:13"/>
    <s v="Weekday"/>
  </r>
  <r>
    <x v="285"/>
    <x v="67"/>
    <s v="CUST0315"/>
    <x v="165"/>
    <x v="1"/>
    <s v="PRD012"/>
    <x v="61"/>
    <x v="9"/>
    <s v="STR088"/>
    <x v="97"/>
    <x v="0"/>
    <s v="EMP0229"/>
    <s v="Udhay Sekar"/>
    <s v="Sales"/>
    <n v="4"/>
    <n v="541.35"/>
    <n v="5"/>
    <n v="108.27"/>
    <x v="279"/>
    <n v="1345.6"/>
    <n v="711.53"/>
    <x v="3"/>
    <x v="1"/>
    <x v="0"/>
    <s v="11:57"/>
    <s v="Weekday"/>
  </r>
  <r>
    <x v="286"/>
    <x v="198"/>
    <s v="CUST0099"/>
    <x v="170"/>
    <x v="1"/>
    <s v="PRD028"/>
    <x v="48"/>
    <x v="1"/>
    <s v="STR007"/>
    <x v="89"/>
    <x v="0"/>
    <s v="EMP0286"/>
    <s v="Umesh Iyer"/>
    <s v="Sales"/>
    <n v="4"/>
    <n v="380.12"/>
    <n v="20"/>
    <n v="304.10000000000002"/>
    <x v="280"/>
    <n v="1239.92"/>
    <n v="-23.54"/>
    <x v="3"/>
    <x v="1"/>
    <x v="2"/>
    <s v="20:39"/>
    <s v="Weekday"/>
  </r>
  <r>
    <x v="287"/>
    <x v="199"/>
    <s v="CUST0263"/>
    <x v="18"/>
    <x v="0"/>
    <s v="PRD143"/>
    <x v="107"/>
    <x v="10"/>
    <s v="STR009"/>
    <x v="137"/>
    <x v="0"/>
    <s v="EMP0322"/>
    <s v="Prasath Naidu"/>
    <s v="Billing"/>
    <n v="4"/>
    <n v="232.11"/>
    <n v="0"/>
    <n v="0"/>
    <x v="281"/>
    <n v="622.6"/>
    <n v="305.83999999999997"/>
    <x v="3"/>
    <x v="1"/>
    <x v="1"/>
    <s v="10:27"/>
    <s v="Weekday"/>
  </r>
  <r>
    <x v="288"/>
    <x v="200"/>
    <s v="CUST0645"/>
    <x v="222"/>
    <x v="0"/>
    <s v="PRD014"/>
    <x v="67"/>
    <x v="0"/>
    <s v="STR027"/>
    <x v="17"/>
    <x v="0"/>
    <s v="EMP0143"/>
    <s v="Chitra Prabhu"/>
    <s v="Sales"/>
    <n v="5"/>
    <n v="448.98"/>
    <n v="15"/>
    <n v="336.74"/>
    <x v="282"/>
    <n v="1758.15"/>
    <n v="150.01"/>
    <x v="3"/>
    <x v="0"/>
    <x v="1"/>
    <s v="13:59"/>
    <s v="Weekday"/>
  </r>
  <r>
    <x v="289"/>
    <x v="201"/>
    <s v="CUST0142"/>
    <x v="223"/>
    <x v="2"/>
    <s v="PRD022"/>
    <x v="10"/>
    <x v="0"/>
    <s v="STR080"/>
    <x v="42"/>
    <x v="0"/>
    <s v="EMP0285"/>
    <s v="Lalitha Murugan"/>
    <s v="Store Manager"/>
    <n v="4"/>
    <n v="397.22"/>
    <n v="15"/>
    <n v="238.33"/>
    <x v="283"/>
    <n v="1277.48"/>
    <n v="73.069999999999993"/>
    <x v="3"/>
    <x v="1"/>
    <x v="1"/>
    <s v="10:53"/>
    <s v="Weekday"/>
  </r>
  <r>
    <x v="290"/>
    <x v="202"/>
    <s v="CUST0043"/>
    <x v="224"/>
    <x v="2"/>
    <s v="PRD003"/>
    <x v="57"/>
    <x v="9"/>
    <s v="STR128"/>
    <x v="6"/>
    <x v="1"/>
    <s v="EMP0257"/>
    <s v="Sangeetha Naidu"/>
    <s v="Cashier"/>
    <n v="2"/>
    <n v="589.75"/>
    <n v="0"/>
    <n v="0"/>
    <x v="284"/>
    <n v="687.3"/>
    <n v="669.12"/>
    <x v="3"/>
    <x v="1"/>
    <x v="1"/>
    <s v="18:20"/>
    <s v="Weekend"/>
  </r>
  <r>
    <x v="291"/>
    <x v="203"/>
    <s v="CUST0204"/>
    <x v="225"/>
    <x v="0"/>
    <s v="PRD080"/>
    <x v="106"/>
    <x v="2"/>
    <s v="STR048"/>
    <x v="28"/>
    <x v="0"/>
    <s v="EMP0152"/>
    <s v="Thiru Varma"/>
    <s v="Store Manager"/>
    <n v="8"/>
    <n v="311.20999999999998"/>
    <n v="0"/>
    <n v="0"/>
    <x v="285"/>
    <n v="1650.4"/>
    <n v="839.28"/>
    <x v="3"/>
    <x v="1"/>
    <x v="1"/>
    <s v="15:26"/>
    <s v="Weekday"/>
  </r>
  <r>
    <x v="292"/>
    <x v="146"/>
    <s v="CUST0092"/>
    <x v="39"/>
    <x v="0"/>
    <s v="PRD035"/>
    <x v="29"/>
    <x v="1"/>
    <s v="STR028"/>
    <x v="29"/>
    <x v="0"/>
    <s v="EMP0235"/>
    <s v="Mani Chandran"/>
    <s v="Cashier"/>
    <n v="4"/>
    <n v="548.55999999999995"/>
    <n v="0"/>
    <n v="0"/>
    <x v="286"/>
    <n v="1559.2"/>
    <n v="964.18"/>
    <x v="3"/>
    <x v="1"/>
    <x v="2"/>
    <s v="14:41"/>
    <s v="Weekend"/>
  </r>
  <r>
    <x v="293"/>
    <x v="50"/>
    <s v="CUST0421"/>
    <x v="176"/>
    <x v="2"/>
    <s v="PRD110"/>
    <x v="47"/>
    <x v="3"/>
    <s v="STR015"/>
    <x v="138"/>
    <x v="0"/>
    <s v="EMP0222"/>
    <s v="Poornima Rao"/>
    <s v="Inventory"/>
    <n v="3"/>
    <n v="291.93"/>
    <n v="0"/>
    <n v="0"/>
    <x v="287"/>
    <n v="761.1"/>
    <n v="246.06"/>
    <x v="3"/>
    <x v="0"/>
    <x v="1"/>
    <s v="12:29"/>
    <s v="Weekend"/>
  </r>
  <r>
    <x v="294"/>
    <x v="0"/>
    <s v="CUST0106"/>
    <x v="226"/>
    <x v="0"/>
    <s v="PRD024"/>
    <x v="39"/>
    <x v="0"/>
    <s v="STR146"/>
    <x v="139"/>
    <x v="2"/>
    <s v="EMP0260"/>
    <s v="Kamala Prabhu"/>
    <s v="Billing"/>
    <n v="3"/>
    <n v="329.19"/>
    <n v="10"/>
    <n v="98.76"/>
    <x v="288"/>
    <n v="738.36"/>
    <n v="283.77"/>
    <x v="3"/>
    <x v="1"/>
    <x v="1"/>
    <s v="12:26"/>
    <s v="Weekend"/>
  </r>
  <r>
    <x v="295"/>
    <x v="195"/>
    <s v="CUST0174"/>
    <x v="227"/>
    <x v="1"/>
    <s v="PRD087"/>
    <x v="19"/>
    <x v="8"/>
    <s v="STR020"/>
    <x v="12"/>
    <x v="0"/>
    <s v="EMP0129"/>
    <s v="Arun Nair"/>
    <s v="Inventory"/>
    <n v="5"/>
    <n v="71.290000000000006"/>
    <n v="10"/>
    <n v="35.65"/>
    <x v="289"/>
    <n v="296.85000000000002"/>
    <n v="23.95"/>
    <x v="3"/>
    <x v="1"/>
    <x v="0"/>
    <s v="12:33"/>
    <s v="Weekday"/>
  </r>
  <r>
    <x v="296"/>
    <x v="198"/>
    <s v="CUST0223"/>
    <x v="228"/>
    <x v="0"/>
    <s v="PRD022"/>
    <x v="10"/>
    <x v="0"/>
    <s v="STR041"/>
    <x v="80"/>
    <x v="0"/>
    <s v="EMP0041"/>
    <s v="Thenmozhi Pandian"/>
    <s v="Inventory"/>
    <n v="5"/>
    <n v="448.67"/>
    <n v="15"/>
    <n v="336.5"/>
    <x v="290"/>
    <n v="1596.85"/>
    <n v="310"/>
    <x v="3"/>
    <x v="1"/>
    <x v="1"/>
    <s v="09:49"/>
    <s v="Weekday"/>
  </r>
  <r>
    <x v="297"/>
    <x v="57"/>
    <s v="CUST0686"/>
    <x v="122"/>
    <x v="0"/>
    <s v="PRD091"/>
    <x v="101"/>
    <x v="13"/>
    <s v="STR097"/>
    <x v="61"/>
    <x v="1"/>
    <s v="EMP0340"/>
    <s v="Nithya Subramaniam"/>
    <s v="Cashier"/>
    <n v="7"/>
    <n v="387.19"/>
    <n v="0"/>
    <n v="0"/>
    <x v="291"/>
    <n v="2110.9899999999998"/>
    <n v="1005.89"/>
    <x v="3"/>
    <x v="1"/>
    <x v="1"/>
    <s v="12:56"/>
    <s v="Weekend"/>
  </r>
  <r>
    <x v="298"/>
    <x v="146"/>
    <s v="CUST0200"/>
    <x v="65"/>
    <x v="0"/>
    <s v="PRD128"/>
    <x v="105"/>
    <x v="7"/>
    <s v="STR003"/>
    <x v="43"/>
    <x v="0"/>
    <s v="EMP0016"/>
    <s v="Chandran Sekar"/>
    <s v="Store Manager"/>
    <n v="5"/>
    <n v="263.56"/>
    <n v="20"/>
    <n v="263.56"/>
    <x v="292"/>
    <n v="953.7"/>
    <n v="258.68"/>
    <x v="3"/>
    <x v="1"/>
    <x v="1"/>
    <s v="12:59"/>
    <s v="Weekend"/>
  </r>
  <r>
    <x v="299"/>
    <x v="7"/>
    <s v="CUST0159"/>
    <x v="229"/>
    <x v="1"/>
    <s v="PRD150"/>
    <x v="51"/>
    <x v="10"/>
    <s v="STR124"/>
    <x v="29"/>
    <x v="1"/>
    <s v="EMP0138"/>
    <s v="Dinesh Velan"/>
    <s v="Cashier"/>
    <n v="3"/>
    <n v="214.04"/>
    <n v="0"/>
    <n v="0"/>
    <x v="293"/>
    <n v="474.18"/>
    <n v="264.26"/>
    <x v="3"/>
    <x v="1"/>
    <x v="1"/>
    <s v="19:34"/>
    <s v="Weekend"/>
  </r>
  <r>
    <x v="300"/>
    <x v="96"/>
    <s v="CUST0677"/>
    <x v="230"/>
    <x v="0"/>
    <s v="PRD089"/>
    <x v="116"/>
    <x v="8"/>
    <s v="STR036"/>
    <x v="83"/>
    <x v="0"/>
    <s v="EMP0150"/>
    <s v="Dhanya Iyer"/>
    <s v="Operations"/>
    <n v="3"/>
    <n v="319.47000000000003"/>
    <n v="20"/>
    <n v="191.68"/>
    <x v="294"/>
    <n v="754.26"/>
    <n v="12.47"/>
    <x v="3"/>
    <x v="1"/>
    <x v="1"/>
    <s v="12:58"/>
    <s v="Weekday"/>
  </r>
  <r>
    <x v="301"/>
    <x v="53"/>
    <s v="CUST0072"/>
    <x v="231"/>
    <x v="0"/>
    <s v="PRD031"/>
    <x v="90"/>
    <x v="1"/>
    <s v="STR023"/>
    <x v="59"/>
    <x v="0"/>
    <s v="EMP0348"/>
    <s v="Rajesh Naidu"/>
    <s v="Inventory"/>
    <n v="4"/>
    <n v="372.61"/>
    <n v="20"/>
    <n v="298.08999999999997"/>
    <x v="295"/>
    <n v="1087.1199999999999"/>
    <n v="105.23"/>
    <x v="3"/>
    <x v="1"/>
    <x v="1"/>
    <s v="14:23"/>
    <s v="Weekday"/>
  </r>
  <r>
    <x v="302"/>
    <x v="204"/>
    <s v="CUST0515"/>
    <x v="232"/>
    <x v="2"/>
    <s v="PRD050"/>
    <x v="40"/>
    <x v="5"/>
    <s v="STR002"/>
    <x v="116"/>
    <x v="0"/>
    <s v="EMP0060"/>
    <s v="Venkat Gupta"/>
    <s v="Sales"/>
    <n v="3"/>
    <n v="51.33"/>
    <n v="20"/>
    <n v="30.8"/>
    <x v="296"/>
    <n v="112.44"/>
    <n v="29.23"/>
    <x v="3"/>
    <x v="1"/>
    <x v="1"/>
    <s v="12:49"/>
    <s v="Weekend"/>
  </r>
  <r>
    <x v="303"/>
    <x v="205"/>
    <s v="CUST0590"/>
    <x v="233"/>
    <x v="1"/>
    <s v="PRD085"/>
    <x v="117"/>
    <x v="8"/>
    <s v="STR033"/>
    <x v="23"/>
    <x v="0"/>
    <s v="EMP0113"/>
    <s v="Radha Rao"/>
    <s v="Inventory"/>
    <n v="3"/>
    <n v="389.61"/>
    <n v="0"/>
    <n v="0"/>
    <x v="297"/>
    <n v="1008.21"/>
    <n v="160.62"/>
    <x v="3"/>
    <x v="1"/>
    <x v="1"/>
    <s v="15:25"/>
    <s v="Weekday"/>
  </r>
  <r>
    <x v="304"/>
    <x v="206"/>
    <s v="CUST0244"/>
    <x v="234"/>
    <x v="1"/>
    <s v="PRD129"/>
    <x v="41"/>
    <x v="7"/>
    <s v="STR034"/>
    <x v="140"/>
    <x v="0"/>
    <s v="EMP0059"/>
    <s v="Ezhil Rao"/>
    <s v="Billing"/>
    <n v="3"/>
    <n v="490.22"/>
    <n v="0"/>
    <n v="0"/>
    <x v="298"/>
    <n v="1120.74"/>
    <n v="570.52"/>
    <x v="3"/>
    <x v="1"/>
    <x v="1"/>
    <s v="18:05"/>
    <s v="Weekend"/>
  </r>
  <r>
    <x v="305"/>
    <x v="145"/>
    <s v="CUST0461"/>
    <x v="235"/>
    <x v="0"/>
    <s v="PRD067"/>
    <x v="56"/>
    <x v="11"/>
    <s v="STR159"/>
    <x v="25"/>
    <x v="2"/>
    <s v="EMP0335"/>
    <s v="Anjali Nair"/>
    <s v="Sales"/>
    <n v="5"/>
    <n v="197.81"/>
    <n v="15"/>
    <n v="148.36000000000001"/>
    <x v="299"/>
    <n v="678.3"/>
    <n v="288.49"/>
    <x v="3"/>
    <x v="1"/>
    <x v="1"/>
    <s v="17:20"/>
    <s v="Weekend"/>
  </r>
  <r>
    <x v="306"/>
    <x v="181"/>
    <s v="CUST0120"/>
    <x v="236"/>
    <x v="1"/>
    <s v="PRD025"/>
    <x v="1"/>
    <x v="1"/>
    <s v="STR114"/>
    <x v="23"/>
    <x v="1"/>
    <s v="EMP0286"/>
    <s v="Umesh Iyer"/>
    <s v="Sales"/>
    <n v="4"/>
    <n v="383.51"/>
    <n v="0"/>
    <n v="0"/>
    <x v="300"/>
    <n v="1143.5999999999999"/>
    <n v="620.54999999999995"/>
    <x v="3"/>
    <x v="1"/>
    <x v="1"/>
    <s v="10:33"/>
    <s v="Weekend"/>
  </r>
  <r>
    <x v="307"/>
    <x v="160"/>
    <s v="CUST0509"/>
    <x v="237"/>
    <x v="0"/>
    <s v="PRD132"/>
    <x v="58"/>
    <x v="7"/>
    <s v="STR056"/>
    <x v="112"/>
    <x v="0"/>
    <s v="EMP0315"/>
    <s v="Mani Pandian"/>
    <s v="Sales"/>
    <n v="6"/>
    <n v="370.87"/>
    <n v="10"/>
    <n v="222.52"/>
    <x v="301"/>
    <n v="1522.98"/>
    <n v="780.13"/>
    <x v="3"/>
    <x v="1"/>
    <x v="1"/>
    <s v="09:45"/>
    <s v="Weekend"/>
  </r>
  <r>
    <x v="308"/>
    <x v="130"/>
    <s v="CUST0209"/>
    <x v="202"/>
    <x v="0"/>
    <s v="PRD090"/>
    <x v="91"/>
    <x v="8"/>
    <s v="STR172"/>
    <x v="40"/>
    <x v="3"/>
    <s v="EMP0111"/>
    <s v="Devi Mudaliar"/>
    <s v="Store Manager"/>
    <n v="4"/>
    <n v="497.74"/>
    <n v="0"/>
    <n v="0"/>
    <x v="302"/>
    <n v="1480.72"/>
    <n v="808.88"/>
    <x v="3"/>
    <x v="1"/>
    <x v="1"/>
    <s v="13:21"/>
    <s v="Weekend"/>
  </r>
  <r>
    <x v="309"/>
    <x v="207"/>
    <s v="CUST0677"/>
    <x v="230"/>
    <x v="0"/>
    <s v="PRD015"/>
    <x v="55"/>
    <x v="0"/>
    <s v="STR081"/>
    <x v="119"/>
    <x v="0"/>
    <s v="EMP0031"/>
    <s v="Ramesh Iyer"/>
    <s v="Cashier"/>
    <n v="4"/>
    <n v="526.20000000000005"/>
    <n v="0"/>
    <n v="0"/>
    <x v="303"/>
    <n v="1547.56"/>
    <n v="557.24"/>
    <x v="3"/>
    <x v="1"/>
    <x v="1"/>
    <s v="11:28"/>
    <s v="Weekday"/>
  </r>
  <r>
    <x v="310"/>
    <x v="208"/>
    <s v="CUST0693"/>
    <x v="238"/>
    <x v="2"/>
    <s v="PRD027"/>
    <x v="17"/>
    <x v="1"/>
    <s v="STR045"/>
    <x v="141"/>
    <x v="0"/>
    <s v="EMP0204"/>
    <s v="Ramesh Murugan"/>
    <s v="Inventory"/>
    <n v="1"/>
    <n v="139.21"/>
    <n v="20"/>
    <n v="27.84"/>
    <x v="304"/>
    <n v="106.99"/>
    <n v="21.09"/>
    <x v="3"/>
    <x v="1"/>
    <x v="1"/>
    <s v="17:05"/>
    <s v="Weekend"/>
  </r>
  <r>
    <x v="311"/>
    <x v="209"/>
    <s v="CUST0206"/>
    <x v="17"/>
    <x v="0"/>
    <s v="PRD026"/>
    <x v="99"/>
    <x v="1"/>
    <s v="STR029"/>
    <x v="32"/>
    <x v="0"/>
    <s v="EMP0272"/>
    <s v="Dhanush Pillai"/>
    <s v="Store Manager"/>
    <n v="6"/>
    <n v="346.05"/>
    <n v="20"/>
    <n v="415.26"/>
    <x v="305"/>
    <n v="1483.5"/>
    <n v="177.54"/>
    <x v="3"/>
    <x v="1"/>
    <x v="1"/>
    <s v="12:09"/>
    <s v="Weekday"/>
  </r>
  <r>
    <x v="312"/>
    <x v="210"/>
    <s v="CUST0039"/>
    <x v="239"/>
    <x v="1"/>
    <s v="PRD083"/>
    <x v="26"/>
    <x v="8"/>
    <s v="STR118"/>
    <x v="45"/>
    <x v="1"/>
    <s v="EMP0223"/>
    <s v="Kalpana Varma"/>
    <s v="HR"/>
    <n v="3"/>
    <n v="425.88"/>
    <n v="5"/>
    <n v="63.88"/>
    <x v="306"/>
    <n v="1072.4100000000001"/>
    <n v="323.41000000000003"/>
    <x v="3"/>
    <x v="1"/>
    <x v="1"/>
    <s v="20:44"/>
    <s v="Weekend"/>
  </r>
  <r>
    <x v="313"/>
    <x v="211"/>
    <s v="CUST0369"/>
    <x v="30"/>
    <x v="2"/>
    <s v="PRD092"/>
    <x v="59"/>
    <x v="8"/>
    <s v="STR010"/>
    <x v="74"/>
    <x v="0"/>
    <s v="EMP0129"/>
    <s v="Arun Nair"/>
    <s v="Inventory"/>
    <n v="3"/>
    <n v="224.28"/>
    <n v="10"/>
    <n v="67.28"/>
    <x v="307"/>
    <n v="577.16999999999996"/>
    <n v="28.39"/>
    <x v="3"/>
    <x v="1"/>
    <x v="2"/>
    <s v="16:46"/>
    <s v="Weekday"/>
  </r>
  <r>
    <x v="314"/>
    <x v="80"/>
    <s v="CUST0617"/>
    <x v="240"/>
    <x v="4"/>
    <s v="PRD021"/>
    <x v="15"/>
    <x v="0"/>
    <s v="STR089"/>
    <x v="16"/>
    <x v="0"/>
    <s v="EMP0105"/>
    <s v="Nagarajan Mudaliar"/>
    <s v="Cashier"/>
    <n v="4"/>
    <n v="38.659999999999997"/>
    <n v="20"/>
    <n v="30.93"/>
    <x v="308"/>
    <n v="129.6"/>
    <n v="12.67"/>
    <x v="3"/>
    <x v="1"/>
    <x v="1"/>
    <s v="09:53"/>
    <s v="Weekend"/>
  </r>
  <r>
    <x v="315"/>
    <x v="27"/>
    <s v="CUST0504"/>
    <x v="241"/>
    <x v="0"/>
    <s v="PRD020"/>
    <x v="80"/>
    <x v="0"/>
    <s v="STR058"/>
    <x v="90"/>
    <x v="0"/>
    <s v="EMP0052"/>
    <s v="Pandi Iyer"/>
    <s v="Sales"/>
    <n v="5"/>
    <n v="106.8"/>
    <n v="5"/>
    <n v="26.7"/>
    <x v="309"/>
    <n v="430.25"/>
    <n v="77.05"/>
    <x v="3"/>
    <x v="1"/>
    <x v="2"/>
    <s v="15:18"/>
    <s v="Weekday"/>
  </r>
  <r>
    <x v="316"/>
    <x v="212"/>
    <s v="CUST0370"/>
    <x v="81"/>
    <x v="0"/>
    <s v="PRD015"/>
    <x v="55"/>
    <x v="0"/>
    <s v="STR111"/>
    <x v="115"/>
    <x v="1"/>
    <s v="EMP0083"/>
    <s v="Sathish Sharma"/>
    <s v="Billing"/>
    <n v="5"/>
    <n v="479.15"/>
    <n v="0"/>
    <n v="0"/>
    <x v="310"/>
    <n v="1934.45"/>
    <n v="461.3"/>
    <x v="3"/>
    <x v="1"/>
    <x v="0"/>
    <s v="12:21"/>
    <s v="Weekday"/>
  </r>
  <r>
    <x v="317"/>
    <x v="37"/>
    <s v="CUST0592"/>
    <x v="242"/>
    <x v="0"/>
    <s v="PRD116"/>
    <x v="85"/>
    <x v="3"/>
    <s v="STR068"/>
    <x v="21"/>
    <x v="0"/>
    <s v="EMP0233"/>
    <s v="Sangeetha Balan"/>
    <s v="Sales"/>
    <n v="6"/>
    <n v="151.56"/>
    <n v="10"/>
    <n v="90.94"/>
    <x v="311"/>
    <n v="767.88"/>
    <n v="50.54"/>
    <x v="3"/>
    <x v="1"/>
    <x v="1"/>
    <s v="13:42"/>
    <s v="Weekday"/>
  </r>
  <r>
    <x v="318"/>
    <x v="213"/>
    <s v="CUST0532"/>
    <x v="243"/>
    <x v="1"/>
    <s v="PRD024"/>
    <x v="39"/>
    <x v="0"/>
    <s v="STR078"/>
    <x v="53"/>
    <x v="0"/>
    <s v="EMP0296"/>
    <s v="Vani Venkataraman"/>
    <s v="Billing"/>
    <n v="4"/>
    <n v="313.47000000000003"/>
    <n v="5"/>
    <n v="62.69"/>
    <x v="312"/>
    <n v="984.48"/>
    <n v="385.39"/>
    <x v="3"/>
    <x v="1"/>
    <x v="1"/>
    <s v="20:12"/>
    <s v="Weekend"/>
  </r>
  <r>
    <x v="319"/>
    <x v="176"/>
    <s v="CUST0518"/>
    <x v="55"/>
    <x v="0"/>
    <s v="PRD035"/>
    <x v="29"/>
    <x v="1"/>
    <s v="STR135"/>
    <x v="142"/>
    <x v="1"/>
    <s v="EMP0256"/>
    <s v="Vani Naicker"/>
    <s v="Cashier"/>
    <n v="5"/>
    <n v="567"/>
    <n v="0"/>
    <n v="0"/>
    <x v="313"/>
    <n v="1949"/>
    <n v="1311.25"/>
    <x v="3"/>
    <x v="1"/>
    <x v="1"/>
    <s v="09:56"/>
    <s v="Weekend"/>
  </r>
  <r>
    <x v="320"/>
    <x v="6"/>
    <s v="CUST0685"/>
    <x v="219"/>
    <x v="0"/>
    <s v="PRD136"/>
    <x v="45"/>
    <x v="7"/>
    <s v="STR027"/>
    <x v="17"/>
    <x v="0"/>
    <s v="EMP0046"/>
    <s v="Pandi Subramaniam"/>
    <s v="Sales"/>
    <n v="4"/>
    <n v="127.16"/>
    <n v="15"/>
    <n v="76.3"/>
    <x v="314"/>
    <n v="364.72"/>
    <n v="132.47"/>
    <x v="3"/>
    <x v="1"/>
    <x v="1"/>
    <s v="17:36"/>
    <s v="Weekend"/>
  </r>
  <r>
    <x v="321"/>
    <x v="145"/>
    <s v="CUST0110"/>
    <x v="88"/>
    <x v="0"/>
    <s v="PRD031"/>
    <x v="90"/>
    <x v="1"/>
    <s v="STR070"/>
    <x v="104"/>
    <x v="0"/>
    <s v="EMP0037"/>
    <s v="Divya Nathan"/>
    <s v="Cashier"/>
    <n v="5"/>
    <n v="389.31"/>
    <n v="0"/>
    <n v="0"/>
    <x v="315"/>
    <n v="1358.9"/>
    <n v="879.63"/>
    <x v="3"/>
    <x v="1"/>
    <x v="2"/>
    <s v="17:17"/>
    <s v="Weekend"/>
  </r>
  <r>
    <x v="322"/>
    <x v="97"/>
    <s v="CUST0666"/>
    <x v="67"/>
    <x v="0"/>
    <s v="PRD084"/>
    <x v="118"/>
    <x v="8"/>
    <s v="STR067"/>
    <x v="102"/>
    <x v="0"/>
    <s v="EMP0247"/>
    <s v="Sudha Balan"/>
    <s v="Sales"/>
    <n v="4"/>
    <n v="253.33"/>
    <n v="0"/>
    <n v="0"/>
    <x v="316"/>
    <n v="728.68"/>
    <n v="436.64"/>
    <x v="3"/>
    <x v="1"/>
    <x v="1"/>
    <s v="14:37"/>
    <s v="Weekend"/>
  </r>
  <r>
    <x v="323"/>
    <x v="8"/>
    <s v="CUST0045"/>
    <x v="244"/>
    <x v="0"/>
    <s v="PRD068"/>
    <x v="83"/>
    <x v="11"/>
    <s v="STR080"/>
    <x v="42"/>
    <x v="0"/>
    <s v="EMP0285"/>
    <s v="Lalitha Murugan"/>
    <s v="Store Manager"/>
    <n v="4"/>
    <n v="240.51"/>
    <n v="0"/>
    <n v="0"/>
    <x v="317"/>
    <n v="643.91999999999996"/>
    <n v="462.43"/>
    <x v="3"/>
    <x v="1"/>
    <x v="1"/>
    <s v="11:15"/>
    <s v="Weekend"/>
  </r>
  <r>
    <x v="324"/>
    <x v="214"/>
    <s v="CUST0030"/>
    <x v="245"/>
    <x v="1"/>
    <s v="PRD022"/>
    <x v="10"/>
    <x v="0"/>
    <s v="STR009"/>
    <x v="137"/>
    <x v="0"/>
    <s v="EMP0322"/>
    <s v="Prasath Naidu"/>
    <s v="Billing"/>
    <n v="3"/>
    <n v="397.22"/>
    <n v="15"/>
    <n v="178.75"/>
    <x v="318"/>
    <n v="958.11"/>
    <n v="54.8"/>
    <x v="3"/>
    <x v="0"/>
    <x v="2"/>
    <s v="17:06"/>
    <s v="Weekday"/>
  </r>
  <r>
    <x v="325"/>
    <x v="122"/>
    <s v="CUST0221"/>
    <x v="246"/>
    <x v="0"/>
    <s v="PRD019"/>
    <x v="35"/>
    <x v="0"/>
    <s v="STR127"/>
    <x v="114"/>
    <x v="1"/>
    <s v="EMP0035"/>
    <s v="Kavya Nathan"/>
    <s v="HR"/>
    <n v="3"/>
    <n v="485.57"/>
    <n v="5"/>
    <n v="72.84"/>
    <x v="319"/>
    <n v="1140.24"/>
    <n v="243.63"/>
    <x v="3"/>
    <x v="1"/>
    <x v="1"/>
    <s v="15:04"/>
    <s v="Weekday"/>
  </r>
  <r>
    <x v="326"/>
    <x v="215"/>
    <s v="CUST0188"/>
    <x v="31"/>
    <x v="0"/>
    <s v="PRD039"/>
    <x v="119"/>
    <x v="12"/>
    <s v="STR034"/>
    <x v="140"/>
    <x v="0"/>
    <s v="EMP0252"/>
    <s v="Deepak Iyer"/>
    <s v="Sales"/>
    <n v="8"/>
    <n v="404.08"/>
    <n v="20"/>
    <n v="646.53"/>
    <x v="320"/>
    <n v="2786.64"/>
    <n v="187.39"/>
    <x v="3"/>
    <x v="1"/>
    <x v="1"/>
    <s v="16:55"/>
    <s v="Weekend"/>
  </r>
  <r>
    <x v="327"/>
    <x v="216"/>
    <s v="CUST0232"/>
    <x v="247"/>
    <x v="2"/>
    <s v="PRD023"/>
    <x v="102"/>
    <x v="0"/>
    <s v="STR024"/>
    <x v="2"/>
    <x v="0"/>
    <s v="EMP0199"/>
    <s v="Pandi Naidu"/>
    <s v="Sales"/>
    <n v="4"/>
    <n v="342.27"/>
    <n v="0"/>
    <n v="0"/>
    <x v="321"/>
    <n v="1064.4000000000001"/>
    <n v="304.68"/>
    <x v="3"/>
    <x v="1"/>
    <x v="1"/>
    <s v="19:04"/>
    <s v="Weekday"/>
  </r>
  <r>
    <x v="328"/>
    <x v="217"/>
    <s v="CUST0191"/>
    <x v="98"/>
    <x v="2"/>
    <s v="PRD137"/>
    <x v="120"/>
    <x v="7"/>
    <s v="STR013"/>
    <x v="50"/>
    <x v="0"/>
    <s v="EMP0017"/>
    <s v="Ovi Sharma"/>
    <s v="Sales"/>
    <n v="1"/>
    <n v="442.14"/>
    <n v="0"/>
    <n v="0"/>
    <x v="322"/>
    <n v="351.87"/>
    <n v="156.59"/>
    <x v="3"/>
    <x v="1"/>
    <x v="1"/>
    <s v="16:48"/>
    <s v="Weekend"/>
  </r>
  <r>
    <x v="329"/>
    <x v="186"/>
    <s v="CUST0045"/>
    <x v="244"/>
    <x v="0"/>
    <s v="PRD048"/>
    <x v="104"/>
    <x v="5"/>
    <s v="STR046"/>
    <x v="0"/>
    <x v="0"/>
    <s v="EMP0023"/>
    <s v="Jayakumar Gounder"/>
    <s v="Operations"/>
    <n v="8"/>
    <n v="158.62"/>
    <n v="15"/>
    <n v="190.34"/>
    <x v="323"/>
    <n v="873.68"/>
    <n v="366.73"/>
    <x v="3"/>
    <x v="1"/>
    <x v="1"/>
    <s v="09:44"/>
    <s v="Weekend"/>
  </r>
  <r>
    <x v="330"/>
    <x v="160"/>
    <s v="CUST0572"/>
    <x v="104"/>
    <x v="0"/>
    <s v="PRD104"/>
    <x v="100"/>
    <x v="4"/>
    <s v="STR048"/>
    <x v="28"/>
    <x v="0"/>
    <s v="EMP0312"/>
    <s v="Vasanthi Chettiar"/>
    <s v="Sales"/>
    <n v="7"/>
    <n v="203.01"/>
    <n v="0"/>
    <n v="0"/>
    <x v="324"/>
    <n v="1073.94"/>
    <n v="560.29"/>
    <x v="3"/>
    <x v="1"/>
    <x v="0"/>
    <s v="17:29"/>
    <s v="Weekend"/>
  </r>
  <r>
    <x v="331"/>
    <x v="218"/>
    <s v="CUST0077"/>
    <x v="248"/>
    <x v="2"/>
    <s v="PRD037"/>
    <x v="115"/>
    <x v="12"/>
    <s v="STR026"/>
    <x v="41"/>
    <x v="0"/>
    <s v="EMP0253"/>
    <s v="Vasanthi Naicker"/>
    <s v="HR"/>
    <n v="2"/>
    <n v="245.32"/>
    <n v="10"/>
    <n v="49.06"/>
    <x v="325"/>
    <n v="418.76"/>
    <n v="22.82"/>
    <x v="3"/>
    <x v="1"/>
    <x v="1"/>
    <s v="18:56"/>
    <s v="Weekday"/>
  </r>
  <r>
    <x v="332"/>
    <x v="124"/>
    <s v="CUST0398"/>
    <x v="137"/>
    <x v="0"/>
    <s v="PRD014"/>
    <x v="67"/>
    <x v="0"/>
    <s v="STR148"/>
    <x v="103"/>
    <x v="2"/>
    <s v="EMP0267"/>
    <s v="Ashok Pillai"/>
    <s v="HR"/>
    <n v="5"/>
    <n v="491.45"/>
    <n v="0"/>
    <n v="0"/>
    <x v="326"/>
    <n v="1758.15"/>
    <n v="699.1"/>
    <x v="3"/>
    <x v="1"/>
    <x v="1"/>
    <s v="11:41"/>
    <s v="Weekday"/>
  </r>
  <r>
    <x v="333"/>
    <x v="59"/>
    <s v="CUST0600"/>
    <x v="64"/>
    <x v="0"/>
    <s v="PRD036"/>
    <x v="121"/>
    <x v="14"/>
    <s v="STR035"/>
    <x v="34"/>
    <x v="0"/>
    <s v="EMP0158"/>
    <s v="Kavya Varma"/>
    <s v="Sales"/>
    <n v="3"/>
    <n v="263.31"/>
    <n v="0"/>
    <n v="0"/>
    <x v="327"/>
    <n v="689.58"/>
    <n v="218.84"/>
    <x v="3"/>
    <x v="1"/>
    <x v="1"/>
    <s v="19:44"/>
    <s v="Weekend"/>
  </r>
  <r>
    <x v="334"/>
    <x v="80"/>
    <s v="CUST0256"/>
    <x v="188"/>
    <x v="1"/>
    <s v="PRD122"/>
    <x v="46"/>
    <x v="6"/>
    <s v="STR134"/>
    <x v="54"/>
    <x v="1"/>
    <s v="EMP0170"/>
    <s v="Ovi Devi"/>
    <s v="Sales"/>
    <n v="2"/>
    <n v="102.51"/>
    <n v="10"/>
    <n v="20.5"/>
    <x v="328"/>
    <n v="177.44"/>
    <n v="34.76"/>
    <x v="3"/>
    <x v="1"/>
    <x v="0"/>
    <s v="14:00"/>
    <s v="Weekend"/>
  </r>
  <r>
    <x v="335"/>
    <x v="219"/>
    <s v="CUST0384"/>
    <x v="102"/>
    <x v="0"/>
    <s v="PRD035"/>
    <x v="29"/>
    <x v="1"/>
    <s v="STR122"/>
    <x v="124"/>
    <x v="1"/>
    <s v="EMP0262"/>
    <s v="Umesh Krishnan"/>
    <s v="Sales"/>
    <n v="5"/>
    <n v="519.71"/>
    <n v="5"/>
    <n v="129.93"/>
    <x v="329"/>
    <n v="1949"/>
    <n v="519.62"/>
    <x v="3"/>
    <x v="1"/>
    <x v="1"/>
    <s v="12:07"/>
    <s v="Weekday"/>
  </r>
  <r>
    <x v="336"/>
    <x v="220"/>
    <s v="CUST0045"/>
    <x v="244"/>
    <x v="0"/>
    <s v="PRD055"/>
    <x v="103"/>
    <x v="5"/>
    <s v="STR056"/>
    <x v="112"/>
    <x v="0"/>
    <s v="EMP0315"/>
    <s v="Mani Pandian"/>
    <s v="Sales"/>
    <n v="5"/>
    <n v="133.51"/>
    <n v="10"/>
    <n v="66.75"/>
    <x v="330"/>
    <n v="478.5"/>
    <n v="212.42"/>
    <x v="3"/>
    <x v="1"/>
    <x v="1"/>
    <s v="17:33"/>
    <s v="Weekend"/>
  </r>
  <r>
    <x v="337"/>
    <x v="202"/>
    <s v="CUST0490"/>
    <x v="139"/>
    <x v="0"/>
    <s v="PRD136"/>
    <x v="45"/>
    <x v="7"/>
    <s v="STR063"/>
    <x v="72"/>
    <x v="0"/>
    <s v="EMP0233"/>
    <s v="Sangeetha Balan"/>
    <s v="Sales"/>
    <n v="4"/>
    <n v="128.26"/>
    <n v="0"/>
    <n v="0"/>
    <x v="331"/>
    <n v="364.72"/>
    <n v="225.28"/>
    <x v="3"/>
    <x v="1"/>
    <x v="1"/>
    <s v="19:42"/>
    <s v="Weekend"/>
  </r>
  <r>
    <x v="338"/>
    <x v="221"/>
    <s v="CUST0182"/>
    <x v="249"/>
    <x v="1"/>
    <s v="PRD005"/>
    <x v="44"/>
    <x v="9"/>
    <s v="STR073"/>
    <x v="24"/>
    <x v="0"/>
    <s v="EMP0268"/>
    <s v="Dhanya Sharma"/>
    <s v="Store Manager"/>
    <n v="4"/>
    <n v="332.74"/>
    <n v="20"/>
    <n v="266.19"/>
    <x v="332"/>
    <n v="821.08"/>
    <n v="243.69"/>
    <x v="3"/>
    <x v="1"/>
    <x v="1"/>
    <s v="13:24"/>
    <s v="Weekday"/>
  </r>
  <r>
    <x v="339"/>
    <x v="143"/>
    <s v="CUST0205"/>
    <x v="110"/>
    <x v="0"/>
    <s v="PRD148"/>
    <x v="122"/>
    <x v="10"/>
    <s v="STR097"/>
    <x v="61"/>
    <x v="1"/>
    <s v="EMP0340"/>
    <s v="Nithya Subramaniam"/>
    <s v="Cashier"/>
    <n v="5"/>
    <n v="123.39"/>
    <n v="15"/>
    <n v="92.54"/>
    <x v="333"/>
    <n v="416.65"/>
    <n v="107.76"/>
    <x v="3"/>
    <x v="1"/>
    <x v="2"/>
    <s v="18:32"/>
    <s v="Weekday"/>
  </r>
  <r>
    <x v="340"/>
    <x v="120"/>
    <s v="CUST0144"/>
    <x v="178"/>
    <x v="0"/>
    <s v="PRD127"/>
    <x v="123"/>
    <x v="6"/>
    <s v="STR044"/>
    <x v="20"/>
    <x v="0"/>
    <s v="EMP0287"/>
    <s v="Elango Gupta"/>
    <s v="Store Manager"/>
    <n v="5"/>
    <n v="363.01"/>
    <n v="10"/>
    <n v="181.5"/>
    <x v="334"/>
    <n v="1451.65"/>
    <n v="426.93"/>
    <x v="3"/>
    <x v="1"/>
    <x v="2"/>
    <s v="20:50"/>
    <s v="Weekend"/>
  </r>
  <r>
    <x v="341"/>
    <x v="157"/>
    <s v="CUST0036"/>
    <x v="29"/>
    <x v="1"/>
    <s v="PRD048"/>
    <x v="104"/>
    <x v="5"/>
    <s v="STR085"/>
    <x v="78"/>
    <x v="0"/>
    <s v="EMP0121"/>
    <s v="Nithya Selvam"/>
    <s v="Cashier"/>
    <n v="2"/>
    <n v="147.72"/>
    <n v="0"/>
    <n v="0"/>
    <x v="335"/>
    <n v="218.42"/>
    <n v="77.02"/>
    <x v="3"/>
    <x v="1"/>
    <x v="1"/>
    <s v="12:40"/>
    <s v="Weekday"/>
  </r>
  <r>
    <x v="342"/>
    <x v="15"/>
    <s v="CUST0152"/>
    <x v="250"/>
    <x v="2"/>
    <s v="PRD105"/>
    <x v="68"/>
    <x v="3"/>
    <s v="STR031"/>
    <x v="58"/>
    <x v="0"/>
    <s v="EMP0153"/>
    <s v="Eswari Raj"/>
    <s v="Sales"/>
    <n v="1"/>
    <n v="131.03"/>
    <n v="15"/>
    <n v="19.649999999999999"/>
    <x v="336"/>
    <n v="117.27"/>
    <n v="10.82"/>
    <x v="3"/>
    <x v="1"/>
    <x v="1"/>
    <s v="16:25"/>
    <s v="Weekend"/>
  </r>
  <r>
    <x v="343"/>
    <x v="198"/>
    <s v="CUST0046"/>
    <x v="198"/>
    <x v="0"/>
    <s v="PRD036"/>
    <x v="121"/>
    <x v="14"/>
    <s v="STR101"/>
    <x v="31"/>
    <x v="1"/>
    <s v="EMP0016"/>
    <s v="Chandran Sekar"/>
    <s v="Store Manager"/>
    <n v="6"/>
    <n v="270.91000000000003"/>
    <n v="0"/>
    <n v="0"/>
    <x v="337"/>
    <n v="1379.16"/>
    <n v="246.3"/>
    <x v="3"/>
    <x v="1"/>
    <x v="0"/>
    <s v="13:38"/>
    <s v="Weekday"/>
  </r>
  <r>
    <x v="344"/>
    <x v="222"/>
    <s v="CUST0502"/>
    <x v="153"/>
    <x v="2"/>
    <s v="Missing Product Id"/>
    <x v="124"/>
    <x v="15"/>
    <s v="STR021"/>
    <x v="121"/>
    <x v="0"/>
    <s v="EMP0280"/>
    <s v="Hema Mudaliar"/>
    <s v="Store Manager"/>
    <n v="4"/>
    <n v="503.36"/>
    <n v="20"/>
    <n v="402.69"/>
    <x v="338"/>
    <n v="1559.2"/>
    <n v="51.55"/>
    <x v="3"/>
    <x v="1"/>
    <x v="1"/>
    <s v="09:54"/>
    <s v="Weekday"/>
  </r>
  <r>
    <x v="345"/>
    <x v="223"/>
    <s v="CUST0329"/>
    <x v="66"/>
    <x v="0"/>
    <s v="PRD106"/>
    <x v="69"/>
    <x v="3"/>
    <s v="STR026"/>
    <x v="41"/>
    <x v="0"/>
    <s v="EMP0253"/>
    <s v="Vasanthi Naicker"/>
    <s v="HR"/>
    <n v="7"/>
    <n v="257.97000000000003"/>
    <n v="5"/>
    <n v="90.29"/>
    <x v="339"/>
    <n v="1374.1"/>
    <n v="341.4"/>
    <x v="3"/>
    <x v="1"/>
    <x v="1"/>
    <s v="13:46"/>
    <s v="Weekday"/>
  </r>
  <r>
    <x v="346"/>
    <x v="224"/>
    <s v="CUST0659"/>
    <x v="60"/>
    <x v="2"/>
    <s v="PRD067"/>
    <x v="56"/>
    <x v="11"/>
    <s v="STR018"/>
    <x v="69"/>
    <x v="0"/>
    <s v="EMP0308"/>
    <s v="Thenmozhi Selvam"/>
    <s v="Cashier"/>
    <n v="1"/>
    <n v="186.38"/>
    <n v="15"/>
    <n v="27.96"/>
    <x v="340"/>
    <n v="135.66"/>
    <n v="22.76"/>
    <x v="3"/>
    <x v="1"/>
    <x v="1"/>
    <s v="10:51"/>
    <s v="Weekday"/>
  </r>
  <r>
    <x v="347"/>
    <x v="195"/>
    <s v="CUST0270"/>
    <x v="135"/>
    <x v="0"/>
    <s v="PRD023"/>
    <x v="102"/>
    <x v="0"/>
    <s v="STR104"/>
    <x v="143"/>
    <x v="1"/>
    <s v="EMP0148"/>
    <s v="Malathi Rao"/>
    <s v="Billing"/>
    <n v="3"/>
    <n v="360.8"/>
    <n v="0"/>
    <n v="0"/>
    <x v="341"/>
    <n v="798.3"/>
    <n v="284.10000000000002"/>
    <x v="3"/>
    <x v="1"/>
    <x v="1"/>
    <s v="10:03"/>
    <s v="Weekday"/>
  </r>
  <r>
    <x v="348"/>
    <x v="213"/>
    <s v="CUST0396"/>
    <x v="116"/>
    <x v="1"/>
    <s v="PRD057"/>
    <x v="5"/>
    <x v="5"/>
    <s v="STR056"/>
    <x v="112"/>
    <x v="0"/>
    <s v="EMP0315"/>
    <s v="Mani Pandian"/>
    <s v="Sales"/>
    <n v="5"/>
    <n v="317.99"/>
    <n v="5"/>
    <n v="79.5"/>
    <x v="342"/>
    <n v="1175.25"/>
    <n v="561.77"/>
    <x v="3"/>
    <x v="1"/>
    <x v="1"/>
    <s v="20:14"/>
    <s v="Weekend"/>
  </r>
  <r>
    <x v="349"/>
    <x v="141"/>
    <s v="CUST0504"/>
    <x v="241"/>
    <x v="0"/>
    <s v="PRD071"/>
    <x v="76"/>
    <x v="2"/>
    <s v="STR097"/>
    <x v="61"/>
    <x v="1"/>
    <s v="EMP0340"/>
    <s v="Nithya Subramaniam"/>
    <s v="Cashier"/>
    <n v="4"/>
    <n v="54.43"/>
    <n v="0"/>
    <n v="0"/>
    <x v="343"/>
    <n v="172.04"/>
    <n v="45.68"/>
    <x v="3"/>
    <x v="1"/>
    <x v="1"/>
    <s v="12:16"/>
    <s v="Weekday"/>
  </r>
  <r>
    <x v="350"/>
    <x v="225"/>
    <s v="CUST0567"/>
    <x v="0"/>
    <x v="0"/>
    <s v="PRD101"/>
    <x v="62"/>
    <x v="4"/>
    <s v="STR061"/>
    <x v="66"/>
    <x v="0"/>
    <s v="EMP0329"/>
    <s v="Balamurugan Nair"/>
    <s v="Cashier"/>
    <n v="7"/>
    <n v="518.5"/>
    <n v="10"/>
    <n v="362.95"/>
    <x v="344"/>
    <n v="2710.12"/>
    <n v="1046.4100000000001"/>
    <x v="3"/>
    <x v="1"/>
    <x v="0"/>
    <s v="10:48"/>
    <s v="Weekend"/>
  </r>
  <r>
    <x v="351"/>
    <x v="46"/>
    <s v="CUST0477"/>
    <x v="53"/>
    <x v="0"/>
    <s v="PRD065"/>
    <x v="125"/>
    <x v="11"/>
    <s v="STR077"/>
    <x v="136"/>
    <x v="0"/>
    <s v="EMP0030"/>
    <s v="Hariharan Rao"/>
    <s v="Cashier"/>
    <n v="5"/>
    <n v="280.52"/>
    <n v="10"/>
    <n v="140.26"/>
    <x v="345"/>
    <n v="995.8"/>
    <n v="455.89"/>
    <x v="3"/>
    <x v="1"/>
    <x v="0"/>
    <s v="13:48"/>
    <s v="Weekend"/>
  </r>
  <r>
    <x v="352"/>
    <x v="92"/>
    <s v="CUST0271"/>
    <x v="251"/>
    <x v="1"/>
    <s v="PRD003"/>
    <x v="57"/>
    <x v="9"/>
    <s v="STR097"/>
    <x v="61"/>
    <x v="1"/>
    <s v="EMP0146"/>
    <s v="Kishore Chettiar"/>
    <s v="Inventory"/>
    <n v="5"/>
    <n v="589.75"/>
    <n v="20"/>
    <n v="589.75"/>
    <x v="346"/>
    <n v="1718.25"/>
    <n v="640.75"/>
    <x v="3"/>
    <x v="1"/>
    <x v="2"/>
    <s v="09:29"/>
    <s v="Weekday"/>
  </r>
  <r>
    <x v="353"/>
    <x v="129"/>
    <s v="CUST0493"/>
    <x v="152"/>
    <x v="0"/>
    <s v="PRD025"/>
    <x v="1"/>
    <x v="1"/>
    <s v="STR118"/>
    <x v="45"/>
    <x v="1"/>
    <s v="EMP0223"/>
    <s v="Kalpana Varma"/>
    <s v="HR"/>
    <n v="5"/>
    <n v="426.09"/>
    <n v="0"/>
    <n v="0"/>
    <x v="347"/>
    <n v="1429.5"/>
    <n v="1020.52"/>
    <x v="3"/>
    <x v="1"/>
    <x v="1"/>
    <s v="13:25"/>
    <s v="Weekend"/>
  </r>
  <r>
    <x v="354"/>
    <x v="160"/>
    <s v="CUST0334"/>
    <x v="252"/>
    <x v="1"/>
    <s v="PRD031"/>
    <x v="90"/>
    <x v="1"/>
    <s v="STR052"/>
    <x v="122"/>
    <x v="0"/>
    <s v="EMP0232"/>
    <s v="Uma Nathan"/>
    <s v="Operations"/>
    <n v="1"/>
    <n v="342.46"/>
    <n v="0"/>
    <n v="0"/>
    <x v="348"/>
    <n v="271.77999999999997"/>
    <n v="122.05"/>
    <x v="3"/>
    <x v="1"/>
    <x v="1"/>
    <s v="11:46"/>
    <s v="Weekend"/>
  </r>
  <r>
    <x v="355"/>
    <x v="113"/>
    <s v="CUST0066"/>
    <x v="253"/>
    <x v="1"/>
    <s v="PRD049"/>
    <x v="126"/>
    <x v="5"/>
    <s v="STR132"/>
    <x v="19"/>
    <x v="1"/>
    <s v="EMP0106"/>
    <s v="Banu Raj"/>
    <s v="Sales"/>
    <n v="3"/>
    <n v="418.79"/>
    <n v="5"/>
    <n v="62.82"/>
    <x v="349"/>
    <n v="926.82"/>
    <n v="445.76"/>
    <x v="3"/>
    <x v="1"/>
    <x v="1"/>
    <s v="16:10"/>
    <s v="Weekend"/>
  </r>
  <r>
    <x v="356"/>
    <x v="2"/>
    <s v="CUST0676"/>
    <x v="254"/>
    <x v="0"/>
    <s v="PRD013"/>
    <x v="44"/>
    <x v="0"/>
    <s v="STR046"/>
    <x v="0"/>
    <x v="0"/>
    <s v="EMP0087"/>
    <s v="Nagarajan Rao"/>
    <s v="Sales"/>
    <n v="6"/>
    <n v="168.56"/>
    <n v="15"/>
    <n v="151.69999999999999"/>
    <x v="350"/>
    <n v="745.44"/>
    <n v="243.17"/>
    <x v="3"/>
    <x v="1"/>
    <x v="1"/>
    <s v="18:17"/>
    <s v="Weekend"/>
  </r>
  <r>
    <x v="357"/>
    <x v="98"/>
    <s v="CUST0004"/>
    <x v="255"/>
    <x v="1"/>
    <s v="PRD136"/>
    <x v="45"/>
    <x v="7"/>
    <s v="STR078"/>
    <x v="53"/>
    <x v="0"/>
    <s v="EMP0296"/>
    <s v="Vani Venkataraman"/>
    <s v="Billing"/>
    <n v="3"/>
    <n v="123.11"/>
    <n v="20"/>
    <n v="73.87"/>
    <x v="351"/>
    <n v="273.54000000000002"/>
    <n v="21.92"/>
    <x v="3"/>
    <x v="1"/>
    <x v="1"/>
    <s v="10:32"/>
    <s v="Weekday"/>
  </r>
  <r>
    <x v="358"/>
    <x v="226"/>
    <s v="CUST0046"/>
    <x v="198"/>
    <x v="0"/>
    <s v="PRD148"/>
    <x v="122"/>
    <x v="10"/>
    <s v="STR062"/>
    <x v="7"/>
    <x v="0"/>
    <s v="EMP0350"/>
    <s v="Uma Pandian"/>
    <s v="Cashier"/>
    <n v="3"/>
    <n v="120.92"/>
    <n v="15"/>
    <n v="54.41"/>
    <x v="352"/>
    <n v="249.99"/>
    <n v="58.36"/>
    <x v="3"/>
    <x v="0"/>
    <x v="1"/>
    <s v="15:31"/>
    <s v="Weekday"/>
  </r>
  <r>
    <x v="359"/>
    <x v="63"/>
    <s v="CUST0530"/>
    <x v="142"/>
    <x v="1"/>
    <s v="PRD108"/>
    <x v="12"/>
    <x v="3"/>
    <s v="STR059"/>
    <x v="68"/>
    <x v="0"/>
    <s v="EMP0192"/>
    <s v="Rajesh Mudaliar"/>
    <s v="Billing"/>
    <n v="5"/>
    <n v="306.62"/>
    <n v="10"/>
    <n v="153.31"/>
    <x v="353"/>
    <n v="1299.6500000000001"/>
    <n v="80.14"/>
    <x v="3"/>
    <x v="1"/>
    <x v="2"/>
    <s v="20:37"/>
    <s v="Weekday"/>
  </r>
  <r>
    <x v="360"/>
    <x v="109"/>
    <s v="CUST0012"/>
    <x v="256"/>
    <x v="2"/>
    <s v="PRD008"/>
    <x v="88"/>
    <x v="9"/>
    <s v="STR114"/>
    <x v="23"/>
    <x v="1"/>
    <s v="EMP0153"/>
    <s v="Eswari Raj"/>
    <s v="Sales"/>
    <n v="1"/>
    <n v="455.79"/>
    <n v="0"/>
    <n v="0"/>
    <x v="354"/>
    <n v="282.88"/>
    <n v="241.28"/>
    <x v="3"/>
    <x v="1"/>
    <x v="1"/>
    <s v="11:56"/>
    <s v="Weekend"/>
  </r>
  <r>
    <x v="361"/>
    <x v="227"/>
    <s v="CUST0381"/>
    <x v="257"/>
    <x v="2"/>
    <s v="PRD057"/>
    <x v="5"/>
    <x v="5"/>
    <s v="STR100"/>
    <x v="128"/>
    <x v="1"/>
    <s v="EMP0324"/>
    <s v="Devi Raj"/>
    <s v="Inventory"/>
    <n v="3"/>
    <n v="317.99"/>
    <n v="15"/>
    <n v="143.1"/>
    <x v="355"/>
    <n v="705.15"/>
    <n v="105.72"/>
    <x v="3"/>
    <x v="1"/>
    <x v="0"/>
    <s v="09:53"/>
    <s v="Weekday"/>
  </r>
  <r>
    <x v="362"/>
    <x v="224"/>
    <s v="CUST0656"/>
    <x v="258"/>
    <x v="1"/>
    <s v="PRD048"/>
    <x v="104"/>
    <x v="5"/>
    <s v="STR093"/>
    <x v="144"/>
    <x v="1"/>
    <s v="EMP0141"/>
    <s v="Mala Velan"/>
    <s v="Sales"/>
    <n v="5"/>
    <n v="147.72"/>
    <n v="0"/>
    <n v="0"/>
    <x v="356"/>
    <n v="546.04999999999995"/>
    <n v="192.55"/>
    <x v="3"/>
    <x v="1"/>
    <x v="1"/>
    <s v="15:58"/>
    <s v="Weekday"/>
  </r>
  <r>
    <x v="363"/>
    <x v="228"/>
    <s v="CUST0453"/>
    <x v="259"/>
    <x v="2"/>
    <s v="PRD013"/>
    <x v="44"/>
    <x v="0"/>
    <s v="STR070"/>
    <x v="104"/>
    <x v="0"/>
    <s v="EMP0169"/>
    <s v="Janani Velan"/>
    <s v="Inventory"/>
    <n v="2"/>
    <n v="161.03"/>
    <n v="15"/>
    <n v="48.31"/>
    <x v="357"/>
    <n v="248.48"/>
    <n v="66.33"/>
    <x v="3"/>
    <x v="1"/>
    <x v="1"/>
    <s v="19:42"/>
    <s v="Weekend"/>
  </r>
  <r>
    <x v="364"/>
    <x v="49"/>
    <s v="CUST0257"/>
    <x v="23"/>
    <x v="1"/>
    <s v="PRD103"/>
    <x v="33"/>
    <x v="4"/>
    <s v="STR126"/>
    <x v="60"/>
    <x v="1"/>
    <s v="EMP0063"/>
    <s v="Lakshmi Devi"/>
    <s v="Store Manager"/>
    <n v="2"/>
    <n v="355.64"/>
    <n v="5"/>
    <n v="35.56"/>
    <x v="358"/>
    <n v="606.82000000000005"/>
    <n v="170.26"/>
    <x v="3"/>
    <x v="1"/>
    <x v="1"/>
    <s v="20:42"/>
    <s v="Weekend"/>
  </r>
  <r>
    <x v="365"/>
    <x v="175"/>
    <s v="CUST0324"/>
    <x v="213"/>
    <x v="0"/>
    <s v="PRD078"/>
    <x v="60"/>
    <x v="2"/>
    <s v="STR081"/>
    <x v="119"/>
    <x v="0"/>
    <s v="EMP0226"/>
    <s v="Arun Rao"/>
    <s v="Store Manager"/>
    <n v="8"/>
    <n v="269.92"/>
    <n v="0"/>
    <n v="0"/>
    <x v="359"/>
    <n v="1720.24"/>
    <n v="439.12"/>
    <x v="3"/>
    <x v="1"/>
    <x v="1"/>
    <s v="17:18"/>
    <s v="Weekday"/>
  </r>
  <r>
    <x v="366"/>
    <x v="102"/>
    <s v="CUST0326"/>
    <x v="260"/>
    <x v="1"/>
    <s v="PRD028"/>
    <x v="48"/>
    <x v="1"/>
    <s v="STR127"/>
    <x v="114"/>
    <x v="1"/>
    <s v="EMP0199"/>
    <s v="Pandi Naidu"/>
    <s v="Sales"/>
    <n v="2"/>
    <n v="380.12"/>
    <n v="10"/>
    <n v="76.02"/>
    <x v="360"/>
    <n v="619.96"/>
    <n v="64.260000000000005"/>
    <x v="3"/>
    <x v="1"/>
    <x v="1"/>
    <s v="15:19"/>
    <s v="Weekday"/>
  </r>
  <r>
    <x v="367"/>
    <x v="106"/>
    <s v="CUST0417"/>
    <x v="261"/>
    <x v="2"/>
    <s v="PRD022"/>
    <x v="10"/>
    <x v="0"/>
    <s v="STR070"/>
    <x v="104"/>
    <x v="0"/>
    <s v="EMP0183"/>
    <s v="Kamala Murugan"/>
    <s v="Cashier"/>
    <n v="3"/>
    <n v="397.22"/>
    <n v="0"/>
    <n v="0"/>
    <x v="361"/>
    <n v="958.11"/>
    <n v="412.3"/>
    <x v="3"/>
    <x v="1"/>
    <x v="2"/>
    <s v="17:00"/>
    <s v="Weekend"/>
  </r>
  <r>
    <x v="368"/>
    <x v="59"/>
    <s v="CUST0313"/>
    <x v="183"/>
    <x v="2"/>
    <s v="PRD103"/>
    <x v="33"/>
    <x v="4"/>
    <s v="STR046"/>
    <x v="0"/>
    <x v="0"/>
    <s v="EMP0023"/>
    <s v="Jayakumar Gounder"/>
    <s v="Operations"/>
    <n v="2"/>
    <n v="355.64"/>
    <n v="0"/>
    <n v="0"/>
    <x v="362"/>
    <n v="606.82000000000005"/>
    <n v="211.15"/>
    <x v="3"/>
    <x v="1"/>
    <x v="1"/>
    <s v="13:38"/>
    <s v="Weekend"/>
  </r>
  <r>
    <x v="369"/>
    <x v="190"/>
    <s v="CUST0652"/>
    <x v="262"/>
    <x v="1"/>
    <s v="PRD013"/>
    <x v="44"/>
    <x v="0"/>
    <s v="STR012"/>
    <x v="85"/>
    <x v="0"/>
    <s v="EMP0142"/>
    <s v="Sathish Subramaniam"/>
    <s v="Billing"/>
    <n v="3"/>
    <n v="161.03"/>
    <n v="20"/>
    <n v="96.62"/>
    <x v="363"/>
    <n v="372.72"/>
    <n v="13.75"/>
    <x v="3"/>
    <x v="1"/>
    <x v="1"/>
    <s v="12:53"/>
    <s v="Weekday"/>
  </r>
  <r>
    <x v="370"/>
    <x v="64"/>
    <s v="CUST0026"/>
    <x v="263"/>
    <x v="2"/>
    <s v="PRD010"/>
    <x v="127"/>
    <x v="16"/>
    <s v="STR036"/>
    <x v="83"/>
    <x v="0"/>
    <s v="EMP0150"/>
    <s v="Dhanya Iyer"/>
    <s v="Operations"/>
    <n v="4"/>
    <n v="182.3"/>
    <n v="15"/>
    <n v="109.38"/>
    <x v="364"/>
    <n v="430.4"/>
    <n v="282.39"/>
    <x v="3"/>
    <x v="1"/>
    <x v="2"/>
    <s v="21:30"/>
    <s v="Weekend"/>
  </r>
  <r>
    <x v="371"/>
    <x v="189"/>
    <s v="CUST0295"/>
    <x v="264"/>
    <x v="1"/>
    <s v="PRD130"/>
    <x v="128"/>
    <x v="7"/>
    <s v="STR102"/>
    <x v="129"/>
    <x v="0"/>
    <s v="EMP0331"/>
    <s v="Sudha Venkataraman"/>
    <s v="Cashier"/>
    <n v="1"/>
    <n v="519.78"/>
    <n v="5"/>
    <n v="25.99"/>
    <x v="365"/>
    <n v="397.92"/>
    <n v="169.94"/>
    <x v="3"/>
    <x v="1"/>
    <x v="1"/>
    <s v="20:21"/>
    <s v="Weekend"/>
  </r>
  <r>
    <x v="372"/>
    <x v="9"/>
    <s v="CUST0297"/>
    <x v="265"/>
    <x v="0"/>
    <s v="PRD122"/>
    <x v="46"/>
    <x v="6"/>
    <s v="STR074"/>
    <x v="49"/>
    <x v="0"/>
    <s v="EMP0270"/>
    <s v="Priya Venkataraman"/>
    <s v="Operations"/>
    <n v="4"/>
    <n v="106.97"/>
    <n v="20"/>
    <n v="85.58"/>
    <x v="366"/>
    <n v="354.88"/>
    <n v="38.76"/>
    <x v="3"/>
    <x v="1"/>
    <x v="1"/>
    <s v="21:38"/>
    <s v="Weekend"/>
  </r>
  <r>
    <x v="373"/>
    <x v="229"/>
    <s v="CUST0092"/>
    <x v="39"/>
    <x v="0"/>
    <s v="PRD090"/>
    <x v="91"/>
    <x v="8"/>
    <s v="STR086"/>
    <x v="14"/>
    <x v="0"/>
    <s v="EMP0263"/>
    <s v="Vani Nair"/>
    <s v="Cashier"/>
    <n v="7"/>
    <n v="468.73"/>
    <n v="5"/>
    <n v="164.06"/>
    <x v="367"/>
    <n v="2591.2600000000002"/>
    <n v="993.35"/>
    <x v="3"/>
    <x v="1"/>
    <x v="1"/>
    <s v="18:37"/>
    <s v="Weekend"/>
  </r>
  <r>
    <x v="374"/>
    <x v="131"/>
    <s v="CUST0554"/>
    <x v="266"/>
    <x v="1"/>
    <s v="PRD017"/>
    <x v="27"/>
    <x v="0"/>
    <s v="STR157"/>
    <x v="38"/>
    <x v="2"/>
    <s v="EMP0052"/>
    <s v="Pandi Iyer"/>
    <s v="Sales"/>
    <n v="3"/>
    <n v="464.41"/>
    <n v="20"/>
    <n v="278.64999999999998"/>
    <x v="368"/>
    <n v="1193.07"/>
    <n v="88.7"/>
    <x v="3"/>
    <x v="1"/>
    <x v="1"/>
    <s v="14:28"/>
    <s v="Weekend"/>
  </r>
  <r>
    <x v="375"/>
    <x v="22"/>
    <s v="CUST0516"/>
    <x v="146"/>
    <x v="0"/>
    <s v="PRD134"/>
    <x v="129"/>
    <x v="7"/>
    <s v="STR036"/>
    <x v="83"/>
    <x v="0"/>
    <s v="EMP0215"/>
    <s v="Elango Prabhu"/>
    <s v="Billing"/>
    <n v="6"/>
    <n v="389.82"/>
    <n v="10"/>
    <n v="233.89"/>
    <x v="369"/>
    <n v="1576.8"/>
    <n v="528.23"/>
    <x v="3"/>
    <x v="1"/>
    <x v="1"/>
    <s v="21:37"/>
    <s v="Weekday"/>
  </r>
  <r>
    <x v="376"/>
    <x v="230"/>
    <s v="CUST0200"/>
    <x v="65"/>
    <x v="0"/>
    <s v="PRD124"/>
    <x v="22"/>
    <x v="6"/>
    <s v="STR162"/>
    <x v="145"/>
    <x v="2"/>
    <s v="EMP0272"/>
    <s v="Dhanush Pillai"/>
    <s v="Store Manager"/>
    <n v="5"/>
    <n v="132.24"/>
    <n v="5"/>
    <n v="33.06"/>
    <x v="370"/>
    <n v="544.6"/>
    <n v="83.54"/>
    <x v="3"/>
    <x v="1"/>
    <x v="1"/>
    <s v="21:39"/>
    <s v="Weekday"/>
  </r>
  <r>
    <x v="377"/>
    <x v="200"/>
    <s v="CUST0336"/>
    <x v="267"/>
    <x v="1"/>
    <s v="PRD063"/>
    <x v="71"/>
    <x v="11"/>
    <s v="STR125"/>
    <x v="109"/>
    <x v="1"/>
    <s v="EMP0259"/>
    <s v="Ramesh Sekar"/>
    <s v="Inventory"/>
    <n v="1"/>
    <n v="73.83"/>
    <n v="0"/>
    <n v="0"/>
    <x v="371"/>
    <n v="54.32"/>
    <n v="19.510000000000002"/>
    <x v="3"/>
    <x v="1"/>
    <x v="1"/>
    <s v="21:28"/>
    <s v="Weekday"/>
  </r>
  <r>
    <x v="378"/>
    <x v="231"/>
    <s v="CUST0523"/>
    <x v="268"/>
    <x v="1"/>
    <s v="PRD077"/>
    <x v="97"/>
    <x v="2"/>
    <s v="STR043"/>
    <x v="93"/>
    <x v="0"/>
    <s v="EMP0014"/>
    <s v="Devi Rao"/>
    <s v="Billing"/>
    <n v="3"/>
    <n v="86.11"/>
    <n v="20"/>
    <n v="51.67"/>
    <x v="372"/>
    <n v="204.51"/>
    <n v="2.15"/>
    <x v="3"/>
    <x v="1"/>
    <x v="0"/>
    <s v="16:10"/>
    <s v="Weekday"/>
  </r>
  <r>
    <x v="379"/>
    <x v="219"/>
    <s v="CUST0132"/>
    <x v="269"/>
    <x v="2"/>
    <s v="PRD061"/>
    <x v="130"/>
    <x v="11"/>
    <s v="STR067"/>
    <x v="102"/>
    <x v="0"/>
    <s v="EMP0247"/>
    <s v="Sudha Balan"/>
    <s v="Sales"/>
    <n v="2"/>
    <n v="318.62"/>
    <n v="15"/>
    <n v="95.59"/>
    <x v="373"/>
    <n v="443.44"/>
    <n v="98.21"/>
    <x v="3"/>
    <x v="1"/>
    <x v="1"/>
    <s v="09:25"/>
    <s v="Weekday"/>
  </r>
  <r>
    <x v="380"/>
    <x v="232"/>
    <s v="CUST0096"/>
    <x v="203"/>
    <x v="0"/>
    <s v="PRD068"/>
    <x v="83"/>
    <x v="11"/>
    <s v="STR123"/>
    <x v="77"/>
    <x v="1"/>
    <s v="EMP0155"/>
    <s v="Vijay Chandran"/>
    <s v="Cashier"/>
    <n v="8"/>
    <n v="260.52"/>
    <n v="5"/>
    <n v="104.21"/>
    <x v="374"/>
    <n v="1287.8399999999999"/>
    <n v="989.1"/>
    <x v="3"/>
    <x v="1"/>
    <x v="1"/>
    <s v="18:55"/>
    <s v="Weekend"/>
  </r>
  <r>
    <x v="381"/>
    <x v="75"/>
    <s v="CUST0279"/>
    <x v="49"/>
    <x v="0"/>
    <s v="PRD049"/>
    <x v="126"/>
    <x v="5"/>
    <s v="STR035"/>
    <x v="34"/>
    <x v="0"/>
    <s v="EMP0297"/>
    <s v="Kishore Naidu"/>
    <s v="Sales"/>
    <n v="5"/>
    <n v="447.25"/>
    <n v="0"/>
    <n v="0"/>
    <x v="375"/>
    <n v="1544.7"/>
    <n v="691.55"/>
    <x v="3"/>
    <x v="1"/>
    <x v="2"/>
    <s v="16:54"/>
    <s v="Weekday"/>
  </r>
  <r>
    <x v="382"/>
    <x v="149"/>
    <s v="CUST0639"/>
    <x v="200"/>
    <x v="0"/>
    <s v="PRD111"/>
    <x v="3"/>
    <x v="3"/>
    <s v="STR059"/>
    <x v="68"/>
    <x v="0"/>
    <s v="EMP0070"/>
    <s v="Umesh Subramaniam"/>
    <s v="Sales"/>
    <n v="7"/>
    <n v="233.9"/>
    <n v="15"/>
    <n v="245.59"/>
    <x v="376"/>
    <n v="1336.3"/>
    <n v="55.41"/>
    <x v="3"/>
    <x v="1"/>
    <x v="1"/>
    <s v="17:34"/>
    <s v="Weekday"/>
  </r>
  <r>
    <x v="383"/>
    <x v="41"/>
    <s v="CUST0488"/>
    <x v="187"/>
    <x v="2"/>
    <s v="PRD022"/>
    <x v="10"/>
    <x v="0"/>
    <s v="STR035"/>
    <x v="34"/>
    <x v="0"/>
    <s v="EMP0158"/>
    <s v="Kavya Varma"/>
    <s v="Sales"/>
    <n v="1"/>
    <n v="397.22"/>
    <n v="0"/>
    <n v="0"/>
    <x v="40"/>
    <n v="319.37"/>
    <n v="77.849999999999994"/>
    <x v="3"/>
    <x v="1"/>
    <x v="1"/>
    <s v="14:54"/>
    <s v="Weekday"/>
  </r>
  <r>
    <x v="384"/>
    <x v="112"/>
    <s v="CUST0398"/>
    <x v="137"/>
    <x v="0"/>
    <s v="PRD060"/>
    <x v="114"/>
    <x v="11"/>
    <s v="STR029"/>
    <x v="32"/>
    <x v="0"/>
    <s v="EMP0241"/>
    <s v="Lalitha Krishnan"/>
    <s v="Sales"/>
    <n v="4"/>
    <n v="82.71"/>
    <n v="0"/>
    <n v="0"/>
    <x v="377"/>
    <n v="217"/>
    <n v="163.47"/>
    <x v="3"/>
    <x v="1"/>
    <x v="1"/>
    <s v="19:01"/>
    <s v="Weekend"/>
  </r>
  <r>
    <x v="385"/>
    <x v="233"/>
    <s v="CUST0146"/>
    <x v="117"/>
    <x v="1"/>
    <s v="PRD010"/>
    <x v="127"/>
    <x v="16"/>
    <s v="STR099"/>
    <x v="86"/>
    <x v="1"/>
    <s v="EMP0202"/>
    <s v="Vani Chettiar"/>
    <s v="Sales"/>
    <n v="4"/>
    <n v="182.3"/>
    <n v="15"/>
    <n v="109.38"/>
    <x v="364"/>
    <n v="430.4"/>
    <n v="282.39"/>
    <x v="3"/>
    <x v="1"/>
    <x v="2"/>
    <s v="14:39"/>
    <s v="Weekend"/>
  </r>
  <r>
    <x v="386"/>
    <x v="229"/>
    <s v="CUST0258"/>
    <x v="270"/>
    <x v="1"/>
    <s v="PRD063"/>
    <x v="71"/>
    <x v="11"/>
    <s v="STR155"/>
    <x v="120"/>
    <x v="2"/>
    <s v="EMP0055"/>
    <s v="Gopal Kumar"/>
    <s v="Billing"/>
    <n v="4"/>
    <n v="73.83"/>
    <n v="10"/>
    <n v="29.53"/>
    <x v="378"/>
    <n v="217.28"/>
    <n v="88.38"/>
    <x v="3"/>
    <x v="1"/>
    <x v="1"/>
    <s v="19:09"/>
    <s v="Weekend"/>
  </r>
  <r>
    <x v="387"/>
    <x v="179"/>
    <s v="CUST0665"/>
    <x v="271"/>
    <x v="1"/>
    <s v="PRD067"/>
    <x v="56"/>
    <x v="11"/>
    <s v="STR090"/>
    <x v="146"/>
    <x v="0"/>
    <s v="EMP0203"/>
    <s v="Hariharan Sekar"/>
    <s v="Operations"/>
    <n v="5"/>
    <n v="186.38"/>
    <n v="0"/>
    <n v="0"/>
    <x v="379"/>
    <n v="678.3"/>
    <n v="253.6"/>
    <x v="3"/>
    <x v="1"/>
    <x v="1"/>
    <s v="21:48"/>
    <s v="Weekday"/>
  </r>
  <r>
    <x v="388"/>
    <x v="49"/>
    <s v="CUST0663"/>
    <x v="133"/>
    <x v="1"/>
    <s v="PRD095"/>
    <x v="18"/>
    <x v="4"/>
    <s v="STR064"/>
    <x v="110"/>
    <x v="0"/>
    <s v="EMP0334"/>
    <s v="Elango Raj"/>
    <s v="Sales"/>
    <n v="1"/>
    <n v="75.680000000000007"/>
    <n v="0"/>
    <n v="0"/>
    <x v="380"/>
    <n v="62.14"/>
    <n v="24.89"/>
    <x v="3"/>
    <x v="1"/>
    <x v="1"/>
    <s v="11:47"/>
    <s v="Weekend"/>
  </r>
  <r>
    <x v="389"/>
    <x v="2"/>
    <s v="CUST0149"/>
    <x v="272"/>
    <x v="1"/>
    <s v="PRD137"/>
    <x v="120"/>
    <x v="7"/>
    <s v="STR172"/>
    <x v="40"/>
    <x v="3"/>
    <s v="EMP0081"/>
    <s v="Radha Selvam"/>
    <s v="Sales"/>
    <n v="4"/>
    <n v="442.14"/>
    <n v="5"/>
    <n v="88.43"/>
    <x v="381"/>
    <n v="1407.48"/>
    <n v="524.66999999999996"/>
    <x v="3"/>
    <x v="1"/>
    <x v="1"/>
    <s v="11:55"/>
    <s v="Weekend"/>
  </r>
  <r>
    <x v="390"/>
    <x v="76"/>
    <s v="CUST0487"/>
    <x v="273"/>
    <x v="2"/>
    <s v="PRD025"/>
    <x v="1"/>
    <x v="1"/>
    <s v="STR050"/>
    <x v="147"/>
    <x v="0"/>
    <s v="EMP0189"/>
    <s v="Harini Pillai"/>
    <s v="Billing"/>
    <n v="4"/>
    <n v="383.51"/>
    <n v="15"/>
    <n v="230.11"/>
    <x v="382"/>
    <n v="1143.5999999999999"/>
    <n v="160.33000000000001"/>
    <x v="3"/>
    <x v="1"/>
    <x v="2"/>
    <s v="12:00"/>
    <s v="Weekday"/>
  </r>
  <r>
    <x v="391"/>
    <x v="171"/>
    <s v="CUST0158"/>
    <x v="274"/>
    <x v="2"/>
    <s v="PRD023"/>
    <x v="102"/>
    <x v="0"/>
    <s v="STR063"/>
    <x v="72"/>
    <x v="0"/>
    <s v="EMP0221"/>
    <s v="Banu Reddy"/>
    <s v="Sales"/>
    <n v="1"/>
    <n v="342.27"/>
    <n v="10"/>
    <n v="34.229999999999997"/>
    <x v="383"/>
    <n v="266.10000000000002"/>
    <n v="88.15"/>
    <x v="3"/>
    <x v="1"/>
    <x v="1"/>
    <s v="16:18"/>
    <s v="Weekend"/>
  </r>
  <r>
    <x v="392"/>
    <x v="232"/>
    <s v="CUST0158"/>
    <x v="274"/>
    <x v="2"/>
    <s v="PRD125"/>
    <x v="31"/>
    <x v="6"/>
    <s v="STR004"/>
    <x v="98"/>
    <x v="0"/>
    <s v="EMP0212"/>
    <s v="Tamil Pandian"/>
    <s v="Billing"/>
    <n v="3"/>
    <n v="219.39"/>
    <n v="0"/>
    <n v="0"/>
    <x v="384"/>
    <n v="586.32000000000005"/>
    <n v="170.58"/>
    <x v="3"/>
    <x v="1"/>
    <x v="1"/>
    <s v="19:00"/>
    <s v="Weekend"/>
  </r>
  <r>
    <x v="393"/>
    <x v="97"/>
    <s v="CUST0475"/>
    <x v="4"/>
    <x v="0"/>
    <s v="PRD028"/>
    <x v="48"/>
    <x v="1"/>
    <s v="STR077"/>
    <x v="136"/>
    <x v="0"/>
    <s v="EMP0030"/>
    <s v="Hariharan Rao"/>
    <s v="Cashier"/>
    <n v="8"/>
    <n v="429.84"/>
    <n v="5"/>
    <n v="171.94"/>
    <x v="385"/>
    <n v="2479.84"/>
    <n v="1276.96"/>
    <x v="3"/>
    <x v="1"/>
    <x v="2"/>
    <s v="18:34"/>
    <s v="Weekend"/>
  </r>
  <r>
    <x v="394"/>
    <x v="75"/>
    <s v="CUST0317"/>
    <x v="275"/>
    <x v="1"/>
    <s v="PRD067"/>
    <x v="56"/>
    <x v="11"/>
    <s v="STR016"/>
    <x v="67"/>
    <x v="0"/>
    <s v="EMP0130"/>
    <s v="Balamurugan Subramaniam"/>
    <s v="Inventory"/>
    <n v="5"/>
    <n v="186.38"/>
    <n v="5"/>
    <n v="46.59"/>
    <x v="386"/>
    <n v="678.3"/>
    <n v="207.01"/>
    <x v="3"/>
    <x v="1"/>
    <x v="1"/>
    <s v="18:20"/>
    <s v="Weekday"/>
  </r>
  <r>
    <x v="395"/>
    <x v="234"/>
    <s v="CUST0101"/>
    <x v="276"/>
    <x v="1"/>
    <s v="PRD034"/>
    <x v="84"/>
    <x v="1"/>
    <s v="STR061"/>
    <x v="66"/>
    <x v="0"/>
    <s v="EMP0279"/>
    <s v="Arun Varma"/>
    <s v="Sales"/>
    <n v="3"/>
    <n v="124.84"/>
    <n v="0"/>
    <n v="0"/>
    <x v="387"/>
    <n v="292.05"/>
    <n v="82.47"/>
    <x v="3"/>
    <x v="1"/>
    <x v="1"/>
    <s v="14:42"/>
    <s v="Weekday"/>
  </r>
  <r>
    <x v="396"/>
    <x v="235"/>
    <s v="CUST0486"/>
    <x v="35"/>
    <x v="2"/>
    <s v="PRD024"/>
    <x v="39"/>
    <x v="0"/>
    <s v="STR130"/>
    <x v="94"/>
    <x v="1"/>
    <s v="EMP0066"/>
    <s v="Padma Raj"/>
    <s v="Operations"/>
    <n v="2"/>
    <n v="313.47000000000003"/>
    <n v="10"/>
    <n v="62.69"/>
    <x v="388"/>
    <n v="492.24"/>
    <n v="156.65"/>
    <x v="3"/>
    <x v="1"/>
    <x v="1"/>
    <s v="17:28"/>
    <s v="Weekend"/>
  </r>
  <r>
    <x v="397"/>
    <x v="13"/>
    <s v="CUST0275"/>
    <x v="180"/>
    <x v="0"/>
    <s v="PRD141"/>
    <x v="49"/>
    <x v="10"/>
    <s v="STR003"/>
    <x v="43"/>
    <x v="0"/>
    <s v="EMP0298"/>
    <s v="Balaji Reddy"/>
    <s v="Billing"/>
    <n v="4"/>
    <n v="47.48"/>
    <n v="0"/>
    <n v="0"/>
    <x v="389"/>
    <n v="146.6"/>
    <n v="71.81"/>
    <x v="4"/>
    <x v="1"/>
    <x v="1"/>
    <s v="13:15"/>
    <s v="Weekend"/>
  </r>
  <r>
    <x v="398"/>
    <x v="116"/>
    <s v="CUST0680"/>
    <x v="10"/>
    <x v="1"/>
    <s v="PRD004"/>
    <x v="89"/>
    <x v="9"/>
    <s v="STR100"/>
    <x v="128"/>
    <x v="1"/>
    <s v="EMP0324"/>
    <s v="Devi Raj"/>
    <s v="Inventory"/>
    <n v="2"/>
    <n v="398.25"/>
    <n v="20"/>
    <n v="159.30000000000001"/>
    <x v="390"/>
    <n v="473.08"/>
    <n v="164.12"/>
    <x v="4"/>
    <x v="1"/>
    <x v="1"/>
    <s v="18:43"/>
    <s v="Weekday"/>
  </r>
  <r>
    <x v="399"/>
    <x v="176"/>
    <s v="CUST0137"/>
    <x v="72"/>
    <x v="0"/>
    <s v="PRD024"/>
    <x v="39"/>
    <x v="0"/>
    <s v="STR127"/>
    <x v="114"/>
    <x v="1"/>
    <s v="EMP0225"/>
    <s v="Banu Achari"/>
    <s v="Sales"/>
    <n v="4"/>
    <n v="351.96"/>
    <n v="15"/>
    <n v="211.18"/>
    <x v="391"/>
    <n v="984.48"/>
    <n v="391.68"/>
    <x v="4"/>
    <x v="1"/>
    <x v="2"/>
    <s v="17:12"/>
    <s v="Weekend"/>
  </r>
  <r>
    <x v="400"/>
    <x v="236"/>
    <s v="CUST0574"/>
    <x v="15"/>
    <x v="2"/>
    <s v="PRD142"/>
    <x v="110"/>
    <x v="10"/>
    <s v="STR158"/>
    <x v="148"/>
    <x v="2"/>
    <s v="EMP0107"/>
    <s v="Sangeetha Devi"/>
    <s v="Sales"/>
    <n v="2"/>
    <n v="522.78"/>
    <n v="0"/>
    <n v="0"/>
    <x v="392"/>
    <n v="791.74"/>
    <n v="253.82"/>
    <x v="4"/>
    <x v="1"/>
    <x v="1"/>
    <s v="15:59"/>
    <s v="Weekday"/>
  </r>
  <r>
    <x v="401"/>
    <x v="10"/>
    <s v="CUST0496"/>
    <x v="277"/>
    <x v="0"/>
    <s v="PRD014"/>
    <x v="67"/>
    <x v="0"/>
    <s v="STR042"/>
    <x v="63"/>
    <x v="0"/>
    <s v="EMP0261"/>
    <s v="Hari Murugan"/>
    <s v="Sales"/>
    <n v="7"/>
    <n v="475.81"/>
    <n v="0"/>
    <n v="0"/>
    <x v="393"/>
    <n v="2461.41"/>
    <n v="869.26"/>
    <x v="4"/>
    <x v="1"/>
    <x v="1"/>
    <s v="15:08"/>
    <s v="Weekday"/>
  </r>
  <r>
    <x v="402"/>
    <x v="163"/>
    <s v="CUST0362"/>
    <x v="278"/>
    <x v="1"/>
    <s v="PRD016"/>
    <x v="34"/>
    <x v="0"/>
    <s v="STR060"/>
    <x v="22"/>
    <x v="2"/>
    <s v="EMP0294"/>
    <s v="Meena Prabhu"/>
    <s v="Store Manager"/>
    <n v="3"/>
    <n v="59.92"/>
    <n v="0"/>
    <n v="0"/>
    <x v="394"/>
    <n v="144.44999999999999"/>
    <n v="35.31"/>
    <x v="4"/>
    <x v="1"/>
    <x v="1"/>
    <s v="17:51"/>
    <s v="Weekday"/>
  </r>
  <r>
    <x v="403"/>
    <x v="133"/>
    <s v="CUST0191"/>
    <x v="98"/>
    <x v="2"/>
    <s v="PRD128"/>
    <x v="105"/>
    <x v="7"/>
    <s v="STR005"/>
    <x v="149"/>
    <x v="0"/>
    <s v="EMP0127"/>
    <s v="Kannan Mudaliar"/>
    <s v="Sales"/>
    <n v="1"/>
    <n v="253.11"/>
    <n v="20"/>
    <n v="50.62"/>
    <x v="395"/>
    <n v="190.74"/>
    <n v="42.12"/>
    <x v="4"/>
    <x v="1"/>
    <x v="1"/>
    <s v="15:36"/>
    <s v="Weekend"/>
  </r>
  <r>
    <x v="404"/>
    <x v="237"/>
    <s v="CUST0381"/>
    <x v="257"/>
    <x v="2"/>
    <s v="PRD032"/>
    <x v="42"/>
    <x v="1"/>
    <s v="STR091"/>
    <x v="44"/>
    <x v="0"/>
    <s v="EMP0280"/>
    <s v="Hema Mudaliar"/>
    <s v="Store Manager"/>
    <n v="4"/>
    <n v="141.11000000000001"/>
    <n v="0"/>
    <n v="0"/>
    <x v="396"/>
    <n v="463.64"/>
    <n v="100.8"/>
    <x v="4"/>
    <x v="1"/>
    <x v="1"/>
    <s v="14:22"/>
    <s v="Weekday"/>
  </r>
  <r>
    <x v="405"/>
    <x v="238"/>
    <s v="CUST0237"/>
    <x v="279"/>
    <x v="2"/>
    <s v="PRD007"/>
    <x v="131"/>
    <x v="9"/>
    <s v="STR027"/>
    <x v="17"/>
    <x v="0"/>
    <s v="EMP0143"/>
    <s v="Chitra Prabhu"/>
    <s v="Sales"/>
    <n v="1"/>
    <n v="437.49"/>
    <n v="0"/>
    <n v="0"/>
    <x v="397"/>
    <n v="265.44"/>
    <n v="172.05"/>
    <x v="4"/>
    <x v="1"/>
    <x v="2"/>
    <s v="21:42"/>
    <s v="Weekday"/>
  </r>
  <r>
    <x v="406"/>
    <x v="239"/>
    <s v="CUST0150"/>
    <x v="280"/>
    <x v="2"/>
    <s v="PRD104"/>
    <x v="100"/>
    <x v="4"/>
    <s v="STR173"/>
    <x v="150"/>
    <x v="3"/>
    <s v="EMP0019"/>
    <s v="Missing Employee Name"/>
    <s v="Sales"/>
    <n v="3"/>
    <n v="191.13"/>
    <n v="0"/>
    <n v="0"/>
    <x v="398"/>
    <n v="460.26"/>
    <n v="113.13"/>
    <x v="4"/>
    <x v="1"/>
    <x v="0"/>
    <s v="12:14"/>
    <s v="Weekday"/>
  </r>
  <r>
    <x v="407"/>
    <x v="215"/>
    <s v="CUST0057"/>
    <x v="25"/>
    <x v="1"/>
    <s v="PRD103"/>
    <x v="33"/>
    <x v="4"/>
    <s v="STR104"/>
    <x v="143"/>
    <x v="1"/>
    <s v="EMP0067"/>
    <s v="Chandran Nair"/>
    <s v="Sales"/>
    <n v="2"/>
    <n v="355.64"/>
    <n v="0"/>
    <n v="0"/>
    <x v="362"/>
    <n v="606.82000000000005"/>
    <n v="211.15"/>
    <x v="4"/>
    <x v="1"/>
    <x v="1"/>
    <s v="10:42"/>
    <s v="Weekend"/>
  </r>
  <r>
    <x v="408"/>
    <x v="240"/>
    <s v="CUST0611"/>
    <x v="138"/>
    <x v="0"/>
    <s v="PRD016"/>
    <x v="34"/>
    <x v="0"/>
    <s v="STR049"/>
    <x v="33"/>
    <x v="0"/>
    <s v="EMP0183"/>
    <s v="Kamala Murugan"/>
    <s v="Cashier"/>
    <n v="5"/>
    <n v="67.989999999999995"/>
    <n v="20"/>
    <n v="67.989999999999995"/>
    <x v="399"/>
    <n v="240.75"/>
    <n v="31.21"/>
    <x v="4"/>
    <x v="1"/>
    <x v="1"/>
    <s v="14:49"/>
    <s v="Weekday"/>
  </r>
  <r>
    <x v="409"/>
    <x v="80"/>
    <s v="CUST0545"/>
    <x v="158"/>
    <x v="2"/>
    <s v="PRD096"/>
    <x v="132"/>
    <x v="4"/>
    <s v="STR017"/>
    <x v="151"/>
    <x v="0"/>
    <s v="EMP0092"/>
    <s v="Tara Gupta"/>
    <s v="Sales"/>
    <n v="4"/>
    <n v="205.93"/>
    <n v="0"/>
    <n v="0"/>
    <x v="400"/>
    <n v="680.8"/>
    <n v="266.48"/>
    <x v="4"/>
    <x v="1"/>
    <x v="1"/>
    <s v="15:34"/>
    <s v="Weekend"/>
  </r>
  <r>
    <x v="410"/>
    <x v="241"/>
    <s v="CUST0212"/>
    <x v="281"/>
    <x v="2"/>
    <s v="PRD012"/>
    <x v="61"/>
    <x v="9"/>
    <s v="STR032"/>
    <x v="99"/>
    <x v="0"/>
    <s v="EMP0133"/>
    <s v="Deepak Naicker"/>
    <s v="Sales"/>
    <n v="3"/>
    <n v="541.35"/>
    <n v="20"/>
    <n v="324.81"/>
    <x v="401"/>
    <n v="1009.2"/>
    <n v="290.04000000000002"/>
    <x v="4"/>
    <x v="1"/>
    <x v="1"/>
    <s v="09:29"/>
    <s v="Weekday"/>
  </r>
  <r>
    <x v="411"/>
    <x v="198"/>
    <s v="CUST0572"/>
    <x v="104"/>
    <x v="0"/>
    <s v="PRD121"/>
    <x v="78"/>
    <x v="6"/>
    <s v="STR087"/>
    <x v="88"/>
    <x v="0"/>
    <s v="EMP0222"/>
    <s v="Poornima Rao"/>
    <s v="Inventory"/>
    <n v="4"/>
    <n v="328.56"/>
    <n v="0"/>
    <n v="0"/>
    <x v="402"/>
    <n v="1086.1199999999999"/>
    <n v="228.12"/>
    <x v="4"/>
    <x v="1"/>
    <x v="1"/>
    <s v="12:07"/>
    <s v="Weekday"/>
  </r>
  <r>
    <x v="412"/>
    <x v="242"/>
    <s v="CUST0006"/>
    <x v="282"/>
    <x v="1"/>
    <s v="PRD118"/>
    <x v="117"/>
    <x v="6"/>
    <s v="STR124"/>
    <x v="29"/>
    <x v="1"/>
    <s v="EMP0164"/>
    <s v="Sundar Naicker"/>
    <s v="Billing"/>
    <n v="1"/>
    <n v="155.55000000000001"/>
    <n v="10"/>
    <n v="15.55"/>
    <x v="403"/>
    <n v="137.63999999999999"/>
    <n v="2.36"/>
    <x v="4"/>
    <x v="1"/>
    <x v="1"/>
    <s v="21:47"/>
    <s v="Weekday"/>
  </r>
  <r>
    <x v="413"/>
    <x v="64"/>
    <s v="CUST0165"/>
    <x v="283"/>
    <x v="0"/>
    <s v="PRD050"/>
    <x v="40"/>
    <x v="5"/>
    <s v="STR071"/>
    <x v="5"/>
    <x v="0"/>
    <s v="EMP0239"/>
    <s v="Hariharan Gounder"/>
    <s v="Billing"/>
    <n v="7"/>
    <n v="51.58"/>
    <n v="15"/>
    <n v="54.16"/>
    <x v="404"/>
    <n v="262.36"/>
    <n v="90.57"/>
    <x v="4"/>
    <x v="1"/>
    <x v="0"/>
    <s v="10:04"/>
    <s v="Weekend"/>
  </r>
  <r>
    <x v="414"/>
    <x v="243"/>
    <s v="CUST0676"/>
    <x v="254"/>
    <x v="0"/>
    <s v="PRD143"/>
    <x v="107"/>
    <x v="10"/>
    <s v="STR050"/>
    <x v="147"/>
    <x v="0"/>
    <s v="EMP0210"/>
    <s v="Karthik Venkataraman"/>
    <s v="Sales"/>
    <n v="5"/>
    <n v="230.98"/>
    <n v="10"/>
    <n v="115.49"/>
    <x v="405"/>
    <n v="778.25"/>
    <n v="261.16000000000003"/>
    <x v="4"/>
    <x v="1"/>
    <x v="1"/>
    <s v="18:52"/>
    <s v="Weekday"/>
  </r>
  <r>
    <x v="415"/>
    <x v="59"/>
    <s v="CUST0221"/>
    <x v="246"/>
    <x v="0"/>
    <s v="PRD059"/>
    <x v="133"/>
    <x v="11"/>
    <s v="STR035"/>
    <x v="34"/>
    <x v="0"/>
    <s v="EMP0158"/>
    <s v="Kavya Varma"/>
    <s v="Sales"/>
    <n v="6"/>
    <n v="558.82000000000005"/>
    <n v="15"/>
    <n v="502.94"/>
    <x v="406"/>
    <n v="2179.7399999999998"/>
    <n v="1097.74"/>
    <x v="4"/>
    <x v="1"/>
    <x v="2"/>
    <s v="14:20"/>
    <s v="Weekend"/>
  </r>
  <r>
    <x v="416"/>
    <x v="158"/>
    <s v="CUST0106"/>
    <x v="226"/>
    <x v="0"/>
    <s v="PRD026"/>
    <x v="99"/>
    <x v="1"/>
    <s v="STR144"/>
    <x v="127"/>
    <x v="2"/>
    <s v="EMP0047"/>
    <s v="Sundar Gounder"/>
    <s v="Store Manager"/>
    <n v="4"/>
    <n v="349.59"/>
    <n v="10"/>
    <n v="139.84"/>
    <x v="407"/>
    <n v="989"/>
    <n v="269.52"/>
    <x v="4"/>
    <x v="1"/>
    <x v="1"/>
    <s v="14:37"/>
    <s v="Weekday"/>
  </r>
  <r>
    <x v="417"/>
    <x v="133"/>
    <s v="CUST0493"/>
    <x v="152"/>
    <x v="0"/>
    <s v="PRD079"/>
    <x v="28"/>
    <x v="2"/>
    <s v="STR006"/>
    <x v="18"/>
    <x v="0"/>
    <s v="EMP0265"/>
    <s v="Padma Subramaniam"/>
    <s v="Operations"/>
    <n v="7"/>
    <n v="293.76"/>
    <n v="20"/>
    <n v="411.26"/>
    <x v="408"/>
    <n v="1358.42"/>
    <n v="533.4"/>
    <x v="4"/>
    <x v="0"/>
    <x v="0"/>
    <s v="17:34"/>
    <s v="Weekend"/>
  </r>
  <r>
    <x v="418"/>
    <x v="244"/>
    <s v="CUST0636"/>
    <x v="125"/>
    <x v="2"/>
    <s v="PRD020"/>
    <x v="80"/>
    <x v="0"/>
    <s v="STR012"/>
    <x v="85"/>
    <x v="0"/>
    <s v="EMP0142"/>
    <s v="Sathish Subramaniam"/>
    <s v="Billing"/>
    <n v="2"/>
    <n v="99.93"/>
    <n v="10"/>
    <n v="19.989999999999998"/>
    <x v="409"/>
    <n v="172.1"/>
    <n v="7.77"/>
    <x v="4"/>
    <x v="1"/>
    <x v="1"/>
    <s v="18:39"/>
    <s v="Weekday"/>
  </r>
  <r>
    <x v="419"/>
    <x v="186"/>
    <s v="CUST0197"/>
    <x v="284"/>
    <x v="2"/>
    <s v="PRD037"/>
    <x v="115"/>
    <x v="12"/>
    <s v="STR013"/>
    <x v="50"/>
    <x v="0"/>
    <s v="EMP0143"/>
    <s v="Chitra Prabhu"/>
    <s v="Sales"/>
    <n v="1"/>
    <n v="245.32"/>
    <n v="5"/>
    <n v="12.27"/>
    <x v="410"/>
    <n v="209.38"/>
    <n v="58.63"/>
    <x v="4"/>
    <x v="1"/>
    <x v="1"/>
    <s v="21:14"/>
    <s v="Weekend"/>
  </r>
  <r>
    <x v="420"/>
    <x v="123"/>
    <s v="CUST0654"/>
    <x v="156"/>
    <x v="0"/>
    <s v="PRD003"/>
    <x v="57"/>
    <x v="9"/>
    <s v="STR051"/>
    <x v="52"/>
    <x v="0"/>
    <s v="EMP0191"/>
    <s v="Thenmozhi Krishnan"/>
    <s v="Billing"/>
    <n v="5"/>
    <n v="671.76"/>
    <n v="15"/>
    <n v="503.82"/>
    <x v="411"/>
    <n v="1718.25"/>
    <n v="1136.73"/>
    <x v="4"/>
    <x v="1"/>
    <x v="2"/>
    <s v="16:00"/>
    <s v="Weekday"/>
  </r>
  <r>
    <x v="421"/>
    <x v="75"/>
    <s v="CUST0501"/>
    <x v="204"/>
    <x v="2"/>
    <s v="PRD134"/>
    <x v="129"/>
    <x v="7"/>
    <s v="STR077"/>
    <x v="136"/>
    <x v="0"/>
    <s v="EMP0030"/>
    <s v="Hariharan Rao"/>
    <s v="Cashier"/>
    <n v="4"/>
    <n v="353.05"/>
    <n v="0"/>
    <n v="0"/>
    <x v="412"/>
    <n v="1051.2"/>
    <n v="361"/>
    <x v="4"/>
    <x v="0"/>
    <x v="1"/>
    <s v="12:05"/>
    <s v="Weekday"/>
  </r>
  <r>
    <x v="422"/>
    <x v="245"/>
    <s v="CUST0450"/>
    <x v="285"/>
    <x v="0"/>
    <s v="PRD014"/>
    <x v="67"/>
    <x v="0"/>
    <s v="STR079"/>
    <x v="123"/>
    <x v="0"/>
    <s v="EMP0295"/>
    <s v="Lakshmi Nair"/>
    <s v="Inventory"/>
    <n v="3"/>
    <n v="455.73"/>
    <n v="0"/>
    <n v="0"/>
    <x v="413"/>
    <n v="1054.8900000000001"/>
    <n v="517.38"/>
    <x v="4"/>
    <x v="1"/>
    <x v="1"/>
    <s v="19:30"/>
    <s v="Weekend"/>
  </r>
  <r>
    <x v="423"/>
    <x v="0"/>
    <s v="CUST0246"/>
    <x v="62"/>
    <x v="0"/>
    <s v="PRD124"/>
    <x v="22"/>
    <x v="6"/>
    <s v="STR119"/>
    <x v="152"/>
    <x v="1"/>
    <s v="EMP0110"/>
    <s v="Nandhini Chandran"/>
    <s v="Cashier"/>
    <n v="8"/>
    <n v="124.7"/>
    <n v="15"/>
    <n v="149.63999999999999"/>
    <x v="414"/>
    <n v="871.36"/>
    <n v="103.79"/>
    <x v="4"/>
    <x v="1"/>
    <x v="1"/>
    <s v="15:53"/>
    <s v="Weekend"/>
  </r>
  <r>
    <x v="424"/>
    <x v="144"/>
    <s v="CUST0551"/>
    <x v="201"/>
    <x v="0"/>
    <s v="PRD064"/>
    <x v="53"/>
    <x v="11"/>
    <s v="STR018"/>
    <x v="69"/>
    <x v="0"/>
    <s v="EMP0308"/>
    <s v="Thenmozhi Selvam"/>
    <s v="Cashier"/>
    <n v="5"/>
    <n v="420.41"/>
    <n v="0"/>
    <n v="0"/>
    <x v="415"/>
    <n v="1378.35"/>
    <n v="723.7"/>
    <x v="4"/>
    <x v="1"/>
    <x v="1"/>
    <s v="14:29"/>
    <s v="Weekday"/>
  </r>
  <r>
    <x v="425"/>
    <x v="126"/>
    <s v="CUST0568"/>
    <x v="286"/>
    <x v="0"/>
    <s v="PRD032"/>
    <x v="42"/>
    <x v="1"/>
    <s v="STR071"/>
    <x v="5"/>
    <x v="0"/>
    <s v="EMP0189"/>
    <s v="Harini Pillai"/>
    <s v="Billing"/>
    <n v="5"/>
    <n v="143.03"/>
    <n v="20"/>
    <n v="143.03"/>
    <x v="416"/>
    <n v="579.54999999999995"/>
    <n v="-7.43"/>
    <x v="4"/>
    <x v="1"/>
    <x v="1"/>
    <s v="09:59"/>
    <s v="Weekday"/>
  </r>
  <r>
    <x v="426"/>
    <x v="246"/>
    <s v="CUST0620"/>
    <x v="287"/>
    <x v="1"/>
    <s v="PRD085"/>
    <x v="117"/>
    <x v="8"/>
    <s v="STR098"/>
    <x v="39"/>
    <x v="2"/>
    <s v="EMP0096"/>
    <s v="Manoj Nathan"/>
    <s v="Sales"/>
    <n v="3"/>
    <n v="389.61"/>
    <n v="0"/>
    <n v="0"/>
    <x v="297"/>
    <n v="1008.21"/>
    <n v="160.62"/>
    <x v="4"/>
    <x v="1"/>
    <x v="2"/>
    <s v="12:04"/>
    <s v="Weekday"/>
  </r>
  <r>
    <x v="427"/>
    <x v="84"/>
    <s v="CUST0416"/>
    <x v="288"/>
    <x v="1"/>
    <s v="PRD138"/>
    <x v="134"/>
    <x v="7"/>
    <s v="STR158"/>
    <x v="148"/>
    <x v="2"/>
    <s v="EMP0107"/>
    <s v="Sangeetha Devi"/>
    <s v="Sales"/>
    <n v="2"/>
    <n v="416.08"/>
    <n v="20"/>
    <n v="166.43"/>
    <x v="417"/>
    <n v="639.28"/>
    <n v="26.45"/>
    <x v="4"/>
    <x v="1"/>
    <x v="2"/>
    <s v="12:11"/>
    <s v="Weekday"/>
  </r>
  <r>
    <x v="428"/>
    <x v="187"/>
    <s v="CUST0541"/>
    <x v="289"/>
    <x v="0"/>
    <s v="PRD091"/>
    <x v="101"/>
    <x v="13"/>
    <s v="STR045"/>
    <x v="141"/>
    <x v="0"/>
    <s v="EMP0204"/>
    <s v="Ramesh Murugan"/>
    <s v="Inventory"/>
    <n v="5"/>
    <n v="425.31"/>
    <n v="0"/>
    <n v="0"/>
    <x v="418"/>
    <n v="1507.85"/>
    <n v="618.70000000000005"/>
    <x v="4"/>
    <x v="1"/>
    <x v="0"/>
    <s v="09:47"/>
    <s v="Weekday"/>
  </r>
  <r>
    <x v="429"/>
    <x v="98"/>
    <s v="CUST0691"/>
    <x v="290"/>
    <x v="2"/>
    <s v="PRD137"/>
    <x v="120"/>
    <x v="7"/>
    <s v="STR123"/>
    <x v="77"/>
    <x v="1"/>
    <s v="EMP0299"/>
    <s v="Nandhini Kumar"/>
    <s v="Cashier"/>
    <n v="1"/>
    <n v="442.14"/>
    <n v="0"/>
    <n v="0"/>
    <x v="419"/>
    <n v="351.87"/>
    <n v="90.27"/>
    <x v="4"/>
    <x v="1"/>
    <x v="1"/>
    <s v="13:38"/>
    <s v="Weekday"/>
  </r>
  <r>
    <x v="430"/>
    <x v="40"/>
    <s v="CUST0047"/>
    <x v="291"/>
    <x v="2"/>
    <s v="PRD055"/>
    <x v="103"/>
    <x v="5"/>
    <s v="STR002"/>
    <x v="116"/>
    <x v="0"/>
    <s v="EMP0185"/>
    <s v="Ezhil Raj"/>
    <s v="Inventory"/>
    <n v="3"/>
    <n v="125.15"/>
    <n v="0"/>
    <n v="0"/>
    <x v="420"/>
    <n v="287.10000000000002"/>
    <n v="88.35"/>
    <x v="4"/>
    <x v="1"/>
    <x v="1"/>
    <s v="18:30"/>
    <s v="Weekday"/>
  </r>
  <r>
    <x v="431"/>
    <x v="89"/>
    <s v="CUST0011"/>
    <x v="210"/>
    <x v="2"/>
    <s v="PRD141"/>
    <x v="49"/>
    <x v="10"/>
    <s v="STR031"/>
    <x v="58"/>
    <x v="0"/>
    <s v="EMP0153"/>
    <s v="Eswari Raj"/>
    <s v="Sales"/>
    <n v="1"/>
    <n v="46.76"/>
    <n v="20"/>
    <n v="9.35"/>
    <x v="421"/>
    <n v="36.65"/>
    <n v="0.76"/>
    <x v="4"/>
    <x v="1"/>
    <x v="1"/>
    <s v="17:30"/>
    <s v="Weekday"/>
  </r>
  <r>
    <x v="432"/>
    <x v="123"/>
    <s v="CUST0330"/>
    <x v="292"/>
    <x v="1"/>
    <s v="PRD094"/>
    <x v="109"/>
    <x v="4"/>
    <s v="STR087"/>
    <x v="88"/>
    <x v="0"/>
    <s v="EMP0222"/>
    <s v="Poornima Rao"/>
    <s v="Inventory"/>
    <n v="3"/>
    <n v="298.68"/>
    <n v="0"/>
    <n v="0"/>
    <x v="422"/>
    <n v="752.07"/>
    <n v="143.97"/>
    <x v="4"/>
    <x v="1"/>
    <x v="2"/>
    <s v="20:20"/>
    <s v="Weekday"/>
  </r>
  <r>
    <x v="433"/>
    <x v="178"/>
    <s v="CUST0503"/>
    <x v="293"/>
    <x v="2"/>
    <s v="PRD147"/>
    <x v="32"/>
    <x v="10"/>
    <s v="STR167"/>
    <x v="153"/>
    <x v="3"/>
    <s v="EMP0078"/>
    <s v="Hemalatha Naicker"/>
    <s v="Billing"/>
    <n v="3"/>
    <n v="67.37"/>
    <n v="10"/>
    <n v="20.21"/>
    <x v="423"/>
    <n v="151.29"/>
    <n v="57.9"/>
    <x v="4"/>
    <x v="1"/>
    <x v="1"/>
    <s v="14:36"/>
    <s v="Weekend"/>
  </r>
  <r>
    <x v="434"/>
    <x v="8"/>
    <s v="CUST0203"/>
    <x v="44"/>
    <x v="1"/>
    <s v="PRD049"/>
    <x v="126"/>
    <x v="5"/>
    <s v="STR064"/>
    <x v="110"/>
    <x v="0"/>
    <s v="EMP0228"/>
    <s v="Poornima Naidu"/>
    <s v="Sales"/>
    <n v="1"/>
    <n v="418.79"/>
    <n v="20"/>
    <n v="83.76"/>
    <x v="424"/>
    <n v="308.94"/>
    <n v="76.34"/>
    <x v="4"/>
    <x v="1"/>
    <x v="0"/>
    <s v="14:55"/>
    <s v="Weekend"/>
  </r>
  <r>
    <x v="435"/>
    <x v="247"/>
    <s v="CUST0095"/>
    <x v="294"/>
    <x v="2"/>
    <s v="PRD053"/>
    <x v="50"/>
    <x v="5"/>
    <s v="STR034"/>
    <x v="140"/>
    <x v="0"/>
    <s v="EMP0059"/>
    <s v="Ezhil Rao"/>
    <s v="Billing"/>
    <n v="4"/>
    <n v="262.77"/>
    <n v="0"/>
    <n v="0"/>
    <x v="425"/>
    <n v="778.56"/>
    <n v="272.52"/>
    <x v="4"/>
    <x v="1"/>
    <x v="2"/>
    <s v="14:30"/>
    <s v="Weekday"/>
  </r>
  <r>
    <x v="436"/>
    <x v="143"/>
    <s v="CUST0381"/>
    <x v="257"/>
    <x v="2"/>
    <s v="PRD090"/>
    <x v="91"/>
    <x v="8"/>
    <s v="STR016"/>
    <x v="67"/>
    <x v="0"/>
    <s v="EMP0166"/>
    <s v="Ramesh Pandian"/>
    <s v="Sales"/>
    <n v="2"/>
    <n v="438.7"/>
    <n v="10"/>
    <n v="87.74"/>
    <x v="426"/>
    <n v="740.36"/>
    <n v="49.3"/>
    <x v="4"/>
    <x v="1"/>
    <x v="1"/>
    <s v="09:03"/>
    <s v="Weekday"/>
  </r>
  <r>
    <x v="437"/>
    <x v="161"/>
    <s v="CUST0101"/>
    <x v="276"/>
    <x v="1"/>
    <s v="PRD019"/>
    <x v="35"/>
    <x v="0"/>
    <s v="STR018"/>
    <x v="69"/>
    <x v="0"/>
    <s v="EMP0308"/>
    <s v="Thenmozhi Selvam"/>
    <s v="Cashier"/>
    <n v="5"/>
    <n v="448.94"/>
    <n v="10"/>
    <n v="224.47"/>
    <x v="427"/>
    <n v="1900.4"/>
    <n v="119.83"/>
    <x v="4"/>
    <x v="1"/>
    <x v="1"/>
    <s v="09:51"/>
    <s v="Weekday"/>
  </r>
  <r>
    <x v="438"/>
    <x v="47"/>
    <s v="CUST0535"/>
    <x v="295"/>
    <x v="2"/>
    <s v="PRD078"/>
    <x v="60"/>
    <x v="2"/>
    <s v="STR074"/>
    <x v="49"/>
    <x v="0"/>
    <s v="EMP0270"/>
    <s v="Priya Venkataraman"/>
    <s v="Operations"/>
    <n v="1"/>
    <n v="261.55"/>
    <n v="5"/>
    <n v="13.08"/>
    <x v="428"/>
    <n v="215.03"/>
    <n v="33.44"/>
    <x v="4"/>
    <x v="1"/>
    <x v="0"/>
    <s v="12:56"/>
    <s v="Weekday"/>
  </r>
  <r>
    <x v="439"/>
    <x v="248"/>
    <s v="CUST0415"/>
    <x v="296"/>
    <x v="0"/>
    <s v="PRD072"/>
    <x v="23"/>
    <x v="2"/>
    <s v="STR151"/>
    <x v="107"/>
    <x v="2"/>
    <s v="EMP0277"/>
    <s v="Arun Velan"/>
    <s v="Cashier"/>
    <n v="4"/>
    <n v="345.14"/>
    <n v="0"/>
    <n v="0"/>
    <x v="429"/>
    <n v="1055.4000000000001"/>
    <n v="325.16000000000003"/>
    <x v="4"/>
    <x v="1"/>
    <x v="2"/>
    <s v="16:05"/>
    <s v="Weekday"/>
  </r>
  <r>
    <x v="440"/>
    <x v="36"/>
    <s v="CUST0446"/>
    <x v="297"/>
    <x v="1"/>
    <s v="PRD015"/>
    <x v="55"/>
    <x v="0"/>
    <s v="STR033"/>
    <x v="23"/>
    <x v="0"/>
    <s v="EMP0024"/>
    <s v="Bhavani Kumar"/>
    <s v="Cashier"/>
    <n v="2"/>
    <n v="459.58"/>
    <n v="10"/>
    <n v="91.92"/>
    <x v="430"/>
    <n v="773.78"/>
    <n v="53.46"/>
    <x v="4"/>
    <x v="1"/>
    <x v="1"/>
    <s v="19:58"/>
    <s v="Weekday"/>
  </r>
  <r>
    <x v="441"/>
    <x v="249"/>
    <s v="CUST0112"/>
    <x v="298"/>
    <x v="1"/>
    <s v="PRD077"/>
    <x v="97"/>
    <x v="2"/>
    <s v="STR040"/>
    <x v="91"/>
    <x v="1"/>
    <s v="EMP0061"/>
    <s v="Poornima Devi"/>
    <s v="Billing"/>
    <n v="2"/>
    <n v="86.11"/>
    <n v="10"/>
    <n v="17.22"/>
    <x v="431"/>
    <n v="136.34"/>
    <n v="18.66"/>
    <x v="4"/>
    <x v="1"/>
    <x v="1"/>
    <s v="18:02"/>
    <s v="Weekday"/>
  </r>
  <r>
    <x v="442"/>
    <x v="7"/>
    <s v="CUST0045"/>
    <x v="244"/>
    <x v="0"/>
    <s v="PRD066"/>
    <x v="73"/>
    <x v="11"/>
    <s v="STR067"/>
    <x v="102"/>
    <x v="0"/>
    <s v="EMP0247"/>
    <s v="Sudha Balan"/>
    <s v="Sales"/>
    <n v="5"/>
    <n v="499.76"/>
    <n v="15"/>
    <n v="374.82"/>
    <x v="432"/>
    <n v="1827.85"/>
    <n v="614.73"/>
    <x v="4"/>
    <x v="1"/>
    <x v="1"/>
    <s v="10:31"/>
    <s v="Weekend"/>
  </r>
  <r>
    <x v="443"/>
    <x v="32"/>
    <s v="CUST0599"/>
    <x v="99"/>
    <x v="0"/>
    <s v="PRD075"/>
    <x v="72"/>
    <x v="2"/>
    <s v="STR107"/>
    <x v="135"/>
    <x v="1"/>
    <s v="EMP0038"/>
    <s v="Yamuna Achari"/>
    <s v="Inventory"/>
    <n v="7"/>
    <n v="298.02"/>
    <n v="5"/>
    <n v="104.31"/>
    <x v="433"/>
    <n v="1576.96"/>
    <n v="702.14"/>
    <x v="4"/>
    <x v="1"/>
    <x v="1"/>
    <s v="13:00"/>
    <s v="Weekend"/>
  </r>
  <r>
    <x v="444"/>
    <x v="46"/>
    <s v="CUST0336"/>
    <x v="267"/>
    <x v="1"/>
    <s v="PRD041"/>
    <x v="135"/>
    <x v="12"/>
    <s v="STR060"/>
    <x v="22"/>
    <x v="2"/>
    <s v="EMP0181"/>
    <s v="Madhavan Murugan"/>
    <s v="Sales"/>
    <n v="1"/>
    <n v="217.85"/>
    <n v="5"/>
    <n v="10.89"/>
    <x v="434"/>
    <n v="189.69"/>
    <n v="48.31"/>
    <x v="4"/>
    <x v="1"/>
    <x v="1"/>
    <s v="16:12"/>
    <s v="Weekend"/>
  </r>
  <r>
    <x v="445"/>
    <x v="250"/>
    <s v="CUST0455"/>
    <x v="127"/>
    <x v="0"/>
    <s v="PRD127"/>
    <x v="123"/>
    <x v="6"/>
    <s v="STR075"/>
    <x v="10"/>
    <x v="0"/>
    <s v="EMP0132"/>
    <s v="Radha Balan"/>
    <s v="Sales"/>
    <n v="5"/>
    <n v="356.48"/>
    <n v="0"/>
    <n v="0"/>
    <x v="435"/>
    <n v="1451.65"/>
    <n v="330.75"/>
    <x v="4"/>
    <x v="1"/>
    <x v="1"/>
    <s v="20:28"/>
    <s v="Weekday"/>
  </r>
  <r>
    <x v="446"/>
    <x v="72"/>
    <s v="CUST0459"/>
    <x v="299"/>
    <x v="2"/>
    <s v="PRD135"/>
    <x v="77"/>
    <x v="7"/>
    <s v="STR016"/>
    <x v="67"/>
    <x v="0"/>
    <s v="EMP0013"/>
    <s v="Gokul Achari"/>
    <s v="Billing"/>
    <n v="3"/>
    <n v="379.12"/>
    <n v="10"/>
    <n v="113.74"/>
    <x v="436"/>
    <n v="879.15"/>
    <n v="298.01"/>
    <x v="4"/>
    <x v="1"/>
    <x v="0"/>
    <s v="09:07"/>
    <s v="Weekend"/>
  </r>
  <r>
    <x v="447"/>
    <x v="251"/>
    <s v="CUST0620"/>
    <x v="287"/>
    <x v="1"/>
    <s v="PRD102"/>
    <x v="136"/>
    <x v="4"/>
    <s v="STR079"/>
    <x v="123"/>
    <x v="0"/>
    <s v="EMP0295"/>
    <s v="Lakshmi Nair"/>
    <s v="Inventory"/>
    <n v="2"/>
    <n v="400.33"/>
    <n v="5"/>
    <n v="40.03"/>
    <x v="437"/>
    <n v="681.8"/>
    <n v="78.83"/>
    <x v="4"/>
    <x v="1"/>
    <x v="1"/>
    <s v="15:26"/>
    <s v="Weekday"/>
  </r>
  <r>
    <x v="448"/>
    <x v="129"/>
    <s v="CUST0467"/>
    <x v="300"/>
    <x v="1"/>
    <s v="PRD097"/>
    <x v="7"/>
    <x v="4"/>
    <s v="STR103"/>
    <x v="154"/>
    <x v="1"/>
    <s v="EMP0251"/>
    <s v="Ishwarya Pillai"/>
    <s v="Cashier"/>
    <n v="5"/>
    <n v="365.92"/>
    <n v="20"/>
    <n v="365.92"/>
    <x v="438"/>
    <n v="1551.9"/>
    <n v="131.33000000000001"/>
    <x v="4"/>
    <x v="1"/>
    <x v="1"/>
    <s v="21:12"/>
    <s v="Weekend"/>
  </r>
  <r>
    <x v="449"/>
    <x v="252"/>
    <s v="CUST0658"/>
    <x v="193"/>
    <x v="0"/>
    <s v="PRD099"/>
    <x v="72"/>
    <x v="4"/>
    <s v="STR058"/>
    <x v="90"/>
    <x v="0"/>
    <s v="EMP0182"/>
    <s v="Arun Naicker"/>
    <s v="Operations"/>
    <n v="7"/>
    <n v="454.66"/>
    <n v="5"/>
    <n v="159.13"/>
    <x v="439"/>
    <n v="2432.29"/>
    <n v="1044.72"/>
    <x v="4"/>
    <x v="1"/>
    <x v="1"/>
    <s v="17:17"/>
    <s v="Weekend"/>
  </r>
  <r>
    <x v="450"/>
    <x v="214"/>
    <s v="CUST0394"/>
    <x v="71"/>
    <x v="0"/>
    <s v="PRD048"/>
    <x v="104"/>
    <x v="5"/>
    <s v="STR046"/>
    <x v="0"/>
    <x v="0"/>
    <s v="EMP0191"/>
    <s v="Thenmozhi Krishnan"/>
    <s v="Billing"/>
    <n v="7"/>
    <n v="150.41999999999999"/>
    <n v="15"/>
    <n v="157.94"/>
    <x v="440"/>
    <n v="764.47"/>
    <n v="130.53"/>
    <x v="4"/>
    <x v="1"/>
    <x v="2"/>
    <s v="10:11"/>
    <s v="Weekday"/>
  </r>
  <r>
    <x v="451"/>
    <x v="85"/>
    <s v="CUST0168"/>
    <x v="301"/>
    <x v="0"/>
    <s v="PRD053"/>
    <x v="50"/>
    <x v="5"/>
    <s v="STR106"/>
    <x v="65"/>
    <x v="1"/>
    <s v="EMP0096"/>
    <s v="Manoj Nathan"/>
    <s v="Sales"/>
    <n v="4"/>
    <n v="301.17"/>
    <n v="0"/>
    <n v="0"/>
    <x v="441"/>
    <n v="778.56"/>
    <n v="606.82000000000005"/>
    <x v="4"/>
    <x v="1"/>
    <x v="1"/>
    <s v="12:44"/>
    <s v="Weekend"/>
  </r>
  <r>
    <x v="452"/>
    <x v="94"/>
    <s v="CUST0368"/>
    <x v="302"/>
    <x v="1"/>
    <s v="PRD150"/>
    <x v="51"/>
    <x v="10"/>
    <s v="STR012"/>
    <x v="85"/>
    <x v="0"/>
    <s v="EMP0157"/>
    <s v="Elango Velan"/>
    <s v="Cashier"/>
    <n v="4"/>
    <n v="214.04"/>
    <n v="5"/>
    <n v="42.81"/>
    <x v="442"/>
    <n v="632.24"/>
    <n v="181.11"/>
    <x v="4"/>
    <x v="1"/>
    <x v="2"/>
    <s v="15:01"/>
    <s v="Weekday"/>
  </r>
  <r>
    <x v="453"/>
    <x v="252"/>
    <s v="CUST0554"/>
    <x v="266"/>
    <x v="1"/>
    <s v="PRD010"/>
    <x v="127"/>
    <x v="16"/>
    <s v="STR078"/>
    <x v="53"/>
    <x v="0"/>
    <s v="EMP0296"/>
    <s v="Vani Venkataraman"/>
    <s v="Billing"/>
    <n v="3"/>
    <n v="182.3"/>
    <n v="15"/>
    <n v="82.04"/>
    <x v="443"/>
    <n v="322.8"/>
    <n v="211.79"/>
    <x v="4"/>
    <x v="1"/>
    <x v="1"/>
    <s v="18:27"/>
    <s v="Weekend"/>
  </r>
  <r>
    <x v="454"/>
    <x v="214"/>
    <s v="CUST0666"/>
    <x v="67"/>
    <x v="0"/>
    <s v="PRD119"/>
    <x v="8"/>
    <x v="6"/>
    <s v="STR025"/>
    <x v="64"/>
    <x v="0"/>
    <s v="EMP0079"/>
    <s v="Udhay Naicker"/>
    <s v="Sales"/>
    <n v="4"/>
    <n v="259.81"/>
    <n v="10"/>
    <n v="103.92"/>
    <x v="444"/>
    <n v="852.92"/>
    <n v="82.4"/>
    <x v="4"/>
    <x v="1"/>
    <x v="1"/>
    <s v="18:30"/>
    <s v="Weekday"/>
  </r>
  <r>
    <x v="455"/>
    <x v="59"/>
    <s v="CUST0114"/>
    <x v="303"/>
    <x v="2"/>
    <s v="PRD004"/>
    <x v="89"/>
    <x v="9"/>
    <s v="STR056"/>
    <x v="112"/>
    <x v="0"/>
    <s v="EMP0315"/>
    <s v="Mani Pandian"/>
    <s v="Sales"/>
    <n v="1"/>
    <n v="398.25"/>
    <n v="5"/>
    <n v="19.91"/>
    <x v="445"/>
    <n v="236.54"/>
    <n v="198.55"/>
    <x v="4"/>
    <x v="1"/>
    <x v="1"/>
    <s v="14:52"/>
    <s v="Weekend"/>
  </r>
  <r>
    <x v="456"/>
    <x v="153"/>
    <s v="CUST0517"/>
    <x v="304"/>
    <x v="1"/>
    <s v="PRD027"/>
    <x v="17"/>
    <x v="1"/>
    <s v="STR014"/>
    <x v="131"/>
    <x v="0"/>
    <s v="EMP0109"/>
    <s v="Dinesh Chettiar"/>
    <s v="Store Manager"/>
    <n v="3"/>
    <n v="139.21"/>
    <n v="5"/>
    <n v="20.88"/>
    <x v="446"/>
    <n v="320.97000000000003"/>
    <n v="135.29"/>
    <x v="4"/>
    <x v="1"/>
    <x v="2"/>
    <s v="09:41"/>
    <s v="Weekend"/>
  </r>
  <r>
    <x v="457"/>
    <x v="230"/>
    <s v="CUST0190"/>
    <x v="305"/>
    <x v="2"/>
    <s v="PRD085"/>
    <x v="117"/>
    <x v="8"/>
    <s v="STR075"/>
    <x v="10"/>
    <x v="0"/>
    <s v="EMP0132"/>
    <s v="Radha Balan"/>
    <s v="Sales"/>
    <n v="1"/>
    <n v="389.61"/>
    <n v="5"/>
    <n v="19.48"/>
    <x v="447"/>
    <n v="336.07"/>
    <n v="34.06"/>
    <x v="4"/>
    <x v="0"/>
    <x v="1"/>
    <s v="12:29"/>
    <s v="Weekday"/>
  </r>
  <r>
    <x v="458"/>
    <x v="253"/>
    <s v="CUST0647"/>
    <x v="306"/>
    <x v="0"/>
    <s v="PRD021"/>
    <x v="15"/>
    <x v="0"/>
    <s v="STR091"/>
    <x v="44"/>
    <x v="0"/>
    <s v="EMP0307"/>
    <s v="Kishore Chandran"/>
    <s v="Cashier"/>
    <n v="4"/>
    <n v="44.33"/>
    <n v="20"/>
    <n v="35.46"/>
    <x v="448"/>
    <n v="129.6"/>
    <n v="12.26"/>
    <x v="4"/>
    <x v="1"/>
    <x v="1"/>
    <s v="15:56"/>
    <s v="Weekday"/>
  </r>
  <r>
    <x v="459"/>
    <x v="159"/>
    <s v="CUST0380"/>
    <x v="307"/>
    <x v="1"/>
    <s v="PRD044"/>
    <x v="113"/>
    <x v="12"/>
    <s v="STR057"/>
    <x v="155"/>
    <x v="0"/>
    <s v="EMP0225"/>
    <s v="Banu Achari"/>
    <s v="Sales"/>
    <n v="2"/>
    <n v="229.81"/>
    <n v="15"/>
    <n v="68.94"/>
    <x v="449"/>
    <n v="416.44"/>
    <n v="32.840000000000003"/>
    <x v="4"/>
    <x v="1"/>
    <x v="2"/>
    <s v="16:07"/>
    <s v="Weekend"/>
  </r>
  <r>
    <x v="460"/>
    <x v="76"/>
    <s v="CUST0058"/>
    <x v="12"/>
    <x v="0"/>
    <s v="PRD015"/>
    <x v="55"/>
    <x v="0"/>
    <s v="STR113"/>
    <x v="156"/>
    <x v="1"/>
    <s v="EMP0339"/>
    <s v="Hariharan Mudaliar"/>
    <s v="Cashier"/>
    <n v="4"/>
    <n v="521.78"/>
    <n v="0"/>
    <n v="0"/>
    <x v="450"/>
    <n v="1547.56"/>
    <n v="539.55999999999995"/>
    <x v="4"/>
    <x v="0"/>
    <x v="1"/>
    <s v="15:07"/>
    <s v="Weekday"/>
  </r>
  <r>
    <x v="461"/>
    <x v="178"/>
    <s v="CUST0669"/>
    <x v="1"/>
    <x v="1"/>
    <s v="PRD017"/>
    <x v="27"/>
    <x v="0"/>
    <s v="STR147"/>
    <x v="157"/>
    <x v="2"/>
    <s v="EMP0001"/>
    <s v="Manoj Pillai"/>
    <s v="Sales"/>
    <n v="2"/>
    <n v="464.41"/>
    <n v="15"/>
    <n v="139.32"/>
    <x v="451"/>
    <n v="795.38"/>
    <n v="112.54"/>
    <x v="4"/>
    <x v="1"/>
    <x v="0"/>
    <s v="14:35"/>
    <s v="Weekend"/>
  </r>
  <r>
    <x v="462"/>
    <x v="103"/>
    <s v="CUST0397"/>
    <x v="308"/>
    <x v="2"/>
    <s v="PRD022"/>
    <x v="10"/>
    <x v="0"/>
    <s v="STR061"/>
    <x v="66"/>
    <x v="0"/>
    <s v="EMP0279"/>
    <s v="Arun Varma"/>
    <s v="Sales"/>
    <n v="1"/>
    <n v="397.22"/>
    <n v="0"/>
    <n v="0"/>
    <x v="40"/>
    <n v="319.37"/>
    <n v="77.849999999999994"/>
    <x v="4"/>
    <x v="1"/>
    <x v="1"/>
    <s v="20:25"/>
    <s v="Weekday"/>
  </r>
  <r>
    <x v="463"/>
    <x v="254"/>
    <s v="CUST0031"/>
    <x v="309"/>
    <x v="2"/>
    <s v="PRD129"/>
    <x v="41"/>
    <x v="7"/>
    <s v="STR078"/>
    <x v="53"/>
    <x v="0"/>
    <s v="EMP0296"/>
    <s v="Vani Venkataraman"/>
    <s v="Billing"/>
    <n v="1"/>
    <n v="490.22"/>
    <n v="15"/>
    <n v="73.53"/>
    <x v="452"/>
    <n v="373.58"/>
    <n v="105.61"/>
    <x v="4"/>
    <x v="1"/>
    <x v="1"/>
    <s v="13:25"/>
    <s v="Weekend"/>
  </r>
  <r>
    <x v="464"/>
    <x v="255"/>
    <s v="CUST0435"/>
    <x v="310"/>
    <x v="1"/>
    <s v="PRD006"/>
    <x v="30"/>
    <x v="9"/>
    <s v="STR126"/>
    <x v="60"/>
    <x v="1"/>
    <s v="EMP0063"/>
    <s v="Lakshmi Devi"/>
    <s v="Store Manager"/>
    <n v="5"/>
    <n v="343.56"/>
    <n v="20"/>
    <n v="343.56"/>
    <x v="453"/>
    <n v="1081.5999999999999"/>
    <n v="292.64"/>
    <x v="4"/>
    <x v="1"/>
    <x v="1"/>
    <s v="12:43"/>
    <s v="Weekday"/>
  </r>
  <r>
    <x v="465"/>
    <x v="256"/>
    <s v="CUST0661"/>
    <x v="311"/>
    <x v="1"/>
    <s v="PRD066"/>
    <x v="73"/>
    <x v="11"/>
    <s v="STR136"/>
    <x v="48"/>
    <x v="1"/>
    <s v="EMP0070"/>
    <s v="Umesh Subramaniam"/>
    <s v="Sales"/>
    <n v="3"/>
    <n v="491.81"/>
    <n v="20"/>
    <n v="295.08999999999997"/>
    <x v="454"/>
    <n v="1096.71"/>
    <n v="83.63"/>
    <x v="4"/>
    <x v="1"/>
    <x v="0"/>
    <s v="15:13"/>
    <s v="Weekday"/>
  </r>
  <r>
    <x v="466"/>
    <x v="12"/>
    <s v="CUST0350"/>
    <x v="312"/>
    <x v="2"/>
    <s v="PRD048"/>
    <x v="104"/>
    <x v="5"/>
    <s v="STR112"/>
    <x v="92"/>
    <x v="1"/>
    <s v="EMP0084"/>
    <s v="Lakshmi Velan"/>
    <s v="Cashier"/>
    <n v="4"/>
    <n v="147.72"/>
    <n v="5"/>
    <n v="29.54"/>
    <x v="455"/>
    <n v="436.84"/>
    <n v="208.7"/>
    <x v="4"/>
    <x v="1"/>
    <x v="2"/>
    <s v="15:45"/>
    <s v="Weekend"/>
  </r>
  <r>
    <x v="467"/>
    <x v="208"/>
    <s v="CUST0307"/>
    <x v="112"/>
    <x v="2"/>
    <s v="PRD050"/>
    <x v="40"/>
    <x v="5"/>
    <s v="STR112"/>
    <x v="92"/>
    <x v="1"/>
    <s v="EMP0200"/>
    <s v="Lalitha Varma"/>
    <s v="Cashier"/>
    <n v="2"/>
    <n v="51.33"/>
    <n v="0"/>
    <n v="0"/>
    <x v="456"/>
    <n v="74.959999999999994"/>
    <n v="43.1"/>
    <x v="4"/>
    <x v="1"/>
    <x v="1"/>
    <s v="20:43"/>
    <s v="Weekend"/>
  </r>
  <r>
    <x v="468"/>
    <x v="16"/>
    <s v="CUST0694"/>
    <x v="313"/>
    <x v="0"/>
    <s v="PRD020"/>
    <x v="80"/>
    <x v="0"/>
    <s v="STR084"/>
    <x v="81"/>
    <x v="0"/>
    <s v="EMP0288"/>
    <s v="Chitra Selvam"/>
    <s v="Sales"/>
    <n v="4"/>
    <n v="111.73"/>
    <n v="0"/>
    <n v="0"/>
    <x v="457"/>
    <n v="344.2"/>
    <n v="169.76"/>
    <x v="4"/>
    <x v="1"/>
    <x v="1"/>
    <s v="09:32"/>
    <s v="Weekend"/>
  </r>
  <r>
    <x v="469"/>
    <x v="46"/>
    <s v="CUST0433"/>
    <x v="314"/>
    <x v="0"/>
    <s v="PRD056"/>
    <x v="54"/>
    <x v="5"/>
    <s v="STR068"/>
    <x v="21"/>
    <x v="0"/>
    <s v="EMP0304"/>
    <s v="Deepa Menon"/>
    <s v="Billing"/>
    <n v="4"/>
    <n v="361.31"/>
    <n v="20"/>
    <n v="289.05"/>
    <x v="458"/>
    <n v="953.72"/>
    <n v="375.9"/>
    <x v="4"/>
    <x v="1"/>
    <x v="1"/>
    <s v="11:59"/>
    <s v="Weekend"/>
  </r>
  <r>
    <x v="470"/>
    <x v="153"/>
    <s v="CUST0493"/>
    <x v="152"/>
    <x v="0"/>
    <s v="PRD034"/>
    <x v="84"/>
    <x v="1"/>
    <s v="STR125"/>
    <x v="109"/>
    <x v="1"/>
    <s v="EMP0259"/>
    <s v="Ramesh Sekar"/>
    <s v="Inventory"/>
    <n v="7"/>
    <n v="131.04"/>
    <n v="0"/>
    <n v="0"/>
    <x v="459"/>
    <n v="681.45"/>
    <n v="373.42"/>
    <x v="4"/>
    <x v="1"/>
    <x v="1"/>
    <s v="19:04"/>
    <s v="Weekend"/>
  </r>
  <r>
    <x v="471"/>
    <x v="58"/>
    <s v="CUST0534"/>
    <x v="207"/>
    <x v="1"/>
    <s v="PRD033"/>
    <x v="13"/>
    <x v="1"/>
    <s v="STR018"/>
    <x v="69"/>
    <x v="0"/>
    <s v="EMP0308"/>
    <s v="Thenmozhi Selvam"/>
    <s v="Cashier"/>
    <n v="4"/>
    <n v="217.42"/>
    <n v="5"/>
    <n v="43.48"/>
    <x v="460"/>
    <n v="708.12"/>
    <n v="118.08"/>
    <x v="4"/>
    <x v="1"/>
    <x v="2"/>
    <s v="19:20"/>
    <s v="Weekday"/>
  </r>
  <r>
    <x v="472"/>
    <x v="106"/>
    <s v="CUST0592"/>
    <x v="242"/>
    <x v="0"/>
    <s v="PRD111"/>
    <x v="3"/>
    <x v="3"/>
    <s v="STR022"/>
    <x v="15"/>
    <x v="0"/>
    <s v="EMP0284"/>
    <s v="Naveen Venkataraman"/>
    <s v="Sales"/>
    <n v="3"/>
    <n v="227.44"/>
    <n v="0"/>
    <n v="0"/>
    <x v="461"/>
    <n v="572.70000000000005"/>
    <n v="211.97"/>
    <x v="4"/>
    <x v="1"/>
    <x v="1"/>
    <s v="11:46"/>
    <s v="Weekend"/>
  </r>
  <r>
    <x v="473"/>
    <x v="6"/>
    <s v="CUST0210"/>
    <x v="140"/>
    <x v="1"/>
    <s v="PRD001"/>
    <x v="92"/>
    <x v="9"/>
    <s v="STR070"/>
    <x v="104"/>
    <x v="0"/>
    <s v="EMP0038"/>
    <s v="Yamuna Achari"/>
    <s v="Inventory"/>
    <n v="3"/>
    <n v="299.73"/>
    <n v="10"/>
    <n v="89.92"/>
    <x v="462"/>
    <n v="554.22"/>
    <n v="376.44"/>
    <x v="4"/>
    <x v="1"/>
    <x v="1"/>
    <s v="10:59"/>
    <s v="Weekend"/>
  </r>
  <r>
    <x v="474"/>
    <x v="257"/>
    <s v="CUST0461"/>
    <x v="235"/>
    <x v="0"/>
    <s v="PRD146"/>
    <x v="74"/>
    <x v="10"/>
    <s v="STR085"/>
    <x v="78"/>
    <x v="0"/>
    <s v="EMP0154"/>
    <s v="Dinesh Varma"/>
    <s v="Store Manager"/>
    <n v="6"/>
    <n v="72.94"/>
    <n v="0"/>
    <n v="0"/>
    <x v="463"/>
    <n v="299.94"/>
    <n v="137.69999999999999"/>
    <x v="4"/>
    <x v="1"/>
    <x v="1"/>
    <s v="09:02"/>
    <s v="Weekday"/>
  </r>
  <r>
    <x v="475"/>
    <x v="149"/>
    <s v="CUST0075"/>
    <x v="315"/>
    <x v="2"/>
    <s v="PRD133"/>
    <x v="14"/>
    <x v="7"/>
    <s v="STR087"/>
    <x v="88"/>
    <x v="0"/>
    <s v="EMP0222"/>
    <s v="Poornima Rao"/>
    <s v="Inventory"/>
    <n v="2"/>
    <n v="80.5"/>
    <n v="0"/>
    <n v="0"/>
    <x v="464"/>
    <n v="124.5"/>
    <n v="36.5"/>
    <x v="4"/>
    <x v="1"/>
    <x v="1"/>
    <s v="20:47"/>
    <s v="Weekday"/>
  </r>
  <r>
    <x v="476"/>
    <x v="258"/>
    <s v="CUST0494"/>
    <x v="316"/>
    <x v="0"/>
    <s v="PRD013"/>
    <x v="44"/>
    <x v="0"/>
    <s v="STR030"/>
    <x v="158"/>
    <x v="0"/>
    <s v="EMP0036"/>
    <s v="Senthil Varma"/>
    <s v="Cashier"/>
    <n v="7"/>
    <n v="180.72"/>
    <n v="10"/>
    <n v="126.5"/>
    <x v="465"/>
    <n v="869.68"/>
    <n v="268.86"/>
    <x v="4"/>
    <x v="1"/>
    <x v="0"/>
    <s v="19:22"/>
    <s v="Weekday"/>
  </r>
  <r>
    <x v="477"/>
    <x v="212"/>
    <s v="CUST0451"/>
    <x v="317"/>
    <x v="1"/>
    <s v="PRD059"/>
    <x v="133"/>
    <x v="11"/>
    <s v="STR020"/>
    <x v="12"/>
    <x v="0"/>
    <s v="EMP0115"/>
    <s v="Vasanth Menon"/>
    <s v="Store Manager"/>
    <n v="4"/>
    <n v="507.5"/>
    <n v="0"/>
    <n v="0"/>
    <x v="466"/>
    <n v="1453.16"/>
    <n v="576.84"/>
    <x v="4"/>
    <x v="1"/>
    <x v="1"/>
    <s v="11:01"/>
    <s v="Weekday"/>
  </r>
  <r>
    <x v="478"/>
    <x v="259"/>
    <s v="CUST0413"/>
    <x v="318"/>
    <x v="2"/>
    <s v="PRD017"/>
    <x v="27"/>
    <x v="0"/>
    <s v="STR054"/>
    <x v="96"/>
    <x v="0"/>
    <s v="EMP0104"/>
    <s v="Pandi Nair"/>
    <s v="Inventory"/>
    <n v="3"/>
    <n v="464.41"/>
    <n v="10"/>
    <n v="139.32"/>
    <x v="467"/>
    <n v="1193.07"/>
    <n v="60.84"/>
    <x v="4"/>
    <x v="1"/>
    <x v="1"/>
    <s v="18:36"/>
    <s v="Weekday"/>
  </r>
  <r>
    <x v="479"/>
    <x v="233"/>
    <s v="CUST0508"/>
    <x v="319"/>
    <x v="1"/>
    <s v="PRD068"/>
    <x v="83"/>
    <x v="11"/>
    <s v="STR008"/>
    <x v="8"/>
    <x v="0"/>
    <s v="EMP0330"/>
    <s v="Nagarajan Chandran"/>
    <s v="Store Manager"/>
    <n v="1"/>
    <n v="232.2"/>
    <n v="0"/>
    <n v="0"/>
    <x v="233"/>
    <n v="160.97999999999999"/>
    <n v="106.05"/>
    <x v="4"/>
    <x v="1"/>
    <x v="1"/>
    <s v="13:50"/>
    <s v="Weekend"/>
  </r>
  <r>
    <x v="480"/>
    <x v="212"/>
    <s v="CUST0049"/>
    <x v="70"/>
    <x v="0"/>
    <s v="PRD012"/>
    <x v="61"/>
    <x v="9"/>
    <s v="STR105"/>
    <x v="159"/>
    <x v="1"/>
    <s v="EMP0089"/>
    <s v="Kalpana Balan"/>
    <s v="Cashier"/>
    <n v="4"/>
    <n v="597.21"/>
    <n v="20"/>
    <n v="477.77"/>
    <x v="468"/>
    <n v="1345.6"/>
    <n v="565.47"/>
    <x v="4"/>
    <x v="1"/>
    <x v="1"/>
    <s v="14:02"/>
    <s v="Weekday"/>
  </r>
  <r>
    <x v="481"/>
    <x v="206"/>
    <s v="CUST0617"/>
    <x v="240"/>
    <x v="4"/>
    <s v="PRD020"/>
    <x v="80"/>
    <x v="0"/>
    <s v="STR034"/>
    <x v="140"/>
    <x v="0"/>
    <s v="EMP0252"/>
    <s v="Deepak Iyer"/>
    <s v="Sales"/>
    <n v="1"/>
    <n v="99.93"/>
    <n v="20"/>
    <n v="19.989999999999998"/>
    <x v="469"/>
    <n v="86.05"/>
    <n v="5.88"/>
    <x v="4"/>
    <x v="1"/>
    <x v="1"/>
    <s v="10:27"/>
    <s v="Weekend"/>
  </r>
  <r>
    <x v="482"/>
    <x v="260"/>
    <s v="CUST0494"/>
    <x v="316"/>
    <x v="0"/>
    <s v="PRD023"/>
    <x v="102"/>
    <x v="0"/>
    <s v="STR089"/>
    <x v="16"/>
    <x v="0"/>
    <s v="EMP0105"/>
    <s v="Nagarajan Mudaliar"/>
    <s v="Cashier"/>
    <n v="4"/>
    <n v="349.44"/>
    <n v="20"/>
    <n v="279.55"/>
    <x v="470"/>
    <n v="1064.4000000000001"/>
    <n v="53.81"/>
    <x v="4"/>
    <x v="1"/>
    <x v="1"/>
    <s v="11:39"/>
    <s v="Weekday"/>
  </r>
  <r>
    <x v="483"/>
    <x v="261"/>
    <s v="CUST0372"/>
    <x v="320"/>
    <x v="2"/>
    <s v="PRD032"/>
    <x v="42"/>
    <x v="1"/>
    <s v="STR152"/>
    <x v="160"/>
    <x v="2"/>
    <s v="EMP0291"/>
    <s v="Sathish Nathan"/>
    <s v="HR"/>
    <n v="1"/>
    <n v="141.11000000000001"/>
    <n v="5"/>
    <n v="7.06"/>
    <x v="471"/>
    <n v="115.91"/>
    <n v="18.14"/>
    <x v="4"/>
    <x v="1"/>
    <x v="1"/>
    <s v="20:13"/>
    <s v="Weekday"/>
  </r>
  <r>
    <x v="484"/>
    <x v="241"/>
    <s v="CUST0479"/>
    <x v="321"/>
    <x v="2"/>
    <s v="PRD015"/>
    <x v="55"/>
    <x v="0"/>
    <s v="STR090"/>
    <x v="146"/>
    <x v="0"/>
    <s v="EMP0075"/>
    <s v="Yogesh Velan"/>
    <s v="Billing"/>
    <n v="1"/>
    <n v="459.58"/>
    <n v="0"/>
    <n v="0"/>
    <x v="472"/>
    <n v="386.89"/>
    <n v="72.69"/>
    <x v="4"/>
    <x v="1"/>
    <x v="1"/>
    <s v="11:15"/>
    <s v="Weekday"/>
  </r>
  <r>
    <x v="485"/>
    <x v="262"/>
    <s v="CUST0569"/>
    <x v="214"/>
    <x v="2"/>
    <s v="PRD102"/>
    <x v="136"/>
    <x v="4"/>
    <s v="STR122"/>
    <x v="124"/>
    <x v="1"/>
    <s v="EMP0262"/>
    <s v="Umesh Krishnan"/>
    <s v="Sales"/>
    <n v="4"/>
    <n v="400.33"/>
    <n v="10"/>
    <n v="160.13"/>
    <x v="473"/>
    <n v="1363.6"/>
    <n v="293.77"/>
    <x v="4"/>
    <x v="1"/>
    <x v="1"/>
    <s v="16:56"/>
    <s v="Weekend"/>
  </r>
  <r>
    <x v="486"/>
    <x v="58"/>
    <s v="CUST0452"/>
    <x v="322"/>
    <x v="2"/>
    <s v="PRD090"/>
    <x v="91"/>
    <x v="8"/>
    <s v="STR083"/>
    <x v="134"/>
    <x v="0"/>
    <s v="EMP0074"/>
    <s v="Indira Varma"/>
    <s v="Sales"/>
    <n v="3"/>
    <n v="438.7"/>
    <n v="0"/>
    <n v="0"/>
    <x v="474"/>
    <n v="1110.54"/>
    <n v="205.56"/>
    <x v="4"/>
    <x v="1"/>
    <x v="1"/>
    <s v="09:52"/>
    <s v="Weekday"/>
  </r>
  <r>
    <x v="487"/>
    <x v="46"/>
    <s v="CUST0612"/>
    <x v="323"/>
    <x v="0"/>
    <s v="PRD043"/>
    <x v="137"/>
    <x v="12"/>
    <s v="STR063"/>
    <x v="72"/>
    <x v="0"/>
    <s v="EMP0049"/>
    <s v="Missing Employee Name"/>
    <s v="Billing"/>
    <n v="6"/>
    <n v="46"/>
    <n v="0"/>
    <n v="0"/>
    <x v="475"/>
    <n v="219.54"/>
    <n v="97.86"/>
    <x v="4"/>
    <x v="1"/>
    <x v="2"/>
    <s v="16:42"/>
    <s v="Weekend"/>
  </r>
  <r>
    <x v="488"/>
    <x v="108"/>
    <s v="CUST0289"/>
    <x v="141"/>
    <x v="1"/>
    <s v="PRD043"/>
    <x v="137"/>
    <x v="12"/>
    <s v="STR047"/>
    <x v="37"/>
    <x v="0"/>
    <s v="EMP0088"/>
    <s v="Nithya Rao"/>
    <s v="Cashier"/>
    <n v="5"/>
    <n v="42.97"/>
    <n v="5"/>
    <n v="10.74"/>
    <x v="476"/>
    <n v="182.95"/>
    <n v="21.16"/>
    <x v="4"/>
    <x v="1"/>
    <x v="2"/>
    <s v="12:55"/>
    <s v="Weekday"/>
  </r>
  <r>
    <x v="489"/>
    <x v="238"/>
    <s v="CUST0446"/>
    <x v="297"/>
    <x v="1"/>
    <s v="PRD024"/>
    <x v="39"/>
    <x v="0"/>
    <s v="STR031"/>
    <x v="58"/>
    <x v="0"/>
    <s v="EMP0153"/>
    <s v="Eswari Raj"/>
    <s v="Sales"/>
    <n v="3"/>
    <n v="313.47000000000003"/>
    <n v="0"/>
    <n v="0"/>
    <x v="477"/>
    <n v="738.36"/>
    <n v="202.05"/>
    <x v="4"/>
    <x v="1"/>
    <x v="0"/>
    <s v="10:35"/>
    <s v="Weekday"/>
  </r>
  <r>
    <x v="490"/>
    <x v="115"/>
    <s v="CUST0515"/>
    <x v="232"/>
    <x v="2"/>
    <s v="PRD051"/>
    <x v="43"/>
    <x v="5"/>
    <s v="STR055"/>
    <x v="27"/>
    <x v="0"/>
    <s v="EMP0068"/>
    <s v="Manoj Subramaniam"/>
    <s v="Sales"/>
    <n v="2"/>
    <n v="147.97"/>
    <n v="0"/>
    <n v="0"/>
    <x v="478"/>
    <n v="225.6"/>
    <n v="70.34"/>
    <x v="4"/>
    <x v="1"/>
    <x v="2"/>
    <s v="10:51"/>
    <s v="Weekday"/>
  </r>
  <r>
    <x v="491"/>
    <x v="263"/>
    <s v="CUST0094"/>
    <x v="77"/>
    <x v="1"/>
    <s v="PRD148"/>
    <x v="122"/>
    <x v="10"/>
    <s v="STR097"/>
    <x v="61"/>
    <x v="1"/>
    <s v="EMP0340"/>
    <s v="Nithya Subramaniam"/>
    <s v="Cashier"/>
    <n v="1"/>
    <n v="108.97"/>
    <n v="10"/>
    <n v="10.9"/>
    <x v="479"/>
    <n v="83.33"/>
    <n v="14.74"/>
    <x v="4"/>
    <x v="1"/>
    <x v="1"/>
    <s v="20:11"/>
    <s v="Weekday"/>
  </r>
  <r>
    <x v="492"/>
    <x v="50"/>
    <s v="CUST0523"/>
    <x v="268"/>
    <x v="1"/>
    <s v="PRD072"/>
    <x v="23"/>
    <x v="2"/>
    <s v="STR091"/>
    <x v="44"/>
    <x v="0"/>
    <s v="EMP0112"/>
    <s v="Thenmozhi Velan"/>
    <s v="Sales"/>
    <n v="1"/>
    <n v="340.25"/>
    <n v="0"/>
    <n v="0"/>
    <x v="480"/>
    <n v="263.85000000000002"/>
    <n v="127.44"/>
    <x v="4"/>
    <x v="1"/>
    <x v="1"/>
    <s v="18:58"/>
    <s v="Weekend"/>
  </r>
  <r>
    <x v="493"/>
    <x v="66"/>
    <s v="CUST0110"/>
    <x v="88"/>
    <x v="0"/>
    <s v="PRD048"/>
    <x v="104"/>
    <x v="5"/>
    <s v="STR032"/>
    <x v="99"/>
    <x v="0"/>
    <s v="EMP0110"/>
    <s v="Nandhini Chandran"/>
    <s v="Cashier"/>
    <n v="7"/>
    <n v="168.68"/>
    <n v="10"/>
    <n v="118.08"/>
    <x v="481"/>
    <n v="764.47"/>
    <n v="298.20999999999998"/>
    <x v="4"/>
    <x v="1"/>
    <x v="1"/>
    <s v="19:48"/>
    <s v="Weekday"/>
  </r>
  <r>
    <x v="494"/>
    <x v="247"/>
    <s v="CUST0395"/>
    <x v="324"/>
    <x v="2"/>
    <s v="PRD132"/>
    <x v="58"/>
    <x v="7"/>
    <s v="STR176"/>
    <x v="161"/>
    <x v="3"/>
    <s v="EMP0069"/>
    <s v="Uma Chandran"/>
    <s v="Store Manager"/>
    <n v="1"/>
    <n v="351.78"/>
    <n v="10"/>
    <n v="35.18"/>
    <x v="482"/>
    <n v="253.83"/>
    <n v="62.77"/>
    <x v="4"/>
    <x v="1"/>
    <x v="2"/>
    <s v="13:48"/>
    <s v="Weekday"/>
  </r>
  <r>
    <x v="495"/>
    <x v="142"/>
    <s v="CUST0455"/>
    <x v="127"/>
    <x v="0"/>
    <s v="PRD064"/>
    <x v="53"/>
    <x v="11"/>
    <s v="STR129"/>
    <x v="71"/>
    <x v="1"/>
    <s v="EMP0284"/>
    <s v="Naveen Venkataraman"/>
    <s v="Sales"/>
    <n v="7"/>
    <n v="411.56"/>
    <n v="15"/>
    <n v="432.14"/>
    <x v="483"/>
    <n v="1929.69"/>
    <n v="519.09"/>
    <x v="4"/>
    <x v="1"/>
    <x v="2"/>
    <s v="14:42"/>
    <s v="Weekday"/>
  </r>
  <r>
    <x v="496"/>
    <x v="264"/>
    <s v="CUST0508"/>
    <x v="319"/>
    <x v="1"/>
    <s v="PRD105"/>
    <x v="68"/>
    <x v="3"/>
    <s v="STR125"/>
    <x v="109"/>
    <x v="1"/>
    <s v="EMP0139"/>
    <s v="Balamurugan Devi"/>
    <s v="Operations"/>
    <n v="3"/>
    <n v="131.03"/>
    <n v="20"/>
    <n v="78.62"/>
    <x v="484"/>
    <n v="351.81"/>
    <n v="-37.340000000000003"/>
    <x v="4"/>
    <x v="1"/>
    <x v="2"/>
    <s v="18:57"/>
    <s v="Weekday"/>
  </r>
  <r>
    <x v="497"/>
    <x v="12"/>
    <s v="CUST0659"/>
    <x v="60"/>
    <x v="2"/>
    <s v="PRD013"/>
    <x v="44"/>
    <x v="0"/>
    <s v="STR049"/>
    <x v="33"/>
    <x v="0"/>
    <s v="EMP0017"/>
    <s v="Ovi Sharma"/>
    <s v="Sales"/>
    <n v="4"/>
    <n v="161.03"/>
    <n v="0"/>
    <n v="0"/>
    <x v="485"/>
    <n v="496.96"/>
    <n v="243.78"/>
    <x v="4"/>
    <x v="1"/>
    <x v="1"/>
    <s v="18:07"/>
    <s v="Weekend"/>
  </r>
  <r>
    <x v="498"/>
    <x v="59"/>
    <s v="CUST0655"/>
    <x v="325"/>
    <x v="1"/>
    <s v="PRD024"/>
    <x v="39"/>
    <x v="0"/>
    <s v="STR131"/>
    <x v="82"/>
    <x v="1"/>
    <s v="EMP0077"/>
    <s v="Senthil Subramaniam"/>
    <s v="Cashier"/>
    <n v="5"/>
    <n v="313.47000000000003"/>
    <n v="0"/>
    <n v="0"/>
    <x v="486"/>
    <n v="1230.5999999999999"/>
    <n v="571.85"/>
    <x v="4"/>
    <x v="1"/>
    <x v="1"/>
    <s v="10:05"/>
    <s v="Weekend"/>
  </r>
  <r>
    <x v="499"/>
    <x v="30"/>
    <s v="CUST0061"/>
    <x v="326"/>
    <x v="0"/>
    <s v="PRD031"/>
    <x v="90"/>
    <x v="1"/>
    <s v="STR118"/>
    <x v="45"/>
    <x v="1"/>
    <s v="EMP0223"/>
    <s v="Kalpana Varma"/>
    <s v="HR"/>
    <n v="6"/>
    <n v="348.55"/>
    <n v="0"/>
    <n v="0"/>
    <x v="487"/>
    <n v="1630.68"/>
    <n v="774.31"/>
    <x v="4"/>
    <x v="1"/>
    <x v="1"/>
    <s v="14:34"/>
    <s v="Weekend"/>
  </r>
  <r>
    <x v="500"/>
    <x v="265"/>
    <s v="CUST0500"/>
    <x v="327"/>
    <x v="0"/>
    <s v="PRD021"/>
    <x v="15"/>
    <x v="0"/>
    <s v="STR055"/>
    <x v="27"/>
    <x v="0"/>
    <s v="EMP0068"/>
    <s v="Manoj Subramaniam"/>
    <s v="Sales"/>
    <n v="5"/>
    <n v="44.12"/>
    <n v="15"/>
    <n v="33.090000000000003"/>
    <x v="488"/>
    <n v="162"/>
    <n v="25.51"/>
    <x v="4"/>
    <x v="0"/>
    <x v="0"/>
    <s v="09:27"/>
    <s v="Weekday"/>
  </r>
  <r>
    <x v="501"/>
    <x v="46"/>
    <s v="CUST0474"/>
    <x v="328"/>
    <x v="2"/>
    <s v="PRD084"/>
    <x v="118"/>
    <x v="8"/>
    <s v="STR030"/>
    <x v="158"/>
    <x v="0"/>
    <s v="EMP0224"/>
    <s v="Sathish Sekar"/>
    <s v="Operations"/>
    <n v="1"/>
    <n v="221.61"/>
    <n v="0"/>
    <n v="0"/>
    <x v="489"/>
    <n v="182.17"/>
    <n v="72.680000000000007"/>
    <x v="4"/>
    <x v="1"/>
    <x v="2"/>
    <s v="21:12"/>
    <s v="Weekend"/>
  </r>
  <r>
    <x v="502"/>
    <x v="67"/>
    <s v="CUST0559"/>
    <x v="329"/>
    <x v="2"/>
    <s v="PRD010"/>
    <x v="127"/>
    <x v="16"/>
    <s v="STR021"/>
    <x v="121"/>
    <x v="0"/>
    <s v="EMP0280"/>
    <s v="Hema Mudaliar"/>
    <s v="Store Manager"/>
    <n v="4"/>
    <n v="182.3"/>
    <n v="5"/>
    <n v="36.46"/>
    <x v="490"/>
    <n v="430.4"/>
    <n v="262.33999999999997"/>
    <x v="4"/>
    <x v="1"/>
    <x v="1"/>
    <s v="17:15"/>
    <s v="Weekday"/>
  </r>
  <r>
    <x v="503"/>
    <x v="160"/>
    <s v="CUST0089"/>
    <x v="330"/>
    <x v="2"/>
    <s v="PRD018"/>
    <x v="0"/>
    <x v="0"/>
    <s v="STR033"/>
    <x v="23"/>
    <x v="0"/>
    <s v="EMP0313"/>
    <s v="Lokesh Varma"/>
    <s v="HR"/>
    <n v="1"/>
    <n v="232.58"/>
    <n v="0"/>
    <n v="0"/>
    <x v="491"/>
    <n v="191.2"/>
    <n v="76.27"/>
    <x v="4"/>
    <x v="1"/>
    <x v="2"/>
    <s v="14:50"/>
    <s v="Weekend"/>
  </r>
  <r>
    <x v="504"/>
    <x v="143"/>
    <s v="CUST0330"/>
    <x v="292"/>
    <x v="1"/>
    <s v="PRD070"/>
    <x v="6"/>
    <x v="2"/>
    <s v="STR015"/>
    <x v="138"/>
    <x v="0"/>
    <s v="EMP0023"/>
    <s v="Jayakumar Gounder"/>
    <s v="Operations"/>
    <n v="5"/>
    <n v="233.47"/>
    <n v="10"/>
    <n v="116.73"/>
    <x v="492"/>
    <n v="944.9"/>
    <n v="105.72"/>
    <x v="4"/>
    <x v="1"/>
    <x v="1"/>
    <s v="10:49"/>
    <s v="Weekday"/>
  </r>
  <r>
    <x v="505"/>
    <x v="266"/>
    <s v="CUST0528"/>
    <x v="331"/>
    <x v="1"/>
    <s v="PRD033"/>
    <x v="13"/>
    <x v="1"/>
    <s v="STR021"/>
    <x v="121"/>
    <x v="0"/>
    <s v="EMP0280"/>
    <s v="Hema Mudaliar"/>
    <s v="Store Manager"/>
    <n v="5"/>
    <n v="217.42"/>
    <n v="0"/>
    <n v="0"/>
    <x v="493"/>
    <n v="885.15"/>
    <n v="201.95"/>
    <x v="4"/>
    <x v="1"/>
    <x v="1"/>
    <s v="17:21"/>
    <s v="Weekday"/>
  </r>
  <r>
    <x v="506"/>
    <x v="267"/>
    <s v="CUST0188"/>
    <x v="31"/>
    <x v="0"/>
    <s v="PRD052"/>
    <x v="98"/>
    <x v="5"/>
    <s v="STR096"/>
    <x v="126"/>
    <x v="1"/>
    <s v="EMP0301"/>
    <s v="Kalpana Prabhu"/>
    <s v="Inventory"/>
    <n v="8"/>
    <n v="348.67"/>
    <n v="0"/>
    <n v="0"/>
    <x v="494"/>
    <n v="2043.92"/>
    <n v="745.44"/>
    <x v="4"/>
    <x v="1"/>
    <x v="1"/>
    <s v="09:21"/>
    <s v="Weekday"/>
  </r>
  <r>
    <x v="507"/>
    <x v="268"/>
    <s v="CUST0011"/>
    <x v="210"/>
    <x v="2"/>
    <s v="PRD011"/>
    <x v="86"/>
    <x v="9"/>
    <s v="STR010"/>
    <x v="74"/>
    <x v="0"/>
    <s v="EMP0129"/>
    <s v="Arun Nair"/>
    <s v="Inventory"/>
    <n v="1"/>
    <n v="168.36"/>
    <n v="10"/>
    <n v="16.84"/>
    <x v="495"/>
    <n v="102.23"/>
    <n v="72.02"/>
    <x v="4"/>
    <x v="1"/>
    <x v="1"/>
    <s v="09:54"/>
    <s v="Weekend"/>
  </r>
  <r>
    <x v="508"/>
    <x v="5"/>
    <s v="CUST0130"/>
    <x v="332"/>
    <x v="2"/>
    <s v="PRD022"/>
    <x v="10"/>
    <x v="0"/>
    <s v="STR091"/>
    <x v="44"/>
    <x v="0"/>
    <s v="EMP0191"/>
    <s v="Thenmozhi Krishnan"/>
    <s v="Billing"/>
    <n v="3"/>
    <n v="397.22"/>
    <n v="20"/>
    <n v="238.33"/>
    <x v="496"/>
    <n v="958.11"/>
    <n v="138.22"/>
    <x v="4"/>
    <x v="1"/>
    <x v="0"/>
    <s v="13:11"/>
    <s v="Weekend"/>
  </r>
  <r>
    <x v="509"/>
    <x v="205"/>
    <s v="CUST0551"/>
    <x v="201"/>
    <x v="0"/>
    <s v="PRD030"/>
    <x v="9"/>
    <x v="1"/>
    <s v="STR164"/>
    <x v="75"/>
    <x v="2"/>
    <s v="EMP0309"/>
    <s v="Kannan Kumar"/>
    <s v="Sales"/>
    <n v="7"/>
    <n v="173.38"/>
    <n v="0"/>
    <n v="0"/>
    <x v="497"/>
    <n v="994"/>
    <n v="219.66"/>
    <x v="4"/>
    <x v="1"/>
    <x v="1"/>
    <s v="21:25"/>
    <s v="Weekday"/>
  </r>
  <r>
    <x v="510"/>
    <x v="269"/>
    <s v="CUST0554"/>
    <x v="266"/>
    <x v="1"/>
    <s v="PRD083"/>
    <x v="26"/>
    <x v="8"/>
    <s v="STR017"/>
    <x v="151"/>
    <x v="0"/>
    <s v="EMP0092"/>
    <s v="Tara Gupta"/>
    <s v="Sales"/>
    <n v="1"/>
    <n v="425.88"/>
    <n v="0"/>
    <n v="0"/>
    <x v="498"/>
    <n v="357.47"/>
    <n v="68.41"/>
    <x v="4"/>
    <x v="1"/>
    <x v="0"/>
    <s v="21:28"/>
    <s v="Weekday"/>
  </r>
  <r>
    <x v="511"/>
    <x v="63"/>
    <s v="CUST0133"/>
    <x v="333"/>
    <x v="1"/>
    <s v="PRD088"/>
    <x v="138"/>
    <x v="8"/>
    <s v="STR114"/>
    <x v="23"/>
    <x v="1"/>
    <s v="EMP0276"/>
    <s v="Hari Chettiar"/>
    <s v="Store Manager"/>
    <n v="0"/>
    <n v="404.97"/>
    <n v="0"/>
    <n v="0"/>
    <x v="499"/>
    <n v="1364.96"/>
    <n v="254.92"/>
    <x v="4"/>
    <x v="1"/>
    <x v="1"/>
    <s v="19:23"/>
    <s v="Weekday"/>
  </r>
  <r>
    <x v="512"/>
    <x v="270"/>
    <s v="CUST0546"/>
    <x v="334"/>
    <x v="1"/>
    <s v="PRD086"/>
    <x v="70"/>
    <x v="8"/>
    <s v="STR135"/>
    <x v="142"/>
    <x v="1"/>
    <s v="EMP0089"/>
    <s v="Kalpana Balan"/>
    <s v="Cashier"/>
    <n v="2"/>
    <n v="327.08"/>
    <n v="0"/>
    <n v="0"/>
    <x v="500"/>
    <n v="549.22"/>
    <n v="104.94"/>
    <x v="4"/>
    <x v="1"/>
    <x v="2"/>
    <s v="09:11"/>
    <s v="Weekday"/>
  </r>
  <r>
    <x v="513"/>
    <x v="271"/>
    <s v="CUST0298"/>
    <x v="179"/>
    <x v="1"/>
    <s v="PRD047"/>
    <x v="52"/>
    <x v="5"/>
    <s v="STR082"/>
    <x v="87"/>
    <x v="0"/>
    <s v="EMP0115"/>
    <s v="Vasanth Menon"/>
    <s v="Store Manager"/>
    <n v="5"/>
    <n v="474.19"/>
    <n v="0"/>
    <n v="0"/>
    <x v="501"/>
    <n v="1719.45"/>
    <n v="651.5"/>
    <x v="4"/>
    <x v="1"/>
    <x v="2"/>
    <s v="14:21"/>
    <s v="Weekday"/>
  </r>
  <r>
    <x v="514"/>
    <x v="16"/>
    <s v="CUST0379"/>
    <x v="335"/>
    <x v="1"/>
    <s v="PRD029"/>
    <x v="11"/>
    <x v="1"/>
    <s v="STR127"/>
    <x v="114"/>
    <x v="1"/>
    <s v="EMP0181"/>
    <s v="Madhavan Murugan"/>
    <s v="Sales"/>
    <n v="2"/>
    <n v="332.73"/>
    <n v="10"/>
    <n v="66.55"/>
    <x v="502"/>
    <n v="522.44000000000005"/>
    <n v="166.31"/>
    <x v="4"/>
    <x v="1"/>
    <x v="1"/>
    <s v="09:34"/>
    <s v="Weekend"/>
  </r>
  <r>
    <x v="515"/>
    <x v="76"/>
    <s v="CUST0356"/>
    <x v="83"/>
    <x v="2"/>
    <s v="PRD010"/>
    <x v="127"/>
    <x v="16"/>
    <s v="STR114"/>
    <x v="23"/>
    <x v="1"/>
    <s v="EMP0276"/>
    <s v="Hari Chettiar"/>
    <s v="Store Manager"/>
    <n v="2"/>
    <n v="182.3"/>
    <n v="15"/>
    <n v="54.69"/>
    <x v="503"/>
    <n v="215.2"/>
    <n v="94.71"/>
    <x v="4"/>
    <x v="1"/>
    <x v="1"/>
    <s v="18:44"/>
    <s v="Weekday"/>
  </r>
  <r>
    <x v="516"/>
    <x v="25"/>
    <s v="CUST0640"/>
    <x v="336"/>
    <x v="2"/>
    <s v="PRD010"/>
    <x v="127"/>
    <x v="16"/>
    <s v="STR005"/>
    <x v="149"/>
    <x v="0"/>
    <s v="EMP0311"/>
    <s v="Vijay Gounder"/>
    <s v="Store Manager"/>
    <n v="4"/>
    <n v="182.3"/>
    <n v="5"/>
    <n v="36.46"/>
    <x v="490"/>
    <n v="430.4"/>
    <n v="262.33999999999997"/>
    <x v="4"/>
    <x v="1"/>
    <x v="1"/>
    <s v="11:40"/>
    <s v="Weekday"/>
  </r>
  <r>
    <x v="517"/>
    <x v="64"/>
    <s v="CUST0297"/>
    <x v="265"/>
    <x v="0"/>
    <s v="PRD066"/>
    <x v="73"/>
    <x v="11"/>
    <s v="STR019"/>
    <x v="9"/>
    <x v="0"/>
    <s v="EMP0064"/>
    <s v="Sanjay Venkataraman"/>
    <s v="Cashier"/>
    <n v="5"/>
    <n v="510.63"/>
    <n v="5"/>
    <n v="127.66"/>
    <x v="504"/>
    <n v="1827.85"/>
    <n v="961.46"/>
    <x v="4"/>
    <x v="1"/>
    <x v="1"/>
    <s v="13:11"/>
    <s v="Weekend"/>
  </r>
  <r>
    <x v="518"/>
    <x v="272"/>
    <s v="CUST0398"/>
    <x v="137"/>
    <x v="0"/>
    <s v="PRD095"/>
    <x v="18"/>
    <x v="4"/>
    <s v="STR010"/>
    <x v="74"/>
    <x v="0"/>
    <s v="EMP0129"/>
    <s v="Arun Nair"/>
    <s v="Inventory"/>
    <n v="6"/>
    <n v="77.52"/>
    <n v="0"/>
    <n v="0"/>
    <x v="505"/>
    <n v="372.84"/>
    <n v="92.28"/>
    <x v="4"/>
    <x v="1"/>
    <x v="1"/>
    <s v="17:08"/>
    <s v="Weekday"/>
  </r>
  <r>
    <x v="519"/>
    <x v="260"/>
    <s v="CUST0605"/>
    <x v="175"/>
    <x v="0"/>
    <s v="PRD137"/>
    <x v="120"/>
    <x v="7"/>
    <s v="STR023"/>
    <x v="59"/>
    <x v="0"/>
    <s v="EMP0269"/>
    <s v="Devi Sharma"/>
    <s v="Billing"/>
    <n v="5"/>
    <n v="480.43"/>
    <n v="15"/>
    <n v="360.32"/>
    <x v="506"/>
    <n v="1759.35"/>
    <n v="282.48"/>
    <x v="4"/>
    <x v="1"/>
    <x v="1"/>
    <s v="20:40"/>
    <s v="Weekday"/>
  </r>
  <r>
    <x v="520"/>
    <x v="16"/>
    <s v="CUST0156"/>
    <x v="206"/>
    <x v="0"/>
    <s v="PRD064"/>
    <x v="53"/>
    <x v="11"/>
    <s v="STR110"/>
    <x v="118"/>
    <x v="1"/>
    <s v="EMP0178"/>
    <s v="Jaya Sharma"/>
    <s v="Cashier"/>
    <n v="4"/>
    <n v="419.04"/>
    <n v="20"/>
    <n v="335.23"/>
    <x v="507"/>
    <n v="1102.68"/>
    <n v="439.39"/>
    <x v="4"/>
    <x v="1"/>
    <x v="1"/>
    <s v="09:32"/>
    <s v="Weekend"/>
  </r>
  <r>
    <x v="521"/>
    <x v="79"/>
    <s v="CUST0394"/>
    <x v="71"/>
    <x v="0"/>
    <s v="PRD128"/>
    <x v="105"/>
    <x v="7"/>
    <s v="STR063"/>
    <x v="72"/>
    <x v="0"/>
    <s v="EMP0214"/>
    <s v="Sudha Kumar"/>
    <s v="Sales"/>
    <n v="4"/>
    <n v="270.33"/>
    <n v="0"/>
    <n v="0"/>
    <x v="508"/>
    <n v="762.96"/>
    <n v="318.36"/>
    <x v="4"/>
    <x v="1"/>
    <x v="1"/>
    <s v="10:05"/>
    <s v="Weekday"/>
  </r>
  <r>
    <x v="522"/>
    <x v="273"/>
    <s v="CUST0231"/>
    <x v="337"/>
    <x v="0"/>
    <s v="PRD107"/>
    <x v="81"/>
    <x v="3"/>
    <s v="STR097"/>
    <x v="61"/>
    <x v="1"/>
    <s v="EMP0139"/>
    <s v="Balamurugan Devi"/>
    <s v="Operations"/>
    <n v="3"/>
    <n v="431.28"/>
    <n v="0"/>
    <n v="0"/>
    <x v="509"/>
    <n v="1045.23"/>
    <n v="248.61"/>
    <x v="4"/>
    <x v="1"/>
    <x v="1"/>
    <s v="14:01"/>
    <s v="Weekday"/>
  </r>
  <r>
    <x v="523"/>
    <x v="13"/>
    <s v="CUST0205"/>
    <x v="110"/>
    <x v="0"/>
    <s v="PRD127"/>
    <x v="123"/>
    <x v="6"/>
    <s v="STR132"/>
    <x v="19"/>
    <x v="1"/>
    <s v="EMP0106"/>
    <s v="Banu Raj"/>
    <s v="Sales"/>
    <n v="4"/>
    <n v="369.14"/>
    <n v="10"/>
    <n v="147.66"/>
    <x v="510"/>
    <n v="1161.32"/>
    <n v="366.91"/>
    <x v="4"/>
    <x v="1"/>
    <x v="0"/>
    <s v="18:24"/>
    <s v="Weekend"/>
  </r>
  <r>
    <x v="524"/>
    <x v="167"/>
    <s v="CUST0153"/>
    <x v="338"/>
    <x v="1"/>
    <s v="PRD018"/>
    <x v="0"/>
    <x v="0"/>
    <s v="STR172"/>
    <x v="40"/>
    <x v="3"/>
    <s v="EMP0111"/>
    <s v="Devi Mudaliar"/>
    <s v="Store Manager"/>
    <n v="3"/>
    <n v="232.58"/>
    <n v="0"/>
    <n v="0"/>
    <x v="511"/>
    <n v="573.6"/>
    <n v="124.14"/>
    <x v="4"/>
    <x v="1"/>
    <x v="2"/>
    <s v="10:17"/>
    <s v="Weekday"/>
  </r>
  <r>
    <x v="525"/>
    <x v="17"/>
    <s v="CUST0477"/>
    <x v="53"/>
    <x v="0"/>
    <s v="PRD125"/>
    <x v="31"/>
    <x v="6"/>
    <s v="STR025"/>
    <x v="64"/>
    <x v="0"/>
    <s v="EMP0011"/>
    <s v="Balamurugan Sharma"/>
    <s v="Billing"/>
    <n v="5"/>
    <n v="240.8"/>
    <n v="10"/>
    <n v="120.4"/>
    <x v="512"/>
    <n v="977.2"/>
    <n v="106.4"/>
    <x v="4"/>
    <x v="1"/>
    <x v="2"/>
    <s v="15:52"/>
    <s v="Weekday"/>
  </r>
  <r>
    <x v="526"/>
    <x v="111"/>
    <s v="CUST0303"/>
    <x v="50"/>
    <x v="1"/>
    <s v="PRD142"/>
    <x v="110"/>
    <x v="10"/>
    <s v="STR070"/>
    <x v="104"/>
    <x v="0"/>
    <s v="EMP0286"/>
    <s v="Umesh Iyer"/>
    <s v="Sales"/>
    <n v="3"/>
    <n v="522.78"/>
    <n v="15"/>
    <n v="235.25"/>
    <x v="513"/>
    <n v="1187.6099999999999"/>
    <n v="145.47999999999999"/>
    <x v="4"/>
    <x v="1"/>
    <x v="0"/>
    <s v="21:29"/>
    <s v="Weekday"/>
  </r>
  <r>
    <x v="527"/>
    <x v="101"/>
    <s v="CUST0310"/>
    <x v="339"/>
    <x v="2"/>
    <s v="PRD123"/>
    <x v="65"/>
    <x v="6"/>
    <s v="STR023"/>
    <x v="59"/>
    <x v="0"/>
    <s v="EMP0211"/>
    <s v="Tamil Mudaliar"/>
    <s v="Cashier"/>
    <n v="4"/>
    <n v="183.39"/>
    <n v="5"/>
    <n v="36.68"/>
    <x v="514"/>
    <n v="633.72"/>
    <n v="63.16"/>
    <x v="4"/>
    <x v="1"/>
    <x v="1"/>
    <s v="14:26"/>
    <s v="Weekday"/>
  </r>
  <r>
    <x v="528"/>
    <x v="59"/>
    <s v="CUST0409"/>
    <x v="208"/>
    <x v="0"/>
    <s v="PRD002"/>
    <x v="95"/>
    <x v="9"/>
    <s v="STR022"/>
    <x v="15"/>
    <x v="0"/>
    <s v="EMP0133"/>
    <s v="Deepak Naicker"/>
    <s v="Sales"/>
    <n v="8"/>
    <n v="486.77"/>
    <n v="20"/>
    <n v="778.83"/>
    <x v="515"/>
    <n v="2032.4"/>
    <n v="1550.23"/>
    <x v="4"/>
    <x v="1"/>
    <x v="0"/>
    <s v="10:01"/>
    <s v="Weekend"/>
  </r>
  <r>
    <x v="529"/>
    <x v="274"/>
    <s v="CUST0686"/>
    <x v="122"/>
    <x v="0"/>
    <s v="PRD055"/>
    <x v="103"/>
    <x v="5"/>
    <s v="STR129"/>
    <x v="71"/>
    <x v="1"/>
    <s v="EMP0150"/>
    <s v="Dhanya Iyer"/>
    <s v="Operations"/>
    <n v="8"/>
    <n v="141.26"/>
    <n v="10"/>
    <n v="113.01"/>
    <x v="516"/>
    <n v="765.6"/>
    <n v="251.47"/>
    <x v="4"/>
    <x v="1"/>
    <x v="1"/>
    <s v="19:40"/>
    <s v="Weekday"/>
  </r>
  <r>
    <x v="530"/>
    <x v="97"/>
    <s v="CUST0493"/>
    <x v="152"/>
    <x v="0"/>
    <s v="PRD017"/>
    <x v="27"/>
    <x v="0"/>
    <s v="STR087"/>
    <x v="88"/>
    <x v="0"/>
    <s v="EMP0222"/>
    <s v="Poornima Rao"/>
    <s v="Inventory"/>
    <n v="7"/>
    <n v="533.58000000000004"/>
    <n v="0"/>
    <n v="0"/>
    <x v="517"/>
    <n v="2783.83"/>
    <n v="1511.49"/>
    <x v="4"/>
    <x v="1"/>
    <x v="1"/>
    <s v="15:15"/>
    <s v="Weekend"/>
  </r>
  <r>
    <x v="531"/>
    <x v="174"/>
    <s v="CUST0231"/>
    <x v="337"/>
    <x v="0"/>
    <s v="PRD051"/>
    <x v="43"/>
    <x v="5"/>
    <s v="STR071"/>
    <x v="5"/>
    <x v="0"/>
    <s v="EMP0189"/>
    <s v="Harini Pillai"/>
    <s v="Billing"/>
    <n v="8"/>
    <n v="150.36000000000001"/>
    <n v="0"/>
    <n v="0"/>
    <x v="518"/>
    <n v="902.4"/>
    <n v="480.91"/>
    <x v="4"/>
    <x v="1"/>
    <x v="2"/>
    <s v="15:32"/>
    <s v="Weekend"/>
  </r>
  <r>
    <x v="532"/>
    <x v="113"/>
    <s v="CUST0475"/>
    <x v="4"/>
    <x v="0"/>
    <s v="PRD057"/>
    <x v="5"/>
    <x v="5"/>
    <s v="STR053"/>
    <x v="11"/>
    <x v="0"/>
    <s v="EMP0007"/>
    <s v="Udhay Selvam"/>
    <s v="Billing"/>
    <n v="5"/>
    <n v="337.13"/>
    <n v="0"/>
    <n v="0"/>
    <x v="519"/>
    <n v="1175.25"/>
    <n v="763.25"/>
    <x v="4"/>
    <x v="1"/>
    <x v="1"/>
    <s v="09:14"/>
    <s v="Weekend"/>
  </r>
  <r>
    <x v="533"/>
    <x v="212"/>
    <s v="CUST0344"/>
    <x v="40"/>
    <x v="2"/>
    <s v="PRD035"/>
    <x v="29"/>
    <x v="1"/>
    <s v="STR035"/>
    <x v="34"/>
    <x v="0"/>
    <s v="EMP0158"/>
    <s v="Kavya Varma"/>
    <s v="Sales"/>
    <n v="2"/>
    <n v="503.36"/>
    <n v="0"/>
    <n v="0"/>
    <x v="520"/>
    <n v="779.6"/>
    <n v="227.12"/>
    <x v="4"/>
    <x v="1"/>
    <x v="0"/>
    <s v="21:08"/>
    <s v="Weekday"/>
  </r>
  <r>
    <x v="534"/>
    <x v="178"/>
    <s v="CUST0571"/>
    <x v="340"/>
    <x v="0"/>
    <s v="PRD034"/>
    <x v="84"/>
    <x v="1"/>
    <s v="STR015"/>
    <x v="138"/>
    <x v="0"/>
    <s v="EMP0260"/>
    <s v="Kamala Prabhu"/>
    <s v="Billing"/>
    <n v="3"/>
    <n v="139.72"/>
    <n v="0"/>
    <n v="0"/>
    <x v="521"/>
    <n v="292.05"/>
    <n v="189.98"/>
    <x v="4"/>
    <x v="1"/>
    <x v="0"/>
    <s v="10:33"/>
    <s v="Weekend"/>
  </r>
  <r>
    <x v="535"/>
    <x v="145"/>
    <s v="CUST0064"/>
    <x v="341"/>
    <x v="2"/>
    <s v="PRD047"/>
    <x v="52"/>
    <x v="5"/>
    <s v="STR152"/>
    <x v="160"/>
    <x v="2"/>
    <s v="EMP0291"/>
    <s v="Sathish Nathan"/>
    <s v="HR"/>
    <n v="2"/>
    <n v="474.19"/>
    <n v="10"/>
    <n v="94.84"/>
    <x v="522"/>
    <n v="687.78"/>
    <n v="293.79000000000002"/>
    <x v="4"/>
    <x v="1"/>
    <x v="1"/>
    <s v="18:39"/>
    <s v="Weekend"/>
  </r>
  <r>
    <x v="536"/>
    <x v="208"/>
    <s v="CUST0584"/>
    <x v="342"/>
    <x v="0"/>
    <s v="PRD031"/>
    <x v="90"/>
    <x v="1"/>
    <s v="STR084"/>
    <x v="81"/>
    <x v="0"/>
    <s v="EMP0288"/>
    <s v="Chitra Selvam"/>
    <s v="Sales"/>
    <n v="6"/>
    <n v="366.82"/>
    <n v="20"/>
    <n v="440.18"/>
    <x v="523"/>
    <n v="1630.68"/>
    <n v="394.17"/>
    <x v="4"/>
    <x v="1"/>
    <x v="1"/>
    <s v="11:01"/>
    <s v="Weekend"/>
  </r>
  <r>
    <x v="537"/>
    <x v="36"/>
    <s v="CUST0496"/>
    <x v="277"/>
    <x v="0"/>
    <s v="PRD082"/>
    <x v="25"/>
    <x v="8"/>
    <s v="STR009"/>
    <x v="137"/>
    <x v="0"/>
    <s v="EMP0322"/>
    <s v="Prasath Naidu"/>
    <s v="Billing"/>
    <n v="7"/>
    <n v="258.17"/>
    <n v="15"/>
    <n v="271.08"/>
    <x v="524"/>
    <n v="1346.87"/>
    <n v="189.24"/>
    <x v="4"/>
    <x v="1"/>
    <x v="1"/>
    <s v="14:42"/>
    <s v="Weekday"/>
  </r>
  <r>
    <x v="538"/>
    <x v="34"/>
    <s v="CUST0331"/>
    <x v="343"/>
    <x v="2"/>
    <s v="PRD045"/>
    <x v="139"/>
    <x v="12"/>
    <s v="STR016"/>
    <x v="67"/>
    <x v="0"/>
    <s v="EMP0133"/>
    <s v="Deepak Naicker"/>
    <s v="Sales"/>
    <n v="3"/>
    <n v="68.95"/>
    <n v="0"/>
    <n v="0"/>
    <x v="525"/>
    <n v="173.67"/>
    <n v="33.18"/>
    <x v="4"/>
    <x v="1"/>
    <x v="1"/>
    <s v="19:34"/>
    <s v="Weekday"/>
  </r>
  <r>
    <x v="539"/>
    <x v="63"/>
    <s v="CUST0060"/>
    <x v="61"/>
    <x v="0"/>
    <s v="PRD011"/>
    <x v="86"/>
    <x v="9"/>
    <s v="STR109"/>
    <x v="162"/>
    <x v="1"/>
    <s v="EMP0180"/>
    <s v="Venkat Balan"/>
    <s v="Billing"/>
    <n v="3"/>
    <n v="186.32"/>
    <n v="10"/>
    <n v="55.9"/>
    <x v="526"/>
    <n v="306.69"/>
    <n v="196.37"/>
    <x v="4"/>
    <x v="1"/>
    <x v="1"/>
    <s v="17:31"/>
    <s v="Weekday"/>
  </r>
  <r>
    <x v="540"/>
    <x v="76"/>
    <s v="CUST0518"/>
    <x v="55"/>
    <x v="0"/>
    <s v="PRD121"/>
    <x v="78"/>
    <x v="6"/>
    <s v="STR084"/>
    <x v="81"/>
    <x v="0"/>
    <s v="EMP0288"/>
    <s v="Chitra Selvam"/>
    <s v="Sales"/>
    <n v="4"/>
    <n v="326.25"/>
    <n v="0"/>
    <n v="0"/>
    <x v="527"/>
    <n v="1086.1199999999999"/>
    <n v="218.88"/>
    <x v="4"/>
    <x v="0"/>
    <x v="1"/>
    <s v="09:18"/>
    <s v="Weekday"/>
  </r>
  <r>
    <x v="541"/>
    <x v="160"/>
    <s v="CUST0011"/>
    <x v="210"/>
    <x v="2"/>
    <s v="PRD018"/>
    <x v="0"/>
    <x v="0"/>
    <s v="STR074"/>
    <x v="49"/>
    <x v="0"/>
    <s v="EMP0270"/>
    <s v="Priya Venkataraman"/>
    <s v="Operations"/>
    <n v="1"/>
    <n v="232.58"/>
    <n v="15"/>
    <n v="34.89"/>
    <x v="528"/>
    <n v="191.2"/>
    <n v="36.14"/>
    <x v="4"/>
    <x v="1"/>
    <x v="1"/>
    <s v="20:35"/>
    <s v="Weekend"/>
  </r>
  <r>
    <x v="542"/>
    <x v="275"/>
    <s v="CUST0204"/>
    <x v="225"/>
    <x v="0"/>
    <s v="PRD091"/>
    <x v="101"/>
    <x v="13"/>
    <s v="STR059"/>
    <x v="68"/>
    <x v="0"/>
    <s v="EMP0285"/>
    <s v="Lalitha Murugan"/>
    <s v="Store Manager"/>
    <n v="7"/>
    <n v="426.49"/>
    <n v="15"/>
    <n v="447.81"/>
    <x v="529"/>
    <n v="2110.9899999999998"/>
    <n v="426.63"/>
    <x v="4"/>
    <x v="1"/>
    <x v="1"/>
    <s v="20:05"/>
    <s v="Weekday"/>
  </r>
  <r>
    <x v="543"/>
    <x v="241"/>
    <s v="CUST0105"/>
    <x v="344"/>
    <x v="1"/>
    <s v="PRD051"/>
    <x v="43"/>
    <x v="5"/>
    <s v="STR023"/>
    <x v="59"/>
    <x v="0"/>
    <s v="EMP0258"/>
    <s v="Bhuvana Sekar"/>
    <s v="Sales"/>
    <n v="5"/>
    <n v="147.97"/>
    <n v="15"/>
    <n v="110.98"/>
    <x v="530"/>
    <n v="564"/>
    <n v="64.87"/>
    <x v="4"/>
    <x v="1"/>
    <x v="1"/>
    <s v="19:31"/>
    <s v="Weekday"/>
  </r>
  <r>
    <x v="544"/>
    <x v="276"/>
    <s v="CUST0085"/>
    <x v="345"/>
    <x v="2"/>
    <s v="PRD126"/>
    <x v="79"/>
    <x v="6"/>
    <s v="STR040"/>
    <x v="91"/>
    <x v="1"/>
    <s v="EMP0061"/>
    <s v="Poornima Devi"/>
    <s v="Billing"/>
    <n v="2"/>
    <n v="360.52"/>
    <n v="0"/>
    <n v="0"/>
    <x v="531"/>
    <n v="648.96"/>
    <n v="72.08"/>
    <x v="4"/>
    <x v="1"/>
    <x v="1"/>
    <s v="14:58"/>
    <s v="Weekday"/>
  </r>
  <r>
    <x v="545"/>
    <x v="215"/>
    <s v="CUST0292"/>
    <x v="346"/>
    <x v="1"/>
    <s v="PRD057"/>
    <x v="5"/>
    <x v="5"/>
    <s v="STR086"/>
    <x v="14"/>
    <x v="0"/>
    <s v="EMP0263"/>
    <s v="Vani Nair"/>
    <s v="Cashier"/>
    <n v="5"/>
    <n v="317.99"/>
    <n v="15"/>
    <n v="238.49"/>
    <x v="532"/>
    <n v="1175.25"/>
    <n v="378.93"/>
    <x v="4"/>
    <x v="1"/>
    <x v="1"/>
    <s v="20:43"/>
    <s v="Weekend"/>
  </r>
  <r>
    <x v="546"/>
    <x v="173"/>
    <s v="CUST0565"/>
    <x v="347"/>
    <x v="1"/>
    <s v="PRD017"/>
    <x v="27"/>
    <x v="0"/>
    <s v="STR135"/>
    <x v="142"/>
    <x v="1"/>
    <s v="EMP0020"/>
    <s v="Yazhini Prabhu"/>
    <s v="Inventory"/>
    <n v="1"/>
    <n v="464.41"/>
    <n v="0"/>
    <n v="0"/>
    <x v="533"/>
    <n v="397.69"/>
    <n v="66.72"/>
    <x v="4"/>
    <x v="1"/>
    <x v="1"/>
    <s v="09:18"/>
    <s v="Weekday"/>
  </r>
  <r>
    <x v="547"/>
    <x v="276"/>
    <s v="CUST0360"/>
    <x v="348"/>
    <x v="2"/>
    <s v="PRD062"/>
    <x v="112"/>
    <x v="11"/>
    <s v="STR053"/>
    <x v="11"/>
    <x v="0"/>
    <s v="EMP0190"/>
    <s v="Balaji Prabhu"/>
    <s v="HR"/>
    <n v="3"/>
    <n v="446.17"/>
    <n v="0"/>
    <n v="0"/>
    <x v="534"/>
    <n v="976.83"/>
    <n v="361.68"/>
    <x v="4"/>
    <x v="1"/>
    <x v="1"/>
    <s v="20:32"/>
    <s v="Weekday"/>
  </r>
  <r>
    <x v="548"/>
    <x v="232"/>
    <s v="CUST0008"/>
    <x v="95"/>
    <x v="1"/>
    <s v="PRD139"/>
    <x v="96"/>
    <x v="10"/>
    <s v="STR029"/>
    <x v="32"/>
    <x v="0"/>
    <s v="EMP0063"/>
    <s v="Lakshmi Devi"/>
    <s v="Store Manager"/>
    <n v="2"/>
    <n v="91.61"/>
    <n v="0"/>
    <n v="0"/>
    <x v="535"/>
    <n v="141.4"/>
    <n v="69.3"/>
    <x v="4"/>
    <x v="1"/>
    <x v="1"/>
    <s v="10:57"/>
    <s v="Weekend"/>
  </r>
  <r>
    <x v="549"/>
    <x v="175"/>
    <s v="CUST0479"/>
    <x v="321"/>
    <x v="2"/>
    <s v="PRD103"/>
    <x v="33"/>
    <x v="4"/>
    <s v="STR109"/>
    <x v="162"/>
    <x v="1"/>
    <s v="EMP0180"/>
    <s v="Venkat Balan"/>
    <s v="Billing"/>
    <n v="1"/>
    <n v="355.64"/>
    <n v="15"/>
    <n v="53.35"/>
    <x v="536"/>
    <n v="303.41000000000003"/>
    <n v="-1.1200000000000001"/>
    <x v="4"/>
    <x v="1"/>
    <x v="0"/>
    <s v="16:31"/>
    <s v="Weekday"/>
  </r>
  <r>
    <x v="550"/>
    <x v="29"/>
    <s v="CUST0347"/>
    <x v="349"/>
    <x v="2"/>
    <s v="PRD032"/>
    <x v="42"/>
    <x v="1"/>
    <s v="STR143"/>
    <x v="101"/>
    <x v="2"/>
    <s v="EMP0338"/>
    <s v="Revathi Sekar"/>
    <s v="Sales"/>
    <n v="4"/>
    <n v="141.11000000000001"/>
    <n v="0"/>
    <n v="0"/>
    <x v="396"/>
    <n v="463.64"/>
    <n v="100.8"/>
    <x v="4"/>
    <x v="1"/>
    <x v="1"/>
    <s v="14:16"/>
    <s v="Weekday"/>
  </r>
  <r>
    <x v="551"/>
    <x v="69"/>
    <s v="CUST0572"/>
    <x v="104"/>
    <x v="0"/>
    <s v="PRD112"/>
    <x v="16"/>
    <x v="3"/>
    <s v="STR101"/>
    <x v="31"/>
    <x v="1"/>
    <s v="EMP0131"/>
    <s v="Vani Chandran"/>
    <s v="Inventory"/>
    <n v="6"/>
    <n v="255.48"/>
    <n v="5"/>
    <n v="76.64"/>
    <x v="537"/>
    <n v="1263.1199999999999"/>
    <n v="193.12"/>
    <x v="4"/>
    <x v="1"/>
    <x v="1"/>
    <s v="17:25"/>
    <s v="Weekday"/>
  </r>
  <r>
    <x v="552"/>
    <x v="150"/>
    <s v="CUST0105"/>
    <x v="344"/>
    <x v="1"/>
    <s v="PRD064"/>
    <x v="53"/>
    <x v="11"/>
    <s v="STR076"/>
    <x v="4"/>
    <x v="0"/>
    <s v="EMP0069"/>
    <s v="Uma Chandran"/>
    <s v="Store Manager"/>
    <n v="3"/>
    <n v="386.17"/>
    <n v="20"/>
    <n v="231.7"/>
    <x v="538"/>
    <n v="827.01"/>
    <n v="238.82"/>
    <x v="4"/>
    <x v="1"/>
    <x v="2"/>
    <s v="20:08"/>
    <s v="Weekend"/>
  </r>
  <r>
    <x v="553"/>
    <x v="25"/>
    <s v="CUST0461"/>
    <x v="235"/>
    <x v="0"/>
    <s v="PRD017"/>
    <x v="27"/>
    <x v="0"/>
    <s v="STR039"/>
    <x v="84"/>
    <x v="0"/>
    <s v="EMP0171"/>
    <s v="Ashok Nair"/>
    <s v="Cashier"/>
    <n v="4"/>
    <n v="507.28"/>
    <n v="0"/>
    <n v="0"/>
    <x v="539"/>
    <n v="1590.76"/>
    <n v="438.36"/>
    <x v="4"/>
    <x v="1"/>
    <x v="1"/>
    <s v="16:10"/>
    <s v="Weekday"/>
  </r>
  <r>
    <x v="554"/>
    <x v="277"/>
    <s v="CUST0051"/>
    <x v="14"/>
    <x v="0"/>
    <s v="PRD095"/>
    <x v="18"/>
    <x v="4"/>
    <s v="STR038"/>
    <x v="35"/>
    <x v="0"/>
    <s v="EMP0041"/>
    <s v="Thenmozhi Pandian"/>
    <s v="Inventory"/>
    <n v="4"/>
    <n v="84.3"/>
    <n v="0"/>
    <n v="0"/>
    <x v="540"/>
    <n v="248.56"/>
    <n v="139.22"/>
    <x v="4"/>
    <x v="1"/>
    <x v="1"/>
    <s v="19:25"/>
    <s v="Weekend"/>
  </r>
  <r>
    <x v="555"/>
    <x v="64"/>
    <s v="CUST0122"/>
    <x v="350"/>
    <x v="2"/>
    <s v="PRD001"/>
    <x v="92"/>
    <x v="9"/>
    <s v="STR099"/>
    <x v="86"/>
    <x v="1"/>
    <s v="EMP0202"/>
    <s v="Vani Chettiar"/>
    <s v="Sales"/>
    <n v="2"/>
    <n v="299.73"/>
    <n v="20"/>
    <n v="119.89"/>
    <x v="541"/>
    <n v="369.48"/>
    <n v="182.03"/>
    <x v="4"/>
    <x v="1"/>
    <x v="0"/>
    <s v="13:34"/>
    <s v="Weekend"/>
  </r>
  <r>
    <x v="556"/>
    <x v="111"/>
    <s v="CUST0505"/>
    <x v="109"/>
    <x v="0"/>
    <s v="PRD138"/>
    <x v="134"/>
    <x v="7"/>
    <s v="STR111"/>
    <x v="115"/>
    <x v="1"/>
    <s v="EMP0005"/>
    <s v="Harini Sekar"/>
    <s v="Inventory"/>
    <n v="6"/>
    <n v="458.91"/>
    <n v="15"/>
    <n v="413.02"/>
    <x v="542"/>
    <n v="1917.84"/>
    <n v="422.6"/>
    <x v="4"/>
    <x v="1"/>
    <x v="1"/>
    <s v="14:00"/>
    <s v="Weekday"/>
  </r>
  <r>
    <x v="557"/>
    <x v="278"/>
    <s v="CUST0550"/>
    <x v="351"/>
    <x v="1"/>
    <s v="PRD008"/>
    <x v="88"/>
    <x v="9"/>
    <s v="STR051"/>
    <x v="52"/>
    <x v="0"/>
    <s v="EMP0302"/>
    <s v="Anitha Subramaniam"/>
    <s v="Sales"/>
    <n v="1"/>
    <n v="455.79"/>
    <n v="15"/>
    <n v="68.37"/>
    <x v="543"/>
    <n v="282.88"/>
    <n v="104.54"/>
    <x v="4"/>
    <x v="1"/>
    <x v="1"/>
    <s v="10:33"/>
    <s v="Weekday"/>
  </r>
  <r>
    <x v="558"/>
    <x v="251"/>
    <s v="CUST0605"/>
    <x v="175"/>
    <x v="0"/>
    <s v="PRD112"/>
    <x v="16"/>
    <x v="3"/>
    <s v="STR057"/>
    <x v="155"/>
    <x v="0"/>
    <s v="EMP0119"/>
    <s v="Om Sharma"/>
    <s v="Sales"/>
    <n v="5"/>
    <n v="257.39999999999998"/>
    <n v="0"/>
    <n v="0"/>
    <x v="544"/>
    <n v="1052.5999999999999"/>
    <n v="234.4"/>
    <x v="4"/>
    <x v="1"/>
    <x v="2"/>
    <s v="19:00"/>
    <s v="Weekday"/>
  </r>
  <r>
    <x v="559"/>
    <x v="150"/>
    <s v="CUST0100"/>
    <x v="352"/>
    <x v="1"/>
    <s v="PRD030"/>
    <x v="9"/>
    <x v="1"/>
    <s v="STR084"/>
    <x v="81"/>
    <x v="0"/>
    <s v="EMP0288"/>
    <s v="Chitra Selvam"/>
    <s v="Sales"/>
    <n v="3"/>
    <n v="172.63"/>
    <n v="0"/>
    <n v="0"/>
    <x v="545"/>
    <n v="426"/>
    <n v="169.57"/>
    <x v="4"/>
    <x v="1"/>
    <x v="1"/>
    <s v="09:33"/>
    <s v="Weekend"/>
  </r>
  <r>
    <x v="560"/>
    <x v="95"/>
    <s v="CUST0230"/>
    <x v="85"/>
    <x v="1"/>
    <s v="Missing Product Id"/>
    <x v="124"/>
    <x v="15"/>
    <s v="STR090"/>
    <x v="146"/>
    <x v="0"/>
    <s v="EMP0178"/>
    <s v="Jaya Sharma"/>
    <s v="Cashier"/>
    <n v="2"/>
    <n v="401.06"/>
    <n v="5"/>
    <n v="40.11"/>
    <x v="546"/>
    <n v="694.94"/>
    <n v="181.37"/>
    <x v="4"/>
    <x v="1"/>
    <x v="1"/>
    <s v="12:26"/>
    <s v="Weekend"/>
  </r>
  <r>
    <x v="561"/>
    <x v="279"/>
    <s v="CUST0210"/>
    <x v="140"/>
    <x v="1"/>
    <s v="PRD124"/>
    <x v="22"/>
    <x v="6"/>
    <s v="STR027"/>
    <x v="17"/>
    <x v="0"/>
    <s v="EMP0143"/>
    <s v="Chitra Prabhu"/>
    <s v="Sales"/>
    <n v="1"/>
    <n v="121.9"/>
    <n v="15"/>
    <n v="18.29"/>
    <x v="547"/>
    <n v="108.92"/>
    <n v="-5.31"/>
    <x v="4"/>
    <x v="1"/>
    <x v="0"/>
    <s v="14:36"/>
    <s v="Weekday"/>
  </r>
  <r>
    <x v="562"/>
    <x v="280"/>
    <s v="CUST0082"/>
    <x v="197"/>
    <x v="0"/>
    <s v="PRD009"/>
    <x v="21"/>
    <x v="9"/>
    <s v="STR050"/>
    <x v="147"/>
    <x v="0"/>
    <s v="EMP0010"/>
    <s v="Hema Sharma"/>
    <s v="Billing"/>
    <n v="3"/>
    <n v="708.04"/>
    <n v="0"/>
    <n v="0"/>
    <x v="548"/>
    <n v="1196.1600000000001"/>
    <n v="927.96"/>
    <x v="4"/>
    <x v="1"/>
    <x v="1"/>
    <s v="09:03"/>
    <s v="Weekday"/>
  </r>
  <r>
    <x v="563"/>
    <x v="281"/>
    <s v="CUST0594"/>
    <x v="353"/>
    <x v="2"/>
    <s v="PRD028"/>
    <x v="48"/>
    <x v="1"/>
    <s v="STR071"/>
    <x v="5"/>
    <x v="0"/>
    <s v="EMP0239"/>
    <s v="Hariharan Gounder"/>
    <s v="Billing"/>
    <n v="2"/>
    <n v="380.12"/>
    <n v="0"/>
    <n v="0"/>
    <x v="549"/>
    <n v="619.96"/>
    <n v="140.28"/>
    <x v="4"/>
    <x v="1"/>
    <x v="0"/>
    <s v="19:27"/>
    <s v="Weekday"/>
  </r>
  <r>
    <x v="564"/>
    <x v="96"/>
    <s v="CUST0493"/>
    <x v="152"/>
    <x v="0"/>
    <s v="PRD064"/>
    <x v="53"/>
    <x v="11"/>
    <s v="STR163"/>
    <x v="36"/>
    <x v="2"/>
    <s v="EMP0292"/>
    <s v="Deepa Gupta"/>
    <s v="Inventory"/>
    <n v="8"/>
    <n v="431.54"/>
    <n v="0"/>
    <n v="0"/>
    <x v="550"/>
    <n v="2205.36"/>
    <n v="1246.96"/>
    <x v="4"/>
    <x v="1"/>
    <x v="1"/>
    <s v="18:56"/>
    <s v="Weekday"/>
  </r>
  <r>
    <x v="565"/>
    <x v="237"/>
    <s v="CUST0017"/>
    <x v="354"/>
    <x v="1"/>
    <s v="PRD028"/>
    <x v="48"/>
    <x v="1"/>
    <s v="STR017"/>
    <x v="151"/>
    <x v="0"/>
    <s v="EMP0092"/>
    <s v="Tara Gupta"/>
    <s v="Sales"/>
    <n v="5"/>
    <n v="380.12"/>
    <n v="20"/>
    <n v="380.12"/>
    <x v="551"/>
    <n v="1549.9"/>
    <n v="-29.42"/>
    <x v="4"/>
    <x v="0"/>
    <x v="1"/>
    <s v="20:17"/>
    <s v="Weekday"/>
  </r>
  <r>
    <x v="566"/>
    <x v="159"/>
    <s v="CUST0379"/>
    <x v="335"/>
    <x v="1"/>
    <s v="PRD104"/>
    <x v="100"/>
    <x v="4"/>
    <s v="STR040"/>
    <x v="91"/>
    <x v="1"/>
    <s v="EMP0061"/>
    <s v="Poornima Devi"/>
    <s v="Billing"/>
    <n v="5"/>
    <n v="191.13"/>
    <n v="5"/>
    <n v="47.78"/>
    <x v="552"/>
    <n v="767.1"/>
    <n v="276.95"/>
    <x v="4"/>
    <x v="1"/>
    <x v="1"/>
    <s v="11:29"/>
    <s v="Weekend"/>
  </r>
  <r>
    <x v="567"/>
    <x v="78"/>
    <s v="CUST0204"/>
    <x v="225"/>
    <x v="0"/>
    <s v="PRD012"/>
    <x v="61"/>
    <x v="9"/>
    <s v="STR094"/>
    <x v="1"/>
    <x v="1"/>
    <s v="EMP0133"/>
    <s v="Deepak Naicker"/>
    <s v="Sales"/>
    <n v="6"/>
    <n v="575.5"/>
    <n v="20"/>
    <n v="690.6"/>
    <x v="553"/>
    <n v="2018.4"/>
    <n v="744"/>
    <x v="4"/>
    <x v="1"/>
    <x v="2"/>
    <s v="18:50"/>
    <s v="Weekday"/>
  </r>
  <r>
    <x v="568"/>
    <x v="130"/>
    <s v="CUST0044"/>
    <x v="355"/>
    <x v="2"/>
    <s v="PRD024"/>
    <x v="39"/>
    <x v="0"/>
    <s v="STR061"/>
    <x v="66"/>
    <x v="0"/>
    <s v="EMP0329"/>
    <s v="Balamurugan Nair"/>
    <s v="Cashier"/>
    <n v="4"/>
    <n v="313.47000000000003"/>
    <n v="0"/>
    <n v="0"/>
    <x v="554"/>
    <n v="984.48"/>
    <n v="457.48"/>
    <x v="4"/>
    <x v="1"/>
    <x v="1"/>
    <s v="13:50"/>
    <s v="Weekend"/>
  </r>
  <r>
    <x v="569"/>
    <x v="13"/>
    <s v="CUST0698"/>
    <x v="356"/>
    <x v="1"/>
    <s v="PRD138"/>
    <x v="134"/>
    <x v="7"/>
    <s v="STR027"/>
    <x v="17"/>
    <x v="0"/>
    <s v="EMP0046"/>
    <s v="Pandi Subramaniam"/>
    <s v="Sales"/>
    <n v="4"/>
    <n v="416.08"/>
    <n v="15"/>
    <n v="249.65"/>
    <x v="555"/>
    <n v="1278.56"/>
    <n v="348.31"/>
    <x v="4"/>
    <x v="1"/>
    <x v="1"/>
    <s v="11:21"/>
    <s v="Weekend"/>
  </r>
  <r>
    <x v="570"/>
    <x v="192"/>
    <s v="CUST0433"/>
    <x v="314"/>
    <x v="0"/>
    <s v="PRD052"/>
    <x v="98"/>
    <x v="5"/>
    <s v="STR036"/>
    <x v="83"/>
    <x v="0"/>
    <s v="EMP0150"/>
    <s v="Dhanya Iyer"/>
    <s v="Operations"/>
    <n v="8"/>
    <n v="338.77"/>
    <n v="0"/>
    <n v="0"/>
    <x v="556"/>
    <n v="2043.92"/>
    <n v="1072.76"/>
    <x v="4"/>
    <x v="1"/>
    <x v="0"/>
    <s v="15:30"/>
    <s v="Weekend"/>
  </r>
  <r>
    <x v="571"/>
    <x v="113"/>
    <s v="CUST0183"/>
    <x v="357"/>
    <x v="1"/>
    <s v="PRD097"/>
    <x v="7"/>
    <x v="4"/>
    <s v="STR065"/>
    <x v="163"/>
    <x v="0"/>
    <s v="EMP0147"/>
    <s v="Hemalatha Naidu"/>
    <s v="Billing"/>
    <n v="2"/>
    <n v="365.92"/>
    <n v="5"/>
    <n v="36.590000000000003"/>
    <x v="557"/>
    <n v="620.76"/>
    <n v="178.78"/>
    <x v="4"/>
    <x v="1"/>
    <x v="2"/>
    <s v="11:29"/>
    <s v="Weekend"/>
  </r>
  <r>
    <x v="572"/>
    <x v="127"/>
    <s v="CUST0144"/>
    <x v="178"/>
    <x v="0"/>
    <s v="PRD026"/>
    <x v="99"/>
    <x v="1"/>
    <s v="STR090"/>
    <x v="146"/>
    <x v="0"/>
    <s v="EMP0088"/>
    <s v="Nithya Rao"/>
    <s v="Cashier"/>
    <n v="5"/>
    <n v="368.1"/>
    <n v="0"/>
    <n v="0"/>
    <x v="558"/>
    <n v="1236.25"/>
    <n v="604.25"/>
    <x v="4"/>
    <x v="1"/>
    <x v="1"/>
    <s v="17:36"/>
    <s v="Weekday"/>
  </r>
  <r>
    <x v="573"/>
    <x v="274"/>
    <s v="CUST0370"/>
    <x v="81"/>
    <x v="0"/>
    <s v="PRD014"/>
    <x v="67"/>
    <x v="0"/>
    <s v="STR147"/>
    <x v="157"/>
    <x v="2"/>
    <s v="EMP0001"/>
    <s v="Manoj Pillai"/>
    <s v="Sales"/>
    <n v="4"/>
    <n v="448.1"/>
    <n v="0"/>
    <n v="0"/>
    <x v="559"/>
    <n v="1406.52"/>
    <n v="385.88"/>
    <x v="4"/>
    <x v="1"/>
    <x v="1"/>
    <s v="11:51"/>
    <s v="Weekday"/>
  </r>
  <r>
    <x v="574"/>
    <x v="88"/>
    <s v="CUST0207"/>
    <x v="358"/>
    <x v="2"/>
    <s v="PRD120"/>
    <x v="64"/>
    <x v="6"/>
    <s v="STR024"/>
    <x v="2"/>
    <x v="0"/>
    <s v="EMP0199"/>
    <s v="Pandi Naidu"/>
    <s v="Sales"/>
    <n v="2"/>
    <n v="109.69"/>
    <n v="20"/>
    <n v="43.88"/>
    <x v="560"/>
    <n v="185.92"/>
    <n v="-10.42"/>
    <x v="4"/>
    <x v="1"/>
    <x v="1"/>
    <s v="12:25"/>
    <s v="Weekday"/>
  </r>
  <r>
    <x v="575"/>
    <x v="202"/>
    <s v="CUST0308"/>
    <x v="24"/>
    <x v="0"/>
    <s v="PRD116"/>
    <x v="85"/>
    <x v="3"/>
    <s v="STR107"/>
    <x v="135"/>
    <x v="1"/>
    <s v="EMP0038"/>
    <s v="Yamuna Achari"/>
    <s v="Inventory"/>
    <n v="7"/>
    <n v="158.16999999999999"/>
    <n v="0"/>
    <n v="0"/>
    <x v="561"/>
    <n v="895.86"/>
    <n v="377.41"/>
    <x v="4"/>
    <x v="1"/>
    <x v="2"/>
    <s v="19:02"/>
    <s v="Weekend"/>
  </r>
  <r>
    <x v="576"/>
    <x v="181"/>
    <s v="CUST0510"/>
    <x v="359"/>
    <x v="2"/>
    <s v="PRD033"/>
    <x v="13"/>
    <x v="1"/>
    <s v="STR042"/>
    <x v="63"/>
    <x v="0"/>
    <s v="EMP0261"/>
    <s v="Hari Murugan"/>
    <s v="Sales"/>
    <n v="1"/>
    <n v="217.42"/>
    <n v="10"/>
    <n v="21.74"/>
    <x v="562"/>
    <n v="177.03"/>
    <n v="48"/>
    <x v="4"/>
    <x v="1"/>
    <x v="2"/>
    <s v="17:39"/>
    <s v="Weekend"/>
  </r>
  <r>
    <x v="577"/>
    <x v="83"/>
    <s v="CUST0431"/>
    <x v="360"/>
    <x v="1"/>
    <s v="PRD047"/>
    <x v="52"/>
    <x v="5"/>
    <s v="STR110"/>
    <x v="118"/>
    <x v="1"/>
    <s v="EMP0133"/>
    <s v="Deepak Naicker"/>
    <s v="Sales"/>
    <n v="4"/>
    <n v="474.19"/>
    <n v="0"/>
    <n v="0"/>
    <x v="563"/>
    <n v="1375.56"/>
    <n v="805.71"/>
    <x v="4"/>
    <x v="1"/>
    <x v="1"/>
    <s v="15:42"/>
    <s v="Weekend"/>
  </r>
  <r>
    <x v="578"/>
    <x v="186"/>
    <s v="CUST0270"/>
    <x v="135"/>
    <x v="0"/>
    <s v="PRD061"/>
    <x v="130"/>
    <x v="11"/>
    <s v="STR071"/>
    <x v="5"/>
    <x v="0"/>
    <s v="EMP0210"/>
    <s v="Karthik Venkataraman"/>
    <s v="Sales"/>
    <n v="6"/>
    <n v="355.94"/>
    <n v="20"/>
    <n v="427.13"/>
    <x v="564"/>
    <n v="1330.32"/>
    <n v="634.47"/>
    <x v="4"/>
    <x v="1"/>
    <x v="1"/>
    <s v="13:28"/>
    <s v="Weekend"/>
  </r>
  <r>
    <x v="579"/>
    <x v="59"/>
    <s v="CUST0502"/>
    <x v="153"/>
    <x v="2"/>
    <s v="PRD113"/>
    <x v="38"/>
    <x v="3"/>
    <s v="STR152"/>
    <x v="160"/>
    <x v="2"/>
    <s v="EMP0291"/>
    <s v="Sathish Nathan"/>
    <s v="HR"/>
    <n v="3"/>
    <n v="236.56"/>
    <n v="15"/>
    <n v="106.45"/>
    <x v="565"/>
    <n v="635.19000000000005"/>
    <n v="58.52"/>
    <x v="4"/>
    <x v="1"/>
    <x v="2"/>
    <s v="15:35"/>
    <s v="Weekend"/>
  </r>
  <r>
    <x v="580"/>
    <x v="19"/>
    <s v="CUST0135"/>
    <x v="361"/>
    <x v="2"/>
    <s v="PRD119"/>
    <x v="8"/>
    <x v="6"/>
    <s v="STR102"/>
    <x v="129"/>
    <x v="0"/>
    <s v="EMP0240"/>
    <s v="Ramesh Naicker"/>
    <s v="Inventory"/>
    <n v="3"/>
    <n v="234.86"/>
    <n v="10"/>
    <n v="70.459999999999994"/>
    <x v="566"/>
    <n v="639.69000000000005"/>
    <n v="89.55"/>
    <x v="4"/>
    <x v="1"/>
    <x v="1"/>
    <s v="16:03"/>
    <s v="Weekend"/>
  </r>
  <r>
    <x v="581"/>
    <x v="103"/>
    <s v="CUST0115"/>
    <x v="362"/>
    <x v="1"/>
    <s v="PRD119"/>
    <x v="8"/>
    <x v="6"/>
    <s v="STR018"/>
    <x v="69"/>
    <x v="0"/>
    <s v="EMP0308"/>
    <s v="Thenmozhi Selvam"/>
    <s v="Cashier"/>
    <n v="1"/>
    <n v="234.86"/>
    <n v="5"/>
    <n v="11.74"/>
    <x v="567"/>
    <n v="213.23"/>
    <n v="9.89"/>
    <x v="4"/>
    <x v="1"/>
    <x v="1"/>
    <s v="11:49"/>
    <s v="Weekday"/>
  </r>
  <r>
    <x v="582"/>
    <x v="3"/>
    <s v="CUST0616"/>
    <x v="363"/>
    <x v="2"/>
    <s v="PRD030"/>
    <x v="9"/>
    <x v="1"/>
    <s v="STR042"/>
    <x v="63"/>
    <x v="0"/>
    <s v="EMP0261"/>
    <s v="Hari Murugan"/>
    <s v="Sales"/>
    <n v="1"/>
    <n v="172.63"/>
    <n v="10"/>
    <n v="17.260000000000002"/>
    <x v="568"/>
    <n v="142"/>
    <n v="36.68"/>
    <x v="4"/>
    <x v="1"/>
    <x v="1"/>
    <s v="21:13"/>
    <s v="Weekend"/>
  </r>
  <r>
    <x v="583"/>
    <x v="81"/>
    <s v="CUST0592"/>
    <x v="242"/>
    <x v="0"/>
    <s v="PRD075"/>
    <x v="72"/>
    <x v="2"/>
    <s v="STR086"/>
    <x v="14"/>
    <x v="0"/>
    <s v="EMP0263"/>
    <s v="Vani Nair"/>
    <s v="Cashier"/>
    <n v="7"/>
    <n v="327.96"/>
    <n v="15"/>
    <n v="344.36"/>
    <x v="569"/>
    <n v="1576.96"/>
    <n v="374.4"/>
    <x v="4"/>
    <x v="1"/>
    <x v="1"/>
    <s v="21:15"/>
    <s v="Weekday"/>
  </r>
  <r>
    <x v="584"/>
    <x v="107"/>
    <s v="CUST0454"/>
    <x v="364"/>
    <x v="1"/>
    <s v="PRD035"/>
    <x v="29"/>
    <x v="1"/>
    <s v="STR042"/>
    <x v="63"/>
    <x v="0"/>
    <s v="EMP0261"/>
    <s v="Hari Murugan"/>
    <s v="Sales"/>
    <n v="1"/>
    <n v="503.36"/>
    <n v="15"/>
    <n v="75.5"/>
    <x v="570"/>
    <n v="389.8"/>
    <n v="102.24"/>
    <x v="4"/>
    <x v="1"/>
    <x v="1"/>
    <s v="20:04"/>
    <s v="Weekend"/>
  </r>
  <r>
    <x v="585"/>
    <x v="54"/>
    <s v="CUST0242"/>
    <x v="60"/>
    <x v="0"/>
    <s v="PRD092"/>
    <x v="59"/>
    <x v="8"/>
    <s v="STR059"/>
    <x v="68"/>
    <x v="0"/>
    <s v="EMP0048"/>
    <s v="Ovi Venkataraman"/>
    <s v="Cashier"/>
    <n v="3"/>
    <n v="240.29"/>
    <n v="10"/>
    <n v="72.09"/>
    <x v="571"/>
    <n v="577.16999999999996"/>
    <n v="71.61"/>
    <x v="4"/>
    <x v="1"/>
    <x v="1"/>
    <s v="16:56"/>
    <s v="Weekday"/>
  </r>
  <r>
    <x v="586"/>
    <x v="190"/>
    <s v="CUST0666"/>
    <x v="67"/>
    <x v="0"/>
    <s v="PRD040"/>
    <x v="140"/>
    <x v="12"/>
    <s v="STR008"/>
    <x v="8"/>
    <x v="0"/>
    <s v="EMP0025"/>
    <s v="Lakshmi Rao"/>
    <s v="Sales"/>
    <n v="3"/>
    <n v="153.84"/>
    <n v="5"/>
    <n v="23.08"/>
    <x v="572"/>
    <n v="382.44"/>
    <n v="56"/>
    <x v="4"/>
    <x v="1"/>
    <x v="1"/>
    <s v="15:35"/>
    <s v="Weekday"/>
  </r>
  <r>
    <x v="587"/>
    <x v="282"/>
    <s v="CUST0462"/>
    <x v="123"/>
    <x v="1"/>
    <s v="PRD090"/>
    <x v="91"/>
    <x v="8"/>
    <s v="STR088"/>
    <x v="97"/>
    <x v="0"/>
    <s v="EMP0229"/>
    <s v="Udhay Sekar"/>
    <s v="Sales"/>
    <n v="1"/>
    <n v="438.7"/>
    <n v="5"/>
    <n v="21.93"/>
    <x v="573"/>
    <n v="370.18"/>
    <n v="46.59"/>
    <x v="4"/>
    <x v="1"/>
    <x v="1"/>
    <s v="14:36"/>
    <s v="Weekday"/>
  </r>
  <r>
    <x v="588"/>
    <x v="256"/>
    <s v="CUST0204"/>
    <x v="225"/>
    <x v="0"/>
    <s v="PRD029"/>
    <x v="11"/>
    <x v="1"/>
    <s v="STR014"/>
    <x v="131"/>
    <x v="0"/>
    <s v="EMP0241"/>
    <s v="Lalitha Krishnan"/>
    <s v="Sales"/>
    <n v="7"/>
    <n v="339.39"/>
    <n v="0"/>
    <n v="0"/>
    <x v="574"/>
    <n v="1828.54"/>
    <n v="547.19000000000005"/>
    <x v="4"/>
    <x v="1"/>
    <x v="1"/>
    <s v="19:48"/>
    <s v="Weekday"/>
  </r>
  <r>
    <x v="589"/>
    <x v="9"/>
    <s v="CUST0681"/>
    <x v="365"/>
    <x v="2"/>
    <s v="PRD021"/>
    <x v="15"/>
    <x v="0"/>
    <s v="STR072"/>
    <x v="164"/>
    <x v="0"/>
    <s v="EMP0124"/>
    <s v="Vijay Pandian"/>
    <s v="Sales"/>
    <n v="1"/>
    <n v="38.659999999999997"/>
    <n v="0"/>
    <n v="0"/>
    <x v="575"/>
    <n v="32.4"/>
    <n v="12.06"/>
    <x v="4"/>
    <x v="0"/>
    <x v="2"/>
    <s v="21:42"/>
    <s v="Weekend"/>
  </r>
  <r>
    <x v="590"/>
    <x v="177"/>
    <s v="CUST0440"/>
    <x v="366"/>
    <x v="2"/>
    <s v="PRD142"/>
    <x v="110"/>
    <x v="10"/>
    <s v="STR090"/>
    <x v="146"/>
    <x v="0"/>
    <s v="EMP0262"/>
    <s v="Umesh Krishnan"/>
    <s v="Sales"/>
    <n v="4"/>
    <n v="522.78"/>
    <n v="5"/>
    <n v="104.56"/>
    <x v="576"/>
    <n v="1583.48"/>
    <n v="701.06"/>
    <x v="4"/>
    <x v="1"/>
    <x v="1"/>
    <s v="20:25"/>
    <s v="Weekend"/>
  </r>
  <r>
    <x v="591"/>
    <x v="283"/>
    <s v="CUST0077"/>
    <x v="248"/>
    <x v="2"/>
    <s v="PRD137"/>
    <x v="120"/>
    <x v="7"/>
    <s v="STR134"/>
    <x v="54"/>
    <x v="1"/>
    <s v="EMP0133"/>
    <s v="Deepak Naicker"/>
    <s v="Sales"/>
    <n v="4"/>
    <n v="442.14"/>
    <n v="5"/>
    <n v="88.43"/>
    <x v="577"/>
    <n v="1407.48"/>
    <n v="272.64999999999998"/>
    <x v="4"/>
    <x v="1"/>
    <x v="2"/>
    <s v="10:50"/>
    <s v="Weekday"/>
  </r>
  <r>
    <x v="592"/>
    <x v="280"/>
    <s v="CUST0490"/>
    <x v="139"/>
    <x v="0"/>
    <s v="PRD022"/>
    <x v="10"/>
    <x v="0"/>
    <s v="STR128"/>
    <x v="6"/>
    <x v="1"/>
    <s v="EMP0257"/>
    <s v="Sangeetha Naidu"/>
    <s v="Cashier"/>
    <n v="6"/>
    <n v="431.29"/>
    <n v="5"/>
    <n v="129.38999999999999"/>
    <x v="578"/>
    <n v="1916.22"/>
    <n v="542.13"/>
    <x v="4"/>
    <x v="1"/>
    <x v="1"/>
    <s v="20:41"/>
    <s v="Weekday"/>
  </r>
  <r>
    <x v="593"/>
    <x v="195"/>
    <s v="CUST0007"/>
    <x v="367"/>
    <x v="1"/>
    <s v="PRD014"/>
    <x v="67"/>
    <x v="0"/>
    <s v="STR168"/>
    <x v="125"/>
    <x v="3"/>
    <s v="EMP0203"/>
    <s v="Hariharan Sekar"/>
    <s v="Operations"/>
    <n v="2"/>
    <n v="434.65"/>
    <n v="0"/>
    <n v="0"/>
    <x v="579"/>
    <n v="703.26"/>
    <n v="166.04"/>
    <x v="4"/>
    <x v="1"/>
    <x v="1"/>
    <s v="16:42"/>
    <s v="Weekday"/>
  </r>
  <r>
    <x v="594"/>
    <x v="76"/>
    <s v="CUST0191"/>
    <x v="98"/>
    <x v="2"/>
    <s v="PRD051"/>
    <x v="43"/>
    <x v="5"/>
    <s v="STR146"/>
    <x v="139"/>
    <x v="2"/>
    <s v="EMP0260"/>
    <s v="Kamala Prabhu"/>
    <s v="Billing"/>
    <n v="1"/>
    <n v="147.97"/>
    <n v="10"/>
    <n v="14.8"/>
    <x v="580"/>
    <n v="112.8"/>
    <n v="20.37"/>
    <x v="4"/>
    <x v="1"/>
    <x v="1"/>
    <s v="16:02"/>
    <s v="Weekday"/>
  </r>
  <r>
    <x v="595"/>
    <x v="264"/>
    <s v="CUST0443"/>
    <x v="368"/>
    <x v="2"/>
    <s v="PRD098"/>
    <x v="94"/>
    <x v="4"/>
    <s v="STR063"/>
    <x v="72"/>
    <x v="0"/>
    <s v="EMP0160"/>
    <s v="Sangeetha Pillai"/>
    <s v="Sales"/>
    <n v="1"/>
    <n v="83.13"/>
    <n v="20"/>
    <n v="16.63"/>
    <x v="581"/>
    <n v="69.09"/>
    <n v="-2.59"/>
    <x v="4"/>
    <x v="1"/>
    <x v="2"/>
    <s v="17:09"/>
    <s v="Weekday"/>
  </r>
  <r>
    <x v="596"/>
    <x v="49"/>
    <s v="CUST0151"/>
    <x v="369"/>
    <x v="1"/>
    <s v="PRD069"/>
    <x v="141"/>
    <x v="11"/>
    <s v="STR152"/>
    <x v="160"/>
    <x v="2"/>
    <s v="EMP0291"/>
    <s v="Sathish Nathan"/>
    <s v="HR"/>
    <n v="2"/>
    <n v="468.94"/>
    <n v="15"/>
    <n v="140.68"/>
    <x v="582"/>
    <n v="673.6"/>
    <n v="243.18"/>
    <x v="4"/>
    <x v="1"/>
    <x v="1"/>
    <s v="12:03"/>
    <s v="Weekend"/>
  </r>
  <r>
    <x v="597"/>
    <x v="284"/>
    <s v="CUST0506"/>
    <x v="370"/>
    <x v="0"/>
    <s v="PRD027"/>
    <x v="17"/>
    <x v="1"/>
    <s v="STR087"/>
    <x v="88"/>
    <x v="0"/>
    <s v="EMP0222"/>
    <s v="Poornima Rao"/>
    <s v="Inventory"/>
    <n v="8"/>
    <n v="155.34"/>
    <n v="15"/>
    <n v="186.41"/>
    <x v="583"/>
    <n v="855.92"/>
    <n v="200.39"/>
    <x v="4"/>
    <x v="1"/>
    <x v="2"/>
    <s v="13:24"/>
    <s v="Weekday"/>
  </r>
  <r>
    <x v="598"/>
    <x v="153"/>
    <s v="CUST0446"/>
    <x v="297"/>
    <x v="1"/>
    <s v="PRD052"/>
    <x v="98"/>
    <x v="5"/>
    <s v="STR108"/>
    <x v="30"/>
    <x v="1"/>
    <s v="EMP0171"/>
    <s v="Ashok Nair"/>
    <s v="Cashier"/>
    <n v="4"/>
    <n v="328.59"/>
    <n v="0"/>
    <n v="0"/>
    <x v="584"/>
    <n v="1021.96"/>
    <n v="489.55"/>
    <x v="4"/>
    <x v="1"/>
    <x v="2"/>
    <s v="20:45"/>
    <s v="Weekend"/>
  </r>
  <r>
    <x v="599"/>
    <x v="285"/>
    <s v="CUST0086"/>
    <x v="45"/>
    <x v="1"/>
    <s v="PRD026"/>
    <x v="99"/>
    <x v="1"/>
    <s v="STR097"/>
    <x v="61"/>
    <x v="1"/>
    <s v="EMP0146"/>
    <s v="Kishore Chettiar"/>
    <s v="Inventory"/>
    <n v="5"/>
    <n v="329.69"/>
    <n v="15"/>
    <n v="247.27"/>
    <x v="585"/>
    <n v="1236.25"/>
    <n v="164.93"/>
    <x v="4"/>
    <x v="1"/>
    <x v="1"/>
    <s v="12:39"/>
    <s v="Weekday"/>
  </r>
  <r>
    <x v="600"/>
    <x v="2"/>
    <s v="CUST0053"/>
    <x v="371"/>
    <x v="2"/>
    <s v="PRD023"/>
    <x v="102"/>
    <x v="0"/>
    <s v="STR142"/>
    <x v="100"/>
    <x v="2"/>
    <s v="EMP0022"/>
    <s v="Banu Gounder"/>
    <s v="Sales"/>
    <n v="2"/>
    <n v="342.27"/>
    <n v="5"/>
    <n v="34.229999999999997"/>
    <x v="586"/>
    <n v="532.20000000000005"/>
    <n v="215.66"/>
    <x v="4"/>
    <x v="1"/>
    <x v="1"/>
    <s v="21:59"/>
    <s v="Weekend"/>
  </r>
  <r>
    <x v="601"/>
    <x v="97"/>
    <s v="CUST0153"/>
    <x v="338"/>
    <x v="1"/>
    <s v="PRD029"/>
    <x v="11"/>
    <x v="1"/>
    <s v="STR102"/>
    <x v="129"/>
    <x v="0"/>
    <s v="EMP0193"/>
    <s v="Chandrasekar Chandran"/>
    <s v="HR"/>
    <n v="5"/>
    <n v="332.73"/>
    <n v="0"/>
    <n v="0"/>
    <x v="587"/>
    <n v="1306.0999999999999"/>
    <n v="607.1"/>
    <x v="4"/>
    <x v="1"/>
    <x v="1"/>
    <s v="17:33"/>
    <s v="Weekend"/>
  </r>
  <r>
    <x v="602"/>
    <x v="150"/>
    <s v="CUST0269"/>
    <x v="372"/>
    <x v="1"/>
    <s v="PRD094"/>
    <x v="109"/>
    <x v="4"/>
    <s v="STR012"/>
    <x v="85"/>
    <x v="0"/>
    <s v="EMP0157"/>
    <s v="Elango Velan"/>
    <s v="Cashier"/>
    <n v="3"/>
    <n v="298.68"/>
    <n v="5"/>
    <n v="44.8"/>
    <x v="588"/>
    <n v="752.07"/>
    <n v="226.86"/>
    <x v="4"/>
    <x v="1"/>
    <x v="1"/>
    <s v="12:55"/>
    <s v="Weekend"/>
  </r>
  <r>
    <x v="603"/>
    <x v="286"/>
    <s v="CUST0228"/>
    <x v="373"/>
    <x v="0"/>
    <s v="PRD074"/>
    <x v="2"/>
    <x v="2"/>
    <s v="STR117"/>
    <x v="47"/>
    <x v="0"/>
    <s v="EMP0009"/>
    <s v="Usha Chettiar"/>
    <s v="Cashier"/>
    <n v="6"/>
    <n v="452.46"/>
    <n v="0"/>
    <n v="0"/>
    <x v="589"/>
    <n v="1885.56"/>
    <n v="829.2"/>
    <x v="4"/>
    <x v="1"/>
    <x v="1"/>
    <s v="15:07"/>
    <s v="Weekday"/>
  </r>
  <r>
    <x v="604"/>
    <x v="276"/>
    <s v="CUST0547"/>
    <x v="374"/>
    <x v="2"/>
    <s v="PRD084"/>
    <x v="118"/>
    <x v="8"/>
    <s v="STR112"/>
    <x v="92"/>
    <x v="1"/>
    <s v="EMP0200"/>
    <s v="Lalitha Varma"/>
    <s v="Cashier"/>
    <n v="4"/>
    <n v="221.61"/>
    <n v="20"/>
    <n v="177.29"/>
    <x v="590"/>
    <n v="728.68"/>
    <n v="-19.53"/>
    <x v="4"/>
    <x v="1"/>
    <x v="1"/>
    <s v="18:50"/>
    <s v="Weekday"/>
  </r>
  <r>
    <x v="605"/>
    <x v="115"/>
    <s v="CUST0452"/>
    <x v="322"/>
    <x v="2"/>
    <s v="PRD114"/>
    <x v="37"/>
    <x v="3"/>
    <s v="STR006"/>
    <x v="18"/>
    <x v="0"/>
    <s v="EMP0265"/>
    <s v="Padma Subramaniam"/>
    <s v="Operations"/>
    <n v="2"/>
    <n v="188.64"/>
    <n v="15"/>
    <n v="56.59"/>
    <x v="591"/>
    <n v="316.56"/>
    <n v="4.13"/>
    <x v="4"/>
    <x v="1"/>
    <x v="1"/>
    <s v="13:51"/>
    <s v="Weekday"/>
  </r>
  <r>
    <x v="606"/>
    <x v="23"/>
    <s v="CUST0046"/>
    <x v="198"/>
    <x v="0"/>
    <s v="PRD079"/>
    <x v="28"/>
    <x v="2"/>
    <s v="STR101"/>
    <x v="31"/>
    <x v="1"/>
    <s v="EMP0098"/>
    <s v="Dhanya Balan"/>
    <s v="Inventory"/>
    <n v="7"/>
    <n v="286.44"/>
    <n v="0"/>
    <n v="0"/>
    <x v="592"/>
    <n v="1358.42"/>
    <n v="947.42"/>
    <x v="4"/>
    <x v="1"/>
    <x v="2"/>
    <s v="19:12"/>
    <s v="Weekend"/>
  </r>
  <r>
    <x v="607"/>
    <x v="133"/>
    <s v="CUST0485"/>
    <x v="5"/>
    <x v="0"/>
    <s v="PRD054"/>
    <x v="75"/>
    <x v="5"/>
    <s v="STR099"/>
    <x v="86"/>
    <x v="1"/>
    <s v="EMP0026"/>
    <s v="Nandhini Pandian"/>
    <s v="Operations"/>
    <n v="4"/>
    <n v="575.96"/>
    <n v="0"/>
    <n v="0"/>
    <x v="593"/>
    <n v="1516.76"/>
    <n v="1132.6600000000001"/>
    <x v="4"/>
    <x v="1"/>
    <x v="1"/>
    <s v="17:24"/>
    <s v="Weekend"/>
  </r>
  <r>
    <x v="608"/>
    <x v="157"/>
    <s v="CUST0675"/>
    <x v="128"/>
    <x v="0"/>
    <s v="PRD108"/>
    <x v="12"/>
    <x v="3"/>
    <s v="STR128"/>
    <x v="6"/>
    <x v="1"/>
    <s v="EMP0316"/>
    <s v="Karthik Sekar"/>
    <s v="Billing"/>
    <n v="8"/>
    <n v="337.44"/>
    <n v="15"/>
    <n v="404.93"/>
    <x v="594"/>
    <n v="2079.44"/>
    <n v="215.15"/>
    <x v="4"/>
    <x v="1"/>
    <x v="1"/>
    <s v="19:40"/>
    <s v="Weekday"/>
  </r>
  <r>
    <x v="609"/>
    <x v="185"/>
    <s v="CUST0051"/>
    <x v="14"/>
    <x v="0"/>
    <s v="PRD116"/>
    <x v="85"/>
    <x v="3"/>
    <s v="STR064"/>
    <x v="110"/>
    <x v="0"/>
    <s v="EMP0228"/>
    <s v="Poornima Naidu"/>
    <s v="Sales"/>
    <n v="5"/>
    <n v="157.79"/>
    <n v="5"/>
    <n v="39.450000000000003"/>
    <x v="595"/>
    <n v="639.9"/>
    <n v="109.6"/>
    <x v="4"/>
    <x v="1"/>
    <x v="1"/>
    <s v="10:29"/>
    <s v="Weekday"/>
  </r>
  <r>
    <x v="610"/>
    <x v="284"/>
    <s v="CUST0205"/>
    <x v="110"/>
    <x v="0"/>
    <s v="PRD052"/>
    <x v="98"/>
    <x v="5"/>
    <s v="STR164"/>
    <x v="75"/>
    <x v="2"/>
    <s v="EMP0006"/>
    <s v="Indira Nair"/>
    <s v="Cashier"/>
    <n v="4"/>
    <n v="372.64"/>
    <n v="0"/>
    <n v="0"/>
    <x v="596"/>
    <n v="1021.96"/>
    <n v="468.6"/>
    <x v="4"/>
    <x v="1"/>
    <x v="2"/>
    <s v="15:54"/>
    <s v="Weekday"/>
  </r>
  <r>
    <x v="611"/>
    <x v="220"/>
    <s v="CUST0112"/>
    <x v="298"/>
    <x v="1"/>
    <s v="PRD119"/>
    <x v="8"/>
    <x v="6"/>
    <s v="STR047"/>
    <x v="37"/>
    <x v="0"/>
    <s v="EMP0108"/>
    <s v="Padma Menon"/>
    <s v="Cashier"/>
    <n v="3"/>
    <n v="234.86"/>
    <n v="0"/>
    <n v="0"/>
    <x v="597"/>
    <n v="639.69000000000005"/>
    <n v="170.58"/>
    <x v="4"/>
    <x v="1"/>
    <x v="0"/>
    <s v="10:49"/>
    <s v="Weekend"/>
  </r>
  <r>
    <x v="612"/>
    <x v="287"/>
    <s v="CUST0417"/>
    <x v="261"/>
    <x v="2"/>
    <s v="PRD097"/>
    <x v="7"/>
    <x v="4"/>
    <s v="STR063"/>
    <x v="72"/>
    <x v="0"/>
    <s v="EMP0340"/>
    <s v="Nithya Subramaniam"/>
    <s v="Cashier"/>
    <n v="3"/>
    <n v="365.92"/>
    <n v="0"/>
    <n v="0"/>
    <x v="598"/>
    <n v="931.14"/>
    <n v="166.62"/>
    <x v="4"/>
    <x v="1"/>
    <x v="2"/>
    <s v="16:09"/>
    <s v="Weekday"/>
  </r>
  <r>
    <x v="613"/>
    <x v="121"/>
    <s v="CUST0532"/>
    <x v="243"/>
    <x v="1"/>
    <s v="PRD057"/>
    <x v="5"/>
    <x v="5"/>
    <s v="STR027"/>
    <x v="17"/>
    <x v="0"/>
    <s v="EMP0143"/>
    <s v="Chitra Prabhu"/>
    <s v="Sales"/>
    <n v="4"/>
    <n v="317.99"/>
    <n v="5"/>
    <n v="63.6"/>
    <x v="599"/>
    <n v="940.2"/>
    <n v="449.41"/>
    <x v="4"/>
    <x v="1"/>
    <x v="2"/>
    <s v="10:22"/>
    <s v="Weekend"/>
  </r>
  <r>
    <x v="614"/>
    <x v="141"/>
    <s v="CUST0482"/>
    <x v="131"/>
    <x v="0"/>
    <s v="PRD039"/>
    <x v="119"/>
    <x v="12"/>
    <s v="STR076"/>
    <x v="4"/>
    <x v="0"/>
    <s v="EMP0218"/>
    <s v="Missing Employee Name"/>
    <s v="Sales"/>
    <n v="7"/>
    <n v="405.94"/>
    <n v="5"/>
    <n v="142.08000000000001"/>
    <x v="600"/>
    <n v="2438.31"/>
    <n v="261.19"/>
    <x v="4"/>
    <x v="1"/>
    <x v="1"/>
    <s v="17:41"/>
    <s v="Weekday"/>
  </r>
  <r>
    <x v="615"/>
    <x v="54"/>
    <s v="CUST0139"/>
    <x v="108"/>
    <x v="2"/>
    <s v="PRD075"/>
    <x v="72"/>
    <x v="2"/>
    <s v="STR020"/>
    <x v="12"/>
    <x v="0"/>
    <s v="EMP0013"/>
    <s v="Gokul Achari"/>
    <s v="Billing"/>
    <n v="1"/>
    <n v="297.32"/>
    <n v="15"/>
    <n v="44.6"/>
    <x v="601"/>
    <n v="225.28"/>
    <n v="27.44"/>
    <x v="4"/>
    <x v="1"/>
    <x v="2"/>
    <s v="18:46"/>
    <s v="Weekday"/>
  </r>
  <r>
    <x v="616"/>
    <x v="112"/>
    <s v="CUST0618"/>
    <x v="375"/>
    <x v="0"/>
    <s v="PRD025"/>
    <x v="1"/>
    <x v="1"/>
    <s v="STR030"/>
    <x v="158"/>
    <x v="0"/>
    <s v="EMP0036"/>
    <s v="Senthil Varma"/>
    <s v="Cashier"/>
    <n v="4"/>
    <n v="426.31"/>
    <n v="0"/>
    <n v="0"/>
    <x v="602"/>
    <n v="1143.5999999999999"/>
    <n v="817.43"/>
    <x v="4"/>
    <x v="1"/>
    <x v="1"/>
    <s v="21:02"/>
    <s v="Weekend"/>
  </r>
  <r>
    <x v="617"/>
    <x v="268"/>
    <s v="CUST0312"/>
    <x v="167"/>
    <x v="0"/>
    <s v="PRD057"/>
    <x v="5"/>
    <x v="5"/>
    <s v="STR021"/>
    <x v="121"/>
    <x v="0"/>
    <s v="EMP0280"/>
    <s v="Hema Mudaliar"/>
    <s v="Store Manager"/>
    <n v="7"/>
    <n v="329.41"/>
    <n v="0"/>
    <n v="0"/>
    <x v="603"/>
    <n v="1645.35"/>
    <n v="1006.4"/>
    <x v="4"/>
    <x v="1"/>
    <x v="1"/>
    <s v="18:31"/>
    <s v="Weekend"/>
  </r>
  <r>
    <x v="618"/>
    <x v="107"/>
    <s v="CUST0248"/>
    <x v="376"/>
    <x v="2"/>
    <s v="PRD024"/>
    <x v="39"/>
    <x v="0"/>
    <s v="STR005"/>
    <x v="149"/>
    <x v="0"/>
    <s v="EMP0127"/>
    <s v="Kannan Mudaliar"/>
    <s v="Sales"/>
    <n v="3"/>
    <n v="313.47000000000003"/>
    <n v="15"/>
    <n v="141.06"/>
    <x v="604"/>
    <n v="738.36"/>
    <n v="180.89"/>
    <x v="4"/>
    <x v="1"/>
    <x v="1"/>
    <s v="15:41"/>
    <s v="Weekend"/>
  </r>
  <r>
    <x v="619"/>
    <x v="99"/>
    <s v="CUST0318"/>
    <x v="377"/>
    <x v="1"/>
    <s v="PRD070"/>
    <x v="6"/>
    <x v="2"/>
    <s v="STR005"/>
    <x v="149"/>
    <x v="0"/>
    <s v="EMP0127"/>
    <s v="Kannan Mudaliar"/>
    <s v="Sales"/>
    <n v="4"/>
    <n v="233.47"/>
    <n v="0"/>
    <n v="0"/>
    <x v="605"/>
    <n v="755.92"/>
    <n v="318.04000000000002"/>
    <x v="4"/>
    <x v="0"/>
    <x v="1"/>
    <s v="17:05"/>
    <s v="Weekend"/>
  </r>
  <r>
    <x v="620"/>
    <x v="260"/>
    <s v="CUST0023"/>
    <x v="378"/>
    <x v="1"/>
    <s v="PRD020"/>
    <x v="80"/>
    <x v="0"/>
    <s v="STR128"/>
    <x v="6"/>
    <x v="1"/>
    <s v="EMP0316"/>
    <s v="Karthik Sekar"/>
    <s v="Billing"/>
    <n v="5"/>
    <n v="99.93"/>
    <n v="0"/>
    <n v="0"/>
    <x v="606"/>
    <n v="430.25"/>
    <n v="69.400000000000006"/>
    <x v="4"/>
    <x v="1"/>
    <x v="1"/>
    <s v="10:25"/>
    <s v="Weekday"/>
  </r>
  <r>
    <x v="621"/>
    <x v="146"/>
    <s v="CUST0667"/>
    <x v="379"/>
    <x v="1"/>
    <s v="PRD116"/>
    <x v="85"/>
    <x v="3"/>
    <s v="STR044"/>
    <x v="20"/>
    <x v="0"/>
    <s v="EMP0287"/>
    <s v="Elango Gupta"/>
    <s v="Store Manager"/>
    <n v="3"/>
    <n v="150.04"/>
    <n v="0"/>
    <n v="0"/>
    <x v="607"/>
    <n v="383.94"/>
    <n v="133.69999999999999"/>
    <x v="4"/>
    <x v="1"/>
    <x v="1"/>
    <s v="16:29"/>
    <s v="Weekend"/>
  </r>
  <r>
    <x v="622"/>
    <x v="18"/>
    <s v="CUST0205"/>
    <x v="110"/>
    <x v="0"/>
    <s v="PRD099"/>
    <x v="72"/>
    <x v="4"/>
    <s v="STR138"/>
    <x v="132"/>
    <x v="1"/>
    <s v="EMP0083"/>
    <s v="Sathish Sharma"/>
    <s v="Billing"/>
    <n v="8"/>
    <n v="435.18"/>
    <n v="20"/>
    <n v="696.29"/>
    <x v="608"/>
    <n v="2779.76"/>
    <n v="423.16"/>
    <x v="4"/>
    <x v="1"/>
    <x v="2"/>
    <s v="13:44"/>
    <s v="Weekend"/>
  </r>
  <r>
    <x v="623"/>
    <x v="12"/>
    <s v="CUST0247"/>
    <x v="380"/>
    <x v="2"/>
    <s v="PRD032"/>
    <x v="42"/>
    <x v="1"/>
    <s v="STR175"/>
    <x v="165"/>
    <x v="3"/>
    <s v="EMP0133"/>
    <s v="Deepak Naicker"/>
    <s v="Sales"/>
    <n v="2"/>
    <n v="141.11000000000001"/>
    <n v="15"/>
    <n v="42.33"/>
    <x v="609"/>
    <n v="231.82"/>
    <n v="44.05"/>
    <x v="4"/>
    <x v="1"/>
    <x v="2"/>
    <s v="21:33"/>
    <s v="Weekend"/>
  </r>
  <r>
    <x v="624"/>
    <x v="59"/>
    <s v="CUST0658"/>
    <x v="193"/>
    <x v="0"/>
    <s v="PRD114"/>
    <x v="37"/>
    <x v="3"/>
    <s v="STR047"/>
    <x v="37"/>
    <x v="0"/>
    <s v="EMP0166"/>
    <s v="Ramesh Pandian"/>
    <s v="Sales"/>
    <n v="7"/>
    <n v="194.4"/>
    <n v="20"/>
    <n v="272.16000000000003"/>
    <x v="610"/>
    <n v="1107.96"/>
    <n v="143.97999999999999"/>
    <x v="4"/>
    <x v="1"/>
    <x v="1"/>
    <s v="18:24"/>
    <s v="Weekend"/>
  </r>
  <r>
    <x v="625"/>
    <x v="99"/>
    <s v="CUST0583"/>
    <x v="381"/>
    <x v="1"/>
    <s v="PRD133"/>
    <x v="14"/>
    <x v="7"/>
    <s v="STR091"/>
    <x v="44"/>
    <x v="0"/>
    <s v="EMP0164"/>
    <s v="Sundar Naicker"/>
    <s v="Billing"/>
    <n v="5"/>
    <n v="80.5"/>
    <n v="5"/>
    <n v="20.12"/>
    <x v="611"/>
    <n v="311.25"/>
    <n v="128.49"/>
    <x v="4"/>
    <x v="0"/>
    <x v="1"/>
    <s v="09:28"/>
    <s v="Weekend"/>
  </r>
  <r>
    <x v="626"/>
    <x v="25"/>
    <s v="CUST0087"/>
    <x v="382"/>
    <x v="2"/>
    <s v="PRD055"/>
    <x v="103"/>
    <x v="5"/>
    <s v="STR080"/>
    <x v="42"/>
    <x v="0"/>
    <s v="EMP0285"/>
    <s v="Lalitha Murugan"/>
    <s v="Store Manager"/>
    <n v="3"/>
    <n v="125.15"/>
    <n v="0"/>
    <n v="0"/>
    <x v="420"/>
    <n v="287.10000000000002"/>
    <n v="88.35"/>
    <x v="4"/>
    <x v="1"/>
    <x v="2"/>
    <s v="11:43"/>
    <s v="Weekday"/>
  </r>
  <r>
    <x v="627"/>
    <x v="226"/>
    <s v="CUST0219"/>
    <x v="383"/>
    <x v="5"/>
    <s v="PRD074"/>
    <x v="2"/>
    <x v="2"/>
    <s v="STR024"/>
    <x v="2"/>
    <x v="0"/>
    <s v="EMP0199"/>
    <s v="Pandi Naidu"/>
    <s v="Sales"/>
    <n v="6"/>
    <n v="467.95"/>
    <n v="20"/>
    <n v="561.54"/>
    <x v="612"/>
    <n v="1885.56"/>
    <n v="360.6"/>
    <x v="4"/>
    <x v="1"/>
    <x v="1"/>
    <s v="17:45"/>
    <s v="Weekday"/>
  </r>
  <r>
    <x v="628"/>
    <x v="147"/>
    <s v="CUST0420"/>
    <x v="103"/>
    <x v="1"/>
    <s v="PRD027"/>
    <x v="17"/>
    <x v="1"/>
    <s v="STR085"/>
    <x v="78"/>
    <x v="0"/>
    <s v="EMP0086"/>
    <s v="Charulatha Murugan"/>
    <s v="Sales"/>
    <n v="3"/>
    <n v="139.21"/>
    <n v="0"/>
    <n v="0"/>
    <x v="613"/>
    <n v="320.97000000000003"/>
    <n v="96.66"/>
    <x v="4"/>
    <x v="1"/>
    <x v="1"/>
    <s v="19:12"/>
    <s v="Weekday"/>
  </r>
  <r>
    <x v="629"/>
    <x v="16"/>
    <s v="CUST0512"/>
    <x v="384"/>
    <x v="1"/>
    <s v="PRD073"/>
    <x v="61"/>
    <x v="2"/>
    <s v="STR165"/>
    <x v="166"/>
    <x v="2"/>
    <s v="EMP0328"/>
    <s v="Chitra Raj"/>
    <s v="Sales"/>
    <n v="5"/>
    <n v="392.68"/>
    <n v="0"/>
    <n v="0"/>
    <x v="614"/>
    <n v="1595.25"/>
    <n v="662.66"/>
    <x v="4"/>
    <x v="1"/>
    <x v="1"/>
    <s v="17:53"/>
    <s v="Weekend"/>
  </r>
  <r>
    <x v="630"/>
    <x v="107"/>
    <s v="CUST0482"/>
    <x v="131"/>
    <x v="0"/>
    <s v="PRD135"/>
    <x v="77"/>
    <x v="7"/>
    <s v="STR084"/>
    <x v="81"/>
    <x v="0"/>
    <s v="EMP0288"/>
    <s v="Chitra Selvam"/>
    <s v="Sales"/>
    <n v="5"/>
    <n v="411.28"/>
    <n v="0"/>
    <n v="0"/>
    <x v="615"/>
    <n v="1465.25"/>
    <n v="899.61"/>
    <x v="4"/>
    <x v="1"/>
    <x v="1"/>
    <s v="16:29"/>
    <s v="Weekend"/>
  </r>
  <r>
    <x v="631"/>
    <x v="37"/>
    <s v="CUST0107"/>
    <x v="385"/>
    <x v="2"/>
    <s v="PRD112"/>
    <x v="16"/>
    <x v="3"/>
    <s v="STR105"/>
    <x v="159"/>
    <x v="1"/>
    <s v="EMP0089"/>
    <s v="Kalpana Balan"/>
    <s v="Cashier"/>
    <n v="3"/>
    <n v="251.73"/>
    <n v="0"/>
    <n v="0"/>
    <x v="616"/>
    <n v="631.55999999999995"/>
    <n v="123.63"/>
    <x v="4"/>
    <x v="1"/>
    <x v="1"/>
    <s v="21:51"/>
    <s v="Weekday"/>
  </r>
  <r>
    <x v="632"/>
    <x v="262"/>
    <s v="CUST0353"/>
    <x v="205"/>
    <x v="0"/>
    <s v="PRD115"/>
    <x v="20"/>
    <x v="3"/>
    <s v="STR035"/>
    <x v="34"/>
    <x v="0"/>
    <s v="EMP0297"/>
    <s v="Kishore Naidu"/>
    <s v="Sales"/>
    <n v="4"/>
    <n v="423.73"/>
    <n v="5"/>
    <n v="84.75"/>
    <x v="617"/>
    <n v="1279.6400000000001"/>
    <n v="572.05999999999995"/>
    <x v="4"/>
    <x v="1"/>
    <x v="1"/>
    <s v="13:40"/>
    <s v="Weekend"/>
  </r>
  <r>
    <x v="633"/>
    <x v="195"/>
    <s v="CUST0202"/>
    <x v="386"/>
    <x v="2"/>
    <s v="PRD006"/>
    <x v="30"/>
    <x v="9"/>
    <s v="STR045"/>
    <x v="141"/>
    <x v="0"/>
    <s v="EMP0057"/>
    <s v="Indira Raj"/>
    <s v="Billing"/>
    <n v="1"/>
    <n v="343.56"/>
    <n v="15"/>
    <n v="51.53"/>
    <x v="618"/>
    <n v="216.32"/>
    <n v="75.709999999999994"/>
    <x v="4"/>
    <x v="1"/>
    <x v="1"/>
    <s v="12:21"/>
    <s v="Weekday"/>
  </r>
  <r>
    <x v="634"/>
    <x v="70"/>
    <s v="CUST0088"/>
    <x v="33"/>
    <x v="1"/>
    <s v="PRD093"/>
    <x v="4"/>
    <x v="4"/>
    <s v="STR091"/>
    <x v="44"/>
    <x v="0"/>
    <s v="EMP0214"/>
    <s v="Sudha Kumar"/>
    <s v="Sales"/>
    <n v="4"/>
    <n v="96.72"/>
    <n v="5"/>
    <n v="19.34"/>
    <x v="619"/>
    <n v="319.27999999999997"/>
    <n v="48.26"/>
    <x v="4"/>
    <x v="1"/>
    <x v="1"/>
    <s v="10:53"/>
    <s v="Weekday"/>
  </r>
  <r>
    <x v="635"/>
    <x v="148"/>
    <s v="CUST0399"/>
    <x v="211"/>
    <x v="1"/>
    <s v="PRD031"/>
    <x v="90"/>
    <x v="1"/>
    <s v="STR031"/>
    <x v="58"/>
    <x v="0"/>
    <s v="EMP0153"/>
    <s v="Eswari Raj"/>
    <s v="Sales"/>
    <n v="4"/>
    <n v="342.46"/>
    <n v="5"/>
    <n v="68.489999999999995"/>
    <x v="620"/>
    <n v="1087.1199999999999"/>
    <n v="214.23"/>
    <x v="4"/>
    <x v="0"/>
    <x v="1"/>
    <s v="09:27"/>
    <s v="Weekday"/>
  </r>
  <r>
    <x v="636"/>
    <x v="242"/>
    <s v="CUST0635"/>
    <x v="387"/>
    <x v="0"/>
    <s v="PRD102"/>
    <x v="136"/>
    <x v="4"/>
    <s v="STR057"/>
    <x v="155"/>
    <x v="0"/>
    <s v="EMP0119"/>
    <s v="Om Sharma"/>
    <s v="Sales"/>
    <n v="4"/>
    <n v="400.33"/>
    <n v="5"/>
    <n v="80.069999999999993"/>
    <x v="621"/>
    <n v="1363.6"/>
    <n v="157.65"/>
    <x v="4"/>
    <x v="1"/>
    <x v="1"/>
    <s v="11:48"/>
    <s v="Weekday"/>
  </r>
  <r>
    <x v="637"/>
    <x v="195"/>
    <s v="CUST0072"/>
    <x v="231"/>
    <x v="0"/>
    <s v="PRD047"/>
    <x v="52"/>
    <x v="5"/>
    <s v="STR012"/>
    <x v="85"/>
    <x v="0"/>
    <s v="EMP0142"/>
    <s v="Sathish Subramaniam"/>
    <s v="Billing"/>
    <n v="3"/>
    <n v="520.96"/>
    <n v="15"/>
    <n v="234.43"/>
    <x v="622"/>
    <n v="1031.67"/>
    <n v="296.77999999999997"/>
    <x v="4"/>
    <x v="1"/>
    <x v="1"/>
    <s v="12:25"/>
    <s v="Weekday"/>
  </r>
  <r>
    <x v="638"/>
    <x v="288"/>
    <s v="CUST0429"/>
    <x v="388"/>
    <x v="2"/>
    <s v="PRD006"/>
    <x v="30"/>
    <x v="9"/>
    <s v="STR042"/>
    <x v="63"/>
    <x v="0"/>
    <s v="EMP0261"/>
    <s v="Hari Murugan"/>
    <s v="Sales"/>
    <n v="2"/>
    <n v="343.56"/>
    <n v="0"/>
    <n v="0"/>
    <x v="623"/>
    <n v="432.64"/>
    <n v="254.48"/>
    <x v="4"/>
    <x v="1"/>
    <x v="1"/>
    <s v="21:33"/>
    <s v="Weekday"/>
  </r>
  <r>
    <x v="639"/>
    <x v="225"/>
    <s v="CUST0402"/>
    <x v="19"/>
    <x v="0"/>
    <s v="PRD040"/>
    <x v="140"/>
    <x v="12"/>
    <s v="STR142"/>
    <x v="100"/>
    <x v="2"/>
    <s v="EMP0101"/>
    <s v="Hariharan Chandran"/>
    <s v="Operations"/>
    <n v="7"/>
    <n v="158.4"/>
    <n v="5"/>
    <n v="55.44"/>
    <x v="624"/>
    <n v="892.36"/>
    <n v="319"/>
    <x v="4"/>
    <x v="1"/>
    <x v="2"/>
    <s v="14:06"/>
    <s v="Weekend"/>
  </r>
  <r>
    <x v="640"/>
    <x v="189"/>
    <s v="CUST0296"/>
    <x v="54"/>
    <x v="2"/>
    <s v="PRD035"/>
    <x v="29"/>
    <x v="1"/>
    <s v="STR037"/>
    <x v="57"/>
    <x v="0"/>
    <s v="EMP0226"/>
    <s v="Arun Rao"/>
    <s v="Store Manager"/>
    <n v="3"/>
    <n v="503.36"/>
    <n v="5"/>
    <n v="75.5"/>
    <x v="625"/>
    <n v="1169.4000000000001"/>
    <n v="480.37"/>
    <x v="4"/>
    <x v="1"/>
    <x v="1"/>
    <s v="17:30"/>
    <s v="Weekend"/>
  </r>
  <r>
    <x v="641"/>
    <x v="33"/>
    <s v="CUST0452"/>
    <x v="322"/>
    <x v="2"/>
    <s v="PRD055"/>
    <x v="103"/>
    <x v="5"/>
    <s v="STR040"/>
    <x v="91"/>
    <x v="1"/>
    <s v="EMP0061"/>
    <s v="Poornima Devi"/>
    <s v="Billing"/>
    <n v="4"/>
    <n v="125.15"/>
    <n v="20"/>
    <n v="100.12"/>
    <x v="626"/>
    <n v="382.8"/>
    <n v="17.68"/>
    <x v="4"/>
    <x v="1"/>
    <x v="2"/>
    <s v="10:26"/>
    <s v="Weekday"/>
  </r>
  <r>
    <x v="642"/>
    <x v="289"/>
    <s v="CUST0153"/>
    <x v="338"/>
    <x v="1"/>
    <s v="PRD116"/>
    <x v="85"/>
    <x v="3"/>
    <s v="STR078"/>
    <x v="53"/>
    <x v="0"/>
    <s v="EMP0296"/>
    <s v="Vani Venkataraman"/>
    <s v="Billing"/>
    <n v="1"/>
    <n v="150.04"/>
    <n v="0"/>
    <n v="0"/>
    <x v="627"/>
    <n v="127.98"/>
    <n v="44.57"/>
    <x v="4"/>
    <x v="1"/>
    <x v="1"/>
    <s v="10:27"/>
    <s v="Weekend"/>
  </r>
  <r>
    <x v="643"/>
    <x v="105"/>
    <s v="CUST0584"/>
    <x v="342"/>
    <x v="0"/>
    <s v="PRD093"/>
    <x v="4"/>
    <x v="4"/>
    <s v="STR153"/>
    <x v="167"/>
    <x v="2"/>
    <s v="EMP0179"/>
    <s v="Divya Devi"/>
    <s v="Sales"/>
    <n v="8"/>
    <n v="99.54"/>
    <n v="0"/>
    <n v="0"/>
    <x v="628"/>
    <n v="638.55999999999995"/>
    <n v="157.76"/>
    <x v="4"/>
    <x v="1"/>
    <x v="1"/>
    <s v="17:21"/>
    <s v="Weekday"/>
  </r>
  <r>
    <x v="644"/>
    <x v="6"/>
    <s v="CUST0630"/>
    <x v="389"/>
    <x v="1"/>
    <s v="PRD006"/>
    <x v="30"/>
    <x v="9"/>
    <s v="STR124"/>
    <x v="29"/>
    <x v="1"/>
    <s v="EMP0164"/>
    <s v="Sundar Naicker"/>
    <s v="Billing"/>
    <n v="4"/>
    <n v="343.56"/>
    <n v="20"/>
    <n v="274.85000000000002"/>
    <x v="629"/>
    <n v="865.28"/>
    <n v="399.02"/>
    <x v="4"/>
    <x v="1"/>
    <x v="0"/>
    <s v="17:48"/>
    <s v="Weekend"/>
  </r>
  <r>
    <x v="645"/>
    <x v="151"/>
    <s v="CUST0456"/>
    <x v="390"/>
    <x v="2"/>
    <s v="PRD026"/>
    <x v="99"/>
    <x v="1"/>
    <s v="STR097"/>
    <x v="61"/>
    <x v="1"/>
    <s v="EMP0340"/>
    <s v="Nithya Subramaniam"/>
    <s v="Cashier"/>
    <n v="2"/>
    <n v="329.69"/>
    <n v="15"/>
    <n v="98.91"/>
    <x v="630"/>
    <n v="494.5"/>
    <n v="150.04"/>
    <x v="4"/>
    <x v="1"/>
    <x v="2"/>
    <s v="13:06"/>
    <s v="Weekend"/>
  </r>
  <r>
    <x v="646"/>
    <x v="153"/>
    <s v="CUST0054"/>
    <x v="76"/>
    <x v="0"/>
    <s v="PRD060"/>
    <x v="114"/>
    <x v="11"/>
    <s v="STR078"/>
    <x v="53"/>
    <x v="0"/>
    <s v="EMP0296"/>
    <s v="Vani Venkataraman"/>
    <s v="Billing"/>
    <n v="8"/>
    <n v="74.87"/>
    <n v="15"/>
    <n v="89.84"/>
    <x v="631"/>
    <n v="434"/>
    <n v="151.49"/>
    <x v="4"/>
    <x v="1"/>
    <x v="1"/>
    <s v="21:19"/>
    <s v="Weekend"/>
  </r>
  <r>
    <x v="647"/>
    <x v="117"/>
    <s v="CUST0666"/>
    <x v="67"/>
    <x v="0"/>
    <s v="PRD091"/>
    <x v="101"/>
    <x v="13"/>
    <s v="STR093"/>
    <x v="144"/>
    <x v="1"/>
    <s v="EMP0141"/>
    <s v="Mala Velan"/>
    <s v="Sales"/>
    <n v="4"/>
    <n v="407.17"/>
    <n v="5"/>
    <n v="81.430000000000007"/>
    <x v="632"/>
    <n v="1206.28"/>
    <n v="340.97"/>
    <x v="4"/>
    <x v="1"/>
    <x v="0"/>
    <s v="20:46"/>
    <s v="Weekday"/>
  </r>
  <r>
    <x v="648"/>
    <x v="144"/>
    <s v="CUST0522"/>
    <x v="134"/>
    <x v="1"/>
    <s v="PRD048"/>
    <x v="104"/>
    <x v="5"/>
    <s v="STR015"/>
    <x v="138"/>
    <x v="0"/>
    <s v="EMP0136"/>
    <s v="Karthik Menon"/>
    <s v="Sales"/>
    <n v="5"/>
    <n v="147.72"/>
    <n v="10"/>
    <n v="73.86"/>
    <x v="633"/>
    <n v="546.04999999999995"/>
    <n v="118.69"/>
    <x v="4"/>
    <x v="1"/>
    <x v="2"/>
    <s v="10:19"/>
    <s v="Weekday"/>
  </r>
  <r>
    <x v="649"/>
    <x v="125"/>
    <s v="CUST0277"/>
    <x v="79"/>
    <x v="0"/>
    <s v="PRD070"/>
    <x v="6"/>
    <x v="2"/>
    <s v="STR012"/>
    <x v="85"/>
    <x v="0"/>
    <s v="EMP0157"/>
    <s v="Elango Velan"/>
    <s v="Cashier"/>
    <n v="4"/>
    <n v="247.03"/>
    <n v="5"/>
    <n v="49.41"/>
    <x v="634"/>
    <n v="755.92"/>
    <n v="182.79"/>
    <x v="4"/>
    <x v="0"/>
    <x v="1"/>
    <s v="15:13"/>
    <s v="Weekday"/>
  </r>
  <r>
    <x v="650"/>
    <x v="218"/>
    <s v="CUST0426"/>
    <x v="391"/>
    <x v="2"/>
    <s v="PRD015"/>
    <x v="55"/>
    <x v="0"/>
    <s v="STR008"/>
    <x v="8"/>
    <x v="0"/>
    <s v="EMP0301"/>
    <s v="Kalpana Prabhu"/>
    <s v="Inventory"/>
    <n v="2"/>
    <n v="459.58"/>
    <n v="15"/>
    <n v="137.87"/>
    <x v="635"/>
    <n v="773.78"/>
    <n v="7.51"/>
    <x v="4"/>
    <x v="0"/>
    <x v="1"/>
    <s v="20:11"/>
    <s v="Weekday"/>
  </r>
  <r>
    <x v="651"/>
    <x v="135"/>
    <s v="CUST0465"/>
    <x v="392"/>
    <x v="1"/>
    <s v="PRD026"/>
    <x v="99"/>
    <x v="1"/>
    <s v="STR075"/>
    <x v="10"/>
    <x v="0"/>
    <s v="EMP0132"/>
    <s v="Radha Balan"/>
    <s v="Sales"/>
    <n v="4"/>
    <n v="329.69"/>
    <n v="15"/>
    <n v="197.81"/>
    <x v="636"/>
    <n v="989"/>
    <n v="300.08999999999997"/>
    <x v="4"/>
    <x v="1"/>
    <x v="1"/>
    <s v="11:04"/>
    <s v="Weekend"/>
  </r>
  <r>
    <x v="652"/>
    <x v="290"/>
    <s v="CUST0266"/>
    <x v="393"/>
    <x v="2"/>
    <s v="PRD098"/>
    <x v="94"/>
    <x v="4"/>
    <s v="STR080"/>
    <x v="42"/>
    <x v="0"/>
    <s v="EMP0285"/>
    <s v="Lalitha Murugan"/>
    <s v="Store Manager"/>
    <n v="2"/>
    <n v="83.13"/>
    <n v="0"/>
    <n v="0"/>
    <x v="637"/>
    <n v="138.18"/>
    <n v="28.08"/>
    <x v="4"/>
    <x v="1"/>
    <x v="1"/>
    <s v="19:12"/>
    <s v="Weekday"/>
  </r>
  <r>
    <x v="653"/>
    <x v="76"/>
    <s v="CUST0286"/>
    <x v="394"/>
    <x v="1"/>
    <s v="PRD091"/>
    <x v="101"/>
    <x v="13"/>
    <s v="STR045"/>
    <x v="141"/>
    <x v="0"/>
    <s v="EMP0204"/>
    <s v="Ramesh Murugan"/>
    <s v="Inventory"/>
    <n v="2"/>
    <n v="376.11"/>
    <n v="0"/>
    <n v="0"/>
    <x v="638"/>
    <n v="603.14"/>
    <n v="149.08000000000001"/>
    <x v="4"/>
    <x v="1"/>
    <x v="1"/>
    <s v="14:36"/>
    <s v="Weekday"/>
  </r>
  <r>
    <x v="654"/>
    <x v="23"/>
    <s v="CUST0088"/>
    <x v="33"/>
    <x v="1"/>
    <s v="PRD027"/>
    <x v="17"/>
    <x v="1"/>
    <s v="STR153"/>
    <x v="167"/>
    <x v="2"/>
    <s v="EMP0168"/>
    <s v="Sudha Sekar"/>
    <s v="Cashier"/>
    <n v="3"/>
    <n v="139.21"/>
    <n v="0"/>
    <n v="0"/>
    <x v="639"/>
    <n v="320.97000000000003"/>
    <n v="159.30000000000001"/>
    <x v="4"/>
    <x v="1"/>
    <x v="0"/>
    <s v="14:14"/>
    <s v="Weekend"/>
  </r>
  <r>
    <x v="655"/>
    <x v="291"/>
    <s v="CUST0370"/>
    <x v="81"/>
    <x v="0"/>
    <s v="PRD034"/>
    <x v="84"/>
    <x v="1"/>
    <s v="STR009"/>
    <x v="137"/>
    <x v="0"/>
    <s v="EMP0322"/>
    <s v="Prasath Naidu"/>
    <s v="Billing"/>
    <n v="8"/>
    <n v="140.56"/>
    <n v="5"/>
    <n v="56.22"/>
    <x v="640"/>
    <n v="778.8"/>
    <n v="289.45999999999998"/>
    <x v="4"/>
    <x v="1"/>
    <x v="1"/>
    <s v="13:07"/>
    <s v="Weekday"/>
  </r>
  <r>
    <x v="656"/>
    <x v="35"/>
    <s v="CUST0617"/>
    <x v="240"/>
    <x v="4"/>
    <s v="PRD080"/>
    <x v="106"/>
    <x v="2"/>
    <s v="STR076"/>
    <x v="4"/>
    <x v="0"/>
    <s v="EMP0056"/>
    <s v="Anjali Balan"/>
    <s v="Sales"/>
    <n v="4"/>
    <n v="275.70999999999998"/>
    <n v="20"/>
    <n v="220.57"/>
    <x v="641"/>
    <n v="825.2"/>
    <n v="57.07"/>
    <x v="4"/>
    <x v="1"/>
    <x v="1"/>
    <s v="17:32"/>
    <s v="Weekday"/>
  </r>
  <r>
    <x v="657"/>
    <x v="24"/>
    <s v="CUST0219"/>
    <x v="383"/>
    <x v="5"/>
    <s v="PRD047"/>
    <x v="52"/>
    <x v="5"/>
    <s v="STR144"/>
    <x v="127"/>
    <x v="2"/>
    <s v="EMP0048"/>
    <s v="Ovi Venkataraman"/>
    <s v="Cashier"/>
    <n v="3"/>
    <n v="489.43"/>
    <n v="0"/>
    <n v="0"/>
    <x v="642"/>
    <n v="1031.67"/>
    <n v="436.62"/>
    <x v="4"/>
    <x v="1"/>
    <x v="2"/>
    <s v="20:16"/>
    <s v="Weekday"/>
  </r>
  <r>
    <x v="658"/>
    <x v="59"/>
    <s v="CUST0169"/>
    <x v="106"/>
    <x v="2"/>
    <s v="PRD064"/>
    <x v="53"/>
    <x v="11"/>
    <s v="STR112"/>
    <x v="92"/>
    <x v="1"/>
    <s v="EMP0200"/>
    <s v="Lalitha Varma"/>
    <s v="Cashier"/>
    <n v="2"/>
    <n v="386.17"/>
    <n v="0"/>
    <n v="0"/>
    <x v="643"/>
    <n v="551.34"/>
    <n v="336.85"/>
    <x v="4"/>
    <x v="1"/>
    <x v="1"/>
    <s v="13:39"/>
    <s v="Weekend"/>
  </r>
  <r>
    <x v="659"/>
    <x v="97"/>
    <s v="CUST0407"/>
    <x v="395"/>
    <x v="1"/>
    <s v="PRD122"/>
    <x v="46"/>
    <x v="6"/>
    <s v="STR078"/>
    <x v="53"/>
    <x v="0"/>
    <s v="EMP0296"/>
    <s v="Vani Venkataraman"/>
    <s v="Billing"/>
    <n v="3"/>
    <n v="102.51"/>
    <n v="5"/>
    <n v="15.38"/>
    <x v="644"/>
    <n v="266.16000000000003"/>
    <n v="69.81"/>
    <x v="4"/>
    <x v="1"/>
    <x v="1"/>
    <s v="12:55"/>
    <s v="Weekend"/>
  </r>
  <r>
    <x v="660"/>
    <x v="80"/>
    <s v="CUST0103"/>
    <x v="396"/>
    <x v="2"/>
    <s v="PRD093"/>
    <x v="4"/>
    <x v="4"/>
    <s v="STR009"/>
    <x v="137"/>
    <x v="0"/>
    <s v="EMP0322"/>
    <s v="Prasath Naidu"/>
    <s v="Billing"/>
    <n v="2"/>
    <n v="96.72"/>
    <n v="0"/>
    <n v="0"/>
    <x v="645"/>
    <n v="159.63999999999999"/>
    <n v="62.82"/>
    <x v="4"/>
    <x v="1"/>
    <x v="1"/>
    <s v="15:54"/>
    <s v="Weekend"/>
  </r>
  <r>
    <x v="661"/>
    <x v="181"/>
    <s v="CUST0157"/>
    <x v="397"/>
    <x v="0"/>
    <s v="PRD148"/>
    <x v="122"/>
    <x v="10"/>
    <s v="STR143"/>
    <x v="101"/>
    <x v="2"/>
    <s v="EMP0264"/>
    <s v="Bhavani Iyer"/>
    <s v="Sales"/>
    <n v="4"/>
    <n v="121.74"/>
    <n v="0"/>
    <n v="0"/>
    <x v="646"/>
    <n v="333.32"/>
    <n v="226.68"/>
    <x v="4"/>
    <x v="1"/>
    <x v="1"/>
    <s v="11:07"/>
    <s v="Weekend"/>
  </r>
  <r>
    <x v="662"/>
    <x v="292"/>
    <s v="CUST0540"/>
    <x v="100"/>
    <x v="0"/>
    <s v="PRD051"/>
    <x v="43"/>
    <x v="5"/>
    <s v="STR122"/>
    <x v="124"/>
    <x v="1"/>
    <s v="EMP0262"/>
    <s v="Umesh Krishnan"/>
    <s v="Sales"/>
    <n v="4"/>
    <n v="169.91"/>
    <n v="0"/>
    <n v="0"/>
    <x v="647"/>
    <n v="451.2"/>
    <n v="228.44"/>
    <x v="4"/>
    <x v="1"/>
    <x v="1"/>
    <s v="11:42"/>
    <s v="Weekday"/>
  </r>
  <r>
    <x v="663"/>
    <x v="151"/>
    <s v="CUST0136"/>
    <x v="398"/>
    <x v="1"/>
    <s v="PRD075"/>
    <x v="72"/>
    <x v="2"/>
    <s v="STR145"/>
    <x v="117"/>
    <x v="2"/>
    <s v="EMP0161"/>
    <s v="Lokesh Venkataraman"/>
    <s v="Inventory"/>
    <n v="2"/>
    <n v="297.32"/>
    <n v="0"/>
    <n v="0"/>
    <x v="648"/>
    <n v="450.56"/>
    <n v="233.28"/>
    <x v="4"/>
    <x v="1"/>
    <x v="0"/>
    <s v="12:03"/>
    <s v="Weekend"/>
  </r>
  <r>
    <x v="664"/>
    <x v="208"/>
    <s v="CUST0429"/>
    <x v="388"/>
    <x v="2"/>
    <s v="PRD071"/>
    <x v="76"/>
    <x v="2"/>
    <s v="STR042"/>
    <x v="63"/>
    <x v="0"/>
    <s v="EMP0261"/>
    <s v="Hari Murugan"/>
    <s v="Sales"/>
    <n v="4"/>
    <n v="53.39"/>
    <n v="0"/>
    <n v="0"/>
    <x v="649"/>
    <n v="172.04"/>
    <n v="73.55"/>
    <x v="4"/>
    <x v="1"/>
    <x v="1"/>
    <s v="17:21"/>
    <s v="Weekend"/>
  </r>
  <r>
    <x v="665"/>
    <x v="15"/>
    <s v="CUST0657"/>
    <x v="399"/>
    <x v="1"/>
    <s v="PRD108"/>
    <x v="12"/>
    <x v="3"/>
    <s v="STR092"/>
    <x v="26"/>
    <x v="0"/>
    <s v="EMP0336"/>
    <s v="Sanjay Sharma"/>
    <s v="Billing"/>
    <n v="5"/>
    <n v="306.62"/>
    <n v="15"/>
    <n v="229.97"/>
    <x v="650"/>
    <n v="1299.6500000000001"/>
    <n v="198.95"/>
    <x v="4"/>
    <x v="1"/>
    <x v="1"/>
    <s v="17:49"/>
    <s v="Weekend"/>
  </r>
  <r>
    <x v="666"/>
    <x v="89"/>
    <s v="CUST0699"/>
    <x v="400"/>
    <x v="0"/>
    <s v="PRD133"/>
    <x v="14"/>
    <x v="7"/>
    <s v="STR094"/>
    <x v="1"/>
    <x v="1"/>
    <s v="EMP0347"/>
    <s v="Dhanush Chandran"/>
    <s v="Sales"/>
    <n v="3"/>
    <n v="82.31"/>
    <n v="0"/>
    <n v="0"/>
    <x v="651"/>
    <n v="186.75"/>
    <n v="60.18"/>
    <x v="4"/>
    <x v="1"/>
    <x v="2"/>
    <s v="19:48"/>
    <s v="Weekday"/>
  </r>
  <r>
    <x v="667"/>
    <x v="80"/>
    <s v="CUST0621"/>
    <x v="56"/>
    <x v="0"/>
    <s v="PRD030"/>
    <x v="9"/>
    <x v="1"/>
    <s v="STR102"/>
    <x v="129"/>
    <x v="0"/>
    <s v="EMP0302"/>
    <s v="Anitha Subramaniam"/>
    <s v="Sales"/>
    <n v="5"/>
    <n v="186.35"/>
    <n v="10"/>
    <n v="93.17"/>
    <x v="652"/>
    <n v="710"/>
    <n v="254.37"/>
    <x v="4"/>
    <x v="1"/>
    <x v="1"/>
    <s v="09:55"/>
    <s v="Weekend"/>
  </r>
  <r>
    <x v="668"/>
    <x v="13"/>
    <s v="CUST0545"/>
    <x v="158"/>
    <x v="2"/>
    <s v="PRD102"/>
    <x v="136"/>
    <x v="4"/>
    <s v="STR033"/>
    <x v="23"/>
    <x v="0"/>
    <s v="EMP0024"/>
    <s v="Bhavani Kumar"/>
    <s v="Cashier"/>
    <n v="4"/>
    <n v="400.33"/>
    <n v="10"/>
    <n v="160.13"/>
    <x v="473"/>
    <n v="1363.6"/>
    <n v="293.77"/>
    <x v="4"/>
    <x v="1"/>
    <x v="1"/>
    <s v="10:17"/>
    <s v="Weekend"/>
  </r>
  <r>
    <x v="669"/>
    <x v="83"/>
    <s v="CUST0561"/>
    <x v="218"/>
    <x v="2"/>
    <s v="PRD023"/>
    <x v="102"/>
    <x v="0"/>
    <s v="STR037"/>
    <x v="57"/>
    <x v="0"/>
    <s v="EMP0173"/>
    <s v="Mala Iyer"/>
    <s v="Inventory"/>
    <n v="1"/>
    <n v="342.27"/>
    <n v="20"/>
    <n v="68.45"/>
    <x v="653"/>
    <n v="266.10000000000002"/>
    <n v="48.79"/>
    <x v="4"/>
    <x v="1"/>
    <x v="1"/>
    <s v="21:51"/>
    <s v="Weekend"/>
  </r>
  <r>
    <x v="670"/>
    <x v="95"/>
    <s v="CUST0080"/>
    <x v="401"/>
    <x v="1"/>
    <s v="PRD057"/>
    <x v="5"/>
    <x v="5"/>
    <s v="STR009"/>
    <x v="137"/>
    <x v="0"/>
    <s v="EMP0322"/>
    <s v="Prasath Naidu"/>
    <s v="Billing"/>
    <n v="2"/>
    <n v="317.99"/>
    <n v="5"/>
    <n v="31.8"/>
    <x v="654"/>
    <n v="470.1"/>
    <n v="224.71"/>
    <x v="4"/>
    <x v="1"/>
    <x v="2"/>
    <s v="21:29"/>
    <s v="Weekend"/>
  </r>
  <r>
    <x v="671"/>
    <x v="12"/>
    <s v="CUST0096"/>
    <x v="203"/>
    <x v="0"/>
    <s v="PRD118"/>
    <x v="117"/>
    <x v="6"/>
    <s v="STR043"/>
    <x v="93"/>
    <x v="0"/>
    <s v="EMP0271"/>
    <s v="Dhanush Gounder"/>
    <s v="Inventory"/>
    <n v="5"/>
    <n v="157.91999999999999"/>
    <n v="0"/>
    <n v="0"/>
    <x v="655"/>
    <n v="688.2"/>
    <n v="219.84"/>
    <x v="4"/>
    <x v="1"/>
    <x v="1"/>
    <s v="13:01"/>
    <s v="Weekend"/>
  </r>
  <r>
    <x v="672"/>
    <x v="12"/>
    <s v="CUST0398"/>
    <x v="137"/>
    <x v="0"/>
    <s v="PRD002"/>
    <x v="95"/>
    <x v="9"/>
    <s v="STR019"/>
    <x v="9"/>
    <x v="0"/>
    <s v="EMP0273"/>
    <s v="Prasath Subramaniam"/>
    <s v="Store Manager"/>
    <n v="5"/>
    <n v="441.67"/>
    <n v="10"/>
    <n v="220.84"/>
    <x v="656"/>
    <n v="1270.25"/>
    <n v="1015.39"/>
    <x v="4"/>
    <x v="1"/>
    <x v="2"/>
    <s v="09:34"/>
    <s v="Weekend"/>
  </r>
  <r>
    <x v="673"/>
    <x v="290"/>
    <s v="CUST0435"/>
    <x v="310"/>
    <x v="1"/>
    <s v="PRD089"/>
    <x v="116"/>
    <x v="8"/>
    <s v="STR010"/>
    <x v="74"/>
    <x v="0"/>
    <s v="EMP0004"/>
    <s v="Hema Chettiar"/>
    <s v="Sales"/>
    <n v="1"/>
    <n v="305.67"/>
    <n v="15"/>
    <n v="45.85"/>
    <x v="657"/>
    <n v="251.42"/>
    <n v="8.4"/>
    <x v="4"/>
    <x v="1"/>
    <x v="1"/>
    <s v="17:30"/>
    <s v="Weekday"/>
  </r>
  <r>
    <x v="674"/>
    <x v="159"/>
    <s v="CUST0562"/>
    <x v="402"/>
    <x v="0"/>
    <s v="PRD050"/>
    <x v="40"/>
    <x v="5"/>
    <s v="STR057"/>
    <x v="155"/>
    <x v="0"/>
    <s v="EMP0065"/>
    <s v="Kavya Velan"/>
    <s v="Cashier"/>
    <n v="4"/>
    <n v="51.43"/>
    <n v="0"/>
    <n v="0"/>
    <x v="658"/>
    <n v="149.91999999999999"/>
    <n v="86.66"/>
    <x v="4"/>
    <x v="1"/>
    <x v="1"/>
    <s v="14:52"/>
    <s v="Weekend"/>
  </r>
  <r>
    <x v="675"/>
    <x v="273"/>
    <s v="CUST0189"/>
    <x v="60"/>
    <x v="0"/>
    <s v="PRD054"/>
    <x v="75"/>
    <x v="5"/>
    <s v="STR057"/>
    <x v="155"/>
    <x v="0"/>
    <s v="EMP0225"/>
    <s v="Banu Achari"/>
    <s v="Sales"/>
    <n v="4"/>
    <n v="571.54999999999995"/>
    <n v="5"/>
    <n v="114.31"/>
    <x v="659"/>
    <n v="1516.76"/>
    <n v="655.13"/>
    <x v="4"/>
    <x v="1"/>
    <x v="1"/>
    <s v="12:00"/>
    <s v="Weekday"/>
  </r>
  <r>
    <x v="676"/>
    <x v="123"/>
    <s v="CUST0654"/>
    <x v="156"/>
    <x v="0"/>
    <s v="PRD097"/>
    <x v="7"/>
    <x v="4"/>
    <s v="STR010"/>
    <x v="74"/>
    <x v="0"/>
    <s v="EMP0173"/>
    <s v="Mala Iyer"/>
    <s v="Inventory"/>
    <n v="3"/>
    <n v="397.96"/>
    <n v="5"/>
    <n v="59.69"/>
    <x v="660"/>
    <n v="931.14"/>
    <n v="203.05"/>
    <x v="4"/>
    <x v="1"/>
    <x v="1"/>
    <s v="16:25"/>
    <s v="Weekday"/>
  </r>
  <r>
    <x v="677"/>
    <x v="7"/>
    <s v="CUST0611"/>
    <x v="138"/>
    <x v="0"/>
    <s v="PRD061"/>
    <x v="130"/>
    <x v="11"/>
    <s v="STR093"/>
    <x v="144"/>
    <x v="1"/>
    <s v="EMP0141"/>
    <s v="Mala Velan"/>
    <s v="Sales"/>
    <n v="3"/>
    <n v="351.95"/>
    <n v="0"/>
    <n v="0"/>
    <x v="661"/>
    <n v="665.16"/>
    <n v="549.07000000000005"/>
    <x v="4"/>
    <x v="1"/>
    <x v="1"/>
    <s v="18:42"/>
    <s v="Weekend"/>
  </r>
  <r>
    <x v="678"/>
    <x v="262"/>
    <s v="CUST0353"/>
    <x v="205"/>
    <x v="0"/>
    <s v="PRD148"/>
    <x v="122"/>
    <x v="10"/>
    <s v="STR063"/>
    <x v="72"/>
    <x v="0"/>
    <s v="EMP0052"/>
    <s v="Pandi Iyer"/>
    <s v="Sales"/>
    <n v="7"/>
    <n v="112.45"/>
    <n v="0"/>
    <n v="0"/>
    <x v="662"/>
    <n v="583.30999999999995"/>
    <n v="321.91000000000003"/>
    <x v="4"/>
    <x v="1"/>
    <x v="2"/>
    <s v="14:48"/>
    <s v="Weekend"/>
  </r>
  <r>
    <x v="679"/>
    <x v="241"/>
    <s v="CUST0303"/>
    <x v="50"/>
    <x v="1"/>
    <s v="PRD030"/>
    <x v="9"/>
    <x v="1"/>
    <s v="STR077"/>
    <x v="136"/>
    <x v="0"/>
    <s v="EMP0030"/>
    <s v="Hariharan Rao"/>
    <s v="Cashier"/>
    <n v="5"/>
    <n v="172.63"/>
    <n v="0"/>
    <n v="0"/>
    <x v="663"/>
    <n v="710"/>
    <n v="153.15"/>
    <x v="4"/>
    <x v="1"/>
    <x v="0"/>
    <s v="16:33"/>
    <s v="Weekday"/>
  </r>
  <r>
    <x v="680"/>
    <x v="192"/>
    <s v="CUST0643"/>
    <x v="403"/>
    <x v="2"/>
    <s v="PRD011"/>
    <x v="86"/>
    <x v="9"/>
    <s v="STR017"/>
    <x v="151"/>
    <x v="0"/>
    <s v="EMP0092"/>
    <s v="Tara Gupta"/>
    <s v="Sales"/>
    <n v="3"/>
    <n v="168.36"/>
    <n v="15"/>
    <n v="75.760000000000005"/>
    <x v="664"/>
    <n v="306.69"/>
    <n v="187.03"/>
    <x v="4"/>
    <x v="1"/>
    <x v="1"/>
    <s v="16:42"/>
    <s v="Weekend"/>
  </r>
  <r>
    <x v="681"/>
    <x v="227"/>
    <s v="CUST0499"/>
    <x v="16"/>
    <x v="0"/>
    <s v="PRD020"/>
    <x v="80"/>
    <x v="0"/>
    <s v="STR075"/>
    <x v="10"/>
    <x v="0"/>
    <s v="EMP0033"/>
    <s v="Geetha Subramaniam"/>
    <s v="Sales"/>
    <n v="7"/>
    <n v="107.6"/>
    <n v="15"/>
    <n v="112.98"/>
    <x v="665"/>
    <n v="602.35"/>
    <n v="37.869999999999997"/>
    <x v="4"/>
    <x v="1"/>
    <x v="1"/>
    <s v="15:53"/>
    <s v="Weekday"/>
  </r>
  <r>
    <x v="682"/>
    <x v="259"/>
    <s v="CUST0035"/>
    <x v="404"/>
    <x v="0"/>
    <s v="PRD049"/>
    <x v="126"/>
    <x v="5"/>
    <s v="STR052"/>
    <x v="122"/>
    <x v="0"/>
    <s v="EMP0205"/>
    <s v="Divya Menon"/>
    <s v="Store Manager"/>
    <n v="8"/>
    <n v="458.23"/>
    <n v="10"/>
    <n v="366.58"/>
    <x v="666"/>
    <n v="2471.52"/>
    <n v="827.74"/>
    <x v="4"/>
    <x v="1"/>
    <x v="1"/>
    <s v="19:39"/>
    <s v="Weekday"/>
  </r>
  <r>
    <x v="683"/>
    <x v="272"/>
    <s v="CUST0104"/>
    <x v="405"/>
    <x v="2"/>
    <s v="PRD137"/>
    <x v="120"/>
    <x v="7"/>
    <s v="STR054"/>
    <x v="96"/>
    <x v="0"/>
    <s v="EMP0104"/>
    <s v="Pandi Nair"/>
    <s v="Inventory"/>
    <n v="2"/>
    <n v="442.14"/>
    <n v="0"/>
    <n v="0"/>
    <x v="667"/>
    <n v="703.74"/>
    <n v="180.54"/>
    <x v="4"/>
    <x v="1"/>
    <x v="1"/>
    <s v="13:16"/>
    <s v="Weekday"/>
  </r>
  <r>
    <x v="684"/>
    <x v="75"/>
    <s v="CUST0628"/>
    <x v="406"/>
    <x v="2"/>
    <s v="PRD130"/>
    <x v="128"/>
    <x v="7"/>
    <s v="STR154"/>
    <x v="3"/>
    <x v="2"/>
    <s v="EMP0133"/>
    <s v="Deepak Naicker"/>
    <s v="Sales"/>
    <n v="2"/>
    <n v="519.78"/>
    <n v="5"/>
    <n v="51.98"/>
    <x v="668"/>
    <n v="795.84"/>
    <n v="191.74"/>
    <x v="4"/>
    <x v="1"/>
    <x v="1"/>
    <s v="20:25"/>
    <s v="Weekday"/>
  </r>
  <r>
    <x v="685"/>
    <x v="293"/>
    <s v="CUST0054"/>
    <x v="76"/>
    <x v="0"/>
    <s v="PRD109"/>
    <x v="93"/>
    <x v="3"/>
    <s v="STR086"/>
    <x v="14"/>
    <x v="0"/>
    <s v="EMP0263"/>
    <s v="Vani Nair"/>
    <s v="Cashier"/>
    <n v="3"/>
    <n v="170.66"/>
    <n v="0"/>
    <n v="0"/>
    <x v="669"/>
    <n v="413.85"/>
    <n v="98.13"/>
    <x v="4"/>
    <x v="1"/>
    <x v="1"/>
    <s v="18:37"/>
    <s v="Weekday"/>
  </r>
  <r>
    <x v="686"/>
    <x v="88"/>
    <s v="CUST0498"/>
    <x v="407"/>
    <x v="2"/>
    <s v="PRD004"/>
    <x v="89"/>
    <x v="9"/>
    <s v="STR095"/>
    <x v="55"/>
    <x v="1"/>
    <s v="EMP0201"/>
    <s v="Bharath Reddy"/>
    <s v="Sales"/>
    <n v="1"/>
    <n v="398.25"/>
    <n v="0"/>
    <n v="0"/>
    <x v="670"/>
    <n v="236.54"/>
    <n v="161.71"/>
    <x v="4"/>
    <x v="1"/>
    <x v="0"/>
    <s v="11:08"/>
    <s v="Weekday"/>
  </r>
  <r>
    <x v="687"/>
    <x v="52"/>
    <s v="CUST0436"/>
    <x v="151"/>
    <x v="0"/>
    <s v="PRD099"/>
    <x v="72"/>
    <x v="4"/>
    <s v="STR159"/>
    <x v="25"/>
    <x v="2"/>
    <s v="EMP0238"/>
    <s v="Poornima Menon"/>
    <s v="Operations"/>
    <n v="5"/>
    <n v="433.04"/>
    <n v="0"/>
    <n v="0"/>
    <x v="671"/>
    <n v="1737.35"/>
    <n v="427.85"/>
    <x v="4"/>
    <x v="0"/>
    <x v="0"/>
    <s v="14:51"/>
    <s v="Weekday"/>
  </r>
  <r>
    <x v="688"/>
    <x v="191"/>
    <s v="CUST0414"/>
    <x v="220"/>
    <x v="1"/>
    <s v="PRD128"/>
    <x v="105"/>
    <x v="7"/>
    <s v="STR048"/>
    <x v="28"/>
    <x v="0"/>
    <s v="EMP0152"/>
    <s v="Thiru Varma"/>
    <s v="Store Manager"/>
    <n v="3"/>
    <n v="253.11"/>
    <n v="15"/>
    <n v="113.9"/>
    <x v="672"/>
    <n v="572.22"/>
    <n v="170.02"/>
    <x v="4"/>
    <x v="1"/>
    <x v="2"/>
    <s v="12:24"/>
    <s v="Weekend"/>
  </r>
  <r>
    <x v="689"/>
    <x v="294"/>
    <s v="CUST0455"/>
    <x v="127"/>
    <x v="0"/>
    <s v="PRD135"/>
    <x v="77"/>
    <x v="7"/>
    <s v="STR119"/>
    <x v="152"/>
    <x v="1"/>
    <s v="EMP0110"/>
    <s v="Nandhini Chandran"/>
    <s v="Cashier"/>
    <n v="3"/>
    <n v="431"/>
    <n v="20"/>
    <n v="258.60000000000002"/>
    <x v="673"/>
    <n v="879.15"/>
    <n v="310.41000000000003"/>
    <x v="4"/>
    <x v="1"/>
    <x v="1"/>
    <s v="20:34"/>
    <s v="Weekend"/>
  </r>
  <r>
    <x v="690"/>
    <x v="295"/>
    <s v="CUST0353"/>
    <x v="205"/>
    <x v="0"/>
    <s v="PRD100"/>
    <x v="142"/>
    <x v="4"/>
    <s v="STR040"/>
    <x v="91"/>
    <x v="1"/>
    <s v="EMP0061"/>
    <s v="Poornima Devi"/>
    <s v="Billing"/>
    <n v="5"/>
    <n v="310.07"/>
    <n v="20"/>
    <n v="310.07"/>
    <x v="674"/>
    <n v="1189.45"/>
    <n v="50.83"/>
    <x v="4"/>
    <x v="1"/>
    <x v="1"/>
    <s v="15:42"/>
    <s v="Weekday"/>
  </r>
  <r>
    <x v="691"/>
    <x v="64"/>
    <s v="CUST0507"/>
    <x v="13"/>
    <x v="1"/>
    <s v="PRD065"/>
    <x v="125"/>
    <x v="11"/>
    <s v="STR140"/>
    <x v="73"/>
    <x v="1"/>
    <s v="EMP0145"/>
    <s v="Ilango Reddy"/>
    <s v="Cashier"/>
    <n v="5"/>
    <n v="277.42"/>
    <n v="0"/>
    <n v="0"/>
    <x v="675"/>
    <n v="995.8"/>
    <n v="599.36"/>
    <x v="4"/>
    <x v="1"/>
    <x v="2"/>
    <s v="17:20"/>
    <s v="Weekend"/>
  </r>
  <r>
    <x v="692"/>
    <x v="6"/>
    <s v="CUST0111"/>
    <x v="408"/>
    <x v="2"/>
    <s v="PRD070"/>
    <x v="6"/>
    <x v="2"/>
    <s v="STR128"/>
    <x v="6"/>
    <x v="1"/>
    <s v="EMP0257"/>
    <s v="Sangeetha Naidu"/>
    <s v="Cashier"/>
    <n v="4"/>
    <n v="233.47"/>
    <n v="0"/>
    <n v="0"/>
    <x v="605"/>
    <n v="755.92"/>
    <n v="318.04000000000002"/>
    <x v="4"/>
    <x v="0"/>
    <x v="1"/>
    <s v="16:16"/>
    <s v="Weekend"/>
  </r>
  <r>
    <x v="693"/>
    <x v="73"/>
    <s v="CUST0159"/>
    <x v="229"/>
    <x v="1"/>
    <s v="PRD023"/>
    <x v="102"/>
    <x v="0"/>
    <s v="STR087"/>
    <x v="88"/>
    <x v="0"/>
    <s v="EMP0222"/>
    <s v="Poornima Rao"/>
    <s v="Inventory"/>
    <n v="2"/>
    <n v="342.27"/>
    <n v="15"/>
    <n v="102.68"/>
    <x v="676"/>
    <n v="532.20000000000005"/>
    <n v="136.94"/>
    <x v="4"/>
    <x v="1"/>
    <x v="2"/>
    <s v="18:47"/>
    <s v="Weekend"/>
  </r>
  <r>
    <x v="694"/>
    <x v="40"/>
    <s v="CUST0316"/>
    <x v="409"/>
    <x v="2"/>
    <s v="PRD090"/>
    <x v="91"/>
    <x v="8"/>
    <s v="STR132"/>
    <x v="19"/>
    <x v="1"/>
    <s v="EMP0151"/>
    <s v="Arun Subramaniam"/>
    <s v="Billing"/>
    <n v="2"/>
    <n v="438.7"/>
    <n v="10"/>
    <n v="87.74"/>
    <x v="426"/>
    <n v="740.36"/>
    <n v="49.3"/>
    <x v="4"/>
    <x v="1"/>
    <x v="1"/>
    <s v="13:11"/>
    <s v="Weekday"/>
  </r>
  <r>
    <x v="695"/>
    <x v="122"/>
    <s v="CUST0353"/>
    <x v="205"/>
    <x v="0"/>
    <s v="PRD026"/>
    <x v="99"/>
    <x v="1"/>
    <s v="STR085"/>
    <x v="78"/>
    <x v="0"/>
    <s v="EMP0154"/>
    <s v="Dinesh Varma"/>
    <s v="Store Manager"/>
    <n v="3"/>
    <n v="346.96"/>
    <n v="15"/>
    <n v="156.13"/>
    <x v="677"/>
    <n v="741.75"/>
    <n v="143"/>
    <x v="4"/>
    <x v="1"/>
    <x v="1"/>
    <s v="21:50"/>
    <s v="Weekday"/>
  </r>
  <r>
    <x v="696"/>
    <x v="236"/>
    <s v="CUST0352"/>
    <x v="410"/>
    <x v="2"/>
    <s v="PRD054"/>
    <x v="75"/>
    <x v="5"/>
    <s v="STR087"/>
    <x v="88"/>
    <x v="0"/>
    <s v="EMP0222"/>
    <s v="Poornima Rao"/>
    <s v="Inventory"/>
    <n v="3"/>
    <n v="530.16"/>
    <n v="0"/>
    <n v="0"/>
    <x v="678"/>
    <n v="1137.57"/>
    <n v="452.91"/>
    <x v="4"/>
    <x v="1"/>
    <x v="2"/>
    <s v="15:28"/>
    <s v="Weekday"/>
  </r>
  <r>
    <x v="697"/>
    <x v="30"/>
    <s v="CUST0412"/>
    <x v="411"/>
    <x v="0"/>
    <s v="PRD051"/>
    <x v="43"/>
    <x v="5"/>
    <s v="STR113"/>
    <x v="156"/>
    <x v="1"/>
    <s v="EMP0326"/>
    <s v="Thenmozhi Sekar"/>
    <s v="Store Manager"/>
    <n v="5"/>
    <n v="167.74"/>
    <n v="0"/>
    <n v="0"/>
    <x v="679"/>
    <n v="564"/>
    <n v="400.5"/>
    <x v="4"/>
    <x v="1"/>
    <x v="1"/>
    <s v="21:54"/>
    <s v="Weekend"/>
  </r>
  <r>
    <x v="698"/>
    <x v="266"/>
    <s v="CUST0204"/>
    <x v="225"/>
    <x v="0"/>
    <s v="PRD135"/>
    <x v="77"/>
    <x v="7"/>
    <s v="STR050"/>
    <x v="147"/>
    <x v="0"/>
    <s v="EMP0344"/>
    <s v="Meena Kumar"/>
    <s v="Sales"/>
    <n v="6"/>
    <n v="421.55"/>
    <n v="0"/>
    <n v="0"/>
    <x v="680"/>
    <n v="1758.3"/>
    <n v="771"/>
    <x v="4"/>
    <x v="1"/>
    <x v="1"/>
    <s v="10:44"/>
    <s v="Weekday"/>
  </r>
  <r>
    <x v="699"/>
    <x v="249"/>
    <s v="CUST0548"/>
    <x v="412"/>
    <x v="0"/>
    <s v="PRD094"/>
    <x v="109"/>
    <x v="4"/>
    <s v="STR046"/>
    <x v="0"/>
    <x v="0"/>
    <s v="EMP0172"/>
    <s v="Geetha Naicker"/>
    <s v="Cashier"/>
    <n v="3"/>
    <n v="328.22"/>
    <n v="5"/>
    <n v="49.23"/>
    <x v="681"/>
    <n v="752.07"/>
    <n v="183.36"/>
    <x v="4"/>
    <x v="1"/>
    <x v="1"/>
    <s v="14:37"/>
    <s v="Weekday"/>
  </r>
  <r>
    <x v="700"/>
    <x v="277"/>
    <s v="CUST0685"/>
    <x v="219"/>
    <x v="0"/>
    <s v="PRD096"/>
    <x v="132"/>
    <x v="4"/>
    <s v="STR088"/>
    <x v="97"/>
    <x v="0"/>
    <s v="EMP0229"/>
    <s v="Udhay Sekar"/>
    <s v="Sales"/>
    <n v="8"/>
    <n v="226.19"/>
    <n v="5"/>
    <n v="90.48"/>
    <x v="682"/>
    <n v="1361.6"/>
    <n v="615.29999999999995"/>
    <x v="4"/>
    <x v="1"/>
    <x v="1"/>
    <s v="14:59"/>
    <s v="Weekend"/>
  </r>
  <r>
    <x v="701"/>
    <x v="257"/>
    <s v="CUST0305"/>
    <x v="132"/>
    <x v="2"/>
    <s v="PRD090"/>
    <x v="91"/>
    <x v="8"/>
    <s v="STR082"/>
    <x v="87"/>
    <x v="0"/>
    <s v="EMP0115"/>
    <s v="Vasanth Menon"/>
    <s v="Store Manager"/>
    <n v="3"/>
    <n v="438.7"/>
    <n v="0"/>
    <n v="0"/>
    <x v="474"/>
    <n v="1110.54"/>
    <n v="205.56"/>
    <x v="4"/>
    <x v="1"/>
    <x v="1"/>
    <s v="11:20"/>
    <s v="Weekday"/>
  </r>
  <r>
    <x v="702"/>
    <x v="111"/>
    <s v="CUST0569"/>
    <x v="214"/>
    <x v="2"/>
    <s v="PRD077"/>
    <x v="97"/>
    <x v="2"/>
    <s v="STR102"/>
    <x v="129"/>
    <x v="0"/>
    <s v="EMP0240"/>
    <s v="Ramesh Naicker"/>
    <s v="Inventory"/>
    <n v="1"/>
    <n v="86.11"/>
    <n v="10"/>
    <n v="8.61"/>
    <x v="683"/>
    <n v="68.17"/>
    <n v="9.33"/>
    <x v="4"/>
    <x v="1"/>
    <x v="1"/>
    <s v="14:25"/>
    <s v="Weekday"/>
  </r>
  <r>
    <x v="703"/>
    <x v="296"/>
    <s v="CUST0251"/>
    <x v="413"/>
    <x v="1"/>
    <s v="PRD135"/>
    <x v="77"/>
    <x v="7"/>
    <s v="STR046"/>
    <x v="0"/>
    <x v="0"/>
    <s v="EMP0087"/>
    <s v="Nagarajan Rao"/>
    <s v="Sales"/>
    <n v="5"/>
    <n v="379.12"/>
    <n v="5"/>
    <n v="94.78"/>
    <x v="684"/>
    <n v="1465.25"/>
    <n v="335.57"/>
    <x v="4"/>
    <x v="1"/>
    <x v="2"/>
    <s v="14:58"/>
    <s v="Weekday"/>
  </r>
  <r>
    <x v="704"/>
    <x v="297"/>
    <s v="CUST0509"/>
    <x v="237"/>
    <x v="0"/>
    <s v="PRD054"/>
    <x v="75"/>
    <x v="5"/>
    <s v="STR139"/>
    <x v="105"/>
    <x v="1"/>
    <s v="EMP0242"/>
    <s v="Sudha Iyer"/>
    <s v="Inventory"/>
    <n v="7"/>
    <n v="598.70000000000005"/>
    <n v="20"/>
    <n v="838.18"/>
    <x v="685"/>
    <n v="2654.33"/>
    <n v="698.39"/>
    <x v="4"/>
    <x v="1"/>
    <x v="1"/>
    <s v="12:35"/>
    <s v="Weekday"/>
  </r>
  <r>
    <x v="705"/>
    <x v="97"/>
    <s v="CUST0112"/>
    <x v="298"/>
    <x v="1"/>
    <s v="PRD013"/>
    <x v="44"/>
    <x v="0"/>
    <s v="STR080"/>
    <x v="42"/>
    <x v="0"/>
    <s v="EMP0285"/>
    <s v="Lalitha Murugan"/>
    <s v="Store Manager"/>
    <n v="1"/>
    <n v="161.03"/>
    <n v="0"/>
    <n v="0"/>
    <x v="686"/>
    <n v="124.24"/>
    <n v="60.94"/>
    <x v="4"/>
    <x v="1"/>
    <x v="1"/>
    <s v="13:39"/>
    <s v="Weekend"/>
  </r>
  <r>
    <x v="706"/>
    <x v="13"/>
    <s v="CUST0327"/>
    <x v="82"/>
    <x v="2"/>
    <s v="PRD028"/>
    <x v="48"/>
    <x v="1"/>
    <s v="STR002"/>
    <x v="116"/>
    <x v="0"/>
    <s v="EMP0185"/>
    <s v="Ezhil Raj"/>
    <s v="Inventory"/>
    <n v="3"/>
    <n v="380.12"/>
    <n v="20"/>
    <n v="228.07"/>
    <x v="687"/>
    <n v="929.94"/>
    <n v="119.19"/>
    <x v="4"/>
    <x v="1"/>
    <x v="2"/>
    <s v="17:12"/>
    <s v="Weekend"/>
  </r>
  <r>
    <x v="707"/>
    <x v="155"/>
    <s v="CUST0472"/>
    <x v="414"/>
    <x v="0"/>
    <s v="PRD002"/>
    <x v="95"/>
    <x v="9"/>
    <s v="STR036"/>
    <x v="83"/>
    <x v="0"/>
    <s v="EMP0150"/>
    <s v="Dhanya Iyer"/>
    <s v="Operations"/>
    <n v="8"/>
    <n v="442.82"/>
    <n v="10"/>
    <n v="354.26"/>
    <x v="688"/>
    <n v="2032.4"/>
    <n v="1155.9000000000001"/>
    <x v="4"/>
    <x v="1"/>
    <x v="1"/>
    <s v="11:43"/>
    <s v="Weekday"/>
  </r>
  <r>
    <x v="708"/>
    <x v="66"/>
    <s v="CUST0230"/>
    <x v="85"/>
    <x v="1"/>
    <s v="PRD035"/>
    <x v="29"/>
    <x v="1"/>
    <s v="STR053"/>
    <x v="11"/>
    <x v="0"/>
    <s v="EMP0133"/>
    <s v="Deepak Naicker"/>
    <s v="Sales"/>
    <n v="3"/>
    <n v="503.36"/>
    <n v="0"/>
    <n v="0"/>
    <x v="689"/>
    <n v="1169.4000000000001"/>
    <n v="340.68"/>
    <x v="4"/>
    <x v="1"/>
    <x v="1"/>
    <s v="12:12"/>
    <s v="Weekday"/>
  </r>
  <r>
    <x v="709"/>
    <x v="244"/>
    <s v="CUST0212"/>
    <x v="281"/>
    <x v="2"/>
    <s v="PRD016"/>
    <x v="34"/>
    <x v="0"/>
    <s v="STR075"/>
    <x v="10"/>
    <x v="0"/>
    <s v="EMP0033"/>
    <s v="Geetha Subramaniam"/>
    <s v="Sales"/>
    <n v="4"/>
    <n v="59.92"/>
    <n v="0"/>
    <n v="0"/>
    <x v="690"/>
    <n v="192.6"/>
    <n v="47.08"/>
    <x v="4"/>
    <x v="1"/>
    <x v="0"/>
    <s v="12:38"/>
    <s v="Weekday"/>
  </r>
  <r>
    <x v="710"/>
    <x v="57"/>
    <s v="CUST0268"/>
    <x v="415"/>
    <x v="2"/>
    <s v="PRD025"/>
    <x v="1"/>
    <x v="1"/>
    <s v="STR099"/>
    <x v="86"/>
    <x v="1"/>
    <s v="EMP0026"/>
    <s v="Nandhini Pandian"/>
    <s v="Operations"/>
    <n v="1"/>
    <n v="383.51"/>
    <n v="0"/>
    <n v="0"/>
    <x v="691"/>
    <n v="285.89999999999998"/>
    <n v="155.13999999999999"/>
    <x v="4"/>
    <x v="1"/>
    <x v="1"/>
    <s v="19:09"/>
    <s v="Weekend"/>
  </r>
  <r>
    <x v="711"/>
    <x v="30"/>
    <s v="CUST0520"/>
    <x v="416"/>
    <x v="2"/>
    <s v="PRD053"/>
    <x v="50"/>
    <x v="5"/>
    <s v="STR040"/>
    <x v="91"/>
    <x v="1"/>
    <s v="EMP0061"/>
    <s v="Poornima Devi"/>
    <s v="Billing"/>
    <n v="4"/>
    <n v="262.77"/>
    <n v="0"/>
    <n v="0"/>
    <x v="692"/>
    <n v="778.56"/>
    <n v="430.18"/>
    <x v="4"/>
    <x v="1"/>
    <x v="1"/>
    <s v="18:52"/>
    <s v="Weekend"/>
  </r>
  <r>
    <x v="712"/>
    <x v="27"/>
    <s v="CUST0168"/>
    <x v="301"/>
    <x v="0"/>
    <s v="PRD147"/>
    <x v="32"/>
    <x v="10"/>
    <s v="STR097"/>
    <x v="61"/>
    <x v="1"/>
    <s v="EMP0340"/>
    <s v="Nithya Subramaniam"/>
    <s v="Cashier"/>
    <n v="8"/>
    <n v="70.64"/>
    <n v="0"/>
    <n v="0"/>
    <x v="693"/>
    <n v="403.44"/>
    <n v="161.68"/>
    <x v="4"/>
    <x v="1"/>
    <x v="2"/>
    <s v="19:37"/>
    <s v="Weekday"/>
  </r>
  <r>
    <x v="713"/>
    <x v="98"/>
    <s v="CUST0235"/>
    <x v="417"/>
    <x v="0"/>
    <s v="PRD060"/>
    <x v="114"/>
    <x v="11"/>
    <s v="STR025"/>
    <x v="64"/>
    <x v="0"/>
    <s v="EMP0323"/>
    <s v="Kavya Gupta"/>
    <s v="Sales"/>
    <n v="3"/>
    <n v="81.31"/>
    <n v="0"/>
    <n v="0"/>
    <x v="694"/>
    <n v="162.75"/>
    <n v="81.180000000000007"/>
    <x v="4"/>
    <x v="1"/>
    <x v="2"/>
    <s v="16:12"/>
    <s v="Weekday"/>
  </r>
  <r>
    <x v="714"/>
    <x v="39"/>
    <s v="CUST0474"/>
    <x v="328"/>
    <x v="2"/>
    <s v="PRD017"/>
    <x v="27"/>
    <x v="0"/>
    <s v="STR089"/>
    <x v="16"/>
    <x v="0"/>
    <s v="EMP0105"/>
    <s v="Nagarajan Mudaliar"/>
    <s v="Cashier"/>
    <n v="2"/>
    <n v="464.41"/>
    <n v="0"/>
    <n v="0"/>
    <x v="695"/>
    <n v="795.38"/>
    <n v="133.44"/>
    <x v="4"/>
    <x v="1"/>
    <x v="1"/>
    <s v="14:52"/>
    <s v="Weekday"/>
  </r>
  <r>
    <x v="715"/>
    <x v="150"/>
    <s v="CUST0046"/>
    <x v="198"/>
    <x v="0"/>
    <s v="PRD054"/>
    <x v="75"/>
    <x v="5"/>
    <s v="STR099"/>
    <x v="86"/>
    <x v="1"/>
    <s v="EMP0026"/>
    <s v="Nandhini Pandian"/>
    <s v="Operations"/>
    <n v="7"/>
    <n v="548.45000000000005"/>
    <n v="15"/>
    <n v="575.87"/>
    <x v="696"/>
    <n v="2654.33"/>
    <n v="1098.44"/>
    <x v="4"/>
    <x v="1"/>
    <x v="1"/>
    <s v="20:45"/>
    <s v="Weekend"/>
  </r>
  <r>
    <x v="716"/>
    <x v="120"/>
    <s v="CUST0250"/>
    <x v="58"/>
    <x v="2"/>
    <s v="PRD052"/>
    <x v="98"/>
    <x v="5"/>
    <s v="STR129"/>
    <x v="71"/>
    <x v="1"/>
    <s v="EMP0314"/>
    <s v="Naveen Naidu"/>
    <s v="Cashier"/>
    <n v="3"/>
    <n v="328.59"/>
    <n v="0"/>
    <n v="0"/>
    <x v="697"/>
    <n v="766.47"/>
    <n v="367.17"/>
    <x v="4"/>
    <x v="1"/>
    <x v="2"/>
    <s v="21:37"/>
    <s v="Weekend"/>
  </r>
  <r>
    <x v="717"/>
    <x v="2"/>
    <s v="CUST0238"/>
    <x v="418"/>
    <x v="1"/>
    <s v="PRD111"/>
    <x v="3"/>
    <x v="3"/>
    <s v="STR079"/>
    <x v="123"/>
    <x v="0"/>
    <s v="EMP0295"/>
    <s v="Lakshmi Nair"/>
    <s v="Inventory"/>
    <n v="3"/>
    <n v="225.45"/>
    <n v="5"/>
    <n v="33.82"/>
    <x v="698"/>
    <n v="572.70000000000005"/>
    <n v="166.21"/>
    <x v="4"/>
    <x v="1"/>
    <x v="0"/>
    <s v="20:56"/>
    <s v="Weekend"/>
  </r>
  <r>
    <x v="718"/>
    <x v="45"/>
    <s v="CUST0457"/>
    <x v="48"/>
    <x v="1"/>
    <s v="PRD099"/>
    <x v="72"/>
    <x v="4"/>
    <s v="STR004"/>
    <x v="98"/>
    <x v="0"/>
    <s v="EMP0212"/>
    <s v="Tamil Pandian"/>
    <s v="Billing"/>
    <n v="4"/>
    <n v="401.06"/>
    <n v="15"/>
    <n v="240.64"/>
    <x v="699"/>
    <n v="1389.88"/>
    <n v="-26.28"/>
    <x v="4"/>
    <x v="1"/>
    <x v="0"/>
    <s v="11:07"/>
    <s v="Weekday"/>
  </r>
  <r>
    <x v="719"/>
    <x v="143"/>
    <s v="CUST0361"/>
    <x v="419"/>
    <x v="0"/>
    <s v="PRD026"/>
    <x v="99"/>
    <x v="1"/>
    <s v="STR024"/>
    <x v="2"/>
    <x v="0"/>
    <s v="EMP0199"/>
    <s v="Pandi Naidu"/>
    <s v="Sales"/>
    <n v="6"/>
    <n v="371.97"/>
    <n v="0"/>
    <n v="0"/>
    <x v="700"/>
    <n v="1483.5"/>
    <n v="748.32"/>
    <x v="4"/>
    <x v="1"/>
    <x v="1"/>
    <s v="21:31"/>
    <s v="Weekday"/>
  </r>
  <r>
    <x v="720"/>
    <x v="16"/>
    <s v="CUST0679"/>
    <x v="161"/>
    <x v="1"/>
    <s v="PRD020"/>
    <x v="80"/>
    <x v="0"/>
    <s v="STR143"/>
    <x v="101"/>
    <x v="2"/>
    <s v="EMP0338"/>
    <s v="Revathi Sekar"/>
    <s v="Sales"/>
    <n v="4"/>
    <n v="99.93"/>
    <n v="0"/>
    <n v="0"/>
    <x v="701"/>
    <n v="344.2"/>
    <n v="115.48"/>
    <x v="4"/>
    <x v="1"/>
    <x v="2"/>
    <s v="19:27"/>
    <s v="Weekend"/>
  </r>
  <r>
    <x v="721"/>
    <x v="122"/>
    <s v="CUST0477"/>
    <x v="53"/>
    <x v="0"/>
    <s v="PRD035"/>
    <x v="29"/>
    <x v="1"/>
    <s v="STR124"/>
    <x v="29"/>
    <x v="1"/>
    <s v="EMP0149"/>
    <s v="Venkat Nathan"/>
    <s v="Billing"/>
    <n v="8"/>
    <n v="569.79999999999995"/>
    <n v="0"/>
    <n v="0"/>
    <x v="702"/>
    <n v="3118.4"/>
    <n v="1440"/>
    <x v="4"/>
    <x v="1"/>
    <x v="2"/>
    <s v="09:20"/>
    <s v="Weekday"/>
  </r>
  <r>
    <x v="722"/>
    <x v="192"/>
    <s v="CUST0035"/>
    <x v="404"/>
    <x v="0"/>
    <s v="PRD028"/>
    <x v="48"/>
    <x v="1"/>
    <s v="STR087"/>
    <x v="88"/>
    <x v="0"/>
    <s v="EMP0222"/>
    <s v="Poornima Rao"/>
    <s v="Inventory"/>
    <n v="6"/>
    <n v="422.63"/>
    <n v="0"/>
    <n v="0"/>
    <x v="703"/>
    <n v="1859.88"/>
    <n v="1056.27"/>
    <x v="4"/>
    <x v="1"/>
    <x v="0"/>
    <s v="16:12"/>
    <s v="Weekend"/>
  </r>
  <r>
    <x v="723"/>
    <x v="298"/>
    <s v="CUST0461"/>
    <x v="235"/>
    <x v="0"/>
    <s v="PRD044"/>
    <x v="113"/>
    <x v="12"/>
    <s v="STR144"/>
    <x v="127"/>
    <x v="2"/>
    <s v="EMP0047"/>
    <s v="Sundar Gounder"/>
    <s v="Store Manager"/>
    <n v="6"/>
    <n v="261.61"/>
    <n v="20"/>
    <n v="313.93"/>
    <x v="704"/>
    <n v="1249.32"/>
    <n v="6.41"/>
    <x v="4"/>
    <x v="1"/>
    <x v="1"/>
    <s v="16:29"/>
    <s v="Weekday"/>
  </r>
  <r>
    <x v="724"/>
    <x v="102"/>
    <s v="CUST0517"/>
    <x v="304"/>
    <x v="1"/>
    <s v="PRD085"/>
    <x v="117"/>
    <x v="8"/>
    <s v="STR145"/>
    <x v="117"/>
    <x v="2"/>
    <s v="EMP0161"/>
    <s v="Lokesh Venkataraman"/>
    <s v="Inventory"/>
    <n v="5"/>
    <n v="389.61"/>
    <n v="0"/>
    <n v="0"/>
    <x v="705"/>
    <n v="1680.35"/>
    <n v="267.7"/>
    <x v="4"/>
    <x v="1"/>
    <x v="1"/>
    <s v="17:15"/>
    <s v="Weekday"/>
  </r>
  <r>
    <x v="725"/>
    <x v="41"/>
    <s v="CUST0206"/>
    <x v="17"/>
    <x v="0"/>
    <s v="PRD111"/>
    <x v="3"/>
    <x v="3"/>
    <s v="STR173"/>
    <x v="150"/>
    <x v="3"/>
    <s v="EMP0019"/>
    <s v="Missing Employee Name"/>
    <s v="Sales"/>
    <n v="7"/>
    <n v="249.05"/>
    <n v="20"/>
    <n v="348.67"/>
    <x v="706"/>
    <n v="1336.3"/>
    <n v="58.38"/>
    <x v="4"/>
    <x v="1"/>
    <x v="1"/>
    <s v="17:04"/>
    <s v="Weekday"/>
  </r>
  <r>
    <x v="726"/>
    <x v="257"/>
    <s v="CUST0264"/>
    <x v="420"/>
    <x v="0"/>
    <s v="PRD021"/>
    <x v="15"/>
    <x v="0"/>
    <s v="STR105"/>
    <x v="159"/>
    <x v="1"/>
    <s v="EMP0089"/>
    <s v="Kalpana Balan"/>
    <s v="Cashier"/>
    <n v="3"/>
    <n v="41.19"/>
    <n v="0"/>
    <n v="0"/>
    <x v="707"/>
    <n v="97.2"/>
    <n v="26.37"/>
    <x v="4"/>
    <x v="1"/>
    <x v="1"/>
    <s v="15:42"/>
    <s v="Weekday"/>
  </r>
  <r>
    <x v="727"/>
    <x v="130"/>
    <s v="CUST0159"/>
    <x v="229"/>
    <x v="1"/>
    <s v="PRD026"/>
    <x v="99"/>
    <x v="1"/>
    <s v="STR135"/>
    <x v="142"/>
    <x v="1"/>
    <s v="EMP0201"/>
    <s v="Bharath Reddy"/>
    <s v="Sales"/>
    <n v="5"/>
    <n v="329.69"/>
    <n v="15"/>
    <n v="247.27"/>
    <x v="708"/>
    <n v="1236.25"/>
    <n v="375.11"/>
    <x v="4"/>
    <x v="1"/>
    <x v="1"/>
    <s v="15:02"/>
    <s v="Weekend"/>
  </r>
  <r>
    <x v="728"/>
    <x v="110"/>
    <s v="CUST0181"/>
    <x v="421"/>
    <x v="1"/>
    <s v="PRD087"/>
    <x v="19"/>
    <x v="8"/>
    <s v="STR024"/>
    <x v="2"/>
    <x v="0"/>
    <s v="EMP0005"/>
    <s v="Harini Sekar"/>
    <s v="Inventory"/>
    <n v="1"/>
    <n v="71.290000000000006"/>
    <n v="0"/>
    <n v="0"/>
    <x v="709"/>
    <n v="59.37"/>
    <n v="11.92"/>
    <x v="4"/>
    <x v="1"/>
    <x v="1"/>
    <s v="15:22"/>
    <s v="Weekday"/>
  </r>
  <r>
    <x v="729"/>
    <x v="48"/>
    <s v="CUST0580"/>
    <x v="422"/>
    <x v="2"/>
    <s v="PRD109"/>
    <x v="93"/>
    <x v="3"/>
    <s v="STR035"/>
    <x v="34"/>
    <x v="0"/>
    <s v="EMP0158"/>
    <s v="Kavya Varma"/>
    <s v="Sales"/>
    <n v="2"/>
    <n v="157.97999999999999"/>
    <n v="0"/>
    <n v="0"/>
    <x v="710"/>
    <n v="275.89999999999998"/>
    <n v="87.45"/>
    <x v="4"/>
    <x v="1"/>
    <x v="1"/>
    <s v="17:31"/>
    <s v="Weekend"/>
  </r>
  <r>
    <x v="730"/>
    <x v="142"/>
    <s v="CUST0400"/>
    <x v="423"/>
    <x v="2"/>
    <s v="PRD017"/>
    <x v="27"/>
    <x v="0"/>
    <s v="STR109"/>
    <x v="162"/>
    <x v="1"/>
    <s v="EMP0180"/>
    <s v="Venkat Balan"/>
    <s v="Billing"/>
    <n v="1"/>
    <n v="464.41"/>
    <n v="20"/>
    <n v="92.88"/>
    <x v="211"/>
    <n v="397.69"/>
    <n v="-26.16"/>
    <x v="4"/>
    <x v="1"/>
    <x v="1"/>
    <s v="20:51"/>
    <s v="Weekday"/>
  </r>
  <r>
    <x v="731"/>
    <x v="21"/>
    <s v="CUST0072"/>
    <x v="231"/>
    <x v="0"/>
    <s v="PRD118"/>
    <x v="117"/>
    <x v="6"/>
    <s v="STR131"/>
    <x v="82"/>
    <x v="1"/>
    <s v="EMP0196"/>
    <s v="Elango Sekar"/>
    <s v="Operations"/>
    <n v="4"/>
    <n v="162.59"/>
    <n v="0"/>
    <n v="0"/>
    <x v="711"/>
    <n v="550.55999999999995"/>
    <n v="197.35"/>
    <x v="4"/>
    <x v="1"/>
    <x v="1"/>
    <s v="20:04"/>
    <s v="Weekend"/>
  </r>
  <r>
    <x v="732"/>
    <x v="109"/>
    <s v="CUST0564"/>
    <x v="424"/>
    <x v="0"/>
    <s v="PRD035"/>
    <x v="29"/>
    <x v="1"/>
    <s v="STR086"/>
    <x v="14"/>
    <x v="0"/>
    <s v="EMP0267"/>
    <s v="Ashok Pillai"/>
    <s v="HR"/>
    <n v="6"/>
    <n v="546.6"/>
    <n v="0"/>
    <n v="0"/>
    <x v="712"/>
    <n v="2338.8000000000002"/>
    <n v="1432.74"/>
    <x v="4"/>
    <x v="1"/>
    <x v="1"/>
    <s v="13:17"/>
    <s v="Weekend"/>
  </r>
  <r>
    <x v="733"/>
    <x v="186"/>
    <s v="CUST0093"/>
    <x v="425"/>
    <x v="1"/>
    <s v="PRD079"/>
    <x v="28"/>
    <x v="2"/>
    <s v="STR134"/>
    <x v="54"/>
    <x v="1"/>
    <s v="EMP0013"/>
    <s v="Gokul Achari"/>
    <s v="Billing"/>
    <n v="4"/>
    <n v="260.93"/>
    <n v="0"/>
    <n v="0"/>
    <x v="713"/>
    <n v="776.24"/>
    <n v="424.04"/>
    <x v="4"/>
    <x v="1"/>
    <x v="2"/>
    <s v="19:04"/>
    <s v="Weekend"/>
  </r>
  <r>
    <x v="734"/>
    <x v="299"/>
    <s v="CUST0078"/>
    <x v="426"/>
    <x v="1"/>
    <s v="PRD033"/>
    <x v="13"/>
    <x v="1"/>
    <s v="STR067"/>
    <x v="102"/>
    <x v="0"/>
    <s v="EMP0247"/>
    <s v="Sudha Balan"/>
    <s v="Sales"/>
    <n v="3"/>
    <n v="217.42"/>
    <n v="10"/>
    <n v="65.23"/>
    <x v="714"/>
    <n v="531.09"/>
    <n v="143.99"/>
    <x v="4"/>
    <x v="1"/>
    <x v="2"/>
    <s v="10:41"/>
    <s v="Weekend"/>
  </r>
  <r>
    <x v="735"/>
    <x v="46"/>
    <s v="CUST0223"/>
    <x v="228"/>
    <x v="0"/>
    <s v="PRD137"/>
    <x v="120"/>
    <x v="7"/>
    <s v="STR033"/>
    <x v="23"/>
    <x v="0"/>
    <s v="EMP0313"/>
    <s v="Lokesh Varma"/>
    <s v="HR"/>
    <n v="5"/>
    <n v="442.59"/>
    <n v="0"/>
    <n v="0"/>
    <x v="715"/>
    <n v="1759.35"/>
    <n v="785.54"/>
    <x v="4"/>
    <x v="1"/>
    <x v="0"/>
    <s v="20:45"/>
    <s v="Weekend"/>
  </r>
  <r>
    <x v="736"/>
    <x v="103"/>
    <s v="CUST0225"/>
    <x v="427"/>
    <x v="1"/>
    <s v="PRD054"/>
    <x v="75"/>
    <x v="5"/>
    <s v="STR023"/>
    <x v="59"/>
    <x v="0"/>
    <s v="EMP0204"/>
    <s v="Ramesh Murugan"/>
    <s v="Inventory"/>
    <n v="1"/>
    <n v="530.16"/>
    <n v="0"/>
    <n v="0"/>
    <x v="106"/>
    <n v="379.19"/>
    <n v="150.97"/>
    <x v="4"/>
    <x v="1"/>
    <x v="1"/>
    <s v="16:19"/>
    <s v="Weekday"/>
  </r>
  <r>
    <x v="737"/>
    <x v="88"/>
    <s v="CUST0190"/>
    <x v="305"/>
    <x v="2"/>
    <s v="PRD042"/>
    <x v="143"/>
    <x v="12"/>
    <s v="STR163"/>
    <x v="36"/>
    <x v="2"/>
    <s v="EMP0292"/>
    <s v="Deepa Gupta"/>
    <s v="Inventory"/>
    <n v="1"/>
    <n v="444.49"/>
    <n v="0"/>
    <n v="0"/>
    <x v="716"/>
    <n v="374.48"/>
    <n v="70.010000000000005"/>
    <x v="4"/>
    <x v="1"/>
    <x v="2"/>
    <s v="17:41"/>
    <s v="Weekday"/>
  </r>
  <r>
    <x v="738"/>
    <x v="72"/>
    <s v="CUST0544"/>
    <x v="428"/>
    <x v="1"/>
    <s v="PRD054"/>
    <x v="75"/>
    <x v="5"/>
    <s v="STR033"/>
    <x v="23"/>
    <x v="0"/>
    <s v="EMP0024"/>
    <s v="Bhavani Kumar"/>
    <s v="Cashier"/>
    <n v="3"/>
    <n v="530.16"/>
    <n v="0"/>
    <n v="0"/>
    <x v="717"/>
    <n v="1137.57"/>
    <n v="691.48"/>
    <x v="4"/>
    <x v="1"/>
    <x v="1"/>
    <s v="17:49"/>
    <s v="Weekend"/>
  </r>
  <r>
    <x v="739"/>
    <x v="257"/>
    <s v="CUST0020"/>
    <x v="101"/>
    <x v="2"/>
    <s v="PRD095"/>
    <x v="18"/>
    <x v="4"/>
    <s v="STR028"/>
    <x v="29"/>
    <x v="0"/>
    <s v="EMP0123"/>
    <s v="Sundar Sharma"/>
    <s v="Cashier"/>
    <n v="1"/>
    <n v="75.680000000000007"/>
    <n v="15"/>
    <n v="11.35"/>
    <x v="718"/>
    <n v="62.14"/>
    <n v="2.19"/>
    <x v="4"/>
    <x v="1"/>
    <x v="2"/>
    <s v="20:58"/>
    <s v="Weekday"/>
  </r>
  <r>
    <x v="740"/>
    <x v="255"/>
    <s v="CUST0490"/>
    <x v="139"/>
    <x v="0"/>
    <s v="PRD028"/>
    <x v="48"/>
    <x v="1"/>
    <s v="STR175"/>
    <x v="165"/>
    <x v="3"/>
    <s v="EMP0043"/>
    <s v="Suresh Reddy"/>
    <s v="Cashier"/>
    <n v="4"/>
    <n v="418.58"/>
    <n v="15"/>
    <n v="251.15"/>
    <x v="719"/>
    <n v="1239.92"/>
    <n v="183.25"/>
    <x v="4"/>
    <x v="1"/>
    <x v="1"/>
    <s v="16:46"/>
    <s v="Weekday"/>
  </r>
  <r>
    <x v="741"/>
    <x v="127"/>
    <s v="CUST0543"/>
    <x v="429"/>
    <x v="0"/>
    <s v="PRD041"/>
    <x v="135"/>
    <x v="12"/>
    <s v="STR039"/>
    <x v="84"/>
    <x v="0"/>
    <s v="EMP0184"/>
    <s v="Deepa Subramaniam"/>
    <s v="Sales"/>
    <n v="7"/>
    <n v="228.73"/>
    <n v="0"/>
    <n v="0"/>
    <x v="720"/>
    <n v="1327.83"/>
    <n v="273.27999999999997"/>
    <x v="4"/>
    <x v="1"/>
    <x v="2"/>
    <s v="20:02"/>
    <s v="Weekday"/>
  </r>
  <r>
    <x v="742"/>
    <x v="46"/>
    <s v="CUST0017"/>
    <x v="354"/>
    <x v="1"/>
    <s v="PRD012"/>
    <x v="61"/>
    <x v="9"/>
    <s v="STR075"/>
    <x v="10"/>
    <x v="0"/>
    <s v="EMP0300"/>
    <s v="Thiru Raj"/>
    <s v="Sales"/>
    <n v="5"/>
    <n v="541.35"/>
    <n v="5"/>
    <n v="135.34"/>
    <x v="721"/>
    <n v="1682"/>
    <n v="1275.1199999999999"/>
    <x v="4"/>
    <x v="1"/>
    <x v="1"/>
    <s v="20:45"/>
    <s v="Weekend"/>
  </r>
  <r>
    <x v="743"/>
    <x v="224"/>
    <s v="CUST0657"/>
    <x v="399"/>
    <x v="1"/>
    <s v="PRD049"/>
    <x v="126"/>
    <x v="5"/>
    <s v="STR014"/>
    <x v="131"/>
    <x v="0"/>
    <s v="EMP0051"/>
    <s v="Thenmozhi Prabhu"/>
    <s v="Billing"/>
    <n v="1"/>
    <n v="418.79"/>
    <n v="15"/>
    <n v="62.82"/>
    <x v="722"/>
    <n v="308.94"/>
    <n v="47.03"/>
    <x v="4"/>
    <x v="1"/>
    <x v="2"/>
    <s v="15:14"/>
    <s v="Weekday"/>
  </r>
  <r>
    <x v="744"/>
    <x v="87"/>
    <s v="CUST0340"/>
    <x v="51"/>
    <x v="0"/>
    <s v="PRD108"/>
    <x v="12"/>
    <x v="3"/>
    <s v="STR088"/>
    <x v="97"/>
    <x v="0"/>
    <s v="EMP0229"/>
    <s v="Udhay Sekar"/>
    <s v="Sales"/>
    <n v="3"/>
    <n v="318.2"/>
    <n v="5"/>
    <n v="47.73"/>
    <x v="723"/>
    <n v="779.79"/>
    <n v="127.08"/>
    <x v="4"/>
    <x v="1"/>
    <x v="0"/>
    <s v="11:09"/>
    <s v="Weekday"/>
  </r>
  <r>
    <x v="745"/>
    <x v="85"/>
    <s v="CUST0046"/>
    <x v="198"/>
    <x v="0"/>
    <s v="PRD018"/>
    <x v="0"/>
    <x v="0"/>
    <s v="STR008"/>
    <x v="8"/>
    <x v="0"/>
    <s v="EMP0211"/>
    <s v="Tamil Mudaliar"/>
    <s v="Cashier"/>
    <n v="3"/>
    <n v="254.52"/>
    <n v="0"/>
    <n v="0"/>
    <x v="724"/>
    <n v="573.6"/>
    <n v="304.49"/>
    <x v="4"/>
    <x v="1"/>
    <x v="1"/>
    <s v="14:47"/>
    <s v="Weekend"/>
  </r>
  <r>
    <x v="746"/>
    <x v="300"/>
    <s v="CUST0499"/>
    <x v="16"/>
    <x v="0"/>
    <s v="PRD135"/>
    <x v="77"/>
    <x v="7"/>
    <s v="STR115"/>
    <x v="168"/>
    <x v="1"/>
    <s v="EMP0327"/>
    <s v="Yogesh Varma"/>
    <s v="Inventory"/>
    <n v="5"/>
    <n v="413.29"/>
    <n v="20"/>
    <n v="413.29"/>
    <x v="725"/>
    <n v="1465.25"/>
    <n v="435.88"/>
    <x v="4"/>
    <x v="1"/>
    <x v="1"/>
    <s v="19:36"/>
    <s v="Weekend"/>
  </r>
  <r>
    <x v="747"/>
    <x v="82"/>
    <s v="CUST0599"/>
    <x v="99"/>
    <x v="0"/>
    <s v="PRD027"/>
    <x v="17"/>
    <x v="1"/>
    <s v="STR022"/>
    <x v="15"/>
    <x v="0"/>
    <s v="EMP0283"/>
    <s v="Suresh Pandian"/>
    <s v="Sales"/>
    <n v="6"/>
    <n v="157.93"/>
    <n v="0"/>
    <n v="0"/>
    <x v="726"/>
    <n v="641.94000000000005"/>
    <n v="305.64"/>
    <x v="4"/>
    <x v="1"/>
    <x v="2"/>
    <s v="19:04"/>
    <s v="Weekday"/>
  </r>
  <r>
    <x v="748"/>
    <x v="43"/>
    <s v="CUST0291"/>
    <x v="430"/>
    <x v="2"/>
    <s v="PRD016"/>
    <x v="34"/>
    <x v="0"/>
    <s v="STR069"/>
    <x v="108"/>
    <x v="0"/>
    <s v="EMP0283"/>
    <s v="Suresh Pandian"/>
    <s v="Sales"/>
    <n v="3"/>
    <n v="59.92"/>
    <n v="0"/>
    <n v="0"/>
    <x v="394"/>
    <n v="144.44999999999999"/>
    <n v="35.31"/>
    <x v="4"/>
    <x v="1"/>
    <x v="1"/>
    <s v="13:19"/>
    <s v="Weekday"/>
  </r>
  <r>
    <x v="749"/>
    <x v="30"/>
    <s v="CUST0130"/>
    <x v="332"/>
    <x v="2"/>
    <s v="PRD071"/>
    <x v="76"/>
    <x v="2"/>
    <s v="STR145"/>
    <x v="117"/>
    <x v="2"/>
    <s v="EMP0117"/>
    <s v="Janani Krishnan"/>
    <s v="Billing"/>
    <n v="4"/>
    <n v="53.39"/>
    <n v="0"/>
    <n v="0"/>
    <x v="649"/>
    <n v="172.04"/>
    <n v="73.55"/>
    <x v="4"/>
    <x v="1"/>
    <x v="1"/>
    <s v="15:51"/>
    <s v="Weekend"/>
  </r>
  <r>
    <x v="750"/>
    <x v="97"/>
    <s v="CUST0130"/>
    <x v="332"/>
    <x v="2"/>
    <s v="PRD055"/>
    <x v="103"/>
    <x v="5"/>
    <s v="STR012"/>
    <x v="85"/>
    <x v="0"/>
    <s v="EMP0142"/>
    <s v="Sathish Subramaniam"/>
    <s v="Billing"/>
    <n v="3"/>
    <n v="125.15"/>
    <n v="10"/>
    <n v="37.549999999999997"/>
    <x v="727"/>
    <n v="287.10000000000002"/>
    <n v="101.49"/>
    <x v="4"/>
    <x v="1"/>
    <x v="1"/>
    <s v="19:39"/>
    <s v="Weekend"/>
  </r>
  <r>
    <x v="751"/>
    <x v="232"/>
    <s v="CUST0290"/>
    <x v="431"/>
    <x v="2"/>
    <s v="PRD003"/>
    <x v="57"/>
    <x v="9"/>
    <s v="STR046"/>
    <x v="0"/>
    <x v="0"/>
    <s v="EMP0023"/>
    <s v="Jayakumar Gounder"/>
    <s v="Operations"/>
    <n v="2"/>
    <n v="589.75"/>
    <n v="20"/>
    <n v="235.9"/>
    <x v="728"/>
    <n v="687.3"/>
    <n v="397.84"/>
    <x v="4"/>
    <x v="1"/>
    <x v="1"/>
    <s v="14:37"/>
    <s v="Weekend"/>
  </r>
  <r>
    <x v="752"/>
    <x v="136"/>
    <s v="CUST0483"/>
    <x v="144"/>
    <x v="1"/>
    <s v="PRD084"/>
    <x v="118"/>
    <x v="8"/>
    <s v="STR076"/>
    <x v="4"/>
    <x v="0"/>
    <s v="EMP0099"/>
    <s v="Elango Nair"/>
    <s v="Cashier"/>
    <n v="3"/>
    <n v="221.61"/>
    <n v="15"/>
    <n v="99.72"/>
    <x v="729"/>
    <n v="546.51"/>
    <n v="18.600000000000001"/>
    <x v="4"/>
    <x v="1"/>
    <x v="1"/>
    <s v="09:59"/>
    <s v="Weekday"/>
  </r>
  <r>
    <x v="753"/>
    <x v="157"/>
    <s v="CUST0686"/>
    <x v="122"/>
    <x v="0"/>
    <s v="PRD060"/>
    <x v="114"/>
    <x v="11"/>
    <s v="STR129"/>
    <x v="71"/>
    <x v="1"/>
    <s v="EMP0301"/>
    <s v="Kalpana Prabhu"/>
    <s v="Inventory"/>
    <n v="7"/>
    <n v="78.75"/>
    <n v="10"/>
    <n v="55.12"/>
    <x v="730"/>
    <n v="379.75"/>
    <n v="116.38"/>
    <x v="4"/>
    <x v="1"/>
    <x v="1"/>
    <s v="11:47"/>
    <s v="Weekday"/>
  </r>
  <r>
    <x v="754"/>
    <x v="176"/>
    <s v="CUST0313"/>
    <x v="183"/>
    <x v="2"/>
    <s v="PRD120"/>
    <x v="64"/>
    <x v="6"/>
    <s v="STR078"/>
    <x v="53"/>
    <x v="0"/>
    <s v="EMP0296"/>
    <s v="Vani Venkataraman"/>
    <s v="Billing"/>
    <n v="4"/>
    <n v="109.69"/>
    <n v="15"/>
    <n v="65.81"/>
    <x v="731"/>
    <n v="371.84"/>
    <n v="57.05"/>
    <x v="4"/>
    <x v="1"/>
    <x v="1"/>
    <s v="13:43"/>
    <s v="Weekend"/>
  </r>
  <r>
    <x v="755"/>
    <x v="56"/>
    <s v="CUST0354"/>
    <x v="113"/>
    <x v="1"/>
    <s v="PRD052"/>
    <x v="98"/>
    <x v="5"/>
    <s v="STR116"/>
    <x v="95"/>
    <x v="1"/>
    <s v="EMP0028"/>
    <s v="Thiru Krishnan"/>
    <s v="Sales"/>
    <n v="3"/>
    <n v="328.59"/>
    <n v="0"/>
    <n v="0"/>
    <x v="732"/>
    <n v="766.47"/>
    <n v="219.3"/>
    <x v="4"/>
    <x v="1"/>
    <x v="1"/>
    <s v="13:13"/>
    <s v="Weekday"/>
  </r>
  <r>
    <x v="756"/>
    <x v="109"/>
    <s v="CUST0385"/>
    <x v="432"/>
    <x v="2"/>
    <s v="PRD037"/>
    <x v="115"/>
    <x v="12"/>
    <s v="STR051"/>
    <x v="52"/>
    <x v="0"/>
    <s v="EMP0297"/>
    <s v="Kishore Naidu"/>
    <s v="Sales"/>
    <n v="4"/>
    <n v="245.32"/>
    <n v="5"/>
    <n v="49.06"/>
    <x v="733"/>
    <n v="837.52"/>
    <n v="234.53"/>
    <x v="4"/>
    <x v="1"/>
    <x v="1"/>
    <s v="19:40"/>
    <s v="Weekend"/>
  </r>
  <r>
    <x v="757"/>
    <x v="230"/>
    <s v="CUST0420"/>
    <x v="103"/>
    <x v="1"/>
    <s v="PRD097"/>
    <x v="7"/>
    <x v="4"/>
    <s v="STR152"/>
    <x v="160"/>
    <x v="2"/>
    <s v="EMP0291"/>
    <s v="Sathish Nathan"/>
    <s v="HR"/>
    <n v="5"/>
    <n v="365.92"/>
    <n v="5"/>
    <n v="91.48"/>
    <x v="734"/>
    <n v="1551.9"/>
    <n v="186.22"/>
    <x v="4"/>
    <x v="1"/>
    <x v="1"/>
    <s v="10:47"/>
    <s v="Weekday"/>
  </r>
  <r>
    <x v="758"/>
    <x v="144"/>
    <s v="CUST0412"/>
    <x v="411"/>
    <x v="0"/>
    <s v="PRD029"/>
    <x v="11"/>
    <x v="1"/>
    <s v="STR107"/>
    <x v="135"/>
    <x v="1"/>
    <s v="EMP0146"/>
    <s v="Kishore Chettiar"/>
    <s v="Inventory"/>
    <n v="8"/>
    <n v="373.95"/>
    <n v="5"/>
    <n v="149.58000000000001"/>
    <x v="735"/>
    <n v="2089.7600000000002"/>
    <n v="752.26"/>
    <x v="4"/>
    <x v="1"/>
    <x v="2"/>
    <s v="15:11"/>
    <s v="Weekday"/>
  </r>
  <r>
    <x v="759"/>
    <x v="184"/>
    <s v="CUST0320"/>
    <x v="433"/>
    <x v="1"/>
    <s v="PRD033"/>
    <x v="13"/>
    <x v="1"/>
    <s v="STR069"/>
    <x v="108"/>
    <x v="0"/>
    <s v="EMP0248"/>
    <s v="Charulatha Selvam"/>
    <s v="Sales"/>
    <n v="1"/>
    <n v="217.42"/>
    <n v="15"/>
    <n v="32.61"/>
    <x v="736"/>
    <n v="177.03"/>
    <n v="7.78"/>
    <x v="4"/>
    <x v="1"/>
    <x v="2"/>
    <s v="18:55"/>
    <s v="Weekday"/>
  </r>
  <r>
    <x v="760"/>
    <x v="178"/>
    <s v="CUST0279"/>
    <x v="49"/>
    <x v="0"/>
    <s v="PRD050"/>
    <x v="40"/>
    <x v="5"/>
    <s v="STR027"/>
    <x v="17"/>
    <x v="0"/>
    <s v="EMP0143"/>
    <s v="Chitra Prabhu"/>
    <s v="Sales"/>
    <n v="6"/>
    <n v="53.72"/>
    <n v="0"/>
    <n v="0"/>
    <x v="737"/>
    <n v="224.88"/>
    <n v="145.79"/>
    <x v="4"/>
    <x v="1"/>
    <x v="1"/>
    <s v="13:36"/>
    <s v="Weekend"/>
  </r>
  <r>
    <x v="761"/>
    <x v="276"/>
    <s v="CUST0200"/>
    <x v="65"/>
    <x v="0"/>
    <s v="PRD103"/>
    <x v="33"/>
    <x v="4"/>
    <s v="STR157"/>
    <x v="38"/>
    <x v="2"/>
    <s v="EMP0127"/>
    <s v="Kannan Mudaliar"/>
    <s v="Sales"/>
    <n v="7"/>
    <n v="399.42"/>
    <n v="0"/>
    <n v="0"/>
    <x v="738"/>
    <n v="2123.87"/>
    <n v="672.07"/>
    <x v="4"/>
    <x v="1"/>
    <x v="2"/>
    <s v="10:58"/>
    <s v="Weekday"/>
  </r>
  <r>
    <x v="762"/>
    <x v="79"/>
    <s v="CUST0680"/>
    <x v="10"/>
    <x v="1"/>
    <s v="PRD068"/>
    <x v="83"/>
    <x v="11"/>
    <s v="STR082"/>
    <x v="87"/>
    <x v="0"/>
    <s v="EMP0115"/>
    <s v="Vasanth Menon"/>
    <s v="Store Manager"/>
    <n v="2"/>
    <n v="232.2"/>
    <n v="10"/>
    <n v="46.44"/>
    <x v="739"/>
    <n v="321.95999999999998"/>
    <n v="96"/>
    <x v="4"/>
    <x v="1"/>
    <x v="2"/>
    <s v="17:18"/>
    <s v="Weekday"/>
  </r>
  <r>
    <x v="763"/>
    <x v="284"/>
    <s v="CUST0479"/>
    <x v="321"/>
    <x v="2"/>
    <s v="PRD103"/>
    <x v="33"/>
    <x v="4"/>
    <s v="STR153"/>
    <x v="167"/>
    <x v="2"/>
    <s v="EMP0168"/>
    <s v="Sudha Sekar"/>
    <s v="Cashier"/>
    <n v="4"/>
    <n v="355.64"/>
    <n v="0"/>
    <n v="0"/>
    <x v="740"/>
    <n v="1213.6400000000001"/>
    <n v="208.92"/>
    <x v="4"/>
    <x v="1"/>
    <x v="1"/>
    <s v="21:12"/>
    <s v="Weekday"/>
  </r>
  <r>
    <x v="764"/>
    <x v="159"/>
    <s v="CUST0680"/>
    <x v="10"/>
    <x v="1"/>
    <s v="PRD087"/>
    <x v="19"/>
    <x v="8"/>
    <s v="STR125"/>
    <x v="109"/>
    <x v="1"/>
    <s v="EMP0139"/>
    <s v="Balamurugan Devi"/>
    <s v="Operations"/>
    <n v="5"/>
    <n v="71.290000000000006"/>
    <n v="0"/>
    <n v="0"/>
    <x v="741"/>
    <n v="296.85000000000002"/>
    <n v="113.07"/>
    <x v="4"/>
    <x v="1"/>
    <x v="2"/>
    <s v="12:59"/>
    <s v="Weekend"/>
  </r>
  <r>
    <x v="765"/>
    <x v="22"/>
    <s v="CUST0220"/>
    <x v="434"/>
    <x v="2"/>
    <s v="PRD082"/>
    <x v="25"/>
    <x v="8"/>
    <s v="STR101"/>
    <x v="31"/>
    <x v="1"/>
    <s v="EMP0098"/>
    <s v="Dhanya Balan"/>
    <s v="Inventory"/>
    <n v="3"/>
    <n v="232.92"/>
    <n v="10"/>
    <n v="69.88"/>
    <x v="742"/>
    <n v="577.23"/>
    <n v="51.65"/>
    <x v="4"/>
    <x v="1"/>
    <x v="2"/>
    <s v="14:29"/>
    <s v="Weekday"/>
  </r>
  <r>
    <x v="766"/>
    <x v="235"/>
    <s v="CUST0677"/>
    <x v="230"/>
    <x v="0"/>
    <s v="PRD025"/>
    <x v="1"/>
    <x v="1"/>
    <s v="STR056"/>
    <x v="112"/>
    <x v="0"/>
    <s v="EMP0163"/>
    <s v="Revathi Raj"/>
    <s v="Cashier"/>
    <n v="8"/>
    <n v="388.66"/>
    <n v="15"/>
    <n v="466.39"/>
    <x v="743"/>
    <n v="2287.1999999999998"/>
    <n v="752.12"/>
    <x v="4"/>
    <x v="1"/>
    <x v="1"/>
    <s v="20:25"/>
    <s v="Weekend"/>
  </r>
  <r>
    <x v="767"/>
    <x v="145"/>
    <s v="CUST0600"/>
    <x v="64"/>
    <x v="0"/>
    <s v="PRD105"/>
    <x v="68"/>
    <x v="3"/>
    <s v="STR008"/>
    <x v="8"/>
    <x v="0"/>
    <s v="EMP0159"/>
    <s v="Devi Gupta"/>
    <s v="Store Manager"/>
    <n v="6"/>
    <n v="143.56"/>
    <n v="0"/>
    <n v="0"/>
    <x v="744"/>
    <n v="703.62"/>
    <n v="286.94"/>
    <x v="4"/>
    <x v="1"/>
    <x v="2"/>
    <s v="14:41"/>
    <s v="Weekend"/>
  </r>
  <r>
    <x v="768"/>
    <x v="153"/>
    <s v="CUST0406"/>
    <x v="435"/>
    <x v="0"/>
    <s v="PRD115"/>
    <x v="20"/>
    <x v="3"/>
    <s v="STR050"/>
    <x v="147"/>
    <x v="0"/>
    <s v="EMP0067"/>
    <s v="Chandran Nair"/>
    <s v="Sales"/>
    <n v="3"/>
    <n v="387.87"/>
    <n v="0"/>
    <n v="0"/>
    <x v="745"/>
    <n v="959.73"/>
    <n v="378.42"/>
    <x v="4"/>
    <x v="1"/>
    <x v="1"/>
    <s v="09:11"/>
    <s v="Weekend"/>
  </r>
  <r>
    <x v="769"/>
    <x v="97"/>
    <s v="CUST0487"/>
    <x v="273"/>
    <x v="2"/>
    <s v="PRD027"/>
    <x v="17"/>
    <x v="1"/>
    <s v="STR011"/>
    <x v="111"/>
    <x v="0"/>
    <s v="EMP0341"/>
    <s v="Indira Chandran"/>
    <s v="Billing"/>
    <n v="2"/>
    <n v="139.21"/>
    <n v="10"/>
    <n v="27.84"/>
    <x v="746"/>
    <n v="213.98"/>
    <n v="74.19"/>
    <x v="4"/>
    <x v="1"/>
    <x v="1"/>
    <s v="09:05"/>
    <s v="Weekend"/>
  </r>
  <r>
    <x v="770"/>
    <x v="301"/>
    <s v="CUST0546"/>
    <x v="334"/>
    <x v="1"/>
    <s v="PRD002"/>
    <x v="95"/>
    <x v="9"/>
    <s v="STR081"/>
    <x v="119"/>
    <x v="0"/>
    <s v="EMP0230"/>
    <s v="Lokesh Reddy"/>
    <s v="Sales"/>
    <n v="5"/>
    <n v="440.5"/>
    <n v="15"/>
    <n v="330.38"/>
    <x v="747"/>
    <n v="1270.25"/>
    <n v="601.87"/>
    <x v="4"/>
    <x v="1"/>
    <x v="1"/>
    <s v="19:17"/>
    <s v="Weekday"/>
  </r>
  <r>
    <x v="771"/>
    <x v="141"/>
    <s v="CUST0664"/>
    <x v="436"/>
    <x v="1"/>
    <s v="PRD123"/>
    <x v="65"/>
    <x v="6"/>
    <s v="STR078"/>
    <x v="53"/>
    <x v="0"/>
    <s v="EMP0296"/>
    <s v="Vani Venkataraman"/>
    <s v="Billing"/>
    <n v="4"/>
    <n v="183.39"/>
    <n v="5"/>
    <n v="36.68"/>
    <x v="514"/>
    <n v="633.72"/>
    <n v="63.16"/>
    <x v="4"/>
    <x v="0"/>
    <x v="1"/>
    <s v="18:22"/>
    <s v="Weekday"/>
  </r>
  <r>
    <x v="772"/>
    <x v="109"/>
    <s v="CUST0082"/>
    <x v="197"/>
    <x v="0"/>
    <s v="PRD097"/>
    <x v="7"/>
    <x v="4"/>
    <s v="STR069"/>
    <x v="108"/>
    <x v="0"/>
    <s v="EMP0042"/>
    <s v="Nirmala Venkataraman"/>
    <s v="Sales"/>
    <n v="7"/>
    <n v="380.16"/>
    <n v="0"/>
    <n v="0"/>
    <x v="748"/>
    <n v="2172.66"/>
    <n v="887.63"/>
    <x v="4"/>
    <x v="1"/>
    <x v="1"/>
    <s v="16:28"/>
    <s v="Weekend"/>
  </r>
  <r>
    <x v="773"/>
    <x v="4"/>
    <s v="CUST0066"/>
    <x v="253"/>
    <x v="1"/>
    <s v="PRD118"/>
    <x v="117"/>
    <x v="6"/>
    <s v="STR095"/>
    <x v="55"/>
    <x v="1"/>
    <s v="EMP0177"/>
    <s v="Raghav Iyer"/>
    <s v="Store Manager"/>
    <n v="5"/>
    <n v="155.55000000000001"/>
    <n v="20"/>
    <n v="155.55000000000001"/>
    <x v="749"/>
    <n v="688.2"/>
    <n v="-66"/>
    <x v="4"/>
    <x v="1"/>
    <x v="1"/>
    <s v="14:55"/>
    <s v="Weekday"/>
  </r>
  <r>
    <x v="774"/>
    <x v="241"/>
    <s v="CUST0611"/>
    <x v="138"/>
    <x v="0"/>
    <s v="PRD074"/>
    <x v="2"/>
    <x v="2"/>
    <s v="STR016"/>
    <x v="67"/>
    <x v="0"/>
    <s v="EMP0067"/>
    <s v="Chandran Nair"/>
    <s v="Sales"/>
    <n v="4"/>
    <n v="434.28"/>
    <n v="0"/>
    <n v="0"/>
    <x v="750"/>
    <n v="1257.04"/>
    <n v="480.08"/>
    <x v="4"/>
    <x v="1"/>
    <x v="2"/>
    <s v="19:15"/>
    <s v="Weekday"/>
  </r>
  <r>
    <x v="775"/>
    <x v="36"/>
    <s v="CUST0082"/>
    <x v="197"/>
    <x v="0"/>
    <s v="PRD033"/>
    <x v="13"/>
    <x v="1"/>
    <s v="STR137"/>
    <x v="169"/>
    <x v="1"/>
    <s v="EMP0307"/>
    <s v="Kishore Chandran"/>
    <s v="Cashier"/>
    <n v="5"/>
    <n v="249.92"/>
    <n v="20"/>
    <n v="249.92"/>
    <x v="751"/>
    <n v="885.15"/>
    <n v="114.53"/>
    <x v="4"/>
    <x v="1"/>
    <x v="1"/>
    <s v="09:18"/>
    <s v="Weekday"/>
  </r>
  <r>
    <x v="776"/>
    <x v="105"/>
    <s v="CUST0228"/>
    <x v="373"/>
    <x v="0"/>
    <s v="PRD140"/>
    <x v="66"/>
    <x v="10"/>
    <s v="STR039"/>
    <x v="84"/>
    <x v="0"/>
    <s v="EMP0260"/>
    <s v="Kamala Prabhu"/>
    <s v="Billing"/>
    <n v="6"/>
    <n v="403.23"/>
    <n v="10"/>
    <n v="241.94"/>
    <x v="752"/>
    <n v="1560.36"/>
    <n v="617.08000000000004"/>
    <x v="4"/>
    <x v="1"/>
    <x v="1"/>
    <s v="11:29"/>
    <s v="Weekday"/>
  </r>
  <r>
    <x v="777"/>
    <x v="186"/>
    <s v="CUST0160"/>
    <x v="437"/>
    <x v="1"/>
    <s v="PRD023"/>
    <x v="102"/>
    <x v="0"/>
    <s v="STR122"/>
    <x v="124"/>
    <x v="1"/>
    <s v="EMP0256"/>
    <s v="Vani Naicker"/>
    <s v="Cashier"/>
    <n v="4"/>
    <n v="342.27"/>
    <n v="0"/>
    <n v="0"/>
    <x v="183"/>
    <n v="1064.4000000000001"/>
    <n v="510.04"/>
    <x v="4"/>
    <x v="1"/>
    <x v="1"/>
    <s v="11:45"/>
    <s v="Weekend"/>
  </r>
  <r>
    <x v="778"/>
    <x v="17"/>
    <s v="CUST0268"/>
    <x v="415"/>
    <x v="2"/>
    <s v="PRD019"/>
    <x v="35"/>
    <x v="0"/>
    <s v="STR142"/>
    <x v="100"/>
    <x v="2"/>
    <s v="EMP0345"/>
    <s v="Chitra Murugan"/>
    <s v="Sales"/>
    <n v="4"/>
    <n v="448.94"/>
    <n v="15"/>
    <n v="269.36"/>
    <x v="753"/>
    <n v="1520.32"/>
    <n v="6.08"/>
    <x v="4"/>
    <x v="1"/>
    <x v="1"/>
    <s v="09:21"/>
    <s v="Weekday"/>
  </r>
  <r>
    <x v="779"/>
    <x v="206"/>
    <s v="CUST0679"/>
    <x v="161"/>
    <x v="1"/>
    <s v="PRD020"/>
    <x v="80"/>
    <x v="0"/>
    <s v="STR085"/>
    <x v="78"/>
    <x v="0"/>
    <s v="EMP0121"/>
    <s v="Nithya Selvam"/>
    <s v="Cashier"/>
    <n v="1"/>
    <n v="99.93"/>
    <n v="0"/>
    <n v="0"/>
    <x v="754"/>
    <n v="86.05"/>
    <n v="28.87"/>
    <x v="4"/>
    <x v="1"/>
    <x v="1"/>
    <s v="12:11"/>
    <s v="Weekend"/>
  </r>
  <r>
    <x v="780"/>
    <x v="302"/>
    <s v="CUST0204"/>
    <x v="225"/>
    <x v="0"/>
    <s v="PRD085"/>
    <x v="117"/>
    <x v="8"/>
    <s v="STR045"/>
    <x v="141"/>
    <x v="0"/>
    <s v="EMP0057"/>
    <s v="Indira Raj"/>
    <s v="Billing"/>
    <n v="6"/>
    <n v="389.87"/>
    <n v="20"/>
    <n v="467.84"/>
    <x v="755"/>
    <n v="2016.42"/>
    <n v="-145.04"/>
    <x v="4"/>
    <x v="1"/>
    <x v="1"/>
    <s v="12:22"/>
    <s v="Weekday"/>
  </r>
  <r>
    <x v="781"/>
    <x v="303"/>
    <s v="CUST0059"/>
    <x v="438"/>
    <x v="2"/>
    <s v="PRD139"/>
    <x v="96"/>
    <x v="10"/>
    <s v="STR144"/>
    <x v="127"/>
    <x v="2"/>
    <s v="EMP0133"/>
    <s v="Deepak Naicker"/>
    <s v="Sales"/>
    <n v="2"/>
    <n v="91.61"/>
    <n v="5"/>
    <n v="9.16"/>
    <x v="756"/>
    <n v="141.4"/>
    <n v="32.659999999999997"/>
    <x v="4"/>
    <x v="0"/>
    <x v="2"/>
    <s v="13:49"/>
    <s v="Weekday"/>
  </r>
  <r>
    <x v="782"/>
    <x v="31"/>
    <s v="CUST0334"/>
    <x v="252"/>
    <x v="1"/>
    <s v="PRD062"/>
    <x v="112"/>
    <x v="11"/>
    <s v="STR021"/>
    <x v="121"/>
    <x v="0"/>
    <s v="EMP0280"/>
    <s v="Hema Mudaliar"/>
    <s v="Store Manager"/>
    <n v="4"/>
    <n v="446.17"/>
    <n v="0"/>
    <n v="0"/>
    <x v="757"/>
    <n v="1302.44"/>
    <n v="749.94"/>
    <x v="4"/>
    <x v="1"/>
    <x v="2"/>
    <s v="13:50"/>
    <s v="Weekend"/>
  </r>
  <r>
    <x v="783"/>
    <x v="173"/>
    <s v="CUST0279"/>
    <x v="49"/>
    <x v="0"/>
    <s v="PRD133"/>
    <x v="14"/>
    <x v="7"/>
    <s v="STR141"/>
    <x v="170"/>
    <x v="2"/>
    <s v="EMP0197"/>
    <s v="Nithya Sekar"/>
    <s v="Billing"/>
    <n v="7"/>
    <n v="83.37"/>
    <n v="10"/>
    <n v="58.36"/>
    <x v="758"/>
    <n v="435.75"/>
    <n v="89.48"/>
    <x v="4"/>
    <x v="1"/>
    <x v="0"/>
    <s v="10:20"/>
    <s v="Weekday"/>
  </r>
  <r>
    <x v="784"/>
    <x v="46"/>
    <s v="CUST0214"/>
    <x v="157"/>
    <x v="2"/>
    <s v="PRD025"/>
    <x v="1"/>
    <x v="1"/>
    <s v="STR028"/>
    <x v="29"/>
    <x v="0"/>
    <s v="EMP0094"/>
    <s v="Pandi Naicker"/>
    <s v="Cashier"/>
    <n v="3"/>
    <n v="383.51"/>
    <n v="15"/>
    <n v="172.58"/>
    <x v="759"/>
    <n v="857.7"/>
    <n v="266.94"/>
    <x v="4"/>
    <x v="1"/>
    <x v="2"/>
    <s v="16:34"/>
    <s v="Weekend"/>
  </r>
  <r>
    <x v="785"/>
    <x v="256"/>
    <s v="CUST0645"/>
    <x v="222"/>
    <x v="0"/>
    <s v="PRD043"/>
    <x v="137"/>
    <x v="12"/>
    <s v="STR024"/>
    <x v="2"/>
    <x v="0"/>
    <s v="EMP0133"/>
    <s v="Deepak Naicker"/>
    <s v="Sales"/>
    <n v="4"/>
    <n v="48.94"/>
    <n v="15"/>
    <n v="29.36"/>
    <x v="760"/>
    <n v="146.36000000000001"/>
    <n v="20.04"/>
    <x v="4"/>
    <x v="1"/>
    <x v="1"/>
    <s v="10:10"/>
    <s v="Weekday"/>
  </r>
  <r>
    <x v="786"/>
    <x v="304"/>
    <s v="CUST0309"/>
    <x v="439"/>
    <x v="0"/>
    <s v="PRD014"/>
    <x v="67"/>
    <x v="0"/>
    <s v="STR044"/>
    <x v="20"/>
    <x v="0"/>
    <s v="EMP0287"/>
    <s v="Elango Gupta"/>
    <s v="Store Manager"/>
    <n v="6"/>
    <n v="469.45"/>
    <n v="0"/>
    <n v="0"/>
    <x v="761"/>
    <n v="2109.7800000000002"/>
    <n v="706.92"/>
    <x v="4"/>
    <x v="1"/>
    <x v="0"/>
    <s v="11:37"/>
    <s v="Weekday"/>
  </r>
  <r>
    <x v="787"/>
    <x v="47"/>
    <s v="CUST0006"/>
    <x v="282"/>
    <x v="1"/>
    <s v="PRD053"/>
    <x v="50"/>
    <x v="5"/>
    <s v="STR065"/>
    <x v="163"/>
    <x v="0"/>
    <s v="EMP0147"/>
    <s v="Hemalatha Naidu"/>
    <s v="Billing"/>
    <n v="1"/>
    <n v="262.77"/>
    <n v="20"/>
    <n v="52.55"/>
    <x v="762"/>
    <n v="194.64"/>
    <n v="15.58"/>
    <x v="4"/>
    <x v="1"/>
    <x v="1"/>
    <s v="18:47"/>
    <s v="Weekday"/>
  </r>
  <r>
    <x v="788"/>
    <x v="185"/>
    <s v="CUST0146"/>
    <x v="117"/>
    <x v="1"/>
    <s v="PRD006"/>
    <x v="30"/>
    <x v="9"/>
    <s v="STR113"/>
    <x v="156"/>
    <x v="1"/>
    <s v="EMP0339"/>
    <s v="Hariharan Mudaliar"/>
    <s v="Cashier"/>
    <n v="4"/>
    <n v="343.56"/>
    <n v="0"/>
    <n v="0"/>
    <x v="453"/>
    <n v="865.28"/>
    <n v="508.96"/>
    <x v="4"/>
    <x v="1"/>
    <x v="1"/>
    <s v="15:30"/>
    <s v="Weekday"/>
  </r>
  <r>
    <x v="789"/>
    <x v="108"/>
    <s v="CUST0029"/>
    <x v="440"/>
    <x v="1"/>
    <s v="PRD019"/>
    <x v="35"/>
    <x v="0"/>
    <s v="STR064"/>
    <x v="110"/>
    <x v="0"/>
    <s v="EMP0027"/>
    <s v="Priya Sharma"/>
    <s v="Billing"/>
    <n v="2"/>
    <n v="448.94"/>
    <n v="20"/>
    <n v="179.58"/>
    <x v="763"/>
    <n v="760.16"/>
    <n v="-41.86"/>
    <x v="4"/>
    <x v="1"/>
    <x v="1"/>
    <s v="14:29"/>
    <s v="Weekday"/>
  </r>
  <r>
    <x v="790"/>
    <x v="266"/>
    <s v="CUST0253"/>
    <x v="169"/>
    <x v="1"/>
    <s v="PRD129"/>
    <x v="41"/>
    <x v="7"/>
    <s v="STR092"/>
    <x v="26"/>
    <x v="0"/>
    <s v="EMP0336"/>
    <s v="Sanjay Sharma"/>
    <s v="Billing"/>
    <n v="3"/>
    <n v="490.22"/>
    <n v="5"/>
    <n v="73.53"/>
    <x v="764"/>
    <n v="1120.74"/>
    <n v="276.39"/>
    <x v="4"/>
    <x v="1"/>
    <x v="2"/>
    <s v="21:34"/>
    <s v="Weekday"/>
  </r>
  <r>
    <x v="791"/>
    <x v="305"/>
    <s v="CUST0279"/>
    <x v="49"/>
    <x v="0"/>
    <s v="PRD146"/>
    <x v="74"/>
    <x v="10"/>
    <s v="STR006"/>
    <x v="18"/>
    <x v="0"/>
    <s v="EMP0265"/>
    <s v="Padma Subramaniam"/>
    <s v="Operations"/>
    <n v="5"/>
    <n v="66.989999999999995"/>
    <n v="5"/>
    <n v="16.75"/>
    <x v="765"/>
    <n v="249.95"/>
    <n v="68.25"/>
    <x v="4"/>
    <x v="1"/>
    <x v="1"/>
    <s v="17:20"/>
    <s v="Weekday"/>
  </r>
  <r>
    <x v="792"/>
    <x v="306"/>
    <s v="CUST0209"/>
    <x v="202"/>
    <x v="0"/>
    <s v="PRD090"/>
    <x v="91"/>
    <x v="8"/>
    <s v="STR021"/>
    <x v="121"/>
    <x v="0"/>
    <s v="EMP0280"/>
    <s v="Hema Mudaliar"/>
    <s v="Store Manager"/>
    <n v="7"/>
    <n v="492.92"/>
    <n v="10"/>
    <n v="345.04"/>
    <x v="766"/>
    <n v="2591.2600000000002"/>
    <n v="514.14"/>
    <x v="4"/>
    <x v="1"/>
    <x v="1"/>
    <s v="14:34"/>
    <s v="Weekday"/>
  </r>
  <r>
    <x v="793"/>
    <x v="89"/>
    <s v="CUST0562"/>
    <x v="402"/>
    <x v="0"/>
    <s v="PRD089"/>
    <x v="116"/>
    <x v="8"/>
    <s v="STR074"/>
    <x v="49"/>
    <x v="0"/>
    <s v="EMP0270"/>
    <s v="Priya Venkataraman"/>
    <s v="Operations"/>
    <n v="8"/>
    <n v="309.81"/>
    <n v="20"/>
    <n v="495.7"/>
    <x v="767"/>
    <n v="2011.36"/>
    <n v="-28.58"/>
    <x v="4"/>
    <x v="1"/>
    <x v="1"/>
    <s v="12:54"/>
    <s v="Weekday"/>
  </r>
  <r>
    <x v="794"/>
    <x v="292"/>
    <s v="CUST0110"/>
    <x v="88"/>
    <x v="0"/>
    <s v="PRD087"/>
    <x v="19"/>
    <x v="8"/>
    <s v="STR054"/>
    <x v="96"/>
    <x v="0"/>
    <s v="EMP0018"/>
    <s v="Chandran Kumar"/>
    <s v="Cashier"/>
    <n v="8"/>
    <n v="72.34"/>
    <n v="5"/>
    <n v="28.94"/>
    <x v="768"/>
    <n v="474.96"/>
    <n v="74.819999999999993"/>
    <x v="4"/>
    <x v="1"/>
    <x v="1"/>
    <s v="21:09"/>
    <s v="Weekday"/>
  </r>
  <r>
    <x v="795"/>
    <x v="152"/>
    <s v="CUST0088"/>
    <x v="33"/>
    <x v="1"/>
    <s v="PRD057"/>
    <x v="5"/>
    <x v="5"/>
    <s v="STR067"/>
    <x v="102"/>
    <x v="0"/>
    <s v="EMP0247"/>
    <s v="Sudha Balan"/>
    <s v="Sales"/>
    <n v="4"/>
    <n v="317.99"/>
    <n v="20"/>
    <n v="254.39"/>
    <x v="769"/>
    <n v="940.2"/>
    <n v="77.37"/>
    <x v="4"/>
    <x v="1"/>
    <x v="1"/>
    <s v="09:26"/>
    <s v="Weekday"/>
  </r>
  <r>
    <x v="796"/>
    <x v="13"/>
    <s v="CUST0637"/>
    <x v="441"/>
    <x v="2"/>
    <s v="PRD027"/>
    <x v="17"/>
    <x v="1"/>
    <s v="STR121"/>
    <x v="79"/>
    <x v="1"/>
    <s v="EMP0319"/>
    <s v="Harini Kumar"/>
    <s v="Cashier"/>
    <n v="4"/>
    <n v="139.21"/>
    <n v="20"/>
    <n v="111.37"/>
    <x v="770"/>
    <n v="427.96"/>
    <n v="84.33"/>
    <x v="4"/>
    <x v="1"/>
    <x v="1"/>
    <s v="10:27"/>
    <s v="Weekend"/>
  </r>
  <r>
    <x v="797"/>
    <x v="59"/>
    <s v="CUST0058"/>
    <x v="12"/>
    <x v="0"/>
    <s v="PRD084"/>
    <x v="118"/>
    <x v="8"/>
    <s v="STR059"/>
    <x v="68"/>
    <x v="0"/>
    <s v="EMP0283"/>
    <s v="Suresh Pandian"/>
    <s v="Sales"/>
    <n v="7"/>
    <n v="227.52"/>
    <n v="0"/>
    <n v="0"/>
    <x v="771"/>
    <n v="1275.19"/>
    <n v="556.35"/>
    <x v="4"/>
    <x v="1"/>
    <x v="1"/>
    <s v="17:04"/>
    <s v="Weekend"/>
  </r>
  <r>
    <x v="798"/>
    <x v="164"/>
    <s v="CUST0448"/>
    <x v="120"/>
    <x v="1"/>
    <s v="PRD140"/>
    <x v="66"/>
    <x v="10"/>
    <s v="STR028"/>
    <x v="29"/>
    <x v="0"/>
    <s v="EMP0235"/>
    <s v="Mani Chandran"/>
    <s v="Cashier"/>
    <n v="4"/>
    <n v="352.51"/>
    <n v="20"/>
    <n v="282.01"/>
    <x v="772"/>
    <n v="1040.24"/>
    <n v="87.79"/>
    <x v="4"/>
    <x v="1"/>
    <x v="2"/>
    <s v="18:24"/>
    <s v="Weekday"/>
  </r>
  <r>
    <x v="799"/>
    <x v="19"/>
    <s v="CUST0076"/>
    <x v="442"/>
    <x v="0"/>
    <s v="PRD103"/>
    <x v="33"/>
    <x v="4"/>
    <s v="STR085"/>
    <x v="78"/>
    <x v="0"/>
    <s v="EMP0121"/>
    <s v="Nithya Selvam"/>
    <s v="Cashier"/>
    <n v="7"/>
    <n v="397.16"/>
    <n v="0"/>
    <n v="0"/>
    <x v="773"/>
    <n v="2123.87"/>
    <n v="1073.27"/>
    <x v="4"/>
    <x v="1"/>
    <x v="1"/>
    <s v="20:50"/>
    <s v="Weekend"/>
  </r>
  <r>
    <x v="800"/>
    <x v="229"/>
    <s v="CUST0504"/>
    <x v="241"/>
    <x v="0"/>
    <s v="PRD085"/>
    <x v="117"/>
    <x v="8"/>
    <s v="STR056"/>
    <x v="112"/>
    <x v="0"/>
    <s v="EMP0163"/>
    <s v="Revathi Raj"/>
    <s v="Cashier"/>
    <n v="5"/>
    <n v="433.39"/>
    <n v="0"/>
    <n v="0"/>
    <x v="774"/>
    <n v="1680.35"/>
    <n v="811.64"/>
    <x v="4"/>
    <x v="1"/>
    <x v="1"/>
    <s v="13:16"/>
    <s v="Weekend"/>
  </r>
  <r>
    <x v="801"/>
    <x v="170"/>
    <s v="CUST0277"/>
    <x v="79"/>
    <x v="0"/>
    <s v="PRD079"/>
    <x v="28"/>
    <x v="2"/>
    <s v="STR149"/>
    <x v="133"/>
    <x v="2"/>
    <s v="EMP0332"/>
    <s v="Udhay Gounder"/>
    <s v="Cashier"/>
    <n v="8"/>
    <n v="276.87"/>
    <n v="5"/>
    <n v="110.75"/>
    <x v="775"/>
    <n v="1552.48"/>
    <n v="551.73"/>
    <x v="4"/>
    <x v="1"/>
    <x v="1"/>
    <s v="16:02"/>
    <s v="Weekday"/>
  </r>
  <r>
    <x v="802"/>
    <x v="83"/>
    <s v="CUST0380"/>
    <x v="307"/>
    <x v="1"/>
    <s v="PRD017"/>
    <x v="27"/>
    <x v="0"/>
    <s v="STR051"/>
    <x v="52"/>
    <x v="0"/>
    <s v="EMP0147"/>
    <s v="Hemalatha Naidu"/>
    <s v="Billing"/>
    <n v="2"/>
    <n v="464.41"/>
    <n v="0"/>
    <n v="0"/>
    <x v="776"/>
    <n v="795.38"/>
    <n v="272.76"/>
    <x v="4"/>
    <x v="1"/>
    <x v="1"/>
    <s v="20:55"/>
    <s v="Weekend"/>
  </r>
  <r>
    <x v="803"/>
    <x v="73"/>
    <s v="CUST0209"/>
    <x v="202"/>
    <x v="0"/>
    <s v="PRD066"/>
    <x v="73"/>
    <x v="11"/>
    <s v="STR017"/>
    <x v="151"/>
    <x v="0"/>
    <s v="EMP0092"/>
    <s v="Tara Gupta"/>
    <s v="Sales"/>
    <n v="3"/>
    <n v="511.56"/>
    <n v="0"/>
    <n v="0"/>
    <x v="777"/>
    <n v="1096.71"/>
    <n v="668.17"/>
    <x v="4"/>
    <x v="1"/>
    <x v="2"/>
    <s v="14:02"/>
    <s v="Weekend"/>
  </r>
  <r>
    <x v="804"/>
    <x v="183"/>
    <s v="CUST0611"/>
    <x v="138"/>
    <x v="0"/>
    <s v="PRD090"/>
    <x v="91"/>
    <x v="8"/>
    <s v="STR007"/>
    <x v="89"/>
    <x v="0"/>
    <s v="EMP0284"/>
    <s v="Naveen Venkataraman"/>
    <s v="Sales"/>
    <n v="3"/>
    <n v="461.01"/>
    <n v="15"/>
    <n v="207.45"/>
    <x v="778"/>
    <n v="1110.54"/>
    <n v="65.040000000000006"/>
    <x v="4"/>
    <x v="1"/>
    <x v="1"/>
    <s v="20:52"/>
    <s v="Weekday"/>
  </r>
  <r>
    <x v="805"/>
    <x v="221"/>
    <s v="CUST0639"/>
    <x v="200"/>
    <x v="0"/>
    <s v="PRD028"/>
    <x v="48"/>
    <x v="1"/>
    <s v="STR146"/>
    <x v="139"/>
    <x v="2"/>
    <s v="EMP0343"/>
    <s v="Kishore Velan"/>
    <s v="Inventory"/>
    <n v="5"/>
    <n v="388.34"/>
    <n v="0"/>
    <n v="0"/>
    <x v="779"/>
    <n v="1549.9"/>
    <n v="391.8"/>
    <x v="4"/>
    <x v="1"/>
    <x v="2"/>
    <s v="14:36"/>
    <s v="Weekday"/>
  </r>
  <r>
    <x v="806"/>
    <x v="21"/>
    <s v="CUST0265"/>
    <x v="443"/>
    <x v="2"/>
    <s v="PRD057"/>
    <x v="5"/>
    <x v="5"/>
    <s v="STR022"/>
    <x v="15"/>
    <x v="0"/>
    <s v="EMP0283"/>
    <s v="Suresh Pandian"/>
    <s v="Sales"/>
    <n v="1"/>
    <n v="317.99"/>
    <n v="10"/>
    <n v="31.8"/>
    <x v="780"/>
    <n v="235.05"/>
    <n v="94.07"/>
    <x v="4"/>
    <x v="1"/>
    <x v="1"/>
    <s v="16:54"/>
    <s v="Weekend"/>
  </r>
  <r>
    <x v="807"/>
    <x v="29"/>
    <s v="CUST0036"/>
    <x v="29"/>
    <x v="1"/>
    <s v="PRD124"/>
    <x v="22"/>
    <x v="6"/>
    <s v="STR038"/>
    <x v="35"/>
    <x v="0"/>
    <s v="EMP0255"/>
    <s v="Jagan Chettiar"/>
    <s v="Billing"/>
    <n v="5"/>
    <n v="121.9"/>
    <n v="0"/>
    <n v="0"/>
    <x v="781"/>
    <n v="544.6"/>
    <n v="64.900000000000006"/>
    <x v="4"/>
    <x v="1"/>
    <x v="1"/>
    <s v="21:31"/>
    <s v="Weekday"/>
  </r>
  <r>
    <x v="808"/>
    <x v="186"/>
    <s v="CUST0219"/>
    <x v="383"/>
    <x v="5"/>
    <s v="PRD113"/>
    <x v="38"/>
    <x v="3"/>
    <s v="STR146"/>
    <x v="139"/>
    <x v="2"/>
    <s v="EMP0260"/>
    <s v="Kamala Prabhu"/>
    <s v="Billing"/>
    <n v="6"/>
    <n v="260.49"/>
    <n v="0"/>
    <n v="0"/>
    <x v="782"/>
    <n v="1270.3800000000001"/>
    <n v="527"/>
    <x v="4"/>
    <x v="1"/>
    <x v="1"/>
    <s v="17:33"/>
    <s v="Weekend"/>
  </r>
  <r>
    <x v="809"/>
    <x v="160"/>
    <s v="CUST0611"/>
    <x v="138"/>
    <x v="0"/>
    <s v="PRD025"/>
    <x v="1"/>
    <x v="1"/>
    <s v="STR079"/>
    <x v="123"/>
    <x v="0"/>
    <s v="EMP0295"/>
    <s v="Lakshmi Nair"/>
    <s v="Inventory"/>
    <n v="6"/>
    <n v="391.43"/>
    <n v="15"/>
    <n v="352.29"/>
    <x v="783"/>
    <n v="1715.4"/>
    <n v="580.33000000000004"/>
    <x v="4"/>
    <x v="1"/>
    <x v="2"/>
    <s v="15:56"/>
    <s v="Weekend"/>
  </r>
  <r>
    <x v="810"/>
    <x v="223"/>
    <s v="CUST0362"/>
    <x v="278"/>
    <x v="1"/>
    <s v="PRD007"/>
    <x v="131"/>
    <x v="9"/>
    <s v="STR045"/>
    <x v="141"/>
    <x v="0"/>
    <s v="EMP0057"/>
    <s v="Indira Raj"/>
    <s v="Billing"/>
    <n v="2"/>
    <n v="437.49"/>
    <n v="0"/>
    <n v="0"/>
    <x v="784"/>
    <n v="530.88"/>
    <n v="344.1"/>
    <x v="4"/>
    <x v="1"/>
    <x v="1"/>
    <s v="19:28"/>
    <s v="Weekday"/>
  </r>
  <r>
    <x v="811"/>
    <x v="305"/>
    <s v="CUST0350"/>
    <x v="312"/>
    <x v="2"/>
    <s v="PRD116"/>
    <x v="85"/>
    <x v="3"/>
    <s v="STR075"/>
    <x v="10"/>
    <x v="0"/>
    <s v="EMP0300"/>
    <s v="Thiru Raj"/>
    <s v="Sales"/>
    <n v="3"/>
    <n v="150.04"/>
    <n v="20"/>
    <n v="90.02"/>
    <x v="785"/>
    <n v="383.94"/>
    <n v="-23.84"/>
    <x v="4"/>
    <x v="1"/>
    <x v="1"/>
    <s v="19:51"/>
    <s v="Weekday"/>
  </r>
  <r>
    <x v="812"/>
    <x v="99"/>
    <s v="CUST0237"/>
    <x v="279"/>
    <x v="2"/>
    <s v="PRD092"/>
    <x v="59"/>
    <x v="8"/>
    <s v="STR077"/>
    <x v="136"/>
    <x v="0"/>
    <s v="EMP0030"/>
    <s v="Hariharan Rao"/>
    <s v="Cashier"/>
    <n v="3"/>
    <n v="224.28"/>
    <n v="20"/>
    <n v="134.57"/>
    <x v="786"/>
    <n v="577.16999999999996"/>
    <n v="41.84"/>
    <x v="4"/>
    <x v="1"/>
    <x v="1"/>
    <s v="16:47"/>
    <s v="Weekend"/>
  </r>
  <r>
    <x v="813"/>
    <x v="141"/>
    <s v="CUST0436"/>
    <x v="151"/>
    <x v="0"/>
    <s v="PRD021"/>
    <x v="15"/>
    <x v="0"/>
    <s v="STR165"/>
    <x v="166"/>
    <x v="2"/>
    <s v="EMP0342"/>
    <s v="Umesh Varma"/>
    <s v="Inventory"/>
    <n v="8"/>
    <n v="39.69"/>
    <n v="0"/>
    <n v="0"/>
    <x v="787"/>
    <n v="259.2"/>
    <n v="58.32"/>
    <x v="4"/>
    <x v="1"/>
    <x v="1"/>
    <s v="16:33"/>
    <s v="Weekday"/>
  </r>
  <r>
    <x v="814"/>
    <x v="213"/>
    <s v="CUST0209"/>
    <x v="202"/>
    <x v="0"/>
    <s v="PRD090"/>
    <x v="91"/>
    <x v="8"/>
    <s v="STR091"/>
    <x v="44"/>
    <x v="0"/>
    <s v="EMP0113"/>
    <s v="Radha Rao"/>
    <s v="Inventory"/>
    <n v="5"/>
    <n v="487.64"/>
    <n v="5"/>
    <n v="121.91"/>
    <x v="788"/>
    <n v="1850.9"/>
    <n v="812.83"/>
    <x v="4"/>
    <x v="1"/>
    <x v="1"/>
    <s v="11:09"/>
    <s v="Weekend"/>
  </r>
  <r>
    <x v="815"/>
    <x v="294"/>
    <s v="CUST0676"/>
    <x v="254"/>
    <x v="0"/>
    <s v="PRD050"/>
    <x v="40"/>
    <x v="5"/>
    <s v="STR094"/>
    <x v="1"/>
    <x v="1"/>
    <s v="EMP0008"/>
    <s v="Karthik Balan"/>
    <s v="Store Manager"/>
    <n v="5"/>
    <n v="52.47"/>
    <n v="10"/>
    <n v="26.23"/>
    <x v="789"/>
    <n v="187.4"/>
    <n v="84.14"/>
    <x v="4"/>
    <x v="1"/>
    <x v="1"/>
    <s v="09:21"/>
    <s v="Weekend"/>
  </r>
  <r>
    <x v="816"/>
    <x v="149"/>
    <s v="CUST0219"/>
    <x v="383"/>
    <x v="5"/>
    <s v="PRD009"/>
    <x v="21"/>
    <x v="9"/>
    <s v="STR159"/>
    <x v="25"/>
    <x v="2"/>
    <s v="EMP0238"/>
    <s v="Poornima Menon"/>
    <s v="Operations"/>
    <n v="3"/>
    <n v="743.18"/>
    <n v="15"/>
    <n v="334.43"/>
    <x v="790"/>
    <n v="1196.1600000000001"/>
    <n v="698.95"/>
    <x v="0"/>
    <x v="1"/>
    <x v="0"/>
    <s v="21:03"/>
    <s v="Weekday"/>
  </r>
  <r>
    <x v="817"/>
    <x v="109"/>
    <s v="CUST0633"/>
    <x v="43"/>
    <x v="0"/>
    <s v="PRD135"/>
    <x v="77"/>
    <x v="7"/>
    <s v="STR114"/>
    <x v="23"/>
    <x v="1"/>
    <s v="EMP0276"/>
    <s v="Hari Chettiar"/>
    <s v="Store Manager"/>
    <n v="4"/>
    <n v="425.83"/>
    <n v="0"/>
    <n v="0"/>
    <x v="791"/>
    <n v="1172.2"/>
    <n v="786.62"/>
    <x v="0"/>
    <x v="1"/>
    <x v="1"/>
    <s v="11:18"/>
    <s v="Weekend"/>
  </r>
  <r>
    <x v="818"/>
    <x v="69"/>
    <s v="CUST0523"/>
    <x v="268"/>
    <x v="1"/>
    <s v="PRD033"/>
    <x v="13"/>
    <x v="1"/>
    <s v="STR043"/>
    <x v="93"/>
    <x v="0"/>
    <s v="EMP0167"/>
    <s v="Hariharan Subramaniam"/>
    <s v="Store Manager"/>
    <n v="2"/>
    <n v="217.42"/>
    <n v="0"/>
    <n v="0"/>
    <x v="35"/>
    <n v="354.06"/>
    <n v="80.78"/>
    <x v="0"/>
    <x v="1"/>
    <x v="2"/>
    <s v="09:15"/>
    <s v="Weekday"/>
  </r>
  <r>
    <x v="819"/>
    <x v="7"/>
    <s v="CUST0361"/>
    <x v="419"/>
    <x v="0"/>
    <s v="PRD103"/>
    <x v="33"/>
    <x v="4"/>
    <s v="STR077"/>
    <x v="136"/>
    <x v="0"/>
    <s v="EMP0030"/>
    <s v="Hariharan Rao"/>
    <s v="Cashier"/>
    <n v="3"/>
    <n v="404.19"/>
    <n v="20"/>
    <n v="242.51"/>
    <x v="792"/>
    <n v="910.23"/>
    <n v="205.34"/>
    <x v="0"/>
    <x v="1"/>
    <x v="0"/>
    <s v="21:48"/>
    <s v="Weekend"/>
  </r>
  <r>
    <x v="820"/>
    <x v="0"/>
    <s v="CUST0542"/>
    <x v="444"/>
    <x v="2"/>
    <s v="PRD049"/>
    <x v="126"/>
    <x v="5"/>
    <s v="STR034"/>
    <x v="140"/>
    <x v="0"/>
    <s v="EMP0059"/>
    <s v="Ezhil Rao"/>
    <s v="Billing"/>
    <n v="3"/>
    <n v="418.79"/>
    <n v="0"/>
    <n v="0"/>
    <x v="793"/>
    <n v="926.82"/>
    <n v="518.01"/>
    <x v="0"/>
    <x v="1"/>
    <x v="2"/>
    <s v="21:49"/>
    <s v="Weekend"/>
  </r>
  <r>
    <x v="821"/>
    <x v="225"/>
    <s v="CUST0462"/>
    <x v="123"/>
    <x v="1"/>
    <s v="PRD037"/>
    <x v="115"/>
    <x v="12"/>
    <s v="STR104"/>
    <x v="143"/>
    <x v="1"/>
    <s v="EMP0148"/>
    <s v="Malathi Rao"/>
    <s v="Billing"/>
    <n v="3"/>
    <n v="245.32"/>
    <n v="5"/>
    <n v="36.799999999999997"/>
    <x v="794"/>
    <n v="628.14"/>
    <n v="175.89"/>
    <x v="0"/>
    <x v="1"/>
    <x v="1"/>
    <s v="17:37"/>
    <s v="Weekend"/>
  </r>
  <r>
    <x v="822"/>
    <x v="264"/>
    <s v="CUST0140"/>
    <x v="445"/>
    <x v="2"/>
    <s v="PRD032"/>
    <x v="42"/>
    <x v="1"/>
    <s v="STR127"/>
    <x v="114"/>
    <x v="1"/>
    <s v="EMP0143"/>
    <s v="Chitra Prabhu"/>
    <s v="Sales"/>
    <n v="2"/>
    <n v="141.11000000000001"/>
    <n v="0"/>
    <n v="0"/>
    <x v="795"/>
    <n v="231.82"/>
    <n v="50.4"/>
    <x v="0"/>
    <x v="1"/>
    <x v="1"/>
    <s v="11:18"/>
    <s v="Weekday"/>
  </r>
  <r>
    <x v="823"/>
    <x v="44"/>
    <s v="CUST0414"/>
    <x v="220"/>
    <x v="1"/>
    <s v="PRD089"/>
    <x v="116"/>
    <x v="8"/>
    <s v="STR130"/>
    <x v="94"/>
    <x v="1"/>
    <s v="EMP0217"/>
    <s v="Radha Pillai"/>
    <s v="Sales"/>
    <n v="4"/>
    <n v="305.67"/>
    <n v="5"/>
    <n v="61.13"/>
    <x v="796"/>
    <n v="1005.68"/>
    <n v="330.1"/>
    <x v="0"/>
    <x v="1"/>
    <x v="1"/>
    <s v="15:35"/>
    <s v="Weekend"/>
  </r>
  <r>
    <x v="824"/>
    <x v="17"/>
    <s v="CUST0567"/>
    <x v="0"/>
    <x v="0"/>
    <s v="PRD085"/>
    <x v="117"/>
    <x v="8"/>
    <s v="STR139"/>
    <x v="105"/>
    <x v="1"/>
    <s v="EMP0242"/>
    <s v="Sudha Iyer"/>
    <s v="Inventory"/>
    <n v="5"/>
    <n v="413.68"/>
    <n v="15"/>
    <n v="310.26"/>
    <x v="797"/>
    <n v="1680.35"/>
    <n v="77.790000000000006"/>
    <x v="0"/>
    <x v="1"/>
    <x v="1"/>
    <s v="20:36"/>
    <s v="Weekday"/>
  </r>
  <r>
    <x v="825"/>
    <x v="296"/>
    <s v="CUST0647"/>
    <x v="306"/>
    <x v="0"/>
    <s v="PRD138"/>
    <x v="134"/>
    <x v="7"/>
    <s v="STR155"/>
    <x v="120"/>
    <x v="2"/>
    <s v="EMP0175"/>
    <s v="Dinesh Reddy"/>
    <s v="Sales"/>
    <n v="7"/>
    <n v="456.66"/>
    <n v="0"/>
    <n v="0"/>
    <x v="798"/>
    <n v="2237.48"/>
    <n v="959.14"/>
    <x v="0"/>
    <x v="1"/>
    <x v="1"/>
    <s v="18:45"/>
    <s v="Weekday"/>
  </r>
  <r>
    <x v="826"/>
    <x v="307"/>
    <s v="CUST0676"/>
    <x v="254"/>
    <x v="0"/>
    <s v="PRD142"/>
    <x v="110"/>
    <x v="10"/>
    <s v="STR059"/>
    <x v="68"/>
    <x v="0"/>
    <s v="EMP0163"/>
    <s v="Revathi Raj"/>
    <s v="Cashier"/>
    <n v="8"/>
    <n v="530.14"/>
    <n v="5"/>
    <n v="212.06"/>
    <x v="799"/>
    <n v="3166.96"/>
    <n v="862.1"/>
    <x v="0"/>
    <x v="1"/>
    <x v="1"/>
    <s v="18:10"/>
    <s v="Weekday"/>
  </r>
  <r>
    <x v="827"/>
    <x v="210"/>
    <s v="CUST0279"/>
    <x v="49"/>
    <x v="0"/>
    <s v="PRD030"/>
    <x v="9"/>
    <x v="1"/>
    <s v="STR131"/>
    <x v="82"/>
    <x v="1"/>
    <s v="EMP0077"/>
    <s v="Senthil Subramaniam"/>
    <s v="Cashier"/>
    <n v="6"/>
    <n v="187.76"/>
    <n v="0"/>
    <n v="0"/>
    <x v="800"/>
    <n v="852"/>
    <n v="443.54"/>
    <x v="0"/>
    <x v="1"/>
    <x v="1"/>
    <s v="13:35"/>
    <s v="Weekend"/>
  </r>
  <r>
    <x v="828"/>
    <x v="105"/>
    <s v="CUST0125"/>
    <x v="446"/>
    <x v="2"/>
    <s v="PRD032"/>
    <x v="42"/>
    <x v="1"/>
    <s v="STR131"/>
    <x v="82"/>
    <x v="1"/>
    <s v="EMP0077"/>
    <s v="Senthil Subramaniam"/>
    <s v="Cashier"/>
    <n v="3"/>
    <n v="141.11000000000001"/>
    <n v="0"/>
    <n v="0"/>
    <x v="801"/>
    <n v="347.73"/>
    <n v="75.599999999999994"/>
    <x v="0"/>
    <x v="1"/>
    <x v="1"/>
    <s v="17:37"/>
    <s v="Weekday"/>
  </r>
  <r>
    <x v="829"/>
    <x v="129"/>
    <s v="CUST0396"/>
    <x v="116"/>
    <x v="1"/>
    <s v="PRD066"/>
    <x v="73"/>
    <x v="11"/>
    <s v="STR008"/>
    <x v="8"/>
    <x v="0"/>
    <s v="EMP0162"/>
    <s v="Jagan Pandian"/>
    <s v="Store Manager"/>
    <n v="2"/>
    <n v="491.81"/>
    <n v="0"/>
    <n v="0"/>
    <x v="802"/>
    <n v="731.14"/>
    <n v="400.02"/>
    <x v="0"/>
    <x v="1"/>
    <x v="1"/>
    <s v="10:31"/>
    <s v="Weekend"/>
  </r>
  <r>
    <x v="830"/>
    <x v="3"/>
    <s v="CUST0060"/>
    <x v="61"/>
    <x v="0"/>
    <s v="PRD052"/>
    <x v="98"/>
    <x v="5"/>
    <s v="STR037"/>
    <x v="57"/>
    <x v="0"/>
    <s v="EMP0060"/>
    <s v="Venkat Gupta"/>
    <s v="Sales"/>
    <n v="4"/>
    <n v="351.62"/>
    <n v="0"/>
    <n v="0"/>
    <x v="803"/>
    <n v="1021.96"/>
    <n v="595.49"/>
    <x v="0"/>
    <x v="1"/>
    <x v="1"/>
    <s v="09:20"/>
    <s v="Weekend"/>
  </r>
  <r>
    <x v="831"/>
    <x v="112"/>
    <s v="CUST0594"/>
    <x v="353"/>
    <x v="2"/>
    <s v="PRD141"/>
    <x v="49"/>
    <x v="10"/>
    <s v="STR004"/>
    <x v="98"/>
    <x v="0"/>
    <s v="EMP0212"/>
    <s v="Tamil Pandian"/>
    <s v="Billing"/>
    <n v="4"/>
    <n v="46.76"/>
    <n v="5"/>
    <n v="9.35"/>
    <x v="804"/>
    <n v="146.6"/>
    <n v="57.74"/>
    <x v="0"/>
    <x v="1"/>
    <x v="0"/>
    <s v="11:58"/>
    <s v="Weekend"/>
  </r>
  <r>
    <x v="832"/>
    <x v="282"/>
    <s v="CUST0036"/>
    <x v="29"/>
    <x v="1"/>
    <s v="PRD007"/>
    <x v="131"/>
    <x v="9"/>
    <s v="STR016"/>
    <x v="67"/>
    <x v="0"/>
    <s v="EMP0050"/>
    <s v="Umesh Menon"/>
    <s v="Sales"/>
    <n v="4"/>
    <n v="437.49"/>
    <n v="20"/>
    <n v="349.99"/>
    <x v="805"/>
    <n v="1061.76"/>
    <n v="338.21"/>
    <x v="0"/>
    <x v="1"/>
    <x v="2"/>
    <s v="20:55"/>
    <s v="Weekday"/>
  </r>
  <r>
    <x v="833"/>
    <x v="308"/>
    <s v="CUST0418"/>
    <x v="447"/>
    <x v="1"/>
    <s v="PRD135"/>
    <x v="77"/>
    <x v="7"/>
    <s v="STR081"/>
    <x v="119"/>
    <x v="0"/>
    <s v="EMP0226"/>
    <s v="Arun Rao"/>
    <s v="Store Manager"/>
    <n v="1"/>
    <n v="379.12"/>
    <n v="5"/>
    <n v="18.96"/>
    <x v="806"/>
    <n v="293.05"/>
    <n v="121.13"/>
    <x v="0"/>
    <x v="0"/>
    <x v="2"/>
    <s v="16:23"/>
    <s v="Weekend"/>
  </r>
  <r>
    <x v="834"/>
    <x v="309"/>
    <s v="CUST0086"/>
    <x v="45"/>
    <x v="1"/>
    <s v="PRD029"/>
    <x v="11"/>
    <x v="1"/>
    <s v="STR123"/>
    <x v="77"/>
    <x v="1"/>
    <s v="EMP0155"/>
    <s v="Vijay Chandran"/>
    <s v="Cashier"/>
    <n v="2"/>
    <n v="332.73"/>
    <n v="15"/>
    <n v="99.82"/>
    <x v="807"/>
    <n v="522.44000000000005"/>
    <n v="43.2"/>
    <x v="0"/>
    <x v="1"/>
    <x v="1"/>
    <s v="09:50"/>
    <s v="Weekday"/>
  </r>
  <r>
    <x v="835"/>
    <x v="43"/>
    <s v="CUST0232"/>
    <x v="247"/>
    <x v="2"/>
    <s v="PRD013"/>
    <x v="44"/>
    <x v="0"/>
    <s v="STR143"/>
    <x v="101"/>
    <x v="2"/>
    <s v="EMP0254"/>
    <s v="Devi Achari"/>
    <s v="Cashier"/>
    <n v="4"/>
    <n v="161.03"/>
    <n v="0"/>
    <n v="0"/>
    <x v="808"/>
    <n v="496.96"/>
    <n v="147.16"/>
    <x v="0"/>
    <x v="1"/>
    <x v="1"/>
    <s v="19:30"/>
    <s v="Weekday"/>
  </r>
  <r>
    <x v="836"/>
    <x v="57"/>
    <s v="CUST0546"/>
    <x v="334"/>
    <x v="1"/>
    <s v="PRD018"/>
    <x v="0"/>
    <x v="0"/>
    <s v="STR016"/>
    <x v="67"/>
    <x v="0"/>
    <s v="EMP0073"/>
    <s v="Harini Prabhu"/>
    <s v="Sales"/>
    <n v="3"/>
    <n v="232.58"/>
    <n v="0"/>
    <n v="0"/>
    <x v="809"/>
    <n v="573.6"/>
    <n v="228.8"/>
    <x v="0"/>
    <x v="1"/>
    <x v="1"/>
    <s v="20:31"/>
    <s v="Weekend"/>
  </r>
  <r>
    <x v="837"/>
    <x v="310"/>
    <s v="CUST0062"/>
    <x v="448"/>
    <x v="2"/>
    <s v="PRD014"/>
    <x v="67"/>
    <x v="0"/>
    <s v="STR085"/>
    <x v="78"/>
    <x v="0"/>
    <s v="EMP0121"/>
    <s v="Nithya Selvam"/>
    <s v="Cashier"/>
    <n v="3"/>
    <n v="434.65"/>
    <n v="10"/>
    <n v="130.38999999999999"/>
    <x v="810"/>
    <n v="1054.8900000000001"/>
    <n v="118.67"/>
    <x v="0"/>
    <x v="1"/>
    <x v="2"/>
    <s v="11:33"/>
    <s v="Weekday"/>
  </r>
  <r>
    <x v="838"/>
    <x v="132"/>
    <s v="CUST0063"/>
    <x v="75"/>
    <x v="0"/>
    <s v="PRD012"/>
    <x v="61"/>
    <x v="9"/>
    <s v="STR100"/>
    <x v="128"/>
    <x v="1"/>
    <s v="EMP0324"/>
    <s v="Devi Raj"/>
    <s v="Inventory"/>
    <n v="3"/>
    <n v="610.45000000000005"/>
    <n v="10"/>
    <n v="183.13"/>
    <x v="811"/>
    <n v="1009.2"/>
    <n v="639.02"/>
    <x v="0"/>
    <x v="1"/>
    <x v="1"/>
    <s v="14:46"/>
    <s v="Weekday"/>
  </r>
  <r>
    <x v="839"/>
    <x v="130"/>
    <s v="CUST0631"/>
    <x v="449"/>
    <x v="2"/>
    <s v="PRD007"/>
    <x v="131"/>
    <x v="9"/>
    <s v="STR165"/>
    <x v="166"/>
    <x v="2"/>
    <s v="EMP0254"/>
    <s v="Devi Achari"/>
    <s v="Cashier"/>
    <n v="4"/>
    <n v="437.49"/>
    <n v="15"/>
    <n v="262.49"/>
    <x v="812"/>
    <n v="1061.76"/>
    <n v="648.83000000000004"/>
    <x v="0"/>
    <x v="1"/>
    <x v="2"/>
    <s v="14:40"/>
    <s v="Weekend"/>
  </r>
  <r>
    <x v="840"/>
    <x v="311"/>
    <s v="CUST0638"/>
    <x v="450"/>
    <x v="0"/>
    <s v="PRD077"/>
    <x v="97"/>
    <x v="2"/>
    <s v="STR086"/>
    <x v="14"/>
    <x v="0"/>
    <s v="EMP0263"/>
    <s v="Vani Nair"/>
    <s v="Cashier"/>
    <n v="6"/>
    <n v="86.82"/>
    <n v="5"/>
    <n v="26.05"/>
    <x v="813"/>
    <n v="409.02"/>
    <n v="85.85"/>
    <x v="0"/>
    <x v="1"/>
    <x v="1"/>
    <s v="16:49"/>
    <s v="Weekday"/>
  </r>
  <r>
    <x v="841"/>
    <x v="172"/>
    <s v="CUST0669"/>
    <x v="1"/>
    <x v="1"/>
    <s v="PRD029"/>
    <x v="11"/>
    <x v="1"/>
    <s v="STR007"/>
    <x v="89"/>
    <x v="0"/>
    <s v="EMP0133"/>
    <s v="Deepak Naicker"/>
    <s v="Sales"/>
    <n v="3"/>
    <n v="332.73"/>
    <n v="0"/>
    <n v="0"/>
    <x v="109"/>
    <n v="783.66"/>
    <n v="364.26"/>
    <x v="0"/>
    <x v="0"/>
    <x v="1"/>
    <s v="15:20"/>
    <s v="Weekend"/>
  </r>
  <r>
    <x v="842"/>
    <x v="8"/>
    <s v="CUST0453"/>
    <x v="259"/>
    <x v="2"/>
    <s v="PRD054"/>
    <x v="75"/>
    <x v="5"/>
    <s v="STR139"/>
    <x v="105"/>
    <x v="1"/>
    <s v="EMP0289"/>
    <s v="Uma Kumar"/>
    <s v="Cashier"/>
    <n v="4"/>
    <n v="530.16"/>
    <n v="20"/>
    <n v="424.13"/>
    <x v="814"/>
    <n v="1516.76"/>
    <n v="434.23"/>
    <x v="0"/>
    <x v="1"/>
    <x v="1"/>
    <s v="14:46"/>
    <s v="Weekend"/>
  </r>
  <r>
    <x v="843"/>
    <x v="135"/>
    <s v="CUST0059"/>
    <x v="438"/>
    <x v="2"/>
    <s v="PRD077"/>
    <x v="97"/>
    <x v="2"/>
    <s v="STR048"/>
    <x v="28"/>
    <x v="0"/>
    <s v="EMP0152"/>
    <s v="Thiru Varma"/>
    <s v="Store Manager"/>
    <n v="3"/>
    <n v="86.11"/>
    <n v="5"/>
    <n v="12.92"/>
    <x v="795"/>
    <n v="204.51"/>
    <n v="77.709999999999994"/>
    <x v="0"/>
    <x v="1"/>
    <x v="1"/>
    <s v="20:04"/>
    <s v="Weekend"/>
  </r>
  <r>
    <x v="844"/>
    <x v="213"/>
    <s v="CUST0692"/>
    <x v="451"/>
    <x v="1"/>
    <s v="PRD110"/>
    <x v="47"/>
    <x v="3"/>
    <s v="STR052"/>
    <x v="122"/>
    <x v="0"/>
    <s v="EMP0232"/>
    <s v="Uma Nathan"/>
    <s v="Operations"/>
    <n v="2"/>
    <n v="291.93"/>
    <n v="15"/>
    <n v="87.58"/>
    <x v="815"/>
    <n v="507.4"/>
    <n v="63.32"/>
    <x v="0"/>
    <x v="1"/>
    <x v="1"/>
    <s v="14:29"/>
    <s v="Weekend"/>
  </r>
  <r>
    <x v="845"/>
    <x v="5"/>
    <s v="CUST0277"/>
    <x v="79"/>
    <x v="0"/>
    <s v="PRD080"/>
    <x v="106"/>
    <x v="2"/>
    <s v="STR021"/>
    <x v="121"/>
    <x v="0"/>
    <s v="EMP0280"/>
    <s v="Hema Mudaliar"/>
    <s v="Store Manager"/>
    <n v="6"/>
    <n v="276.49"/>
    <n v="0"/>
    <n v="0"/>
    <x v="816"/>
    <n v="1237.8"/>
    <n v="669.98"/>
    <x v="0"/>
    <x v="1"/>
    <x v="1"/>
    <s v="12:37"/>
    <s v="Weekend"/>
  </r>
  <r>
    <x v="846"/>
    <x v="195"/>
    <s v="CUST0014"/>
    <x v="452"/>
    <x v="1"/>
    <s v="PRD017"/>
    <x v="27"/>
    <x v="0"/>
    <s v="STR029"/>
    <x v="32"/>
    <x v="0"/>
    <s v="EMP0069"/>
    <s v="Uma Chandran"/>
    <s v="Store Manager"/>
    <n v="3"/>
    <n v="464.41"/>
    <n v="0"/>
    <n v="0"/>
    <x v="817"/>
    <n v="1193.07"/>
    <n v="200.16"/>
    <x v="0"/>
    <x v="1"/>
    <x v="1"/>
    <s v="18:42"/>
    <s v="Weekday"/>
  </r>
  <r>
    <x v="847"/>
    <x v="312"/>
    <s v="CUST0686"/>
    <x v="122"/>
    <x v="0"/>
    <s v="PRD054"/>
    <x v="75"/>
    <x v="5"/>
    <s v="STR035"/>
    <x v="34"/>
    <x v="0"/>
    <s v="EMP0096"/>
    <s v="Manoj Nathan"/>
    <s v="Sales"/>
    <n v="8"/>
    <n v="537.83000000000004"/>
    <n v="20"/>
    <n v="860.53"/>
    <x v="818"/>
    <n v="3033.52"/>
    <n v="408.59"/>
    <x v="0"/>
    <x v="1"/>
    <x v="1"/>
    <s v="21:23"/>
    <s v="Weekday"/>
  </r>
  <r>
    <x v="848"/>
    <x v="282"/>
    <s v="CUST0200"/>
    <x v="65"/>
    <x v="0"/>
    <s v="PRD027"/>
    <x v="17"/>
    <x v="1"/>
    <s v="STR074"/>
    <x v="49"/>
    <x v="0"/>
    <s v="EMP0270"/>
    <s v="Priya Venkataraman"/>
    <s v="Operations"/>
    <n v="6"/>
    <n v="157.1"/>
    <n v="0"/>
    <n v="0"/>
    <x v="819"/>
    <n v="641.94000000000005"/>
    <n v="300.66000000000003"/>
    <x v="0"/>
    <x v="1"/>
    <x v="2"/>
    <s v="12:20"/>
    <s v="Weekday"/>
  </r>
  <r>
    <x v="849"/>
    <x v="182"/>
    <s v="CUST0063"/>
    <x v="75"/>
    <x v="0"/>
    <s v="PRD059"/>
    <x v="133"/>
    <x v="11"/>
    <s v="STR118"/>
    <x v="45"/>
    <x v="1"/>
    <s v="EMP0223"/>
    <s v="Kalpana Varma"/>
    <s v="HR"/>
    <n v="3"/>
    <n v="571.83000000000004"/>
    <n v="15"/>
    <n v="257.32"/>
    <x v="820"/>
    <n v="1089.8699999999999"/>
    <n v="368.3"/>
    <x v="0"/>
    <x v="1"/>
    <x v="0"/>
    <s v="14:14"/>
    <s v="Weekday"/>
  </r>
  <r>
    <x v="850"/>
    <x v="126"/>
    <s v="CUST0111"/>
    <x v="408"/>
    <x v="2"/>
    <s v="PRD014"/>
    <x v="67"/>
    <x v="0"/>
    <s v="STR033"/>
    <x v="23"/>
    <x v="0"/>
    <s v="EMP0313"/>
    <s v="Lokesh Varma"/>
    <s v="HR"/>
    <n v="2"/>
    <n v="434.65"/>
    <n v="15"/>
    <n v="130.4"/>
    <x v="821"/>
    <n v="703.26"/>
    <n v="35.64"/>
    <x v="0"/>
    <x v="1"/>
    <x v="1"/>
    <s v="17:52"/>
    <s v="Weekday"/>
  </r>
  <r>
    <x v="851"/>
    <x v="40"/>
    <s v="CUST0634"/>
    <x v="192"/>
    <x v="0"/>
    <s v="PRD021"/>
    <x v="15"/>
    <x v="0"/>
    <s v="STR039"/>
    <x v="84"/>
    <x v="0"/>
    <s v="EMP0230"/>
    <s v="Lokesh Reddy"/>
    <s v="Sales"/>
    <n v="8"/>
    <n v="39.520000000000003"/>
    <n v="15"/>
    <n v="47.42"/>
    <x v="822"/>
    <n v="259.2"/>
    <n v="9.5399999999999991"/>
    <x v="0"/>
    <x v="1"/>
    <x v="2"/>
    <s v="18:16"/>
    <s v="Weekday"/>
  </r>
  <r>
    <x v="852"/>
    <x v="68"/>
    <s v="CUST0579"/>
    <x v="453"/>
    <x v="0"/>
    <s v="PRD047"/>
    <x v="52"/>
    <x v="5"/>
    <s v="STR136"/>
    <x v="48"/>
    <x v="1"/>
    <s v="EMP0070"/>
    <s v="Umesh Subramaniam"/>
    <s v="Sales"/>
    <n v="5"/>
    <n v="486.09"/>
    <n v="15"/>
    <n v="364.57"/>
    <x v="823"/>
    <n v="1719.45"/>
    <n v="346.43"/>
    <x v="0"/>
    <x v="1"/>
    <x v="2"/>
    <s v="20:25"/>
    <s v="Weekday"/>
  </r>
  <r>
    <x v="853"/>
    <x v="94"/>
    <s v="CUST0228"/>
    <x v="373"/>
    <x v="0"/>
    <s v="PRD019"/>
    <x v="35"/>
    <x v="0"/>
    <s v="STR118"/>
    <x v="45"/>
    <x v="1"/>
    <s v="EMP0223"/>
    <s v="Kalpana Varma"/>
    <s v="HR"/>
    <n v="4"/>
    <n v="494.93"/>
    <n v="10"/>
    <n v="197.97"/>
    <x v="824"/>
    <n v="1520.32"/>
    <n v="261.43"/>
    <x v="0"/>
    <x v="1"/>
    <x v="0"/>
    <s v="16:30"/>
    <s v="Weekday"/>
  </r>
  <r>
    <x v="854"/>
    <x v="23"/>
    <s v="CUST0031"/>
    <x v="309"/>
    <x v="2"/>
    <s v="PRD100"/>
    <x v="142"/>
    <x v="4"/>
    <s v="STR034"/>
    <x v="140"/>
    <x v="0"/>
    <s v="EMP0034"/>
    <s v="Sangeetha Venkataraman"/>
    <s v="Cashier"/>
    <n v="2"/>
    <n v="290.45"/>
    <n v="5"/>
    <n v="29.05"/>
    <x v="825"/>
    <n v="475.78"/>
    <n v="158.85"/>
    <x v="0"/>
    <x v="1"/>
    <x v="1"/>
    <s v="09:27"/>
    <s v="Weekend"/>
  </r>
  <r>
    <x v="855"/>
    <x v="152"/>
    <s v="CUST0443"/>
    <x v="368"/>
    <x v="2"/>
    <s v="PRD076"/>
    <x v="144"/>
    <x v="2"/>
    <s v="STR021"/>
    <x v="121"/>
    <x v="0"/>
    <s v="EMP0280"/>
    <s v="Hema Mudaliar"/>
    <s v="Store Manager"/>
    <n v="2"/>
    <n v="395.66"/>
    <n v="15"/>
    <n v="118.7"/>
    <x v="826"/>
    <n v="640.38"/>
    <n v="32.24"/>
    <x v="0"/>
    <x v="1"/>
    <x v="2"/>
    <s v="21:05"/>
    <s v="Weekday"/>
  </r>
  <r>
    <x v="856"/>
    <x v="106"/>
    <s v="CUST0082"/>
    <x v="197"/>
    <x v="0"/>
    <s v="PRD053"/>
    <x v="50"/>
    <x v="5"/>
    <s v="STR150"/>
    <x v="171"/>
    <x v="2"/>
    <s v="EMP0013"/>
    <s v="Gokul Achari"/>
    <s v="Billing"/>
    <n v="8"/>
    <n v="272.18"/>
    <n v="0"/>
    <n v="0"/>
    <x v="827"/>
    <n v="1557.12"/>
    <n v="946.94"/>
    <x v="0"/>
    <x v="1"/>
    <x v="1"/>
    <s v="09:17"/>
    <s v="Weekend"/>
  </r>
  <r>
    <x v="857"/>
    <x v="152"/>
    <s v="CUST0046"/>
    <x v="198"/>
    <x v="0"/>
    <s v="PRD048"/>
    <x v="104"/>
    <x v="5"/>
    <s v="STR081"/>
    <x v="119"/>
    <x v="0"/>
    <s v="EMP0186"/>
    <s v="Hemalatha Velan"/>
    <s v="Billing"/>
    <n v="8"/>
    <n v="149.6"/>
    <n v="15"/>
    <n v="179.52"/>
    <x v="828"/>
    <n v="873.68"/>
    <n v="143.6"/>
    <x v="0"/>
    <x v="1"/>
    <x v="2"/>
    <s v="09:51"/>
    <s v="Weekday"/>
  </r>
  <r>
    <x v="858"/>
    <x v="109"/>
    <s v="CUST0647"/>
    <x v="306"/>
    <x v="0"/>
    <s v="PRD050"/>
    <x v="40"/>
    <x v="5"/>
    <s v="STR069"/>
    <x v="108"/>
    <x v="0"/>
    <s v="EMP0248"/>
    <s v="Charulatha Selvam"/>
    <s v="Sales"/>
    <n v="8"/>
    <n v="58.19"/>
    <n v="15"/>
    <n v="69.83"/>
    <x v="829"/>
    <n v="299.83999999999997"/>
    <n v="155.19999999999999"/>
    <x v="0"/>
    <x v="1"/>
    <x v="1"/>
    <s v="09:04"/>
    <s v="Weekend"/>
  </r>
  <r>
    <x v="859"/>
    <x v="251"/>
    <s v="CUST0133"/>
    <x v="333"/>
    <x v="1"/>
    <s v="PRD089"/>
    <x v="116"/>
    <x v="8"/>
    <s v="STR002"/>
    <x v="116"/>
    <x v="0"/>
    <s v="EMP0184"/>
    <s v="Deepa Subramaniam"/>
    <s v="Sales"/>
    <n v="1"/>
    <n v="305.67"/>
    <n v="10"/>
    <n v="30.57"/>
    <x v="830"/>
    <n v="251.42"/>
    <n v="23.68"/>
    <x v="0"/>
    <x v="1"/>
    <x v="1"/>
    <s v="14:47"/>
    <s v="Weekday"/>
  </r>
  <r>
    <x v="860"/>
    <x v="57"/>
    <s v="CUST0156"/>
    <x v="206"/>
    <x v="0"/>
    <s v="PRD126"/>
    <x v="79"/>
    <x v="6"/>
    <s v="STR029"/>
    <x v="32"/>
    <x v="0"/>
    <s v="EMP0133"/>
    <s v="Deepak Naicker"/>
    <s v="Sales"/>
    <n v="3"/>
    <n v="387.41"/>
    <n v="0"/>
    <n v="0"/>
    <x v="831"/>
    <n v="973.44"/>
    <n v="363.12"/>
    <x v="0"/>
    <x v="1"/>
    <x v="2"/>
    <s v="13:14"/>
    <s v="Weekend"/>
  </r>
  <r>
    <x v="861"/>
    <x v="181"/>
    <s v="CUST0490"/>
    <x v="139"/>
    <x v="0"/>
    <s v="PRD026"/>
    <x v="99"/>
    <x v="1"/>
    <s v="STR031"/>
    <x v="58"/>
    <x v="0"/>
    <s v="EMP0153"/>
    <s v="Eswari Raj"/>
    <s v="Sales"/>
    <n v="4"/>
    <n v="355.58"/>
    <n v="10"/>
    <n v="142.22999999999999"/>
    <x v="832"/>
    <n v="989"/>
    <n v="483.1"/>
    <x v="0"/>
    <x v="1"/>
    <x v="1"/>
    <s v="20:52"/>
    <s v="Weekend"/>
  </r>
  <r>
    <x v="862"/>
    <x v="213"/>
    <s v="CUST0178"/>
    <x v="454"/>
    <x v="0"/>
    <s v="PRD088"/>
    <x v="138"/>
    <x v="8"/>
    <s v="STR025"/>
    <x v="64"/>
    <x v="0"/>
    <s v="EMP0011"/>
    <s v="Balamurugan Sharma"/>
    <s v="Billing"/>
    <n v="5"/>
    <n v="414.87"/>
    <n v="0"/>
    <n v="0"/>
    <x v="833"/>
    <n v="1706.2"/>
    <n v="679.3"/>
    <x v="0"/>
    <x v="1"/>
    <x v="1"/>
    <s v="14:35"/>
    <s v="Weekend"/>
  </r>
  <r>
    <x v="863"/>
    <x v="212"/>
    <s v="CUST0403"/>
    <x v="455"/>
    <x v="1"/>
    <s v="PRD049"/>
    <x v="126"/>
    <x v="5"/>
    <s v="STR086"/>
    <x v="14"/>
    <x v="0"/>
    <s v="EMP0263"/>
    <s v="Vani Nair"/>
    <s v="Cashier"/>
    <n v="2"/>
    <n v="418.79"/>
    <n v="10"/>
    <n v="83.76"/>
    <x v="834"/>
    <n v="617.88"/>
    <n v="135.94"/>
    <x v="0"/>
    <x v="1"/>
    <x v="1"/>
    <s v="19:14"/>
    <s v="Weekday"/>
  </r>
  <r>
    <x v="864"/>
    <x v="210"/>
    <s v="CUST0668"/>
    <x v="456"/>
    <x v="2"/>
    <s v="PRD030"/>
    <x v="9"/>
    <x v="1"/>
    <s v="STR060"/>
    <x v="22"/>
    <x v="2"/>
    <s v="EMP0181"/>
    <s v="Madhavan Murugan"/>
    <s v="Sales"/>
    <n v="2"/>
    <n v="172.63"/>
    <n v="20"/>
    <n v="69.05"/>
    <x v="835"/>
    <n v="284"/>
    <n v="33.64"/>
    <x v="0"/>
    <x v="1"/>
    <x v="0"/>
    <s v="15:46"/>
    <s v="Weekend"/>
  </r>
  <r>
    <x v="865"/>
    <x v="247"/>
    <s v="CUST0156"/>
    <x v="206"/>
    <x v="0"/>
    <s v="PRD113"/>
    <x v="38"/>
    <x v="3"/>
    <s v="STR090"/>
    <x v="146"/>
    <x v="0"/>
    <s v="EMP0192"/>
    <s v="Rajesh Mudaliar"/>
    <s v="Billing"/>
    <n v="4"/>
    <n v="247.94"/>
    <n v="15"/>
    <n v="148.76"/>
    <x v="836"/>
    <n v="846.92"/>
    <n v="-3.92"/>
    <x v="0"/>
    <x v="1"/>
    <x v="1"/>
    <s v="14:29"/>
    <s v="Weekday"/>
  </r>
  <r>
    <x v="866"/>
    <x v="100"/>
    <s v="CUST0437"/>
    <x v="457"/>
    <x v="1"/>
    <s v="PRD080"/>
    <x v="106"/>
    <x v="2"/>
    <s v="STR135"/>
    <x v="142"/>
    <x v="1"/>
    <s v="EMP0184"/>
    <s v="Deepa Subramaniam"/>
    <s v="Sales"/>
    <n v="2"/>
    <n v="275.70999999999998"/>
    <n v="0"/>
    <n v="0"/>
    <x v="837"/>
    <n v="412.6"/>
    <n v="138.82"/>
    <x v="0"/>
    <x v="1"/>
    <x v="2"/>
    <s v="19:09"/>
    <s v="Weekday"/>
  </r>
  <r>
    <x v="867"/>
    <x v="313"/>
    <s v="CUST0659"/>
    <x v="60"/>
    <x v="2"/>
    <s v="PRD089"/>
    <x v="116"/>
    <x v="8"/>
    <s v="STR065"/>
    <x v="163"/>
    <x v="0"/>
    <s v="EMP0192"/>
    <s v="Rajesh Mudaliar"/>
    <s v="Billing"/>
    <n v="1"/>
    <n v="305.67"/>
    <n v="5"/>
    <n v="15.28"/>
    <x v="838"/>
    <n v="251.42"/>
    <n v="38.97"/>
    <x v="0"/>
    <x v="1"/>
    <x v="1"/>
    <s v="16:55"/>
    <s v="Weekday"/>
  </r>
  <r>
    <x v="868"/>
    <x v="254"/>
    <s v="CUST0068"/>
    <x v="458"/>
    <x v="2"/>
    <s v="PRD035"/>
    <x v="29"/>
    <x v="1"/>
    <s v="STR081"/>
    <x v="119"/>
    <x v="0"/>
    <s v="EMP0002"/>
    <s v="Lokesh Gounder"/>
    <s v="Billing"/>
    <n v="1"/>
    <n v="503.36"/>
    <n v="0"/>
    <n v="0"/>
    <x v="839"/>
    <n v="389.8"/>
    <n v="189.06"/>
    <x v="0"/>
    <x v="1"/>
    <x v="1"/>
    <s v="16:25"/>
    <s v="Weekend"/>
  </r>
  <r>
    <x v="869"/>
    <x v="286"/>
    <s v="CUST0573"/>
    <x v="80"/>
    <x v="2"/>
    <s v="PRD098"/>
    <x v="94"/>
    <x v="4"/>
    <s v="STR135"/>
    <x v="142"/>
    <x v="1"/>
    <s v="EMP0006"/>
    <s v="Indira Nair"/>
    <s v="Cashier"/>
    <n v="5"/>
    <n v="90.43"/>
    <n v="0"/>
    <n v="0"/>
    <x v="840"/>
    <n v="345.45"/>
    <n v="106.7"/>
    <x v="0"/>
    <x v="1"/>
    <x v="1"/>
    <s v="12:55"/>
    <s v="Weekday"/>
  </r>
  <r>
    <x v="870"/>
    <x v="92"/>
    <s v="CUST0518"/>
    <x v="55"/>
    <x v="0"/>
    <s v="PRD034"/>
    <x v="84"/>
    <x v="1"/>
    <s v="STR097"/>
    <x v="61"/>
    <x v="1"/>
    <s v="EMP0340"/>
    <s v="Nithya Subramaniam"/>
    <s v="Cashier"/>
    <n v="6"/>
    <n v="134.9"/>
    <n v="0"/>
    <n v="0"/>
    <x v="841"/>
    <n v="584.1"/>
    <n v="225.3"/>
    <x v="0"/>
    <x v="1"/>
    <x v="1"/>
    <s v="15:52"/>
    <s v="Weekday"/>
  </r>
  <r>
    <x v="871"/>
    <x v="46"/>
    <s v="CUST0174"/>
    <x v="227"/>
    <x v="1"/>
    <s v="PRD083"/>
    <x v="26"/>
    <x v="8"/>
    <s v="STR138"/>
    <x v="132"/>
    <x v="1"/>
    <s v="EMP0022"/>
    <s v="Banu Gounder"/>
    <s v="Sales"/>
    <n v="5"/>
    <n v="425.88"/>
    <n v="10"/>
    <n v="212.94"/>
    <x v="842"/>
    <n v="1787.35"/>
    <n v="416.58"/>
    <x v="0"/>
    <x v="1"/>
    <x v="1"/>
    <s v="20:43"/>
    <s v="Weekend"/>
  </r>
  <r>
    <x v="872"/>
    <x v="174"/>
    <s v="CUST0081"/>
    <x v="459"/>
    <x v="2"/>
    <s v="PRD026"/>
    <x v="99"/>
    <x v="1"/>
    <s v="STR106"/>
    <x v="65"/>
    <x v="1"/>
    <s v="EMP0194"/>
    <s v="Sangeetha Kumar"/>
    <s v="Cashier"/>
    <n v="2"/>
    <n v="329.69"/>
    <n v="0"/>
    <n v="0"/>
    <x v="843"/>
    <n v="494.5"/>
    <n v="263.79000000000002"/>
    <x v="0"/>
    <x v="1"/>
    <x v="1"/>
    <s v="13:57"/>
    <s v="Weekend"/>
  </r>
  <r>
    <x v="873"/>
    <x v="254"/>
    <s v="CUST0017"/>
    <x v="354"/>
    <x v="1"/>
    <s v="PRD007"/>
    <x v="131"/>
    <x v="9"/>
    <s v="STR032"/>
    <x v="99"/>
    <x v="0"/>
    <s v="EMP0224"/>
    <s v="Sathish Sekar"/>
    <s v="Operations"/>
    <n v="4"/>
    <n v="437.49"/>
    <n v="0"/>
    <n v="0"/>
    <x v="844"/>
    <n v="1061.76"/>
    <n v="950.69"/>
    <x v="0"/>
    <x v="1"/>
    <x v="1"/>
    <s v="13:30"/>
    <s v="Weekend"/>
  </r>
  <r>
    <x v="874"/>
    <x v="248"/>
    <s v="CUST0049"/>
    <x v="70"/>
    <x v="0"/>
    <s v="PRD034"/>
    <x v="84"/>
    <x v="1"/>
    <s v="STR115"/>
    <x v="168"/>
    <x v="1"/>
    <s v="EMP0136"/>
    <s v="Karthik Menon"/>
    <s v="Sales"/>
    <n v="4"/>
    <n v="126.21"/>
    <n v="0"/>
    <n v="0"/>
    <x v="845"/>
    <n v="389.4"/>
    <n v="115.44"/>
    <x v="0"/>
    <x v="1"/>
    <x v="0"/>
    <s v="15:24"/>
    <s v="Weekday"/>
  </r>
  <r>
    <x v="875"/>
    <x v="78"/>
    <s v="CUST0112"/>
    <x v="298"/>
    <x v="1"/>
    <s v="PRD094"/>
    <x v="109"/>
    <x v="4"/>
    <s v="STR110"/>
    <x v="118"/>
    <x v="1"/>
    <s v="EMP0178"/>
    <s v="Jaya Sharma"/>
    <s v="Cashier"/>
    <n v="1"/>
    <n v="298.68"/>
    <n v="0"/>
    <n v="0"/>
    <x v="846"/>
    <n v="250.69"/>
    <n v="47.99"/>
    <x v="0"/>
    <x v="1"/>
    <x v="1"/>
    <s v="15:56"/>
    <s v="Weekday"/>
  </r>
  <r>
    <x v="876"/>
    <x v="107"/>
    <s v="CUST0605"/>
    <x v="175"/>
    <x v="0"/>
    <s v="PRD089"/>
    <x v="116"/>
    <x v="8"/>
    <s v="STR119"/>
    <x v="152"/>
    <x v="1"/>
    <s v="EMP0110"/>
    <s v="Nandhini Chandran"/>
    <s v="Cashier"/>
    <n v="4"/>
    <n v="321.08"/>
    <n v="10"/>
    <n v="128.43"/>
    <x v="847"/>
    <n v="1005.68"/>
    <n v="323.58999999999997"/>
    <x v="0"/>
    <x v="1"/>
    <x v="2"/>
    <s v="10:05"/>
    <s v="Weekend"/>
  </r>
  <r>
    <x v="877"/>
    <x v="107"/>
    <s v="CUST0500"/>
    <x v="327"/>
    <x v="0"/>
    <s v="PRD107"/>
    <x v="81"/>
    <x v="3"/>
    <s v="STR023"/>
    <x v="59"/>
    <x v="0"/>
    <s v="EMP0262"/>
    <s v="Umesh Krishnan"/>
    <s v="Sales"/>
    <n v="3"/>
    <n v="426.75"/>
    <n v="0"/>
    <n v="0"/>
    <x v="848"/>
    <n v="1045.23"/>
    <n v="427.06"/>
    <x v="0"/>
    <x v="1"/>
    <x v="2"/>
    <s v="17:16"/>
    <s v="Weekend"/>
  </r>
  <r>
    <x v="878"/>
    <x v="172"/>
    <s v="CUST0288"/>
    <x v="460"/>
    <x v="2"/>
    <s v="PRD086"/>
    <x v="70"/>
    <x v="8"/>
    <s v="STR057"/>
    <x v="155"/>
    <x v="0"/>
    <s v="EMP0119"/>
    <s v="Om Sharma"/>
    <s v="Sales"/>
    <n v="1"/>
    <n v="327.08"/>
    <n v="10"/>
    <n v="32.71"/>
    <x v="849"/>
    <n v="274.61"/>
    <n v="63.92"/>
    <x v="0"/>
    <x v="0"/>
    <x v="1"/>
    <s v="14:41"/>
    <s v="Weekend"/>
  </r>
  <r>
    <x v="879"/>
    <x v="314"/>
    <s v="CUST0437"/>
    <x v="457"/>
    <x v="1"/>
    <s v="PRD056"/>
    <x v="54"/>
    <x v="5"/>
    <s v="STR054"/>
    <x v="96"/>
    <x v="0"/>
    <s v="EMP0104"/>
    <s v="Pandi Nair"/>
    <s v="Inventory"/>
    <n v="1"/>
    <n v="333.54"/>
    <n v="20"/>
    <n v="66.709999999999994"/>
    <x v="850"/>
    <n v="238.43"/>
    <n v="68.42"/>
    <x v="0"/>
    <x v="1"/>
    <x v="1"/>
    <s v="19:33"/>
    <s v="Weekend"/>
  </r>
  <r>
    <x v="880"/>
    <x v="4"/>
    <s v="CUST0008"/>
    <x v="95"/>
    <x v="1"/>
    <s v="PRD072"/>
    <x v="23"/>
    <x v="2"/>
    <s v="STR099"/>
    <x v="86"/>
    <x v="1"/>
    <s v="EMP0202"/>
    <s v="Vani Chettiar"/>
    <s v="Sales"/>
    <n v="2"/>
    <n v="340.25"/>
    <n v="0"/>
    <n v="0"/>
    <x v="851"/>
    <n v="527.70000000000005"/>
    <n v="152.80000000000001"/>
    <x v="0"/>
    <x v="1"/>
    <x v="1"/>
    <s v="20:06"/>
    <s v="Weekday"/>
  </r>
  <r>
    <x v="881"/>
    <x v="315"/>
    <s v="CUST0065"/>
    <x v="461"/>
    <x v="2"/>
    <s v="PRD063"/>
    <x v="71"/>
    <x v="11"/>
    <s v="STR045"/>
    <x v="141"/>
    <x v="0"/>
    <s v="EMP0204"/>
    <s v="Ramesh Murugan"/>
    <s v="Inventory"/>
    <n v="1"/>
    <n v="73.83"/>
    <n v="0"/>
    <n v="0"/>
    <x v="371"/>
    <n v="54.32"/>
    <n v="19.510000000000002"/>
    <x v="0"/>
    <x v="1"/>
    <x v="1"/>
    <s v="19:59"/>
    <s v="Weekday"/>
  </r>
  <r>
    <x v="882"/>
    <x v="233"/>
    <s v="CUST0658"/>
    <x v="193"/>
    <x v="0"/>
    <s v="PRD005"/>
    <x v="44"/>
    <x v="9"/>
    <s v="STR100"/>
    <x v="128"/>
    <x v="1"/>
    <s v="EMP0038"/>
    <s v="Yamuna Achari"/>
    <s v="Inventory"/>
    <n v="4"/>
    <n v="351.25"/>
    <n v="0"/>
    <n v="0"/>
    <x v="852"/>
    <n v="821.08"/>
    <n v="794.67"/>
    <x v="0"/>
    <x v="0"/>
    <x v="1"/>
    <s v="10:17"/>
    <s v="Weekend"/>
  </r>
  <r>
    <x v="883"/>
    <x v="26"/>
    <s v="CUST0580"/>
    <x v="422"/>
    <x v="2"/>
    <s v="PRD070"/>
    <x v="6"/>
    <x v="2"/>
    <s v="STR140"/>
    <x v="73"/>
    <x v="1"/>
    <s v="EMP0145"/>
    <s v="Ilango Reddy"/>
    <s v="Cashier"/>
    <n v="1"/>
    <n v="233.47"/>
    <n v="15"/>
    <n v="35.020000000000003"/>
    <x v="853"/>
    <n v="188.98"/>
    <n v="39.24"/>
    <x v="0"/>
    <x v="0"/>
    <x v="2"/>
    <s v="12:47"/>
    <s v="Weekend"/>
  </r>
  <r>
    <x v="884"/>
    <x v="87"/>
    <s v="CUST0520"/>
    <x v="416"/>
    <x v="2"/>
    <s v="PRD120"/>
    <x v="64"/>
    <x v="6"/>
    <s v="STR063"/>
    <x v="72"/>
    <x v="0"/>
    <s v="EMP0006"/>
    <s v="Indira Nair"/>
    <s v="Cashier"/>
    <n v="1"/>
    <n v="109.69"/>
    <n v="0"/>
    <n v="0"/>
    <x v="854"/>
    <n v="92.96"/>
    <n v="16.73"/>
    <x v="0"/>
    <x v="1"/>
    <x v="2"/>
    <s v="19:37"/>
    <s v="Weekday"/>
  </r>
  <r>
    <x v="885"/>
    <x v="220"/>
    <s v="CUST0253"/>
    <x v="169"/>
    <x v="1"/>
    <s v="PRD051"/>
    <x v="43"/>
    <x v="5"/>
    <s v="STR107"/>
    <x v="135"/>
    <x v="1"/>
    <s v="EMP0018"/>
    <s v="Chandran Kumar"/>
    <s v="Cashier"/>
    <n v="5"/>
    <n v="147.97"/>
    <n v="15"/>
    <n v="110.98"/>
    <x v="855"/>
    <n v="564"/>
    <n v="159.19999999999999"/>
    <x v="0"/>
    <x v="1"/>
    <x v="1"/>
    <s v="18:01"/>
    <s v="Weekend"/>
  </r>
  <r>
    <x v="886"/>
    <x v="65"/>
    <s v="CUST0035"/>
    <x v="404"/>
    <x v="0"/>
    <s v="PRD147"/>
    <x v="32"/>
    <x v="10"/>
    <s v="STR051"/>
    <x v="52"/>
    <x v="0"/>
    <s v="EMP0077"/>
    <s v="Senthil Subramaniam"/>
    <s v="Cashier"/>
    <n v="7"/>
    <n v="73.89"/>
    <n v="20"/>
    <n v="103.45"/>
    <x v="856"/>
    <n v="353.01"/>
    <n v="60.77"/>
    <x v="0"/>
    <x v="1"/>
    <x v="1"/>
    <s v="11:38"/>
    <s v="Weekday"/>
  </r>
  <r>
    <x v="887"/>
    <x v="288"/>
    <s v="CUST0618"/>
    <x v="375"/>
    <x v="0"/>
    <s v="PRD057"/>
    <x v="5"/>
    <x v="5"/>
    <s v="STR104"/>
    <x v="143"/>
    <x v="1"/>
    <s v="EMP0148"/>
    <s v="Malathi Rao"/>
    <s v="Billing"/>
    <n v="4"/>
    <n v="336.02"/>
    <n v="15"/>
    <n v="201.61"/>
    <x v="857"/>
    <n v="940.2"/>
    <n v="202.27"/>
    <x v="0"/>
    <x v="1"/>
    <x v="2"/>
    <s v="13:33"/>
    <s v="Weekday"/>
  </r>
  <r>
    <x v="888"/>
    <x v="13"/>
    <s v="CUST0205"/>
    <x v="110"/>
    <x v="0"/>
    <s v="PRD050"/>
    <x v="40"/>
    <x v="5"/>
    <s v="STR141"/>
    <x v="170"/>
    <x v="2"/>
    <s v="EMP0213"/>
    <s v="Venkat Varma"/>
    <s v="Cashier"/>
    <n v="5"/>
    <n v="56.42"/>
    <n v="0"/>
    <n v="0"/>
    <x v="858"/>
    <n v="187.4"/>
    <n v="137.02000000000001"/>
    <x v="0"/>
    <x v="1"/>
    <x v="2"/>
    <s v="15:46"/>
    <s v="Weekend"/>
  </r>
  <r>
    <x v="889"/>
    <x v="73"/>
    <s v="CUST0158"/>
    <x v="274"/>
    <x v="2"/>
    <s v="PRD129"/>
    <x v="41"/>
    <x v="7"/>
    <s v="STR082"/>
    <x v="87"/>
    <x v="0"/>
    <s v="EMP0115"/>
    <s v="Vasanth Menon"/>
    <s v="Store Manager"/>
    <n v="4"/>
    <n v="490.22"/>
    <n v="10"/>
    <n v="196.09"/>
    <x v="859"/>
    <n v="1494.32"/>
    <n v="535.19000000000005"/>
    <x v="0"/>
    <x v="1"/>
    <x v="1"/>
    <s v="18:49"/>
    <s v="Weekend"/>
  </r>
  <r>
    <x v="890"/>
    <x v="166"/>
    <s v="CUST0324"/>
    <x v="213"/>
    <x v="0"/>
    <s v="PRD120"/>
    <x v="64"/>
    <x v="6"/>
    <s v="STR034"/>
    <x v="140"/>
    <x v="0"/>
    <s v="EMP0059"/>
    <s v="Ezhil Rao"/>
    <s v="Billing"/>
    <n v="8"/>
    <n v="116.1"/>
    <n v="0"/>
    <n v="0"/>
    <x v="860"/>
    <n v="743.68"/>
    <n v="185.12"/>
    <x v="0"/>
    <x v="1"/>
    <x v="2"/>
    <s v="09:11"/>
    <s v="Weekday"/>
  </r>
  <r>
    <x v="891"/>
    <x v="166"/>
    <s v="CUST0659"/>
    <x v="60"/>
    <x v="2"/>
    <s v="PRD066"/>
    <x v="73"/>
    <x v="11"/>
    <s v="STR008"/>
    <x v="8"/>
    <x v="0"/>
    <s v="EMP0267"/>
    <s v="Ashok Pillai"/>
    <s v="HR"/>
    <n v="1"/>
    <n v="491.81"/>
    <n v="20"/>
    <n v="98.36"/>
    <x v="861"/>
    <n v="365.57"/>
    <n v="27.88"/>
    <x v="0"/>
    <x v="1"/>
    <x v="0"/>
    <s v="15:27"/>
    <s v="Weekday"/>
  </r>
  <r>
    <x v="892"/>
    <x v="150"/>
    <s v="CUST0671"/>
    <x v="462"/>
    <x v="0"/>
    <s v="PRD001"/>
    <x v="92"/>
    <x v="9"/>
    <s v="STR163"/>
    <x v="36"/>
    <x v="2"/>
    <s v="EMP0292"/>
    <s v="Deepa Gupta"/>
    <s v="Inventory"/>
    <n v="4"/>
    <n v="343.97"/>
    <n v="20"/>
    <n v="275.18"/>
    <x v="862"/>
    <n v="738.96"/>
    <n v="526.85"/>
    <x v="0"/>
    <x v="1"/>
    <x v="0"/>
    <s v="10:15"/>
    <s v="Weekend"/>
  </r>
  <r>
    <x v="893"/>
    <x v="144"/>
    <s v="CUST0490"/>
    <x v="139"/>
    <x v="0"/>
    <s v="PRD014"/>
    <x v="67"/>
    <x v="0"/>
    <s v="STR165"/>
    <x v="166"/>
    <x v="2"/>
    <s v="EMP0348"/>
    <s v="Rajesh Naidu"/>
    <s v="Inventory"/>
    <n v="5"/>
    <n v="444.12"/>
    <n v="20"/>
    <n v="444.12"/>
    <x v="863"/>
    <n v="1758.15"/>
    <n v="18.329999999999998"/>
    <x v="0"/>
    <x v="1"/>
    <x v="1"/>
    <s v="18:15"/>
    <s v="Weekday"/>
  </r>
  <r>
    <x v="894"/>
    <x v="279"/>
    <s v="CUST0028"/>
    <x v="159"/>
    <x v="2"/>
    <s v="PRD075"/>
    <x v="72"/>
    <x v="2"/>
    <s v="STR134"/>
    <x v="54"/>
    <x v="1"/>
    <s v="EMP0170"/>
    <s v="Ovi Devi"/>
    <s v="Sales"/>
    <n v="1"/>
    <n v="297.32"/>
    <n v="20"/>
    <n v="59.46"/>
    <x v="864"/>
    <n v="225.28"/>
    <n v="12.58"/>
    <x v="0"/>
    <x v="1"/>
    <x v="2"/>
    <s v="15:56"/>
    <s v="Weekday"/>
  </r>
  <r>
    <x v="895"/>
    <x v="31"/>
    <s v="CUST0493"/>
    <x v="152"/>
    <x v="0"/>
    <s v="PRD093"/>
    <x v="4"/>
    <x v="4"/>
    <s v="STR151"/>
    <x v="107"/>
    <x v="2"/>
    <s v="EMP0277"/>
    <s v="Arun Velan"/>
    <s v="Cashier"/>
    <n v="4"/>
    <n v="102.61"/>
    <n v="20"/>
    <n v="82.09"/>
    <x v="865"/>
    <n v="319.27999999999997"/>
    <n v="58.32"/>
    <x v="0"/>
    <x v="1"/>
    <x v="1"/>
    <s v="19:17"/>
    <s v="Weekend"/>
  </r>
  <r>
    <x v="896"/>
    <x v="131"/>
    <s v="CUST0500"/>
    <x v="327"/>
    <x v="0"/>
    <s v="PRD047"/>
    <x v="52"/>
    <x v="5"/>
    <s v="STR050"/>
    <x v="147"/>
    <x v="0"/>
    <s v="EMP0100"/>
    <s v="Jagan Prabhu"/>
    <s v="HR"/>
    <n v="3"/>
    <n v="540.85"/>
    <n v="0"/>
    <n v="0"/>
    <x v="866"/>
    <n v="1031.67"/>
    <n v="834.26"/>
    <x v="0"/>
    <x v="1"/>
    <x v="1"/>
    <s v="14:58"/>
    <s v="Weekend"/>
  </r>
  <r>
    <x v="897"/>
    <x v="302"/>
    <s v="CUST0635"/>
    <x v="387"/>
    <x v="0"/>
    <s v="PRD087"/>
    <x v="19"/>
    <x v="8"/>
    <s v="STR002"/>
    <x v="116"/>
    <x v="0"/>
    <s v="EMP0185"/>
    <s v="Ezhil Raj"/>
    <s v="Inventory"/>
    <n v="3"/>
    <n v="71.290000000000006"/>
    <n v="0"/>
    <n v="0"/>
    <x v="867"/>
    <n v="178.11"/>
    <n v="35.76"/>
    <x v="0"/>
    <x v="1"/>
    <x v="1"/>
    <s v="10:43"/>
    <s v="Weekday"/>
  </r>
  <r>
    <x v="898"/>
    <x v="186"/>
    <s v="CUST0078"/>
    <x v="426"/>
    <x v="1"/>
    <s v="PRD095"/>
    <x v="18"/>
    <x v="4"/>
    <s v="STR073"/>
    <x v="24"/>
    <x v="0"/>
    <s v="EMP0114"/>
    <s v="Devi Krishnan"/>
    <s v="Store Manager"/>
    <n v="1"/>
    <n v="75.680000000000007"/>
    <n v="15"/>
    <n v="11.35"/>
    <x v="868"/>
    <n v="62.14"/>
    <n v="11.84"/>
    <x v="0"/>
    <x v="1"/>
    <x v="1"/>
    <s v="14:48"/>
    <s v="Weekend"/>
  </r>
  <r>
    <x v="899"/>
    <x v="108"/>
    <s v="CUST0625"/>
    <x v="162"/>
    <x v="1"/>
    <s v="PRD111"/>
    <x v="3"/>
    <x v="3"/>
    <s v="STR083"/>
    <x v="134"/>
    <x v="0"/>
    <s v="EMP0074"/>
    <s v="Indira Varma"/>
    <s v="Sales"/>
    <n v="4"/>
    <n v="225.45"/>
    <n v="0"/>
    <n v="0"/>
    <x v="869"/>
    <n v="763.6"/>
    <n v="138.19999999999999"/>
    <x v="0"/>
    <x v="1"/>
    <x v="0"/>
    <s v="11:25"/>
    <s v="Weekday"/>
  </r>
  <r>
    <x v="900"/>
    <x v="101"/>
    <s v="CUST0468"/>
    <x v="463"/>
    <x v="1"/>
    <s v="PRD004"/>
    <x v="89"/>
    <x v="9"/>
    <s v="STR013"/>
    <x v="50"/>
    <x v="0"/>
    <s v="EMP0004"/>
    <s v="Hema Chettiar"/>
    <s v="Sales"/>
    <n v="5"/>
    <n v="398.25"/>
    <n v="10"/>
    <n v="199.12"/>
    <x v="870"/>
    <n v="1182.7"/>
    <n v="609.42999999999995"/>
    <x v="0"/>
    <x v="1"/>
    <x v="2"/>
    <s v="14:35"/>
    <s v="Weekday"/>
  </r>
  <r>
    <x v="901"/>
    <x v="18"/>
    <s v="CUST0621"/>
    <x v="56"/>
    <x v="0"/>
    <s v="PRD068"/>
    <x v="83"/>
    <x v="11"/>
    <s v="STR032"/>
    <x v="99"/>
    <x v="0"/>
    <s v="EMP0091"/>
    <s v="Hema Nathan"/>
    <s v="Sales"/>
    <n v="6"/>
    <n v="243.38"/>
    <n v="15"/>
    <n v="219.04"/>
    <x v="871"/>
    <n v="965.88"/>
    <n v="461.55"/>
    <x v="0"/>
    <x v="1"/>
    <x v="1"/>
    <s v="11:24"/>
    <s v="Weekend"/>
  </r>
  <r>
    <x v="902"/>
    <x v="316"/>
    <s v="CUST0195"/>
    <x v="464"/>
    <x v="1"/>
    <s v="PRD031"/>
    <x v="90"/>
    <x v="1"/>
    <s v="STR005"/>
    <x v="149"/>
    <x v="0"/>
    <s v="EMP0127"/>
    <s v="Kannan Mudaliar"/>
    <s v="Sales"/>
    <n v="5"/>
    <n v="342.46"/>
    <n v="15"/>
    <n v="256.85000000000002"/>
    <x v="872"/>
    <n v="1358.9"/>
    <n v="96.55"/>
    <x v="0"/>
    <x v="1"/>
    <x v="1"/>
    <s v="12:30"/>
    <s v="Weekday"/>
  </r>
  <r>
    <x v="903"/>
    <x v="114"/>
    <s v="CUST0695"/>
    <x v="465"/>
    <x v="1"/>
    <s v="PRD059"/>
    <x v="133"/>
    <x v="11"/>
    <s v="STR148"/>
    <x v="103"/>
    <x v="2"/>
    <s v="EMP0267"/>
    <s v="Ashok Pillai"/>
    <s v="HR"/>
    <n v="2"/>
    <n v="507.5"/>
    <n v="0"/>
    <n v="0"/>
    <x v="873"/>
    <n v="726.58"/>
    <n v="288.42"/>
    <x v="0"/>
    <x v="1"/>
    <x v="1"/>
    <s v="14:13"/>
    <s v="Weekday"/>
  </r>
  <r>
    <x v="904"/>
    <x v="94"/>
    <s v="CUST0368"/>
    <x v="302"/>
    <x v="1"/>
    <s v="PRD021"/>
    <x v="15"/>
    <x v="0"/>
    <s v="STR112"/>
    <x v="92"/>
    <x v="1"/>
    <s v="EMP0200"/>
    <s v="Lalitha Varma"/>
    <s v="Cashier"/>
    <n v="3"/>
    <n v="38.659999999999997"/>
    <n v="0"/>
    <n v="0"/>
    <x v="874"/>
    <n v="97.2"/>
    <n v="18.78"/>
    <x v="0"/>
    <x v="1"/>
    <x v="1"/>
    <s v="12:16"/>
    <s v="Weekday"/>
  </r>
  <r>
    <x v="905"/>
    <x v="252"/>
    <s v="CUST0698"/>
    <x v="356"/>
    <x v="1"/>
    <s v="PRD009"/>
    <x v="21"/>
    <x v="9"/>
    <s v="STR063"/>
    <x v="72"/>
    <x v="0"/>
    <s v="EMP0071"/>
    <s v="Ilango Selvam"/>
    <s v="Inventory"/>
    <n v="1"/>
    <n v="661.91"/>
    <n v="0"/>
    <n v="0"/>
    <x v="875"/>
    <n v="398.72"/>
    <n v="362.48"/>
    <x v="0"/>
    <x v="1"/>
    <x v="1"/>
    <s v="13:21"/>
    <s v="Weekend"/>
  </r>
  <r>
    <x v="906"/>
    <x v="16"/>
    <s v="CUST0351"/>
    <x v="466"/>
    <x v="1"/>
    <s v="PRD050"/>
    <x v="40"/>
    <x v="5"/>
    <s v="STR002"/>
    <x v="116"/>
    <x v="0"/>
    <s v="EMP0060"/>
    <s v="Venkat Gupta"/>
    <s v="Sales"/>
    <n v="1"/>
    <n v="51.33"/>
    <n v="5"/>
    <n v="2.57"/>
    <x v="876"/>
    <n v="37.479999999999997"/>
    <n v="18.59"/>
    <x v="0"/>
    <x v="1"/>
    <x v="2"/>
    <s v="12:36"/>
    <s v="Weekend"/>
  </r>
  <r>
    <x v="907"/>
    <x v="13"/>
    <s v="CUST0638"/>
    <x v="450"/>
    <x v="0"/>
    <s v="PRD006"/>
    <x v="30"/>
    <x v="9"/>
    <s v="STR128"/>
    <x v="6"/>
    <x v="1"/>
    <s v="EMP0021"/>
    <s v="Tamil Nathan"/>
    <s v="Inventory"/>
    <n v="7"/>
    <n v="369.9"/>
    <n v="5"/>
    <n v="129.46"/>
    <x v="877"/>
    <n v="1514.24"/>
    <n v="1314.58"/>
    <x v="0"/>
    <x v="1"/>
    <x v="2"/>
    <s v="11:23"/>
    <s v="Weekend"/>
  </r>
  <r>
    <x v="908"/>
    <x v="203"/>
    <s v="CUST0514"/>
    <x v="467"/>
    <x v="1"/>
    <s v="PRD013"/>
    <x v="44"/>
    <x v="0"/>
    <s v="STR006"/>
    <x v="18"/>
    <x v="0"/>
    <s v="EMP0265"/>
    <s v="Padma Subramaniam"/>
    <s v="Operations"/>
    <n v="4"/>
    <n v="161.03"/>
    <n v="10"/>
    <n v="64.41"/>
    <x v="878"/>
    <n v="496.96"/>
    <n v="82.75"/>
    <x v="0"/>
    <x v="1"/>
    <x v="2"/>
    <s v="14:21"/>
    <s v="Weekday"/>
  </r>
  <r>
    <x v="909"/>
    <x v="291"/>
    <s v="CUST0061"/>
    <x v="326"/>
    <x v="0"/>
    <s v="PRD004"/>
    <x v="89"/>
    <x v="9"/>
    <s v="STR036"/>
    <x v="83"/>
    <x v="0"/>
    <s v="EMP0133"/>
    <s v="Deepak Naicker"/>
    <s v="Sales"/>
    <n v="5"/>
    <n v="427.52"/>
    <n v="5"/>
    <n v="106.88"/>
    <x v="879"/>
    <n v="1182.7"/>
    <n v="848.02"/>
    <x v="0"/>
    <x v="1"/>
    <x v="1"/>
    <s v="16:50"/>
    <s v="Weekday"/>
  </r>
  <r>
    <x v="910"/>
    <x v="236"/>
    <s v="CUST0654"/>
    <x v="156"/>
    <x v="0"/>
    <s v="PRD034"/>
    <x v="84"/>
    <x v="1"/>
    <s v="STR018"/>
    <x v="69"/>
    <x v="0"/>
    <s v="EMP0308"/>
    <s v="Thenmozhi Selvam"/>
    <s v="Cashier"/>
    <n v="7"/>
    <n v="125.74"/>
    <n v="10"/>
    <n v="88.02"/>
    <x v="880"/>
    <n v="681.45"/>
    <n v="110.71"/>
    <x v="0"/>
    <x v="1"/>
    <x v="1"/>
    <s v="14:16"/>
    <s v="Weekday"/>
  </r>
  <r>
    <x v="911"/>
    <x v="279"/>
    <s v="CUST0313"/>
    <x v="183"/>
    <x v="2"/>
    <s v="PRD039"/>
    <x v="119"/>
    <x v="12"/>
    <s v="STR031"/>
    <x v="58"/>
    <x v="0"/>
    <s v="EMP0153"/>
    <s v="Eswari Raj"/>
    <s v="Sales"/>
    <n v="2"/>
    <n v="392.79"/>
    <n v="10"/>
    <n v="78.56"/>
    <x v="881"/>
    <n v="696.66"/>
    <n v="10.36"/>
    <x v="0"/>
    <x v="1"/>
    <x v="1"/>
    <s v="21:17"/>
    <s v="Weekday"/>
  </r>
  <r>
    <x v="912"/>
    <x v="300"/>
    <s v="CUST0695"/>
    <x v="465"/>
    <x v="1"/>
    <s v="PRD098"/>
    <x v="94"/>
    <x v="4"/>
    <s v="STR034"/>
    <x v="140"/>
    <x v="0"/>
    <s v="EMP0252"/>
    <s v="Deepak Iyer"/>
    <s v="Sales"/>
    <n v="3"/>
    <n v="83.13"/>
    <n v="0"/>
    <n v="0"/>
    <x v="882"/>
    <n v="207.27"/>
    <n v="79.53"/>
    <x v="0"/>
    <x v="1"/>
    <x v="1"/>
    <s v="09:58"/>
    <s v="Weekend"/>
  </r>
  <r>
    <x v="913"/>
    <x v="203"/>
    <s v="CUST0453"/>
    <x v="259"/>
    <x v="2"/>
    <s v="PRD001"/>
    <x v="92"/>
    <x v="9"/>
    <s v="STR097"/>
    <x v="61"/>
    <x v="1"/>
    <s v="EMP0146"/>
    <s v="Kishore Chettiar"/>
    <s v="Inventory"/>
    <n v="2"/>
    <n v="299.73"/>
    <n v="5"/>
    <n v="29.97"/>
    <x v="883"/>
    <n v="369.48"/>
    <n v="200.01"/>
    <x v="0"/>
    <x v="1"/>
    <x v="1"/>
    <s v="10:06"/>
    <s v="Weekday"/>
  </r>
  <r>
    <x v="914"/>
    <x v="16"/>
    <s v="CUST0069"/>
    <x v="468"/>
    <x v="0"/>
    <s v="PRD107"/>
    <x v="81"/>
    <x v="3"/>
    <s v="STR049"/>
    <x v="33"/>
    <x v="0"/>
    <s v="EMP0017"/>
    <s v="Ovi Sharma"/>
    <s v="Sales"/>
    <n v="4"/>
    <n v="413.66"/>
    <n v="5"/>
    <n v="82.73"/>
    <x v="884"/>
    <n v="1393.64"/>
    <n v="414.06"/>
    <x v="0"/>
    <x v="1"/>
    <x v="1"/>
    <s v="09:51"/>
    <s v="Weekend"/>
  </r>
  <r>
    <x v="915"/>
    <x v="256"/>
    <s v="CUST0409"/>
    <x v="208"/>
    <x v="0"/>
    <s v="PRD077"/>
    <x v="97"/>
    <x v="2"/>
    <s v="STR009"/>
    <x v="137"/>
    <x v="0"/>
    <s v="EMP0322"/>
    <s v="Prasath Naidu"/>
    <s v="Billing"/>
    <n v="4"/>
    <n v="87.74"/>
    <n v="20"/>
    <n v="70.19"/>
    <x v="885"/>
    <n v="272.68"/>
    <n v="8.09"/>
    <x v="0"/>
    <x v="1"/>
    <x v="1"/>
    <s v="18:01"/>
    <s v="Weekday"/>
  </r>
  <r>
    <x v="916"/>
    <x v="122"/>
    <s v="CUST0049"/>
    <x v="70"/>
    <x v="0"/>
    <s v="PRD012"/>
    <x v="61"/>
    <x v="9"/>
    <s v="STR069"/>
    <x v="108"/>
    <x v="0"/>
    <s v="EMP0275"/>
    <s v="Tara Kumar"/>
    <s v="Billing"/>
    <n v="7"/>
    <n v="616.4"/>
    <n v="20"/>
    <n v="862.96"/>
    <x v="886"/>
    <n v="2354.8000000000002"/>
    <n v="1097.04"/>
    <x v="0"/>
    <x v="0"/>
    <x v="1"/>
    <s v="21:22"/>
    <s v="Weekday"/>
  </r>
  <r>
    <x v="917"/>
    <x v="257"/>
    <s v="CUST0264"/>
    <x v="420"/>
    <x v="0"/>
    <s v="PRD022"/>
    <x v="10"/>
    <x v="0"/>
    <s v="STR081"/>
    <x v="119"/>
    <x v="0"/>
    <s v="EMP0230"/>
    <s v="Lokesh Reddy"/>
    <s v="Sales"/>
    <n v="4"/>
    <n v="429.82"/>
    <n v="0"/>
    <n v="0"/>
    <x v="887"/>
    <n v="1277.48"/>
    <n v="441.8"/>
    <x v="0"/>
    <x v="1"/>
    <x v="1"/>
    <s v="21:58"/>
    <s v="Weekday"/>
  </r>
  <r>
    <x v="918"/>
    <x v="46"/>
    <s v="CUST0194"/>
    <x v="469"/>
    <x v="1"/>
    <s v="PRD029"/>
    <x v="11"/>
    <x v="1"/>
    <s v="STR008"/>
    <x v="8"/>
    <x v="0"/>
    <s v="EMP0110"/>
    <s v="Nandhini Chandran"/>
    <s v="Cashier"/>
    <n v="2"/>
    <n v="332.73"/>
    <n v="15"/>
    <n v="99.82"/>
    <x v="888"/>
    <n v="522.44000000000005"/>
    <n v="128.05000000000001"/>
    <x v="0"/>
    <x v="1"/>
    <x v="1"/>
    <s v="11:34"/>
    <s v="Weekend"/>
  </r>
  <r>
    <x v="919"/>
    <x v="289"/>
    <s v="CUST0149"/>
    <x v="272"/>
    <x v="1"/>
    <s v="PRD088"/>
    <x v="138"/>
    <x v="8"/>
    <s v="STR035"/>
    <x v="34"/>
    <x v="0"/>
    <s v="EMP0297"/>
    <s v="Kishore Naidu"/>
    <s v="Sales"/>
    <n v="2"/>
    <n v="404.97"/>
    <n v="5"/>
    <n v="40.5"/>
    <x v="889"/>
    <n v="682.48"/>
    <n v="202.38"/>
    <x v="0"/>
    <x v="1"/>
    <x v="1"/>
    <s v="13:29"/>
    <s v="Weekend"/>
  </r>
  <r>
    <x v="920"/>
    <x v="256"/>
    <s v="CUST0682"/>
    <x v="216"/>
    <x v="1"/>
    <s v="PRD055"/>
    <x v="103"/>
    <x v="5"/>
    <s v="STR078"/>
    <x v="53"/>
    <x v="0"/>
    <s v="EMP0013"/>
    <s v="Gokul Achari"/>
    <s v="Billing"/>
    <n v="1"/>
    <n v="125.15"/>
    <n v="0"/>
    <n v="0"/>
    <x v="890"/>
    <n v="95.7"/>
    <n v="29.45"/>
    <x v="0"/>
    <x v="1"/>
    <x v="1"/>
    <s v="21:35"/>
    <s v="Weekday"/>
  </r>
  <r>
    <x v="921"/>
    <x v="105"/>
    <s v="CUST0083"/>
    <x v="470"/>
    <x v="2"/>
    <s v="PRD034"/>
    <x v="84"/>
    <x v="1"/>
    <s v="STR084"/>
    <x v="81"/>
    <x v="0"/>
    <s v="EMP0288"/>
    <s v="Chitra Selvam"/>
    <s v="Sales"/>
    <n v="2"/>
    <n v="124.84"/>
    <n v="0"/>
    <n v="0"/>
    <x v="891"/>
    <n v="194.7"/>
    <n v="54.98"/>
    <x v="0"/>
    <x v="1"/>
    <x v="1"/>
    <s v="10:33"/>
    <s v="Weekday"/>
  </r>
  <r>
    <x v="922"/>
    <x v="153"/>
    <s v="CUST0186"/>
    <x v="471"/>
    <x v="2"/>
    <s v="PRD025"/>
    <x v="1"/>
    <x v="1"/>
    <s v="STR021"/>
    <x v="121"/>
    <x v="0"/>
    <s v="EMP0280"/>
    <s v="Hema Mudaliar"/>
    <s v="Store Manager"/>
    <n v="2"/>
    <n v="383.51"/>
    <n v="10"/>
    <n v="76.7"/>
    <x v="892"/>
    <n v="571.79999999999995"/>
    <n v="222.07"/>
    <x v="0"/>
    <x v="1"/>
    <x v="1"/>
    <s v="20:37"/>
    <s v="Weekend"/>
  </r>
  <r>
    <x v="923"/>
    <x v="124"/>
    <s v="CUST0051"/>
    <x v="14"/>
    <x v="0"/>
    <s v="PRD069"/>
    <x v="141"/>
    <x v="11"/>
    <s v="STR090"/>
    <x v="146"/>
    <x v="0"/>
    <s v="EMP0053"/>
    <s v="Kannan Gupta"/>
    <s v="Cashier"/>
    <n v="4"/>
    <n v="504.35"/>
    <n v="5"/>
    <n v="100.87"/>
    <x v="893"/>
    <n v="1347.2"/>
    <n v="569.33000000000004"/>
    <x v="0"/>
    <x v="1"/>
    <x v="1"/>
    <s v="15:12"/>
    <s v="Weekday"/>
  </r>
  <r>
    <x v="924"/>
    <x v="114"/>
    <s v="CUST0333"/>
    <x v="21"/>
    <x v="1"/>
    <s v="PRD109"/>
    <x v="93"/>
    <x v="3"/>
    <s v="STR071"/>
    <x v="5"/>
    <x v="0"/>
    <s v="EMP0120"/>
    <s v="Mala Rao"/>
    <s v="Cashier"/>
    <n v="4"/>
    <n v="157.97999999999999"/>
    <n v="5"/>
    <n v="31.6"/>
    <x v="894"/>
    <n v="551.79999999999995"/>
    <n v="48.52"/>
    <x v="0"/>
    <x v="1"/>
    <x v="1"/>
    <s v="18:34"/>
    <s v="Weekday"/>
  </r>
  <r>
    <x v="925"/>
    <x v="165"/>
    <s v="CUST0690"/>
    <x v="136"/>
    <x v="2"/>
    <s v="PRD053"/>
    <x v="50"/>
    <x v="5"/>
    <s v="STR033"/>
    <x v="23"/>
    <x v="0"/>
    <s v="EMP0113"/>
    <s v="Radha Rao"/>
    <s v="Inventory"/>
    <n v="4"/>
    <n v="262.77"/>
    <n v="0"/>
    <n v="0"/>
    <x v="425"/>
    <n v="778.56"/>
    <n v="272.52"/>
    <x v="0"/>
    <x v="1"/>
    <x v="1"/>
    <s v="21:48"/>
    <s v="Weekday"/>
  </r>
  <r>
    <x v="926"/>
    <x v="308"/>
    <s v="CUST0052"/>
    <x v="126"/>
    <x v="0"/>
    <s v="PRD004"/>
    <x v="89"/>
    <x v="9"/>
    <s v="STR113"/>
    <x v="156"/>
    <x v="1"/>
    <s v="EMP0339"/>
    <s v="Hariharan Mudaliar"/>
    <s v="Cashier"/>
    <n v="6"/>
    <n v="456.77"/>
    <n v="15"/>
    <n v="411.09"/>
    <x v="895"/>
    <n v="1419.24"/>
    <n v="1259.72"/>
    <x v="0"/>
    <x v="1"/>
    <x v="1"/>
    <s v="12:36"/>
    <s v="Weekend"/>
  </r>
  <r>
    <x v="759"/>
    <x v="266"/>
    <s v="CUST0115"/>
    <x v="362"/>
    <x v="1"/>
    <s v="PRD067"/>
    <x v="56"/>
    <x v="11"/>
    <s v="STR146"/>
    <x v="139"/>
    <x v="2"/>
    <s v="EMP0343"/>
    <s v="Kishore Velan"/>
    <s v="Inventory"/>
    <n v="3"/>
    <n v="186.38"/>
    <n v="0"/>
    <n v="0"/>
    <x v="896"/>
    <n v="406.98"/>
    <n v="152.16"/>
    <x v="0"/>
    <x v="1"/>
    <x v="1"/>
    <s v="18:30"/>
    <s v="Weekday"/>
  </r>
  <r>
    <x v="927"/>
    <x v="128"/>
    <s v="CUST0630"/>
    <x v="389"/>
    <x v="1"/>
    <s v="PRD097"/>
    <x v="7"/>
    <x v="4"/>
    <s v="STR073"/>
    <x v="24"/>
    <x v="0"/>
    <s v="EMP0268"/>
    <s v="Dhanya Sharma"/>
    <s v="Store Manager"/>
    <n v="2"/>
    <n v="365.92"/>
    <n v="0"/>
    <n v="0"/>
    <x v="897"/>
    <n v="620.76"/>
    <n v="111.08"/>
    <x v="0"/>
    <x v="1"/>
    <x v="1"/>
    <s v="12:07"/>
    <s v="Weekday"/>
  </r>
  <r>
    <x v="928"/>
    <x v="12"/>
    <s v="CUST0244"/>
    <x v="234"/>
    <x v="1"/>
    <s v="PRD113"/>
    <x v="38"/>
    <x v="3"/>
    <s v="STR068"/>
    <x v="21"/>
    <x v="0"/>
    <s v="EMP0233"/>
    <s v="Sangeetha Balan"/>
    <s v="Sales"/>
    <n v="1"/>
    <n v="236.56"/>
    <n v="10"/>
    <n v="23.66"/>
    <x v="898"/>
    <n v="211.73"/>
    <n v="33.1"/>
    <x v="0"/>
    <x v="1"/>
    <x v="1"/>
    <s v="10:58"/>
    <s v="Weekend"/>
  </r>
  <r>
    <x v="929"/>
    <x v="185"/>
    <s v="CUST0468"/>
    <x v="463"/>
    <x v="1"/>
    <s v="PRD029"/>
    <x v="11"/>
    <x v="1"/>
    <s v="STR128"/>
    <x v="6"/>
    <x v="1"/>
    <s v="EMP0021"/>
    <s v="Tamil Nathan"/>
    <s v="Inventory"/>
    <n v="5"/>
    <n v="332.73"/>
    <n v="20"/>
    <n v="332.73"/>
    <x v="899"/>
    <n v="1306.0999999999999"/>
    <n v="24.82"/>
    <x v="0"/>
    <x v="1"/>
    <x v="1"/>
    <s v="20:30"/>
    <s v="Weekday"/>
  </r>
  <r>
    <x v="930"/>
    <x v="107"/>
    <s v="CUST0223"/>
    <x v="228"/>
    <x v="0"/>
    <s v="PRD062"/>
    <x v="112"/>
    <x v="11"/>
    <s v="STR097"/>
    <x v="61"/>
    <x v="1"/>
    <s v="EMP0340"/>
    <s v="Nithya Subramaniam"/>
    <s v="Cashier"/>
    <n v="6"/>
    <n v="449.18"/>
    <n v="0"/>
    <n v="0"/>
    <x v="900"/>
    <n v="1953.66"/>
    <n v="1145.68"/>
    <x v="0"/>
    <x v="1"/>
    <x v="2"/>
    <s v="19:42"/>
    <s v="Weekend"/>
  </r>
  <r>
    <x v="931"/>
    <x v="26"/>
    <s v="CUST0081"/>
    <x v="459"/>
    <x v="2"/>
    <s v="PRD144"/>
    <x v="108"/>
    <x v="10"/>
    <s v="STR052"/>
    <x v="122"/>
    <x v="0"/>
    <s v="EMP0232"/>
    <s v="Uma Nathan"/>
    <s v="Operations"/>
    <n v="4"/>
    <n v="242.22"/>
    <n v="0"/>
    <n v="0"/>
    <x v="901"/>
    <n v="744.16"/>
    <n v="370.05"/>
    <x v="0"/>
    <x v="1"/>
    <x v="0"/>
    <s v="19:46"/>
    <s v="Weekend"/>
  </r>
  <r>
    <x v="932"/>
    <x v="158"/>
    <s v="CUST0676"/>
    <x v="254"/>
    <x v="0"/>
    <s v="PRD003"/>
    <x v="57"/>
    <x v="9"/>
    <s v="STR121"/>
    <x v="79"/>
    <x v="1"/>
    <s v="EMP0319"/>
    <s v="Harini Kumar"/>
    <s v="Cashier"/>
    <n v="8"/>
    <n v="677.38"/>
    <n v="0"/>
    <n v="0"/>
    <x v="902"/>
    <n v="2749.2"/>
    <n v="2669.84"/>
    <x v="0"/>
    <x v="0"/>
    <x v="1"/>
    <s v="14:20"/>
    <s v="Weekday"/>
  </r>
  <r>
    <x v="933"/>
    <x v="6"/>
    <s v="CUST0219"/>
    <x v="383"/>
    <x v="5"/>
    <s v="PRD080"/>
    <x v="106"/>
    <x v="2"/>
    <s v="STR041"/>
    <x v="80"/>
    <x v="0"/>
    <s v="EMP0325"/>
    <s v="Chandran Naidu"/>
    <s v="Cashier"/>
    <n v="5"/>
    <n v="308.2"/>
    <n v="20"/>
    <n v="308.2"/>
    <x v="903"/>
    <n v="1031.5"/>
    <n v="386.22"/>
    <x v="0"/>
    <x v="1"/>
    <x v="1"/>
    <s v="18:37"/>
    <s v="Weekend"/>
  </r>
  <r>
    <x v="934"/>
    <x v="218"/>
    <s v="CUST0487"/>
    <x v="273"/>
    <x v="2"/>
    <s v="PRD128"/>
    <x v="105"/>
    <x v="7"/>
    <s v="STR013"/>
    <x v="50"/>
    <x v="0"/>
    <s v="EMP0294"/>
    <s v="Meena Prabhu"/>
    <s v="Store Manager"/>
    <n v="3"/>
    <n v="253.11"/>
    <n v="0"/>
    <n v="0"/>
    <x v="904"/>
    <n v="572.22"/>
    <n v="187.11"/>
    <x v="0"/>
    <x v="1"/>
    <x v="1"/>
    <s v="12:05"/>
    <s v="Weekday"/>
  </r>
  <r>
    <x v="935"/>
    <x v="306"/>
    <s v="CUST0352"/>
    <x v="410"/>
    <x v="2"/>
    <s v="PRD033"/>
    <x v="13"/>
    <x v="1"/>
    <s v="STR165"/>
    <x v="166"/>
    <x v="2"/>
    <s v="EMP0068"/>
    <s v="Manoj Subramaniam"/>
    <s v="Sales"/>
    <n v="4"/>
    <n v="217.42"/>
    <n v="20"/>
    <n v="173.94"/>
    <x v="905"/>
    <n v="708.12"/>
    <n v="-12.38"/>
    <x v="0"/>
    <x v="1"/>
    <x v="1"/>
    <s v="20:49"/>
    <s v="Weekday"/>
  </r>
  <r>
    <x v="936"/>
    <x v="93"/>
    <s v="CUST0096"/>
    <x v="203"/>
    <x v="0"/>
    <s v="PRD149"/>
    <x v="24"/>
    <x v="10"/>
    <s v="STR099"/>
    <x v="86"/>
    <x v="1"/>
    <s v="EMP0202"/>
    <s v="Vani Chettiar"/>
    <s v="Sales"/>
    <n v="4"/>
    <n v="176.45"/>
    <n v="0"/>
    <n v="0"/>
    <x v="906"/>
    <n v="497.32"/>
    <n v="314.35000000000002"/>
    <x v="0"/>
    <x v="1"/>
    <x v="2"/>
    <s v="09:19"/>
    <s v="Weekend"/>
  </r>
  <r>
    <x v="937"/>
    <x v="29"/>
    <s v="CUST0512"/>
    <x v="384"/>
    <x v="1"/>
    <s v="PRD128"/>
    <x v="105"/>
    <x v="7"/>
    <s v="STR056"/>
    <x v="112"/>
    <x v="0"/>
    <s v="EMP0315"/>
    <s v="Mani Pandian"/>
    <s v="Sales"/>
    <n v="4"/>
    <n v="253.11"/>
    <n v="5"/>
    <n v="50.62"/>
    <x v="907"/>
    <n v="762.96"/>
    <n v="198.86"/>
    <x v="0"/>
    <x v="1"/>
    <x v="0"/>
    <s v="15:27"/>
    <s v="Weekday"/>
  </r>
  <r>
    <x v="938"/>
    <x v="174"/>
    <s v="CUST0091"/>
    <x v="186"/>
    <x v="2"/>
    <s v="PRD007"/>
    <x v="131"/>
    <x v="9"/>
    <s v="STR080"/>
    <x v="42"/>
    <x v="0"/>
    <s v="EMP0285"/>
    <s v="Lalitha Murugan"/>
    <s v="Store Manager"/>
    <n v="1"/>
    <n v="437.49"/>
    <n v="0"/>
    <n v="0"/>
    <x v="908"/>
    <n v="265.44"/>
    <n v="237.67"/>
    <x v="0"/>
    <x v="1"/>
    <x v="1"/>
    <s v="11:17"/>
    <s v="Weekend"/>
  </r>
  <r>
    <x v="939"/>
    <x v="317"/>
    <s v="CUST0693"/>
    <x v="238"/>
    <x v="2"/>
    <s v="PRD025"/>
    <x v="1"/>
    <x v="1"/>
    <s v="STR050"/>
    <x v="147"/>
    <x v="0"/>
    <s v="EMP0305"/>
    <s v="Hari Gounder"/>
    <s v="Sales"/>
    <n v="3"/>
    <n v="383.51"/>
    <n v="5"/>
    <n v="57.53"/>
    <x v="909"/>
    <n v="857.7"/>
    <n v="235.3"/>
    <x v="0"/>
    <x v="1"/>
    <x v="1"/>
    <s v="21:38"/>
    <s v="Weekday"/>
  </r>
  <r>
    <x v="940"/>
    <x v="59"/>
    <s v="CUST0370"/>
    <x v="81"/>
    <x v="0"/>
    <s v="PRD005"/>
    <x v="44"/>
    <x v="9"/>
    <s v="STR067"/>
    <x v="102"/>
    <x v="0"/>
    <s v="EMP0247"/>
    <s v="Sudha Balan"/>
    <s v="Sales"/>
    <n v="7"/>
    <n v="359.38"/>
    <n v="0"/>
    <n v="0"/>
    <x v="910"/>
    <n v="1436.89"/>
    <n v="1456.12"/>
    <x v="0"/>
    <x v="1"/>
    <x v="2"/>
    <s v="11:42"/>
    <s v="Weekend"/>
  </r>
  <r>
    <x v="941"/>
    <x v="129"/>
    <s v="CUST0118"/>
    <x v="472"/>
    <x v="1"/>
    <s v="PRD047"/>
    <x v="52"/>
    <x v="5"/>
    <s v="STR005"/>
    <x v="149"/>
    <x v="0"/>
    <s v="EMP0127"/>
    <s v="Kannan Mudaliar"/>
    <s v="Sales"/>
    <n v="5"/>
    <n v="474.19"/>
    <n v="20"/>
    <n v="474.19"/>
    <x v="563"/>
    <n v="1719.45"/>
    <n v="461.82"/>
    <x v="0"/>
    <x v="1"/>
    <x v="1"/>
    <s v="12:00"/>
    <s v="Weekend"/>
  </r>
  <r>
    <x v="942"/>
    <x v="31"/>
    <s v="CUST0320"/>
    <x v="433"/>
    <x v="1"/>
    <s v="PRD114"/>
    <x v="37"/>
    <x v="3"/>
    <s v="STR111"/>
    <x v="115"/>
    <x v="1"/>
    <s v="EMP0177"/>
    <s v="Raghav Iyer"/>
    <s v="Store Manager"/>
    <n v="4"/>
    <n v="188.64"/>
    <n v="0"/>
    <n v="0"/>
    <x v="911"/>
    <n v="633.12"/>
    <n v="234.62"/>
    <x v="0"/>
    <x v="1"/>
    <x v="2"/>
    <s v="11:54"/>
    <s v="Weekend"/>
  </r>
  <r>
    <x v="943"/>
    <x v="143"/>
    <s v="CUST0455"/>
    <x v="127"/>
    <x v="0"/>
    <s v="PRD122"/>
    <x v="46"/>
    <x v="6"/>
    <s v="STR177"/>
    <x v="130"/>
    <x v="3"/>
    <s v="EMP0044"/>
    <s v="Ezhil Nathan"/>
    <s v="Sales"/>
    <n v="5"/>
    <n v="104.66"/>
    <n v="20"/>
    <n v="104.66"/>
    <x v="912"/>
    <n v="443.6"/>
    <n v="-24.96"/>
    <x v="0"/>
    <x v="1"/>
    <x v="1"/>
    <s v="17:20"/>
    <s v="Weekday"/>
  </r>
  <r>
    <x v="944"/>
    <x v="318"/>
    <s v="CUST0346"/>
    <x v="20"/>
    <x v="0"/>
    <s v="PRD006"/>
    <x v="30"/>
    <x v="9"/>
    <s v="STR054"/>
    <x v="96"/>
    <x v="0"/>
    <s v="EMP0104"/>
    <s v="Pandi Nair"/>
    <s v="Inventory"/>
    <n v="4"/>
    <n v="361.94"/>
    <n v="0"/>
    <n v="0"/>
    <x v="913"/>
    <n v="865.28"/>
    <n v="582.48"/>
    <x v="0"/>
    <x v="1"/>
    <x v="1"/>
    <s v="20:54"/>
    <s v="Weekday"/>
  </r>
  <r>
    <x v="945"/>
    <x v="95"/>
    <s v="CUST0204"/>
    <x v="225"/>
    <x v="0"/>
    <s v="PRD107"/>
    <x v="81"/>
    <x v="3"/>
    <s v="STR017"/>
    <x v="151"/>
    <x v="0"/>
    <s v="EMP0092"/>
    <s v="Tara Gupta"/>
    <s v="Sales"/>
    <n v="4"/>
    <n v="412.53"/>
    <n v="15"/>
    <n v="247.52"/>
    <x v="914"/>
    <n v="1393.64"/>
    <n v="219.35"/>
    <x v="0"/>
    <x v="1"/>
    <x v="2"/>
    <s v="12:59"/>
    <s v="Weekend"/>
  </r>
  <r>
    <x v="946"/>
    <x v="268"/>
    <s v="CUST0108"/>
    <x v="473"/>
    <x v="0"/>
    <s v="PRD136"/>
    <x v="45"/>
    <x v="7"/>
    <s v="STR136"/>
    <x v="48"/>
    <x v="1"/>
    <s v="EMP0070"/>
    <s v="Umesh Subramaniam"/>
    <s v="Sales"/>
    <n v="7"/>
    <n v="133.53"/>
    <n v="0"/>
    <n v="0"/>
    <x v="915"/>
    <n v="638.26"/>
    <n v="436.66"/>
    <x v="0"/>
    <x v="1"/>
    <x v="1"/>
    <s v="13:17"/>
    <s v="Weekend"/>
  </r>
  <r>
    <x v="947"/>
    <x v="303"/>
    <s v="CUST0274"/>
    <x v="474"/>
    <x v="2"/>
    <s v="PRD078"/>
    <x v="60"/>
    <x v="2"/>
    <s v="STR133"/>
    <x v="51"/>
    <x v="1"/>
    <s v="EMP0305"/>
    <s v="Hari Gounder"/>
    <s v="Sales"/>
    <n v="4"/>
    <n v="261.55"/>
    <n v="0"/>
    <n v="0"/>
    <x v="916"/>
    <n v="860.12"/>
    <n v="186.08"/>
    <x v="0"/>
    <x v="1"/>
    <x v="1"/>
    <s v="18:50"/>
    <s v="Weekday"/>
  </r>
  <r>
    <x v="948"/>
    <x v="257"/>
    <s v="CUST0319"/>
    <x v="475"/>
    <x v="1"/>
    <s v="PRD117"/>
    <x v="82"/>
    <x v="6"/>
    <s v="STR015"/>
    <x v="138"/>
    <x v="0"/>
    <s v="EMP0154"/>
    <s v="Dinesh Varma"/>
    <s v="Store Manager"/>
    <n v="1"/>
    <n v="268.32"/>
    <n v="20"/>
    <n v="53.66"/>
    <x v="917"/>
    <n v="241.44"/>
    <n v="-26.78"/>
    <x v="0"/>
    <x v="1"/>
    <x v="1"/>
    <s v="16:48"/>
    <s v="Weekday"/>
  </r>
  <r>
    <x v="949"/>
    <x v="213"/>
    <s v="CUST0018"/>
    <x v="476"/>
    <x v="1"/>
    <s v="PRD132"/>
    <x v="58"/>
    <x v="7"/>
    <s v="STR086"/>
    <x v="14"/>
    <x v="0"/>
    <s v="EMP0263"/>
    <s v="Vani Nair"/>
    <s v="Cashier"/>
    <n v="5"/>
    <n v="351.78"/>
    <n v="0"/>
    <n v="0"/>
    <x v="918"/>
    <n v="1269.1500000000001"/>
    <n v="753.58"/>
    <x v="0"/>
    <x v="1"/>
    <x v="1"/>
    <s v="15:59"/>
    <s v="Weekend"/>
  </r>
  <r>
    <x v="950"/>
    <x v="232"/>
    <s v="CUST0205"/>
    <x v="110"/>
    <x v="0"/>
    <s v="PRD109"/>
    <x v="93"/>
    <x v="3"/>
    <s v="STR049"/>
    <x v="33"/>
    <x v="0"/>
    <s v="EMP0183"/>
    <s v="Kamala Murugan"/>
    <s v="Cashier"/>
    <n v="7"/>
    <n v="159.38"/>
    <n v="10"/>
    <n v="111.57"/>
    <x v="919"/>
    <n v="965.65"/>
    <n v="189.05"/>
    <x v="0"/>
    <x v="1"/>
    <x v="2"/>
    <s v="17:45"/>
    <s v="Weekend"/>
  </r>
  <r>
    <x v="951"/>
    <x v="270"/>
    <s v="CUST0472"/>
    <x v="414"/>
    <x v="0"/>
    <s v="PRD035"/>
    <x v="29"/>
    <x v="1"/>
    <s v="STR083"/>
    <x v="134"/>
    <x v="0"/>
    <s v="EMP0074"/>
    <s v="Indira Varma"/>
    <s v="Sales"/>
    <n v="8"/>
    <n v="548.03"/>
    <n v="15"/>
    <n v="657.64"/>
    <x v="920"/>
    <n v="3118.4"/>
    <n v="608.20000000000005"/>
    <x v="0"/>
    <x v="1"/>
    <x v="1"/>
    <s v="13:23"/>
    <s v="Weekday"/>
  </r>
  <r>
    <x v="952"/>
    <x v="25"/>
    <s v="CUST0363"/>
    <x v="477"/>
    <x v="2"/>
    <s v="PRD029"/>
    <x v="11"/>
    <x v="1"/>
    <s v="STR114"/>
    <x v="23"/>
    <x v="1"/>
    <s v="EMP0276"/>
    <s v="Hari Chettiar"/>
    <s v="Store Manager"/>
    <n v="4"/>
    <n v="332.73"/>
    <n v="10"/>
    <n v="133.09"/>
    <x v="921"/>
    <n v="1044.8800000000001"/>
    <n v="152.94999999999999"/>
    <x v="0"/>
    <x v="0"/>
    <x v="1"/>
    <s v="12:08"/>
    <s v="Weekday"/>
  </r>
  <r>
    <x v="953"/>
    <x v="307"/>
    <s v="CUST0599"/>
    <x v="99"/>
    <x v="0"/>
    <s v="PRD029"/>
    <x v="11"/>
    <x v="1"/>
    <s v="STR049"/>
    <x v="33"/>
    <x v="0"/>
    <s v="EMP0183"/>
    <s v="Kamala Murugan"/>
    <s v="Cashier"/>
    <n v="8"/>
    <n v="355.97"/>
    <n v="20"/>
    <n v="569.54999999999995"/>
    <x v="922"/>
    <n v="2089.7600000000002"/>
    <n v="188.45"/>
    <x v="0"/>
    <x v="1"/>
    <x v="1"/>
    <s v="19:08"/>
    <s v="Weekday"/>
  </r>
  <r>
    <x v="954"/>
    <x v="319"/>
    <s v="CUST0497"/>
    <x v="478"/>
    <x v="0"/>
    <s v="PRD013"/>
    <x v="44"/>
    <x v="0"/>
    <s v="STR163"/>
    <x v="36"/>
    <x v="2"/>
    <s v="EMP0292"/>
    <s v="Deepa Gupta"/>
    <s v="Inventory"/>
    <n v="7"/>
    <n v="167.53"/>
    <n v="5"/>
    <n v="58.64"/>
    <x v="923"/>
    <n v="869.68"/>
    <n v="411.5"/>
    <x v="0"/>
    <x v="0"/>
    <x v="2"/>
    <s v="16:52"/>
    <s v="Weekend"/>
  </r>
  <r>
    <x v="955"/>
    <x v="25"/>
    <s v="CUST0560"/>
    <x v="479"/>
    <x v="1"/>
    <s v="PRD015"/>
    <x v="55"/>
    <x v="0"/>
    <s v="STR041"/>
    <x v="80"/>
    <x v="0"/>
    <s v="EMP0133"/>
    <s v="Deepak Naicker"/>
    <s v="Sales"/>
    <n v="4"/>
    <n v="459.58"/>
    <n v="0"/>
    <n v="0"/>
    <x v="924"/>
    <n v="1547.56"/>
    <n v="290.76"/>
    <x v="0"/>
    <x v="1"/>
    <x v="0"/>
    <s v="16:15"/>
    <s v="Weekday"/>
  </r>
  <r>
    <x v="956"/>
    <x v="179"/>
    <s v="CUST0390"/>
    <x v="480"/>
    <x v="2"/>
    <s v="PRD048"/>
    <x v="104"/>
    <x v="5"/>
    <s v="STR068"/>
    <x v="21"/>
    <x v="0"/>
    <s v="EMP0233"/>
    <s v="Sangeetha Balan"/>
    <s v="Sales"/>
    <n v="2"/>
    <n v="147.72"/>
    <n v="15"/>
    <n v="44.32"/>
    <x v="925"/>
    <n v="218.42"/>
    <n v="32.700000000000003"/>
    <x v="0"/>
    <x v="1"/>
    <x v="1"/>
    <s v="12:22"/>
    <s v="Weekday"/>
  </r>
  <r>
    <x v="957"/>
    <x v="80"/>
    <s v="CUST0684"/>
    <x v="60"/>
    <x v="0"/>
    <s v="PRD087"/>
    <x v="19"/>
    <x v="8"/>
    <s v="STR041"/>
    <x v="80"/>
    <x v="0"/>
    <s v="EMP0325"/>
    <s v="Chandran Naidu"/>
    <s v="Cashier"/>
    <n v="5"/>
    <n v="80.55"/>
    <n v="0"/>
    <n v="0"/>
    <x v="926"/>
    <n v="296.85000000000002"/>
    <n v="166.31"/>
    <x v="0"/>
    <x v="1"/>
    <x v="2"/>
    <s v="09:11"/>
    <s v="Weekend"/>
  </r>
  <r>
    <x v="958"/>
    <x v="251"/>
    <s v="CUST0342"/>
    <x v="481"/>
    <x v="2"/>
    <s v="PRD030"/>
    <x v="9"/>
    <x v="1"/>
    <s v="STR147"/>
    <x v="157"/>
    <x v="2"/>
    <s v="EMP0001"/>
    <s v="Manoj Pillai"/>
    <s v="Sales"/>
    <n v="2"/>
    <n v="172.63"/>
    <n v="0"/>
    <n v="0"/>
    <x v="927"/>
    <n v="284"/>
    <n v="61.26"/>
    <x v="0"/>
    <x v="1"/>
    <x v="1"/>
    <s v="15:57"/>
    <s v="Weekday"/>
  </r>
  <r>
    <x v="959"/>
    <x v="182"/>
    <s v="CUST0415"/>
    <x v="296"/>
    <x v="0"/>
    <s v="PRD146"/>
    <x v="74"/>
    <x v="10"/>
    <s v="STR101"/>
    <x v="31"/>
    <x v="1"/>
    <s v="EMP0098"/>
    <s v="Dhanya Balan"/>
    <s v="Inventory"/>
    <n v="4"/>
    <n v="71.930000000000007"/>
    <n v="20"/>
    <n v="57.54"/>
    <x v="928"/>
    <n v="199.96"/>
    <n v="30.22"/>
    <x v="0"/>
    <x v="1"/>
    <x v="1"/>
    <s v="15:16"/>
    <s v="Weekday"/>
  </r>
  <r>
    <x v="960"/>
    <x v="5"/>
    <s v="CUST0119"/>
    <x v="129"/>
    <x v="0"/>
    <s v="PRD102"/>
    <x v="136"/>
    <x v="4"/>
    <s v="STR168"/>
    <x v="125"/>
    <x v="3"/>
    <s v="EMP0209"/>
    <s v="Eswari Pandian"/>
    <s v="Store Manager"/>
    <n v="6"/>
    <n v="430.34"/>
    <n v="0"/>
    <n v="0"/>
    <x v="929"/>
    <n v="2045.4"/>
    <n v="923.95"/>
    <x v="0"/>
    <x v="1"/>
    <x v="1"/>
    <s v="10:37"/>
    <s v="Weekend"/>
  </r>
  <r>
    <x v="961"/>
    <x v="194"/>
    <s v="CUST0365"/>
    <x v="482"/>
    <x v="1"/>
    <s v="PRD103"/>
    <x v="33"/>
    <x v="4"/>
    <s v="STR078"/>
    <x v="53"/>
    <x v="0"/>
    <s v="EMP0296"/>
    <s v="Vani Venkataraman"/>
    <s v="Billing"/>
    <n v="2"/>
    <n v="355.64"/>
    <n v="0"/>
    <n v="0"/>
    <x v="362"/>
    <n v="606.82000000000005"/>
    <n v="211.15"/>
    <x v="0"/>
    <x v="1"/>
    <x v="2"/>
    <s v="14:07"/>
    <s v="Weekend"/>
  </r>
  <r>
    <x v="962"/>
    <x v="140"/>
    <s v="CUST0283"/>
    <x v="28"/>
    <x v="1"/>
    <s v="PRD039"/>
    <x v="119"/>
    <x v="12"/>
    <s v="STR111"/>
    <x v="115"/>
    <x v="1"/>
    <s v="EMP0045"/>
    <s v="Mani Pillai"/>
    <s v="Cashier"/>
    <n v="4"/>
    <n v="392.79"/>
    <n v="0"/>
    <n v="0"/>
    <x v="930"/>
    <n v="1393.32"/>
    <n v="413.51"/>
    <x v="0"/>
    <x v="1"/>
    <x v="1"/>
    <s v="21:36"/>
    <s v="Weekend"/>
  </r>
  <r>
    <x v="963"/>
    <x v="320"/>
    <s v="CUST0670"/>
    <x v="154"/>
    <x v="2"/>
    <s v="PRD130"/>
    <x v="128"/>
    <x v="7"/>
    <s v="STR110"/>
    <x v="118"/>
    <x v="1"/>
    <s v="EMP0178"/>
    <s v="Jaya Sharma"/>
    <s v="Cashier"/>
    <n v="4"/>
    <n v="519.78"/>
    <n v="15"/>
    <n v="311.87"/>
    <x v="931"/>
    <n v="1591.68"/>
    <n v="175.57"/>
    <x v="0"/>
    <x v="1"/>
    <x v="1"/>
    <s v="11:35"/>
    <s v="Weekday"/>
  </r>
  <r>
    <x v="964"/>
    <x v="268"/>
    <s v="CUST0033"/>
    <x v="483"/>
    <x v="2"/>
    <s v="PRD006"/>
    <x v="30"/>
    <x v="9"/>
    <s v="STR030"/>
    <x v="158"/>
    <x v="0"/>
    <s v="EMP0224"/>
    <s v="Sathish Sekar"/>
    <s v="Operations"/>
    <n v="2"/>
    <n v="343.56"/>
    <n v="0"/>
    <n v="0"/>
    <x v="932"/>
    <n v="432.64"/>
    <n v="357.55"/>
    <x v="0"/>
    <x v="1"/>
    <x v="2"/>
    <s v="09:14"/>
    <s v="Weekend"/>
  </r>
  <r>
    <x v="965"/>
    <x v="196"/>
    <s v="CUST0544"/>
    <x v="428"/>
    <x v="1"/>
    <s v="PRD063"/>
    <x v="71"/>
    <x v="11"/>
    <s v="STR080"/>
    <x v="42"/>
    <x v="0"/>
    <s v="EMP0285"/>
    <s v="Lalitha Murugan"/>
    <s v="Store Manager"/>
    <n v="1"/>
    <n v="73.83"/>
    <n v="5"/>
    <n v="3.69"/>
    <x v="933"/>
    <n v="54.32"/>
    <n v="15.82"/>
    <x v="0"/>
    <x v="1"/>
    <x v="1"/>
    <s v="18:38"/>
    <s v="Weekday"/>
  </r>
  <r>
    <x v="966"/>
    <x v="321"/>
    <s v="CUST0156"/>
    <x v="206"/>
    <x v="0"/>
    <s v="PRD117"/>
    <x v="82"/>
    <x v="6"/>
    <s v="STR045"/>
    <x v="141"/>
    <x v="0"/>
    <s v="EMP0204"/>
    <s v="Ramesh Murugan"/>
    <s v="Inventory"/>
    <n v="8"/>
    <n v="298.18"/>
    <n v="10"/>
    <n v="238.54"/>
    <x v="934"/>
    <n v="1931.52"/>
    <n v="537.41"/>
    <x v="0"/>
    <x v="1"/>
    <x v="1"/>
    <s v="09:12"/>
    <s v="Weekend"/>
  </r>
  <r>
    <x v="967"/>
    <x v="228"/>
    <s v="CUST0207"/>
    <x v="358"/>
    <x v="2"/>
    <s v="PRD068"/>
    <x v="83"/>
    <x v="11"/>
    <s v="STR136"/>
    <x v="48"/>
    <x v="1"/>
    <s v="EMP0070"/>
    <s v="Umesh Subramaniam"/>
    <s v="Sales"/>
    <n v="1"/>
    <n v="232.2"/>
    <n v="0"/>
    <n v="0"/>
    <x v="233"/>
    <n v="160.97999999999999"/>
    <n v="106.05"/>
    <x v="0"/>
    <x v="1"/>
    <x v="1"/>
    <s v="13:27"/>
    <s v="Weekend"/>
  </r>
  <r>
    <x v="968"/>
    <x v="49"/>
    <s v="CUST0683"/>
    <x v="484"/>
    <x v="1"/>
    <s v="PRD009"/>
    <x v="21"/>
    <x v="9"/>
    <s v="STR072"/>
    <x v="164"/>
    <x v="0"/>
    <s v="EMP0124"/>
    <s v="Vijay Pandian"/>
    <s v="Sales"/>
    <n v="3"/>
    <n v="661.91"/>
    <n v="15"/>
    <n v="297.86"/>
    <x v="935"/>
    <n v="1196.1600000000001"/>
    <n v="744.89"/>
    <x v="0"/>
    <x v="1"/>
    <x v="1"/>
    <s v="11:35"/>
    <s v="Weekend"/>
  </r>
  <r>
    <x v="969"/>
    <x v="322"/>
    <s v="CUST0399"/>
    <x v="211"/>
    <x v="1"/>
    <s v="PRD111"/>
    <x v="3"/>
    <x v="3"/>
    <s v="STR099"/>
    <x v="86"/>
    <x v="1"/>
    <s v="EMP0202"/>
    <s v="Vani Chettiar"/>
    <s v="Sales"/>
    <n v="2"/>
    <n v="225.45"/>
    <n v="10"/>
    <n v="45.09"/>
    <x v="936"/>
    <n v="381.8"/>
    <n v="84.88"/>
    <x v="0"/>
    <x v="1"/>
    <x v="2"/>
    <s v="09:24"/>
    <s v="Weekend"/>
  </r>
  <r>
    <x v="970"/>
    <x v="233"/>
    <s v="CUST0211"/>
    <x v="485"/>
    <x v="1"/>
    <s v="PRD070"/>
    <x v="6"/>
    <x v="2"/>
    <s v="STR008"/>
    <x v="8"/>
    <x v="0"/>
    <s v="EMP0175"/>
    <s v="Dinesh Reddy"/>
    <s v="Sales"/>
    <n v="1"/>
    <n v="233.47"/>
    <n v="0"/>
    <n v="0"/>
    <x v="937"/>
    <n v="188.98"/>
    <n v="79.510000000000005"/>
    <x v="0"/>
    <x v="1"/>
    <x v="1"/>
    <s v="13:14"/>
    <s v="Weekend"/>
  </r>
  <r>
    <x v="971"/>
    <x v="323"/>
    <s v="CUST0053"/>
    <x v="371"/>
    <x v="2"/>
    <s v="PRD145"/>
    <x v="145"/>
    <x v="10"/>
    <s v="STR059"/>
    <x v="68"/>
    <x v="0"/>
    <s v="EMP0090"/>
    <s v="Yazhini Nair"/>
    <s v="Billing"/>
    <n v="3"/>
    <n v="367.25"/>
    <n v="0"/>
    <n v="0"/>
    <x v="938"/>
    <n v="848.97"/>
    <n v="252.78"/>
    <x v="0"/>
    <x v="1"/>
    <x v="2"/>
    <s v="15:40"/>
    <s v="Weekday"/>
  </r>
  <r>
    <x v="972"/>
    <x v="104"/>
    <s v="CUST0156"/>
    <x v="206"/>
    <x v="0"/>
    <s v="PRD028"/>
    <x v="48"/>
    <x v="1"/>
    <s v="STR054"/>
    <x v="96"/>
    <x v="0"/>
    <s v="EMP0104"/>
    <s v="Pandi Nair"/>
    <s v="Inventory"/>
    <n v="4"/>
    <n v="428.27"/>
    <n v="15"/>
    <n v="256.95999999999998"/>
    <x v="939"/>
    <n v="1239.92"/>
    <n v="216.2"/>
    <x v="0"/>
    <x v="1"/>
    <x v="1"/>
    <s v="20:48"/>
    <s v="Weekday"/>
  </r>
  <r>
    <x v="973"/>
    <x v="103"/>
    <s v="CUST0186"/>
    <x v="471"/>
    <x v="2"/>
    <s v="PRD141"/>
    <x v="49"/>
    <x v="10"/>
    <s v="STR003"/>
    <x v="43"/>
    <x v="0"/>
    <s v="EMP0298"/>
    <s v="Balaji Reddy"/>
    <s v="Billing"/>
    <n v="2"/>
    <n v="46.76"/>
    <n v="0"/>
    <n v="0"/>
    <x v="940"/>
    <n v="73.3"/>
    <n v="20.22"/>
    <x v="0"/>
    <x v="1"/>
    <x v="2"/>
    <s v="15:35"/>
    <s v="Weekday"/>
  </r>
  <r>
    <x v="974"/>
    <x v="274"/>
    <s v="CUST0445"/>
    <x v="486"/>
    <x v="1"/>
    <s v="PRD095"/>
    <x v="18"/>
    <x v="4"/>
    <s v="STR093"/>
    <x v="144"/>
    <x v="1"/>
    <s v="EMP0141"/>
    <s v="Mala Velan"/>
    <s v="Sales"/>
    <n v="4"/>
    <n v="75.680000000000007"/>
    <n v="0"/>
    <n v="0"/>
    <x v="243"/>
    <n v="248.56"/>
    <n v="54.16"/>
    <x v="0"/>
    <x v="1"/>
    <x v="1"/>
    <s v="11:03"/>
    <s v="Weekday"/>
  </r>
  <r>
    <x v="975"/>
    <x v="266"/>
    <s v="CUST0528"/>
    <x v="331"/>
    <x v="1"/>
    <s v="PRD136"/>
    <x v="45"/>
    <x v="7"/>
    <s v="STR021"/>
    <x v="121"/>
    <x v="0"/>
    <s v="EMP0280"/>
    <s v="Hema Mudaliar"/>
    <s v="Store Manager"/>
    <n v="1"/>
    <n v="123.11"/>
    <n v="0"/>
    <n v="0"/>
    <x v="941"/>
    <n v="91.18"/>
    <n v="31.93"/>
    <x v="0"/>
    <x v="1"/>
    <x v="1"/>
    <s v="21:36"/>
    <s v="Weekday"/>
  </r>
  <r>
    <x v="976"/>
    <x v="45"/>
    <s v="CUST0584"/>
    <x v="342"/>
    <x v="0"/>
    <s v="PRD109"/>
    <x v="93"/>
    <x v="3"/>
    <s v="STR128"/>
    <x v="6"/>
    <x v="1"/>
    <s v="EMP0257"/>
    <s v="Sangeetha Naidu"/>
    <s v="Cashier"/>
    <n v="7"/>
    <n v="158.27000000000001"/>
    <n v="5"/>
    <n v="55.39"/>
    <x v="942"/>
    <n v="965.65"/>
    <n v="86.85"/>
    <x v="0"/>
    <x v="1"/>
    <x v="1"/>
    <s v="10:57"/>
    <s v="Weekday"/>
  </r>
  <r>
    <x v="977"/>
    <x v="181"/>
    <s v="CUST0076"/>
    <x v="442"/>
    <x v="0"/>
    <s v="PRD132"/>
    <x v="58"/>
    <x v="7"/>
    <s v="STR068"/>
    <x v="21"/>
    <x v="0"/>
    <s v="EMP0233"/>
    <s v="Sangeetha Balan"/>
    <s v="Sales"/>
    <n v="4"/>
    <n v="385.5"/>
    <n v="0"/>
    <n v="0"/>
    <x v="943"/>
    <n v="1015.32"/>
    <n v="757.98"/>
    <x v="0"/>
    <x v="1"/>
    <x v="1"/>
    <s v="14:10"/>
    <s v="Weekend"/>
  </r>
  <r>
    <x v="978"/>
    <x v="324"/>
    <s v="CUST0589"/>
    <x v="11"/>
    <x v="1"/>
    <s v="PRD035"/>
    <x v="29"/>
    <x v="1"/>
    <s v="STR049"/>
    <x v="33"/>
    <x v="0"/>
    <s v="EMP0183"/>
    <s v="Kamala Murugan"/>
    <s v="Cashier"/>
    <n v="1"/>
    <n v="503.36"/>
    <n v="0"/>
    <n v="0"/>
    <x v="944"/>
    <n v="389.8"/>
    <n v="113.56"/>
    <x v="0"/>
    <x v="1"/>
    <x v="1"/>
    <s v="10:28"/>
    <s v="Weekday"/>
  </r>
  <r>
    <x v="979"/>
    <x v="265"/>
    <s v="CUST0135"/>
    <x v="361"/>
    <x v="2"/>
    <s v="PRD091"/>
    <x v="101"/>
    <x v="13"/>
    <s v="STR022"/>
    <x v="15"/>
    <x v="0"/>
    <s v="EMP0284"/>
    <s v="Naveen Venkataraman"/>
    <s v="Sales"/>
    <n v="4"/>
    <n v="376.11"/>
    <n v="0"/>
    <n v="0"/>
    <x v="945"/>
    <n v="1206.28"/>
    <n v="298.16000000000003"/>
    <x v="0"/>
    <x v="0"/>
    <x v="2"/>
    <s v="11:20"/>
    <s v="Weekday"/>
  </r>
  <r>
    <x v="980"/>
    <x v="171"/>
    <s v="CUST0119"/>
    <x v="129"/>
    <x v="0"/>
    <s v="PRD063"/>
    <x v="71"/>
    <x v="11"/>
    <s v="STR105"/>
    <x v="159"/>
    <x v="1"/>
    <s v="EMP0089"/>
    <s v="Kalpana Balan"/>
    <s v="Cashier"/>
    <n v="5"/>
    <n v="77.08"/>
    <n v="0"/>
    <n v="0"/>
    <x v="946"/>
    <n v="271.60000000000002"/>
    <n v="171.61"/>
    <x v="0"/>
    <x v="1"/>
    <x v="1"/>
    <s v="18:33"/>
    <s v="Weekend"/>
  </r>
  <r>
    <x v="981"/>
    <x v="236"/>
    <s v="CUST0121"/>
    <x v="487"/>
    <x v="1"/>
    <s v="PRD003"/>
    <x v="57"/>
    <x v="9"/>
    <s v="STR012"/>
    <x v="85"/>
    <x v="0"/>
    <s v="EMP0142"/>
    <s v="Sathish Subramaniam"/>
    <s v="Billing"/>
    <n v="1"/>
    <n v="589.75"/>
    <n v="0"/>
    <n v="0"/>
    <x v="947"/>
    <n v="343.65"/>
    <n v="246.1"/>
    <x v="0"/>
    <x v="1"/>
    <x v="1"/>
    <s v="15:03"/>
    <s v="Weekday"/>
  </r>
  <r>
    <x v="982"/>
    <x v="5"/>
    <s v="CUST0165"/>
    <x v="283"/>
    <x v="0"/>
    <s v="PRD026"/>
    <x v="99"/>
    <x v="1"/>
    <s v="STR053"/>
    <x v="11"/>
    <x v="0"/>
    <s v="EMP0133"/>
    <s v="Deepak Naicker"/>
    <s v="Sales"/>
    <n v="5"/>
    <n v="338.07"/>
    <n v="10"/>
    <n v="169.03"/>
    <x v="948"/>
    <n v="1236.25"/>
    <n v="513.27"/>
    <x v="0"/>
    <x v="1"/>
    <x v="1"/>
    <s v="20:52"/>
    <s v="Weekend"/>
  </r>
  <r>
    <x v="983"/>
    <x v="266"/>
    <s v="CUST0406"/>
    <x v="435"/>
    <x v="0"/>
    <s v="PRD083"/>
    <x v="26"/>
    <x v="8"/>
    <s v="STR161"/>
    <x v="113"/>
    <x v="2"/>
    <s v="EMP0126"/>
    <s v="Anjali Kumar"/>
    <s v="Sales"/>
    <n v="8"/>
    <n v="481.36"/>
    <n v="5"/>
    <n v="192.54"/>
    <x v="949"/>
    <n v="2859.76"/>
    <n v="798.58"/>
    <x v="0"/>
    <x v="1"/>
    <x v="1"/>
    <s v="15:08"/>
    <s v="Weekday"/>
  </r>
  <r>
    <x v="984"/>
    <x v="21"/>
    <s v="CUST0127"/>
    <x v="488"/>
    <x v="2"/>
    <s v="PRD094"/>
    <x v="109"/>
    <x v="4"/>
    <s v="STR097"/>
    <x v="61"/>
    <x v="1"/>
    <s v="EMP0340"/>
    <s v="Nithya Subramaniam"/>
    <s v="Cashier"/>
    <n v="4"/>
    <n v="298.68"/>
    <n v="0"/>
    <n v="0"/>
    <x v="950"/>
    <n v="1002.76"/>
    <n v="371.17"/>
    <x v="0"/>
    <x v="1"/>
    <x v="1"/>
    <s v="12:06"/>
    <s v="Weekend"/>
  </r>
  <r>
    <x v="985"/>
    <x v="179"/>
    <s v="CUST0156"/>
    <x v="206"/>
    <x v="0"/>
    <s v="PRD093"/>
    <x v="4"/>
    <x v="4"/>
    <s v="STR020"/>
    <x v="12"/>
    <x v="0"/>
    <s v="EMP0334"/>
    <s v="Elango Raj"/>
    <s v="Sales"/>
    <n v="7"/>
    <n v="110.25"/>
    <n v="0"/>
    <n v="0"/>
    <x v="951"/>
    <n v="558.74"/>
    <n v="213.01"/>
    <x v="0"/>
    <x v="0"/>
    <x v="1"/>
    <s v="11:43"/>
    <s v="Weekday"/>
  </r>
  <r>
    <x v="986"/>
    <x v="93"/>
    <s v="CUST0155"/>
    <x v="489"/>
    <x v="2"/>
    <s v="PRD125"/>
    <x v="31"/>
    <x v="6"/>
    <s v="STR054"/>
    <x v="96"/>
    <x v="0"/>
    <s v="EMP0104"/>
    <s v="Pandi Nair"/>
    <s v="Inventory"/>
    <n v="3"/>
    <n v="219.39"/>
    <n v="5"/>
    <n v="32.909999999999997"/>
    <x v="952"/>
    <n v="586.32000000000005"/>
    <n v="132.72999999999999"/>
    <x v="0"/>
    <x v="1"/>
    <x v="2"/>
    <s v="19:10"/>
    <s v="Weekend"/>
  </r>
  <r>
    <x v="987"/>
    <x v="164"/>
    <s v="CUST0243"/>
    <x v="221"/>
    <x v="1"/>
    <s v="PRD057"/>
    <x v="5"/>
    <x v="5"/>
    <s v="STR129"/>
    <x v="71"/>
    <x v="1"/>
    <s v="EMP0256"/>
    <s v="Vani Naicker"/>
    <s v="Cashier"/>
    <n v="3"/>
    <n v="317.99"/>
    <n v="5"/>
    <n v="47.7"/>
    <x v="953"/>
    <n v="705.15"/>
    <n v="201.12"/>
    <x v="0"/>
    <x v="1"/>
    <x v="0"/>
    <s v="13:30"/>
    <s v="Weekday"/>
  </r>
  <r>
    <x v="988"/>
    <x v="211"/>
    <s v="CUST0472"/>
    <x v="414"/>
    <x v="0"/>
    <s v="PRD010"/>
    <x v="127"/>
    <x v="16"/>
    <s v="STR164"/>
    <x v="75"/>
    <x v="2"/>
    <s v="EMP0006"/>
    <s v="Indira Nair"/>
    <s v="Cashier"/>
    <n v="7"/>
    <n v="206.3"/>
    <n v="0"/>
    <n v="0"/>
    <x v="954"/>
    <n v="753.2"/>
    <n v="690.9"/>
    <x v="0"/>
    <x v="1"/>
    <x v="1"/>
    <s v="13:07"/>
    <s v="Weekday"/>
  </r>
  <r>
    <x v="989"/>
    <x v="78"/>
    <s v="CUST0572"/>
    <x v="104"/>
    <x v="0"/>
    <s v="PRD101"/>
    <x v="62"/>
    <x v="4"/>
    <s v="STR115"/>
    <x v="168"/>
    <x v="1"/>
    <s v="EMP0072"/>
    <s v="Madhavan Venkataraman"/>
    <s v="Sales"/>
    <n v="5"/>
    <n v="507.59"/>
    <n v="10"/>
    <n v="253.79"/>
    <x v="955"/>
    <n v="1935.8"/>
    <n v="348.36"/>
    <x v="0"/>
    <x v="1"/>
    <x v="1"/>
    <s v="09:59"/>
    <s v="Weekday"/>
  </r>
  <r>
    <x v="990"/>
    <x v="128"/>
    <s v="CUST0125"/>
    <x v="446"/>
    <x v="2"/>
    <s v="PRD100"/>
    <x v="142"/>
    <x v="4"/>
    <s v="STR085"/>
    <x v="78"/>
    <x v="0"/>
    <s v="EMP0086"/>
    <s v="Charulatha Murugan"/>
    <s v="Sales"/>
    <n v="4"/>
    <n v="290.45"/>
    <n v="0"/>
    <n v="0"/>
    <x v="956"/>
    <n v="951.56"/>
    <n v="210.24"/>
    <x v="0"/>
    <x v="1"/>
    <x v="2"/>
    <s v="19:40"/>
    <s v="Weekday"/>
  </r>
  <r>
    <x v="991"/>
    <x v="325"/>
    <s v="CUST0481"/>
    <x v="490"/>
    <x v="2"/>
    <s v="PRD112"/>
    <x v="16"/>
    <x v="3"/>
    <s v="STR052"/>
    <x v="122"/>
    <x v="0"/>
    <s v="EMP0232"/>
    <s v="Uma Nathan"/>
    <s v="Operations"/>
    <n v="2"/>
    <n v="251.73"/>
    <n v="0"/>
    <n v="0"/>
    <x v="957"/>
    <n v="421.04"/>
    <n v="82.42"/>
    <x v="0"/>
    <x v="1"/>
    <x v="1"/>
    <s v="21:31"/>
    <s v="Weekday"/>
  </r>
  <r>
    <x v="992"/>
    <x v="230"/>
    <s v="CUST0499"/>
    <x v="16"/>
    <x v="0"/>
    <s v="PRD029"/>
    <x v="11"/>
    <x v="1"/>
    <s v="STR119"/>
    <x v="152"/>
    <x v="1"/>
    <s v="EMP0110"/>
    <s v="Nandhini Chandran"/>
    <s v="Cashier"/>
    <n v="5"/>
    <n v="364.28"/>
    <n v="15"/>
    <n v="273.20999999999998"/>
    <x v="958"/>
    <n v="1306.0999999999999"/>
    <n v="242.09"/>
    <x v="0"/>
    <x v="1"/>
    <x v="0"/>
    <s v="14:08"/>
    <s v="Weekday"/>
  </r>
  <r>
    <x v="993"/>
    <x v="122"/>
    <s v="CUST0485"/>
    <x v="5"/>
    <x v="0"/>
    <s v="PRD006"/>
    <x v="30"/>
    <x v="9"/>
    <s v="STR077"/>
    <x v="136"/>
    <x v="0"/>
    <s v="EMP0030"/>
    <s v="Hariharan Rao"/>
    <s v="Cashier"/>
    <n v="8"/>
    <n v="362.77"/>
    <n v="10"/>
    <n v="290.22000000000003"/>
    <x v="959"/>
    <n v="1730.56"/>
    <n v="881.38"/>
    <x v="0"/>
    <x v="1"/>
    <x v="1"/>
    <s v="12:37"/>
    <s v="Weekday"/>
  </r>
  <r>
    <x v="994"/>
    <x v="95"/>
    <s v="CUST0297"/>
    <x v="265"/>
    <x v="0"/>
    <s v="PRD006"/>
    <x v="30"/>
    <x v="9"/>
    <s v="STR033"/>
    <x v="23"/>
    <x v="0"/>
    <s v="EMP0113"/>
    <s v="Radha Rao"/>
    <s v="Inventory"/>
    <n v="8"/>
    <n v="363.87"/>
    <n v="0"/>
    <n v="0"/>
    <x v="960"/>
    <n v="1730.56"/>
    <n v="1617.04"/>
    <x v="0"/>
    <x v="1"/>
    <x v="0"/>
    <s v="09:08"/>
    <s v="Weekend"/>
  </r>
  <r>
    <x v="995"/>
    <x v="109"/>
    <s v="CUST0612"/>
    <x v="323"/>
    <x v="0"/>
    <s v="PRD084"/>
    <x v="118"/>
    <x v="8"/>
    <s v="STR078"/>
    <x v="53"/>
    <x v="0"/>
    <s v="EMP0296"/>
    <s v="Vani Venkataraman"/>
    <s v="Billing"/>
    <n v="4"/>
    <n v="246.31"/>
    <n v="0"/>
    <n v="0"/>
    <x v="961"/>
    <n v="728.68"/>
    <n v="404.35"/>
    <x v="0"/>
    <x v="1"/>
    <x v="2"/>
    <s v="12:53"/>
    <s v="Weekend"/>
  </r>
  <r>
    <x v="996"/>
    <x v="57"/>
    <s v="CUST0698"/>
    <x v="356"/>
    <x v="1"/>
    <s v="PRD024"/>
    <x v="39"/>
    <x v="0"/>
    <s v="STR073"/>
    <x v="24"/>
    <x v="0"/>
    <s v="EMP0114"/>
    <s v="Devi Krishnan"/>
    <s v="Store Manager"/>
    <n v="5"/>
    <n v="313.47000000000003"/>
    <n v="0"/>
    <n v="0"/>
    <x v="486"/>
    <n v="1230.5999999999999"/>
    <n v="571.85"/>
    <x v="0"/>
    <x v="1"/>
    <x v="1"/>
    <s v="12:27"/>
    <s v="Weekend"/>
  </r>
  <r>
    <x v="997"/>
    <x v="7"/>
    <s v="CUST0122"/>
    <x v="350"/>
    <x v="2"/>
    <s v="PRD136"/>
    <x v="45"/>
    <x v="7"/>
    <s v="STR051"/>
    <x v="52"/>
    <x v="0"/>
    <s v="EMP0172"/>
    <s v="Geetha Naicker"/>
    <s v="Cashier"/>
    <n v="1"/>
    <n v="123.11"/>
    <n v="15"/>
    <n v="18.47"/>
    <x v="962"/>
    <n v="91.18"/>
    <n v="29.16"/>
    <x v="0"/>
    <x v="1"/>
    <x v="1"/>
    <s v="13:47"/>
    <s v="Weekend"/>
  </r>
  <r>
    <x v="998"/>
    <x v="176"/>
    <s v="CUST0135"/>
    <x v="361"/>
    <x v="2"/>
    <s v="PRD081"/>
    <x v="63"/>
    <x v="2"/>
    <s v="STR088"/>
    <x v="97"/>
    <x v="0"/>
    <s v="EMP0229"/>
    <s v="Udhay Sekar"/>
    <s v="Sales"/>
    <n v="2"/>
    <n v="55.81"/>
    <n v="0"/>
    <n v="0"/>
    <x v="963"/>
    <n v="89.92"/>
    <n v="38.44"/>
    <x v="0"/>
    <x v="1"/>
    <x v="1"/>
    <s v="10:42"/>
    <s v="Weekend"/>
  </r>
  <r>
    <x v="999"/>
    <x v="16"/>
    <s v="CUST0433"/>
    <x v="314"/>
    <x v="0"/>
    <s v="PRD077"/>
    <x v="97"/>
    <x v="2"/>
    <s v="STR148"/>
    <x v="103"/>
    <x v="2"/>
    <s v="EMP0113"/>
    <s v="Radha Rao"/>
    <s v="Inventory"/>
    <n v="5"/>
    <n v="97.45"/>
    <n v="20"/>
    <n v="97.45"/>
    <x v="964"/>
    <n v="340.85"/>
    <n v="107.42"/>
    <x v="0"/>
    <x v="1"/>
    <x v="1"/>
    <s v="20:20"/>
    <s v="Weekend"/>
  </r>
  <r>
    <x v="1000"/>
    <x v="182"/>
    <s v="CUST0029"/>
    <x v="440"/>
    <x v="1"/>
    <s v="PRD008"/>
    <x v="88"/>
    <x v="9"/>
    <s v="STR049"/>
    <x v="33"/>
    <x v="0"/>
    <s v="EMP0183"/>
    <s v="Kamala Murugan"/>
    <s v="Cashier"/>
    <n v="5"/>
    <n v="455.79"/>
    <n v="10"/>
    <n v="227.9"/>
    <x v="965"/>
    <n v="1414.4"/>
    <n v="636.65"/>
    <x v="0"/>
    <x v="1"/>
    <x v="1"/>
    <s v="12:56"/>
    <s v="Weekday"/>
  </r>
  <r>
    <x v="1001"/>
    <x v="64"/>
    <s v="CUST0683"/>
    <x v="484"/>
    <x v="1"/>
    <s v="PRD084"/>
    <x v="118"/>
    <x v="8"/>
    <s v="STR140"/>
    <x v="73"/>
    <x v="1"/>
    <s v="EMP0145"/>
    <s v="Ilango Reddy"/>
    <s v="Cashier"/>
    <n v="2"/>
    <n v="221.61"/>
    <n v="10"/>
    <n v="44.32"/>
    <x v="966"/>
    <n v="364.34"/>
    <n v="94.4"/>
    <x v="0"/>
    <x v="1"/>
    <x v="1"/>
    <s v="11:20"/>
    <s v="Weekend"/>
  </r>
  <r>
    <x v="1002"/>
    <x v="133"/>
    <s v="CUST0341"/>
    <x v="217"/>
    <x v="1"/>
    <s v="PRD026"/>
    <x v="99"/>
    <x v="1"/>
    <s v="STR029"/>
    <x v="32"/>
    <x v="0"/>
    <s v="EMP0018"/>
    <s v="Chandran Kumar"/>
    <s v="Cashier"/>
    <n v="2"/>
    <n v="329.69"/>
    <n v="0"/>
    <n v="0"/>
    <x v="843"/>
    <n v="494.5"/>
    <n v="263.79000000000002"/>
    <x v="0"/>
    <x v="1"/>
    <x v="1"/>
    <s v="19:26"/>
    <s v="Weekend"/>
  </r>
  <r>
    <x v="1003"/>
    <x v="326"/>
    <s v="CUST0221"/>
    <x v="246"/>
    <x v="0"/>
    <s v="PRD033"/>
    <x v="13"/>
    <x v="1"/>
    <s v="STR120"/>
    <x v="70"/>
    <x v="1"/>
    <s v="EMP0344"/>
    <s v="Meena Kumar"/>
    <s v="Sales"/>
    <n v="7"/>
    <n v="237.06"/>
    <n v="0"/>
    <n v="0"/>
    <x v="967"/>
    <n v="1239.21"/>
    <n v="420.21"/>
    <x v="0"/>
    <x v="1"/>
    <x v="0"/>
    <s v="21:12"/>
    <s v="Weekday"/>
  </r>
  <r>
    <x v="1004"/>
    <x v="327"/>
    <s v="CUST0189"/>
    <x v="60"/>
    <x v="0"/>
    <s v="PRD017"/>
    <x v="27"/>
    <x v="0"/>
    <s v="STR032"/>
    <x v="99"/>
    <x v="0"/>
    <s v="EMP0133"/>
    <s v="Deepak Naicker"/>
    <s v="Sales"/>
    <n v="4"/>
    <n v="533.82000000000005"/>
    <n v="0"/>
    <n v="0"/>
    <x v="968"/>
    <n v="1590.76"/>
    <n v="544.52"/>
    <x v="0"/>
    <x v="1"/>
    <x v="1"/>
    <s v="20:30"/>
    <s v="Weekday"/>
  </r>
  <r>
    <x v="1005"/>
    <x v="133"/>
    <s v="CUST0051"/>
    <x v="14"/>
    <x v="0"/>
    <s v="PRD091"/>
    <x v="101"/>
    <x v="13"/>
    <s v="STR049"/>
    <x v="33"/>
    <x v="0"/>
    <s v="EMP0017"/>
    <s v="Ovi Sharma"/>
    <s v="Sales"/>
    <n v="7"/>
    <n v="397.67"/>
    <n v="0"/>
    <n v="0"/>
    <x v="969"/>
    <n v="2110.9899999999998"/>
    <n v="1090.25"/>
    <x v="0"/>
    <x v="1"/>
    <x v="1"/>
    <s v="20:56"/>
    <s v="Weekend"/>
  </r>
  <r>
    <x v="1006"/>
    <x v="265"/>
    <s v="CUST0108"/>
    <x v="473"/>
    <x v="0"/>
    <s v="PRD109"/>
    <x v="93"/>
    <x v="3"/>
    <s v="STR029"/>
    <x v="32"/>
    <x v="0"/>
    <s v="EMP0045"/>
    <s v="Mani Pillai"/>
    <s v="Cashier"/>
    <n v="8"/>
    <n v="160.30000000000001"/>
    <n v="15"/>
    <n v="192.36"/>
    <x v="970"/>
    <n v="1103.5999999999999"/>
    <n v="-13.56"/>
    <x v="0"/>
    <x v="1"/>
    <x v="2"/>
    <s v="11:19"/>
    <s v="Weekday"/>
  </r>
  <r>
    <x v="1007"/>
    <x v="176"/>
    <s v="CUST0596"/>
    <x v="491"/>
    <x v="1"/>
    <s v="PRD057"/>
    <x v="5"/>
    <x v="5"/>
    <s v="STR068"/>
    <x v="21"/>
    <x v="0"/>
    <s v="EMP0233"/>
    <s v="Sangeetha Balan"/>
    <s v="Sales"/>
    <n v="5"/>
    <n v="317.99"/>
    <n v="0"/>
    <n v="0"/>
    <x v="971"/>
    <n v="1175.25"/>
    <n v="653.19000000000005"/>
    <x v="0"/>
    <x v="0"/>
    <x v="1"/>
    <s v="14:55"/>
    <s v="Weekend"/>
  </r>
  <r>
    <x v="1008"/>
    <x v="19"/>
    <s v="CUST0547"/>
    <x v="374"/>
    <x v="2"/>
    <s v="PRD054"/>
    <x v="75"/>
    <x v="5"/>
    <s v="STR045"/>
    <x v="141"/>
    <x v="0"/>
    <s v="EMP0057"/>
    <s v="Indira Raj"/>
    <s v="Billing"/>
    <n v="1"/>
    <n v="530.16"/>
    <n v="20"/>
    <n v="106.03"/>
    <x v="972"/>
    <n v="379.19"/>
    <n v="108.56"/>
    <x v="0"/>
    <x v="1"/>
    <x v="0"/>
    <s v="16:59"/>
    <s v="Weekend"/>
  </r>
  <r>
    <x v="1009"/>
    <x v="212"/>
    <s v="CUST0137"/>
    <x v="72"/>
    <x v="0"/>
    <s v="PRD025"/>
    <x v="1"/>
    <x v="1"/>
    <s v="STR038"/>
    <x v="35"/>
    <x v="0"/>
    <s v="EMP0255"/>
    <s v="Jagan Chettiar"/>
    <s v="Billing"/>
    <n v="0"/>
    <n v="416.63"/>
    <n v="0"/>
    <n v="0"/>
    <x v="973"/>
    <n v="2001.3"/>
    <n v="915.11"/>
    <x v="0"/>
    <x v="1"/>
    <x v="0"/>
    <s v="16:50"/>
    <s v="Weekday"/>
  </r>
  <r>
    <x v="1010"/>
    <x v="131"/>
    <s v="CUST0269"/>
    <x v="372"/>
    <x v="1"/>
    <s v="PRD108"/>
    <x v="12"/>
    <x v="3"/>
    <s v="STR051"/>
    <x v="52"/>
    <x v="0"/>
    <s v="EMP0199"/>
    <s v="Pandi Naidu"/>
    <s v="Sales"/>
    <n v="2"/>
    <n v="306.62"/>
    <n v="5"/>
    <n v="30.66"/>
    <x v="974"/>
    <n v="519.86"/>
    <n v="150.11000000000001"/>
    <x v="0"/>
    <x v="1"/>
    <x v="2"/>
    <s v="10:25"/>
    <s v="Weekend"/>
  </r>
  <r>
    <x v="1011"/>
    <x v="278"/>
    <s v="CUST0333"/>
    <x v="21"/>
    <x v="1"/>
    <s v="PRD019"/>
    <x v="35"/>
    <x v="0"/>
    <s v="STR109"/>
    <x v="162"/>
    <x v="1"/>
    <s v="EMP0180"/>
    <s v="Venkat Balan"/>
    <s v="Billing"/>
    <n v="5"/>
    <n v="448.94"/>
    <n v="20"/>
    <n v="448.94"/>
    <x v="975"/>
    <n v="1900.4"/>
    <n v="-104.64"/>
    <x v="0"/>
    <x v="1"/>
    <x v="1"/>
    <s v="11:59"/>
    <s v="Weekday"/>
  </r>
  <r>
    <x v="1012"/>
    <x v="99"/>
    <s v="CUST0044"/>
    <x v="355"/>
    <x v="2"/>
    <s v="PRD026"/>
    <x v="99"/>
    <x v="1"/>
    <s v="STR061"/>
    <x v="66"/>
    <x v="0"/>
    <s v="EMP0329"/>
    <s v="Balamurugan Nair"/>
    <s v="Cashier"/>
    <n v="4"/>
    <n v="329.69"/>
    <n v="0"/>
    <n v="0"/>
    <x v="976"/>
    <n v="989"/>
    <n v="527.57000000000005"/>
    <x v="0"/>
    <x v="1"/>
    <x v="1"/>
    <s v="19:31"/>
    <s v="Weekend"/>
  </r>
  <r>
    <x v="1013"/>
    <x v="328"/>
    <s v="CUST0018"/>
    <x v="476"/>
    <x v="1"/>
    <s v="PRD010"/>
    <x v="127"/>
    <x v="16"/>
    <s v="STR053"/>
    <x v="11"/>
    <x v="0"/>
    <s v="EMP0007"/>
    <s v="Udhay Selvam"/>
    <s v="Billing"/>
    <n v="4"/>
    <n v="182.3"/>
    <n v="0"/>
    <n v="0"/>
    <x v="977"/>
    <n v="430.4"/>
    <n v="298.8"/>
    <x v="0"/>
    <x v="1"/>
    <x v="1"/>
    <s v="21:58"/>
    <s v="Weekday"/>
  </r>
  <r>
    <x v="1014"/>
    <x v="322"/>
    <s v="CUST0657"/>
    <x v="399"/>
    <x v="1"/>
    <s v="PRD090"/>
    <x v="91"/>
    <x v="8"/>
    <s v="STR162"/>
    <x v="145"/>
    <x v="2"/>
    <s v="EMP0272"/>
    <s v="Dhanush Pillai"/>
    <s v="Store Manager"/>
    <n v="4"/>
    <n v="438.7"/>
    <n v="10"/>
    <n v="175.48"/>
    <x v="978"/>
    <n v="1480.72"/>
    <n v="335.5"/>
    <x v="0"/>
    <x v="1"/>
    <x v="1"/>
    <s v="19:03"/>
    <s v="Weekend"/>
  </r>
  <r>
    <x v="1015"/>
    <x v="320"/>
    <s v="CUST0493"/>
    <x v="152"/>
    <x v="0"/>
    <s v="PRD083"/>
    <x v="26"/>
    <x v="8"/>
    <s v="STR036"/>
    <x v="83"/>
    <x v="0"/>
    <s v="EMP0150"/>
    <s v="Dhanya Iyer"/>
    <s v="Operations"/>
    <n v="7"/>
    <n v="486.23"/>
    <n v="15"/>
    <n v="510.54"/>
    <x v="979"/>
    <n v="2502.29"/>
    <n v="390.78"/>
    <x v="0"/>
    <x v="1"/>
    <x v="1"/>
    <s v="18:49"/>
    <s v="Weekday"/>
  </r>
  <r>
    <x v="1016"/>
    <x v="0"/>
    <s v="CUST0009"/>
    <x v="492"/>
    <x v="2"/>
    <s v="PRD141"/>
    <x v="49"/>
    <x v="10"/>
    <s v="STR039"/>
    <x v="84"/>
    <x v="0"/>
    <s v="EMP0336"/>
    <s v="Sanjay Sharma"/>
    <s v="Billing"/>
    <n v="2"/>
    <n v="46.76"/>
    <n v="0"/>
    <n v="0"/>
    <x v="980"/>
    <n v="73.3"/>
    <n v="34.25"/>
    <x v="0"/>
    <x v="1"/>
    <x v="1"/>
    <s v="11:49"/>
    <s v="Weekend"/>
  </r>
  <r>
    <x v="1017"/>
    <x v="200"/>
    <s v="CUST0639"/>
    <x v="200"/>
    <x v="0"/>
    <s v="PRD076"/>
    <x v="144"/>
    <x v="2"/>
    <s v="STR109"/>
    <x v="162"/>
    <x v="1"/>
    <s v="EMP0180"/>
    <s v="Venkat Balan"/>
    <s v="Billing"/>
    <n v="4"/>
    <n v="423.99"/>
    <n v="5"/>
    <n v="84.8"/>
    <x v="981"/>
    <n v="1280.76"/>
    <n v="330.4"/>
    <x v="0"/>
    <x v="1"/>
    <x v="1"/>
    <s v="09:39"/>
    <s v="Weekday"/>
  </r>
  <r>
    <x v="1018"/>
    <x v="18"/>
    <s v="CUST0047"/>
    <x v="291"/>
    <x v="2"/>
    <s v="PRD102"/>
    <x v="136"/>
    <x v="4"/>
    <s v="STR124"/>
    <x v="29"/>
    <x v="1"/>
    <s v="EMP0138"/>
    <s v="Dinesh Velan"/>
    <s v="Cashier"/>
    <n v="4"/>
    <n v="400.33"/>
    <n v="10"/>
    <n v="160.13"/>
    <x v="473"/>
    <n v="1363.6"/>
    <n v="293.77"/>
    <x v="0"/>
    <x v="0"/>
    <x v="0"/>
    <s v="18:02"/>
    <s v="Weekend"/>
  </r>
  <r>
    <x v="1019"/>
    <x v="76"/>
    <s v="CUST0635"/>
    <x v="387"/>
    <x v="0"/>
    <s v="PRD089"/>
    <x v="116"/>
    <x v="8"/>
    <s v="STR078"/>
    <x v="53"/>
    <x v="0"/>
    <s v="EMP0296"/>
    <s v="Vani Venkataraman"/>
    <s v="Billing"/>
    <n v="2"/>
    <n v="305.67"/>
    <n v="0"/>
    <n v="0"/>
    <x v="982"/>
    <n v="502.84"/>
    <n v="108.5"/>
    <x v="0"/>
    <x v="1"/>
    <x v="1"/>
    <s v="19:03"/>
    <s v="Weekday"/>
  </r>
  <r>
    <x v="1020"/>
    <x v="246"/>
    <s v="CUST0053"/>
    <x v="371"/>
    <x v="2"/>
    <s v="PRD025"/>
    <x v="1"/>
    <x v="1"/>
    <s v="STR170"/>
    <x v="76"/>
    <x v="3"/>
    <s v="EMP0236"/>
    <s v="Madhavan Varma"/>
    <s v="Sales"/>
    <n v="1"/>
    <n v="383.51"/>
    <n v="20"/>
    <n v="76.7"/>
    <x v="983"/>
    <n v="285.89999999999998"/>
    <n v="20.91"/>
    <x v="0"/>
    <x v="1"/>
    <x v="1"/>
    <s v="09:29"/>
    <s v="Weekday"/>
  </r>
  <r>
    <x v="1021"/>
    <x v="305"/>
    <s v="CUST0046"/>
    <x v="198"/>
    <x v="0"/>
    <s v="PRD008"/>
    <x v="88"/>
    <x v="9"/>
    <s v="STR048"/>
    <x v="28"/>
    <x v="0"/>
    <s v="EMP0312"/>
    <s v="Vasanthi Chettiar"/>
    <s v="Sales"/>
    <n v="5"/>
    <n v="482.65"/>
    <n v="0"/>
    <n v="0"/>
    <x v="984"/>
    <n v="1414.4"/>
    <n v="998.85"/>
    <x v="0"/>
    <x v="1"/>
    <x v="1"/>
    <s v="11:46"/>
    <s v="Weekday"/>
  </r>
  <r>
    <x v="1022"/>
    <x v="59"/>
    <s v="CUST0279"/>
    <x v="49"/>
    <x v="0"/>
    <s v="PRD112"/>
    <x v="16"/>
    <x v="3"/>
    <s v="STR122"/>
    <x v="124"/>
    <x v="1"/>
    <s v="EMP0262"/>
    <s v="Umesh Krishnan"/>
    <s v="Sales"/>
    <n v="6"/>
    <n v="283.7"/>
    <n v="20"/>
    <n v="340.44"/>
    <x v="985"/>
    <n v="1263.1199999999999"/>
    <n v="302.89999999999998"/>
    <x v="0"/>
    <x v="1"/>
    <x v="1"/>
    <s v="10:02"/>
    <s v="Weekend"/>
  </r>
  <r>
    <x v="1023"/>
    <x v="54"/>
    <s v="CUST0085"/>
    <x v="345"/>
    <x v="2"/>
    <s v="PRD050"/>
    <x v="40"/>
    <x v="5"/>
    <s v="STR010"/>
    <x v="74"/>
    <x v="0"/>
    <s v="EMP0004"/>
    <s v="Hema Chettiar"/>
    <s v="Sales"/>
    <n v="1"/>
    <n v="51.33"/>
    <n v="5"/>
    <n v="2.57"/>
    <x v="986"/>
    <n v="37.479999999999997"/>
    <n v="11.28"/>
    <x v="0"/>
    <x v="1"/>
    <x v="1"/>
    <s v="19:38"/>
    <s v="Weekday"/>
  </r>
  <r>
    <x v="1024"/>
    <x v="208"/>
    <s v="CUST0189"/>
    <x v="60"/>
    <x v="0"/>
    <s v="PRD040"/>
    <x v="140"/>
    <x v="12"/>
    <s v="STR084"/>
    <x v="81"/>
    <x v="0"/>
    <s v="EMP0288"/>
    <s v="Chitra Selvam"/>
    <s v="Sales"/>
    <n v="3"/>
    <n v="158.04"/>
    <n v="20"/>
    <n v="94.82"/>
    <x v="987"/>
    <n v="382.44"/>
    <n v="53.75"/>
    <x v="0"/>
    <x v="1"/>
    <x v="1"/>
    <s v="19:23"/>
    <s v="Weekend"/>
  </r>
  <r>
    <x v="1025"/>
    <x v="300"/>
    <s v="CUST0114"/>
    <x v="303"/>
    <x v="2"/>
    <s v="PRD022"/>
    <x v="10"/>
    <x v="0"/>
    <s v="STR054"/>
    <x v="96"/>
    <x v="0"/>
    <s v="EMP0104"/>
    <s v="Pandi Nair"/>
    <s v="Inventory"/>
    <n v="1"/>
    <n v="397.22"/>
    <n v="5"/>
    <n v="19.86"/>
    <x v="988"/>
    <n v="319.37"/>
    <n v="114.59"/>
    <x v="0"/>
    <x v="1"/>
    <x v="2"/>
    <s v="09:25"/>
    <s v="Weekend"/>
  </r>
  <r>
    <x v="1026"/>
    <x v="62"/>
    <s v="CUST0541"/>
    <x v="289"/>
    <x v="0"/>
    <s v="PRD048"/>
    <x v="104"/>
    <x v="5"/>
    <s v="STR087"/>
    <x v="88"/>
    <x v="0"/>
    <s v="EMP0222"/>
    <s v="Poornima Rao"/>
    <s v="Inventory"/>
    <n v="8"/>
    <n v="166.69"/>
    <n v="15"/>
    <n v="200.03"/>
    <x v="989"/>
    <n v="873.68"/>
    <n v="429.83"/>
    <x v="0"/>
    <x v="1"/>
    <x v="0"/>
    <s v="19:10"/>
    <s v="Weekend"/>
  </r>
  <r>
    <x v="1027"/>
    <x v="300"/>
    <s v="CUST0311"/>
    <x v="493"/>
    <x v="2"/>
    <s v="PRD091"/>
    <x v="101"/>
    <x v="13"/>
    <s v="STR073"/>
    <x v="24"/>
    <x v="0"/>
    <s v="EMP0268"/>
    <s v="Dhanya Sharma"/>
    <s v="Store Manager"/>
    <n v="3"/>
    <n v="376.11"/>
    <n v="10"/>
    <n v="112.83"/>
    <x v="990"/>
    <n v="904.71"/>
    <n v="263.11"/>
    <x v="0"/>
    <x v="1"/>
    <x v="1"/>
    <s v="19:51"/>
    <s v="Weekend"/>
  </r>
  <r>
    <x v="1028"/>
    <x v="141"/>
    <s v="CUST0439"/>
    <x v="182"/>
    <x v="1"/>
    <s v="PRD089"/>
    <x v="116"/>
    <x v="8"/>
    <s v="STR003"/>
    <x v="43"/>
    <x v="0"/>
    <s v="EMP0245"/>
    <s v="Ashok Nathan"/>
    <s v="Inventory"/>
    <n v="2"/>
    <n v="305.67"/>
    <n v="5"/>
    <n v="30.57"/>
    <x v="991"/>
    <n v="502.84"/>
    <n v="77.930000000000007"/>
    <x v="0"/>
    <x v="1"/>
    <x v="1"/>
    <s v="16:11"/>
    <s v="Weekday"/>
  </r>
  <r>
    <x v="1029"/>
    <x v="183"/>
    <s v="CUST0022"/>
    <x v="22"/>
    <x v="2"/>
    <s v="PRD026"/>
    <x v="99"/>
    <x v="1"/>
    <s v="STR023"/>
    <x v="59"/>
    <x v="0"/>
    <s v="EMP0311"/>
    <s v="Vijay Gounder"/>
    <s v="Store Manager"/>
    <n v="1"/>
    <n v="329.69"/>
    <n v="15"/>
    <n v="49.45"/>
    <x v="992"/>
    <n v="247.25"/>
    <n v="32.99"/>
    <x v="0"/>
    <x v="1"/>
    <x v="1"/>
    <s v="10:33"/>
    <s v="Weekday"/>
  </r>
  <r>
    <x v="1030"/>
    <x v="127"/>
    <s v="CUST0027"/>
    <x v="27"/>
    <x v="1"/>
    <s v="PRD047"/>
    <x v="52"/>
    <x v="5"/>
    <s v="STR079"/>
    <x v="123"/>
    <x v="0"/>
    <s v="EMP0295"/>
    <s v="Lakshmi Nair"/>
    <s v="Inventory"/>
    <n v="1"/>
    <n v="474.19"/>
    <n v="20"/>
    <n v="94.84"/>
    <x v="993"/>
    <n v="343.89"/>
    <n v="35.46"/>
    <x v="0"/>
    <x v="1"/>
    <x v="1"/>
    <s v="15:49"/>
    <s v="Weekday"/>
  </r>
  <r>
    <x v="1031"/>
    <x v="163"/>
    <s v="CUST0202"/>
    <x v="386"/>
    <x v="2"/>
    <s v="PRD095"/>
    <x v="18"/>
    <x v="4"/>
    <s v="STR038"/>
    <x v="35"/>
    <x v="0"/>
    <s v="EMP0041"/>
    <s v="Thenmozhi Pandian"/>
    <s v="Inventory"/>
    <n v="4"/>
    <n v="75.680000000000007"/>
    <n v="15"/>
    <n v="45.41"/>
    <x v="994"/>
    <n v="248.56"/>
    <n v="8.75"/>
    <x v="0"/>
    <x v="1"/>
    <x v="1"/>
    <s v="20:46"/>
    <s v="Weekday"/>
  </r>
  <r>
    <x v="1032"/>
    <x v="222"/>
    <s v="CUST0389"/>
    <x v="494"/>
    <x v="1"/>
    <s v="PRD047"/>
    <x v="52"/>
    <x v="5"/>
    <s v="STR046"/>
    <x v="0"/>
    <x v="0"/>
    <s v="EMP0172"/>
    <s v="Geetha Naicker"/>
    <s v="Cashier"/>
    <n v="5"/>
    <n v="474.19"/>
    <n v="5"/>
    <n v="118.55"/>
    <x v="995"/>
    <n v="1719.45"/>
    <n v="532.95000000000005"/>
    <x v="0"/>
    <x v="1"/>
    <x v="2"/>
    <s v="18:11"/>
    <s v="Weekday"/>
  </r>
  <r>
    <x v="1033"/>
    <x v="113"/>
    <s v="CUST0158"/>
    <x v="274"/>
    <x v="2"/>
    <s v="PRD030"/>
    <x v="9"/>
    <x v="1"/>
    <s v="STR176"/>
    <x v="161"/>
    <x v="3"/>
    <s v="EMP0085"/>
    <s v="Kalpana Nair"/>
    <s v="Store Manager"/>
    <n v="2"/>
    <n v="172.63"/>
    <n v="0"/>
    <n v="0"/>
    <x v="51"/>
    <n v="284"/>
    <n v="113.05"/>
    <x v="0"/>
    <x v="1"/>
    <x v="2"/>
    <s v="10:53"/>
    <s v="Weekend"/>
  </r>
  <r>
    <x v="1034"/>
    <x v="80"/>
    <s v="CUST0686"/>
    <x v="122"/>
    <x v="0"/>
    <s v="PRD016"/>
    <x v="34"/>
    <x v="0"/>
    <s v="STR014"/>
    <x v="131"/>
    <x v="0"/>
    <s v="EMP0109"/>
    <s v="Dinesh Chettiar"/>
    <s v="Store Manager"/>
    <n v="4"/>
    <n v="65.06"/>
    <n v="0"/>
    <n v="0"/>
    <x v="996"/>
    <n v="192.6"/>
    <n v="-261.85000000000002"/>
    <x v="0"/>
    <x v="1"/>
    <x v="2"/>
    <s v="20:49"/>
    <s v="Weekend"/>
  </r>
  <r>
    <x v="1035"/>
    <x v="197"/>
    <s v="CUST0242"/>
    <x v="60"/>
    <x v="0"/>
    <s v="PRD133"/>
    <x v="14"/>
    <x v="7"/>
    <s v="STR065"/>
    <x v="163"/>
    <x v="0"/>
    <s v="EMP0192"/>
    <s v="Rajesh Mudaliar"/>
    <s v="Billing"/>
    <n v="3"/>
    <n v="87.9"/>
    <n v="10"/>
    <n v="26.37"/>
    <x v="997"/>
    <n v="186.75"/>
    <n v="50.58"/>
    <x v="0"/>
    <x v="1"/>
    <x v="1"/>
    <s v="12:39"/>
    <s v="Weekday"/>
  </r>
  <r>
    <x v="1036"/>
    <x v="27"/>
    <s v="CUST0061"/>
    <x v="326"/>
    <x v="0"/>
    <s v="PRD003"/>
    <x v="57"/>
    <x v="9"/>
    <s v="STR064"/>
    <x v="110"/>
    <x v="0"/>
    <s v="EMP0027"/>
    <s v="Priya Sharma"/>
    <s v="Billing"/>
    <n v="8"/>
    <n v="601.62"/>
    <n v="20"/>
    <n v="962.59"/>
    <x v="998"/>
    <n v="2749.2"/>
    <n v="1101.17"/>
    <x v="0"/>
    <x v="1"/>
    <x v="1"/>
    <s v="18:03"/>
    <s v="Weekday"/>
  </r>
  <r>
    <x v="1037"/>
    <x v="313"/>
    <s v="CUST0461"/>
    <x v="235"/>
    <x v="0"/>
    <s v="PRD005"/>
    <x v="44"/>
    <x v="9"/>
    <s v="STR036"/>
    <x v="83"/>
    <x v="0"/>
    <s v="EMP0150"/>
    <s v="Dhanya Iyer"/>
    <s v="Operations"/>
    <n v="3"/>
    <n v="334.1"/>
    <n v="0"/>
    <n v="0"/>
    <x v="999"/>
    <n v="615.80999999999995"/>
    <n v="386.49"/>
    <x v="0"/>
    <x v="1"/>
    <x v="1"/>
    <s v="11:47"/>
    <s v="Weekday"/>
  </r>
  <r>
    <x v="1038"/>
    <x v="329"/>
    <s v="CUST0566"/>
    <x v="495"/>
    <x v="2"/>
    <s v="PRD126"/>
    <x v="79"/>
    <x v="6"/>
    <s v="STR098"/>
    <x v="39"/>
    <x v="2"/>
    <s v="EMP0050"/>
    <s v="Umesh Menon"/>
    <s v="Sales"/>
    <n v="4"/>
    <n v="360.52"/>
    <n v="0"/>
    <n v="0"/>
    <x v="1000"/>
    <n v="1297.92"/>
    <n v="144.16"/>
    <x v="0"/>
    <x v="1"/>
    <x v="1"/>
    <s v="16:25"/>
    <s v="Weekday"/>
  </r>
  <r>
    <x v="1039"/>
    <x v="87"/>
    <s v="CUST0463"/>
    <x v="496"/>
    <x v="0"/>
    <s v="PRD089"/>
    <x v="116"/>
    <x v="8"/>
    <s v="STR030"/>
    <x v="158"/>
    <x v="0"/>
    <s v="EMP0224"/>
    <s v="Sathish Sekar"/>
    <s v="Operations"/>
    <n v="6"/>
    <n v="332.46"/>
    <n v="0"/>
    <n v="0"/>
    <x v="1001"/>
    <n v="1508.52"/>
    <n v="486.24"/>
    <x v="0"/>
    <x v="1"/>
    <x v="0"/>
    <s v="10:01"/>
    <s v="Weekday"/>
  </r>
  <r>
    <x v="1040"/>
    <x v="107"/>
    <s v="CUST0522"/>
    <x v="134"/>
    <x v="1"/>
    <s v="PRD003"/>
    <x v="57"/>
    <x v="9"/>
    <s v="STR082"/>
    <x v="87"/>
    <x v="0"/>
    <s v="EMP0115"/>
    <s v="Vasanth Menon"/>
    <s v="Store Manager"/>
    <n v="4"/>
    <n v="589.75"/>
    <n v="0"/>
    <n v="0"/>
    <x v="1002"/>
    <n v="1374.6"/>
    <n v="1338.25"/>
    <x v="0"/>
    <x v="1"/>
    <x v="2"/>
    <s v="15:27"/>
    <s v="Weekend"/>
  </r>
  <r>
    <x v="1041"/>
    <x v="153"/>
    <s v="CUST0474"/>
    <x v="328"/>
    <x v="2"/>
    <s v="PRD130"/>
    <x v="128"/>
    <x v="7"/>
    <s v="STR127"/>
    <x v="114"/>
    <x v="1"/>
    <s v="EMP0009"/>
    <s v="Usha Chettiar"/>
    <s v="Cashier"/>
    <n v="2"/>
    <n v="519.78"/>
    <n v="5"/>
    <n v="51.98"/>
    <x v="1003"/>
    <n v="795.84"/>
    <n v="339.88"/>
    <x v="0"/>
    <x v="1"/>
    <x v="1"/>
    <s v="20:47"/>
    <s v="Weekend"/>
  </r>
  <r>
    <x v="1042"/>
    <x v="5"/>
    <s v="CUST0238"/>
    <x v="418"/>
    <x v="1"/>
    <s v="PRD110"/>
    <x v="47"/>
    <x v="3"/>
    <s v="STR080"/>
    <x v="42"/>
    <x v="0"/>
    <s v="EMP0285"/>
    <s v="Lalitha Murugan"/>
    <s v="Store Manager"/>
    <n v="3"/>
    <n v="291.93"/>
    <n v="15"/>
    <n v="131.37"/>
    <x v="1004"/>
    <n v="761.1"/>
    <n v="94.98"/>
    <x v="0"/>
    <x v="1"/>
    <x v="0"/>
    <s v="17:45"/>
    <s v="Weekend"/>
  </r>
  <r>
    <x v="1043"/>
    <x v="330"/>
    <s v="CUST0097"/>
    <x v="497"/>
    <x v="2"/>
    <s v="PRD032"/>
    <x v="42"/>
    <x v="1"/>
    <s v="STR095"/>
    <x v="55"/>
    <x v="1"/>
    <s v="EMP0201"/>
    <s v="Bharath Reddy"/>
    <s v="Sales"/>
    <n v="3"/>
    <n v="141.11000000000001"/>
    <n v="0"/>
    <n v="0"/>
    <x v="801"/>
    <n v="347.73"/>
    <n v="75.599999999999994"/>
    <x v="0"/>
    <x v="1"/>
    <x v="1"/>
    <s v="13:05"/>
    <s v="Weekday"/>
  </r>
  <r>
    <x v="1044"/>
    <x v="108"/>
    <s v="CUST0541"/>
    <x v="289"/>
    <x v="0"/>
    <s v="PRD094"/>
    <x v="109"/>
    <x v="4"/>
    <s v="STR097"/>
    <x v="61"/>
    <x v="1"/>
    <s v="EMP0340"/>
    <s v="Nithya Subramaniam"/>
    <s v="Cashier"/>
    <n v="4"/>
    <n v="332.05"/>
    <n v="15"/>
    <n v="199.23"/>
    <x v="1005"/>
    <n v="1002.76"/>
    <n v="126.21"/>
    <x v="0"/>
    <x v="1"/>
    <x v="1"/>
    <s v="21:21"/>
    <s v="Weekday"/>
  </r>
  <r>
    <x v="1045"/>
    <x v="84"/>
    <s v="CUST0063"/>
    <x v="75"/>
    <x v="0"/>
    <s v="PRD068"/>
    <x v="83"/>
    <x v="11"/>
    <s v="STR081"/>
    <x v="119"/>
    <x v="0"/>
    <s v="EMP0186"/>
    <s v="Hemalatha Velan"/>
    <s v="Billing"/>
    <n v="8"/>
    <n v="253.59"/>
    <n v="15"/>
    <n v="304.31"/>
    <x v="1006"/>
    <n v="1287.8399999999999"/>
    <n v="436.57"/>
    <x v="0"/>
    <x v="1"/>
    <x v="1"/>
    <s v="14:38"/>
    <s v="Weekday"/>
  </r>
  <r>
    <x v="1046"/>
    <x v="262"/>
    <s v="CUST0225"/>
    <x v="427"/>
    <x v="1"/>
    <s v="PRD027"/>
    <x v="17"/>
    <x v="1"/>
    <s v="STR096"/>
    <x v="126"/>
    <x v="1"/>
    <s v="EMP0301"/>
    <s v="Kalpana Prabhu"/>
    <s v="Inventory"/>
    <n v="3"/>
    <n v="139.21"/>
    <n v="20"/>
    <n v="83.53"/>
    <x v="1007"/>
    <n v="320.97000000000003"/>
    <n v="63.24"/>
    <x v="0"/>
    <x v="1"/>
    <x v="1"/>
    <s v="14:38"/>
    <s v="Weekend"/>
  </r>
  <r>
    <x v="1047"/>
    <x v="22"/>
    <s v="CUST0699"/>
    <x v="400"/>
    <x v="0"/>
    <s v="PRD089"/>
    <x v="116"/>
    <x v="8"/>
    <s v="STR022"/>
    <x v="15"/>
    <x v="0"/>
    <s v="EMP0283"/>
    <s v="Suresh Pandian"/>
    <s v="Sales"/>
    <n v="7"/>
    <n v="345"/>
    <n v="10"/>
    <n v="241.5"/>
    <x v="1008"/>
    <n v="1759.94"/>
    <n v="413.56"/>
    <x v="0"/>
    <x v="1"/>
    <x v="1"/>
    <s v="13:43"/>
    <s v="Weekday"/>
  </r>
  <r>
    <x v="1048"/>
    <x v="58"/>
    <s v="CUST0662"/>
    <x v="498"/>
    <x v="2"/>
    <s v="PRD012"/>
    <x v="61"/>
    <x v="9"/>
    <s v="STR082"/>
    <x v="87"/>
    <x v="0"/>
    <s v="EMP0115"/>
    <s v="Vasanth Menon"/>
    <s v="Store Manager"/>
    <n v="2"/>
    <n v="541.35"/>
    <n v="10"/>
    <n v="108.27"/>
    <x v="1009"/>
    <n v="672.8"/>
    <n v="301.63"/>
    <x v="0"/>
    <x v="1"/>
    <x v="0"/>
    <s v="15:30"/>
    <s v="Weekday"/>
  </r>
  <r>
    <x v="1049"/>
    <x v="80"/>
    <s v="CUST0587"/>
    <x v="215"/>
    <x v="2"/>
    <s v="PRD111"/>
    <x v="3"/>
    <x v="3"/>
    <s v="STR007"/>
    <x v="89"/>
    <x v="0"/>
    <s v="EMP0124"/>
    <s v="Vijay Pandian"/>
    <s v="Sales"/>
    <n v="4"/>
    <n v="225.45"/>
    <n v="0"/>
    <n v="0"/>
    <x v="1010"/>
    <n v="763.6"/>
    <n v="273.47000000000003"/>
    <x v="0"/>
    <x v="1"/>
    <x v="1"/>
    <s v="09:22"/>
    <s v="Weekend"/>
  </r>
  <r>
    <x v="1050"/>
    <x v="309"/>
    <s v="CUST0570"/>
    <x v="499"/>
    <x v="1"/>
    <s v="PRD035"/>
    <x v="29"/>
    <x v="1"/>
    <s v="STR081"/>
    <x v="119"/>
    <x v="0"/>
    <s v="EMP0031"/>
    <s v="Ramesh Iyer"/>
    <s v="Cashier"/>
    <n v="4"/>
    <n v="503.36"/>
    <n v="20"/>
    <n v="402.69"/>
    <x v="338"/>
    <n v="1559.2"/>
    <n v="51.55"/>
    <x v="0"/>
    <x v="1"/>
    <x v="2"/>
    <s v="15:40"/>
    <s v="Weekday"/>
  </r>
  <r>
    <x v="1051"/>
    <x v="45"/>
    <s v="CUST0441"/>
    <x v="500"/>
    <x v="1"/>
    <s v="PRD068"/>
    <x v="83"/>
    <x v="11"/>
    <s v="STR161"/>
    <x v="113"/>
    <x v="2"/>
    <s v="EMP0062"/>
    <s v="Jaya Selvam"/>
    <s v="Operations"/>
    <n v="3"/>
    <n v="232.2"/>
    <n v="20"/>
    <n v="139.32"/>
    <x v="1011"/>
    <n v="482.94"/>
    <n v="74.34"/>
    <x v="0"/>
    <x v="1"/>
    <x v="1"/>
    <s v="11:24"/>
    <s v="Weekday"/>
  </r>
  <r>
    <x v="1052"/>
    <x v="80"/>
    <s v="CUST0415"/>
    <x v="296"/>
    <x v="0"/>
    <s v="PRD084"/>
    <x v="118"/>
    <x v="8"/>
    <s v="STR030"/>
    <x v="158"/>
    <x v="0"/>
    <s v="EMP0224"/>
    <s v="Sathish Sekar"/>
    <s v="Operations"/>
    <n v="6"/>
    <n v="242.93"/>
    <n v="0"/>
    <n v="0"/>
    <x v="1012"/>
    <n v="1093.02"/>
    <n v="583.20000000000005"/>
    <x v="0"/>
    <x v="1"/>
    <x v="1"/>
    <s v="17:39"/>
    <s v="Weekend"/>
  </r>
  <r>
    <x v="1053"/>
    <x v="19"/>
    <s v="CUST0321"/>
    <x v="184"/>
    <x v="1"/>
    <s v="PRD012"/>
    <x v="61"/>
    <x v="9"/>
    <s v="STR092"/>
    <x v="26"/>
    <x v="0"/>
    <s v="EMP0122"/>
    <s v="Rajesh Chettiar"/>
    <s v="Cashier"/>
    <n v="5"/>
    <n v="541.35"/>
    <n v="5"/>
    <n v="135.34"/>
    <x v="721"/>
    <n v="1682"/>
    <n v="1275.1199999999999"/>
    <x v="0"/>
    <x v="1"/>
    <x v="1"/>
    <s v="15:49"/>
    <s v="Weekend"/>
  </r>
  <r>
    <x v="1054"/>
    <x v="58"/>
    <s v="CUST0278"/>
    <x v="501"/>
    <x v="1"/>
    <s v="PRD057"/>
    <x v="5"/>
    <x v="5"/>
    <s v="STR071"/>
    <x v="5"/>
    <x v="0"/>
    <s v="EMP0120"/>
    <s v="Mala Rao"/>
    <s v="Cashier"/>
    <n v="3"/>
    <n v="317.99"/>
    <n v="0"/>
    <n v="0"/>
    <x v="1013"/>
    <n v="705.15"/>
    <n v="248.82"/>
    <x v="0"/>
    <x v="1"/>
    <x v="1"/>
    <s v="09:42"/>
    <s v="Weekday"/>
  </r>
  <r>
    <x v="1055"/>
    <x v="331"/>
    <s v="CUST0370"/>
    <x v="81"/>
    <x v="0"/>
    <s v="PRD018"/>
    <x v="0"/>
    <x v="0"/>
    <s v="STR128"/>
    <x v="6"/>
    <x v="1"/>
    <s v="EMP0021"/>
    <s v="Tamil Nathan"/>
    <s v="Inventory"/>
    <n v="4"/>
    <n v="259.32"/>
    <n v="10"/>
    <n v="103.73"/>
    <x v="1014"/>
    <n v="764.8"/>
    <n v="168.75"/>
    <x v="0"/>
    <x v="1"/>
    <x v="1"/>
    <s v="19:16"/>
    <s v="Weekday"/>
  </r>
  <r>
    <x v="1056"/>
    <x v="115"/>
    <s v="CUST0417"/>
    <x v="261"/>
    <x v="2"/>
    <s v="PRD011"/>
    <x v="86"/>
    <x v="9"/>
    <s v="STR009"/>
    <x v="137"/>
    <x v="0"/>
    <s v="EMP0322"/>
    <s v="Prasath Naidu"/>
    <s v="Billing"/>
    <n v="3"/>
    <n v="168.36"/>
    <n v="5"/>
    <n v="25.25"/>
    <x v="1015"/>
    <n v="306.69"/>
    <n v="173.14"/>
    <x v="0"/>
    <x v="1"/>
    <x v="1"/>
    <s v="19:46"/>
    <s v="Weekday"/>
  </r>
  <r>
    <x v="1057"/>
    <x v="19"/>
    <s v="CUST0072"/>
    <x v="231"/>
    <x v="0"/>
    <s v="PRD008"/>
    <x v="88"/>
    <x v="9"/>
    <s v="STR161"/>
    <x v="113"/>
    <x v="2"/>
    <s v="EMP0126"/>
    <s v="Anjali Kumar"/>
    <s v="Sales"/>
    <n v="8"/>
    <n v="495.59"/>
    <n v="20"/>
    <n v="792.94"/>
    <x v="1016"/>
    <n v="2263.04"/>
    <n v="1384.51"/>
    <x v="0"/>
    <x v="1"/>
    <x v="1"/>
    <s v="16:23"/>
    <s v="Weekend"/>
  </r>
  <r>
    <x v="1058"/>
    <x v="186"/>
    <s v="CUST0059"/>
    <x v="438"/>
    <x v="2"/>
    <s v="PRD031"/>
    <x v="90"/>
    <x v="1"/>
    <s v="STR129"/>
    <x v="71"/>
    <x v="1"/>
    <s v="EMP0343"/>
    <s v="Kishore Velan"/>
    <s v="Inventory"/>
    <n v="3"/>
    <n v="342.46"/>
    <n v="10"/>
    <n v="102.74"/>
    <x v="1017"/>
    <n v="815.34"/>
    <n v="248"/>
    <x v="0"/>
    <x v="1"/>
    <x v="1"/>
    <s v="12:31"/>
    <s v="Weekend"/>
  </r>
  <r>
    <x v="1059"/>
    <x v="332"/>
    <s v="CUST0244"/>
    <x v="234"/>
    <x v="1"/>
    <s v="PRD004"/>
    <x v="89"/>
    <x v="9"/>
    <s v="STR057"/>
    <x v="155"/>
    <x v="0"/>
    <s v="EMP0065"/>
    <s v="Kavya Velan"/>
    <s v="Cashier"/>
    <n v="1"/>
    <n v="398.25"/>
    <n v="15"/>
    <n v="59.74"/>
    <x v="1018"/>
    <n v="236.54"/>
    <n v="101.97"/>
    <x v="0"/>
    <x v="1"/>
    <x v="1"/>
    <s v="20:49"/>
    <s v="Weekday"/>
  </r>
  <r>
    <x v="1060"/>
    <x v="333"/>
    <s v="CUST0673"/>
    <x v="502"/>
    <x v="1"/>
    <s v="PRD014"/>
    <x v="67"/>
    <x v="0"/>
    <s v="STR024"/>
    <x v="2"/>
    <x v="0"/>
    <s v="EMP0133"/>
    <s v="Deepak Naicker"/>
    <s v="Sales"/>
    <n v="2"/>
    <n v="434.65"/>
    <n v="20"/>
    <n v="173.86"/>
    <x v="1019"/>
    <n v="703.26"/>
    <n v="-7.82"/>
    <x v="0"/>
    <x v="1"/>
    <x v="1"/>
    <s v="14:35"/>
    <s v="Weekday"/>
  </r>
  <r>
    <x v="1061"/>
    <x v="175"/>
    <s v="CUST0651"/>
    <x v="503"/>
    <x v="2"/>
    <s v="PRD056"/>
    <x v="54"/>
    <x v="5"/>
    <s v="STR075"/>
    <x v="10"/>
    <x v="0"/>
    <s v="EMP0171"/>
    <s v="Ashok Nair"/>
    <s v="Cashier"/>
    <n v="3"/>
    <n v="333.54"/>
    <n v="5"/>
    <n v="50.03"/>
    <x v="1020"/>
    <n v="715.29"/>
    <n v="235.3"/>
    <x v="0"/>
    <x v="1"/>
    <x v="1"/>
    <s v="14:44"/>
    <s v="Weekday"/>
  </r>
  <r>
    <x v="1062"/>
    <x v="175"/>
    <s v="CUST0685"/>
    <x v="219"/>
    <x v="0"/>
    <s v="PRD049"/>
    <x v="126"/>
    <x v="5"/>
    <s v="STR055"/>
    <x v="27"/>
    <x v="0"/>
    <s v="EMP0068"/>
    <s v="Manoj Subramaniam"/>
    <s v="Sales"/>
    <n v="4"/>
    <n v="420.54"/>
    <n v="0"/>
    <n v="0"/>
    <x v="1021"/>
    <n v="1235.76"/>
    <n v="446.4"/>
    <x v="0"/>
    <x v="1"/>
    <x v="1"/>
    <s v="12:20"/>
    <s v="Weekday"/>
  </r>
  <r>
    <x v="1063"/>
    <x v="136"/>
    <s v="CUST0433"/>
    <x v="314"/>
    <x v="0"/>
    <s v="PRD035"/>
    <x v="29"/>
    <x v="1"/>
    <s v="STR057"/>
    <x v="155"/>
    <x v="0"/>
    <s v="EMP0225"/>
    <s v="Banu Achari"/>
    <s v="Sales"/>
    <n v="8"/>
    <n v="509.6"/>
    <n v="5"/>
    <n v="203.84"/>
    <x v="1022"/>
    <n v="3118.4"/>
    <n v="754.56"/>
    <x v="0"/>
    <x v="1"/>
    <x v="2"/>
    <s v="14:54"/>
    <s v="Weekday"/>
  </r>
  <r>
    <x v="1064"/>
    <x v="97"/>
    <s v="CUST0343"/>
    <x v="190"/>
    <x v="1"/>
    <s v="PRD021"/>
    <x v="15"/>
    <x v="0"/>
    <s v="STR155"/>
    <x v="120"/>
    <x v="2"/>
    <s v="EMP0175"/>
    <s v="Dinesh Reddy"/>
    <s v="Sales"/>
    <n v="4"/>
    <n v="38.659999999999997"/>
    <n v="0"/>
    <n v="0"/>
    <x v="1023"/>
    <n v="129.6"/>
    <n v="48.24"/>
    <x v="0"/>
    <x v="1"/>
    <x v="1"/>
    <s v="14:29"/>
    <s v="Weekend"/>
  </r>
  <r>
    <x v="1065"/>
    <x v="217"/>
    <s v="CUST0402"/>
    <x v="19"/>
    <x v="0"/>
    <s v="PRD084"/>
    <x v="118"/>
    <x v="8"/>
    <s v="STR013"/>
    <x v="50"/>
    <x v="0"/>
    <s v="EMP0077"/>
    <s v="Senthil Subramaniam"/>
    <s v="Cashier"/>
    <n v="7"/>
    <n v="228.59"/>
    <n v="10"/>
    <n v="160.01"/>
    <x v="1024"/>
    <n v="1275.19"/>
    <n v="380.95"/>
    <x v="0"/>
    <x v="1"/>
    <x v="0"/>
    <s v="09:48"/>
    <s v="Weekend"/>
  </r>
  <r>
    <x v="1066"/>
    <x v="218"/>
    <s v="CUST0627"/>
    <x v="168"/>
    <x v="1"/>
    <s v="PRD019"/>
    <x v="35"/>
    <x v="0"/>
    <s v="STR003"/>
    <x v="43"/>
    <x v="0"/>
    <s v="EMP0298"/>
    <s v="Balaji Reddy"/>
    <s v="Billing"/>
    <n v="3"/>
    <n v="448.94"/>
    <n v="10"/>
    <n v="134.68"/>
    <x v="1025"/>
    <n v="1140.24"/>
    <n v="71.900000000000006"/>
    <x v="0"/>
    <x v="1"/>
    <x v="1"/>
    <s v="10:30"/>
    <s v="Weekday"/>
  </r>
  <r>
    <x v="1067"/>
    <x v="172"/>
    <s v="CUST0610"/>
    <x v="504"/>
    <x v="0"/>
    <s v="PRD031"/>
    <x v="90"/>
    <x v="1"/>
    <s v="STR136"/>
    <x v="48"/>
    <x v="1"/>
    <s v="EMP0070"/>
    <s v="Umesh Subramaniam"/>
    <s v="Sales"/>
    <n v="5"/>
    <n v="373.84"/>
    <n v="15"/>
    <n v="280.38"/>
    <x v="1026"/>
    <n v="1358.9"/>
    <n v="468.24"/>
    <x v="0"/>
    <x v="1"/>
    <x v="1"/>
    <s v="11:36"/>
    <s v="Weekend"/>
  </r>
  <r>
    <x v="1068"/>
    <x v="142"/>
    <s v="CUST0228"/>
    <x v="373"/>
    <x v="0"/>
    <s v="PRD016"/>
    <x v="34"/>
    <x v="0"/>
    <s v="STR071"/>
    <x v="5"/>
    <x v="0"/>
    <s v="EMP0189"/>
    <s v="Harini Pillai"/>
    <s v="Billing"/>
    <n v="8"/>
    <n v="66.260000000000005"/>
    <n v="0"/>
    <n v="0"/>
    <x v="1027"/>
    <n v="385.2"/>
    <n v="144.88"/>
    <x v="0"/>
    <x v="1"/>
    <x v="1"/>
    <s v="13:11"/>
    <s v="Weekday"/>
  </r>
  <r>
    <x v="1069"/>
    <x v="48"/>
    <s v="CUST0100"/>
    <x v="352"/>
    <x v="1"/>
    <s v="PRD119"/>
    <x v="8"/>
    <x v="6"/>
    <s v="STR120"/>
    <x v="70"/>
    <x v="1"/>
    <s v="EMP0344"/>
    <s v="Meena Kumar"/>
    <s v="Sales"/>
    <n v="4"/>
    <n v="234.86"/>
    <n v="0"/>
    <n v="0"/>
    <x v="1028"/>
    <n v="852.92"/>
    <n v="227.44"/>
    <x v="0"/>
    <x v="1"/>
    <x v="1"/>
    <s v="12:19"/>
    <s v="Weekend"/>
  </r>
  <r>
    <x v="1070"/>
    <x v="324"/>
    <s v="CUST0664"/>
    <x v="436"/>
    <x v="1"/>
    <s v="PRD027"/>
    <x v="17"/>
    <x v="1"/>
    <s v="STR037"/>
    <x v="57"/>
    <x v="0"/>
    <s v="EMP0216"/>
    <s v="Deepak Nathan"/>
    <s v="HR"/>
    <n v="5"/>
    <n v="139.21"/>
    <n v="5"/>
    <n v="34.799999999999997"/>
    <x v="1029"/>
    <n v="534.95000000000005"/>
    <n v="126.3"/>
    <x v="0"/>
    <x v="1"/>
    <x v="2"/>
    <s v="17:48"/>
    <s v="Weekday"/>
  </r>
  <r>
    <x v="1071"/>
    <x v="285"/>
    <s v="CUST0320"/>
    <x v="433"/>
    <x v="1"/>
    <s v="PRD064"/>
    <x v="53"/>
    <x v="11"/>
    <s v="STR047"/>
    <x v="37"/>
    <x v="0"/>
    <s v="EMP0166"/>
    <s v="Ramesh Pandian"/>
    <s v="Sales"/>
    <n v="4"/>
    <n v="386.17"/>
    <n v="5"/>
    <n v="77.23"/>
    <x v="1030"/>
    <n v="1102.68"/>
    <n v="364.77"/>
    <x v="0"/>
    <x v="1"/>
    <x v="1"/>
    <s v="21:31"/>
    <s v="Weekday"/>
  </r>
  <r>
    <x v="1072"/>
    <x v="58"/>
    <s v="CUST0375"/>
    <x v="32"/>
    <x v="2"/>
    <s v="PRD016"/>
    <x v="34"/>
    <x v="0"/>
    <s v="STR059"/>
    <x v="68"/>
    <x v="0"/>
    <s v="EMP0314"/>
    <s v="Naveen Naidu"/>
    <s v="Cashier"/>
    <n v="3"/>
    <n v="61.22"/>
    <n v="20"/>
    <n v="36.729999999999997"/>
    <x v="1031"/>
    <n v="144.44999999999999"/>
    <n v="2.48"/>
    <x v="0"/>
    <x v="1"/>
    <x v="1"/>
    <s v="17:34"/>
    <s v="Weekday"/>
  </r>
  <r>
    <x v="1073"/>
    <x v="330"/>
    <s v="CUST0454"/>
    <x v="364"/>
    <x v="1"/>
    <s v="PRD040"/>
    <x v="140"/>
    <x v="12"/>
    <s v="STR048"/>
    <x v="28"/>
    <x v="0"/>
    <s v="EMP0152"/>
    <s v="Thiru Varma"/>
    <s v="Store Manager"/>
    <n v="4"/>
    <n v="144.03"/>
    <n v="0"/>
    <n v="0"/>
    <x v="1032"/>
    <n v="509.92"/>
    <n v="66.2"/>
    <x v="0"/>
    <x v="1"/>
    <x v="1"/>
    <s v="10:53"/>
    <s v="Weekday"/>
  </r>
  <r>
    <x v="1074"/>
    <x v="334"/>
    <s v="CUST0283"/>
    <x v="28"/>
    <x v="1"/>
    <s v="PRD006"/>
    <x v="30"/>
    <x v="9"/>
    <s v="STR026"/>
    <x v="41"/>
    <x v="0"/>
    <s v="EMP0253"/>
    <s v="Vasanthi Naicker"/>
    <s v="HR"/>
    <n v="5"/>
    <n v="343.56"/>
    <n v="0"/>
    <n v="0"/>
    <x v="1033"/>
    <n v="1081.5999999999999"/>
    <n v="636.20000000000005"/>
    <x v="0"/>
    <x v="1"/>
    <x v="1"/>
    <s v="17:42"/>
    <s v="Weekday"/>
  </r>
  <r>
    <x v="1075"/>
    <x v="92"/>
    <s v="CUST0556"/>
    <x v="505"/>
    <x v="1"/>
    <s v="PRD002"/>
    <x v="95"/>
    <x v="9"/>
    <s v="STR134"/>
    <x v="54"/>
    <x v="1"/>
    <s v="EMP0170"/>
    <s v="Ovi Devi"/>
    <s v="Sales"/>
    <n v="5"/>
    <n v="440.5"/>
    <n v="15"/>
    <n v="330.38"/>
    <x v="747"/>
    <n v="1270.25"/>
    <n v="601.87"/>
    <x v="0"/>
    <x v="1"/>
    <x v="2"/>
    <s v="15:29"/>
    <s v="Weekday"/>
  </r>
  <r>
    <x v="1076"/>
    <x v="49"/>
    <s v="CUST0609"/>
    <x v="114"/>
    <x v="1"/>
    <s v="PRD148"/>
    <x v="122"/>
    <x v="10"/>
    <s v="STR074"/>
    <x v="49"/>
    <x v="0"/>
    <s v="EMP0270"/>
    <s v="Priya Venkataraman"/>
    <s v="Operations"/>
    <n v="4"/>
    <n v="108.97"/>
    <n v="0"/>
    <n v="0"/>
    <x v="1034"/>
    <n v="333.32"/>
    <n v="167.94"/>
    <x v="0"/>
    <x v="1"/>
    <x v="1"/>
    <s v="17:28"/>
    <s v="Weekend"/>
  </r>
  <r>
    <x v="1077"/>
    <x v="215"/>
    <s v="CUST0175"/>
    <x v="506"/>
    <x v="1"/>
    <s v="PRD048"/>
    <x v="104"/>
    <x v="5"/>
    <s v="STR001"/>
    <x v="13"/>
    <x v="0"/>
    <s v="EMP0219"/>
    <s v="Kavya Menon"/>
    <s v="Billing"/>
    <n v="5"/>
    <n v="147.72"/>
    <n v="0"/>
    <n v="0"/>
    <x v="1035"/>
    <n v="546.04999999999995"/>
    <n v="303.33999999999997"/>
    <x v="0"/>
    <x v="1"/>
    <x v="0"/>
    <s v="12:05"/>
    <s v="Weekend"/>
  </r>
  <r>
    <x v="1078"/>
    <x v="59"/>
    <s v="CUST0463"/>
    <x v="496"/>
    <x v="0"/>
    <s v="PRD016"/>
    <x v="34"/>
    <x v="0"/>
    <s v="STR116"/>
    <x v="95"/>
    <x v="1"/>
    <s v="EMP0111"/>
    <s v="Devi Mudaliar"/>
    <s v="Store Manager"/>
    <n v="6"/>
    <n v="66.16"/>
    <n v="0"/>
    <n v="0"/>
    <x v="1036"/>
    <n v="288.89999999999998"/>
    <n v="167.6"/>
    <x v="0"/>
    <x v="1"/>
    <x v="2"/>
    <s v="11:59"/>
    <s v="Weekend"/>
  </r>
  <r>
    <x v="1079"/>
    <x v="335"/>
    <s v="CUST0607"/>
    <x v="507"/>
    <x v="1"/>
    <s v="PRD020"/>
    <x v="80"/>
    <x v="0"/>
    <s v="STR132"/>
    <x v="19"/>
    <x v="1"/>
    <s v="EMP0106"/>
    <s v="Banu Raj"/>
    <s v="Sales"/>
    <n v="3"/>
    <n v="99.93"/>
    <n v="20"/>
    <n v="59.96"/>
    <x v="1037"/>
    <n v="258.14999999999998"/>
    <n v="17.649999999999999"/>
    <x v="0"/>
    <x v="1"/>
    <x v="1"/>
    <s v="18:34"/>
    <s v="Weekend"/>
  </r>
  <r>
    <x v="1080"/>
    <x v="233"/>
    <s v="CUST0284"/>
    <x v="508"/>
    <x v="2"/>
    <s v="PRD041"/>
    <x v="135"/>
    <x v="12"/>
    <s v="STR040"/>
    <x v="91"/>
    <x v="1"/>
    <s v="EMP0061"/>
    <s v="Poornima Devi"/>
    <s v="Billing"/>
    <n v="3"/>
    <n v="217.85"/>
    <n v="20"/>
    <n v="130.71"/>
    <x v="1038"/>
    <n v="569.07000000000005"/>
    <n v="32.200000000000003"/>
    <x v="0"/>
    <x v="1"/>
    <x v="2"/>
    <s v="19:32"/>
    <s v="Weekend"/>
  </r>
  <r>
    <x v="1081"/>
    <x v="174"/>
    <s v="CUST0369"/>
    <x v="30"/>
    <x v="2"/>
    <s v="PRD032"/>
    <x v="42"/>
    <x v="1"/>
    <s v="STR023"/>
    <x v="59"/>
    <x v="0"/>
    <s v="EMP0294"/>
    <s v="Meena Prabhu"/>
    <s v="Store Manager"/>
    <n v="1"/>
    <n v="141.11000000000001"/>
    <n v="0"/>
    <n v="0"/>
    <x v="1039"/>
    <n v="115.91"/>
    <n v="46.37"/>
    <x v="0"/>
    <x v="1"/>
    <x v="1"/>
    <s v="16:43"/>
    <s v="Weekend"/>
  </r>
  <r>
    <x v="1082"/>
    <x v="161"/>
    <s v="CUST0463"/>
    <x v="496"/>
    <x v="0"/>
    <s v="PRD032"/>
    <x v="42"/>
    <x v="1"/>
    <s v="STR046"/>
    <x v="0"/>
    <x v="0"/>
    <s v="EMP0191"/>
    <s v="Thenmozhi Krishnan"/>
    <s v="Billing"/>
    <n v="7"/>
    <n v="145.25"/>
    <n v="20"/>
    <n v="203.35"/>
    <x v="1040"/>
    <n v="811.37"/>
    <n v="2.0299999999999998"/>
    <x v="0"/>
    <x v="1"/>
    <x v="2"/>
    <s v="14:48"/>
    <s v="Weekday"/>
  </r>
  <r>
    <x v="1083"/>
    <x v="36"/>
    <s v="CUST0155"/>
    <x v="489"/>
    <x v="2"/>
    <s v="PRD112"/>
    <x v="16"/>
    <x v="3"/>
    <s v="STR050"/>
    <x v="147"/>
    <x v="0"/>
    <s v="EMP0269"/>
    <s v="Devi Sharma"/>
    <s v="Billing"/>
    <n v="4"/>
    <n v="251.73"/>
    <n v="0"/>
    <n v="0"/>
    <x v="1041"/>
    <n v="842.08"/>
    <n v="164.84"/>
    <x v="0"/>
    <x v="1"/>
    <x v="1"/>
    <s v="09:30"/>
    <s v="Weekday"/>
  </r>
  <r>
    <x v="1084"/>
    <x v="117"/>
    <s v="CUST0445"/>
    <x v="486"/>
    <x v="1"/>
    <s v="PRD009"/>
    <x v="21"/>
    <x v="9"/>
    <s v="STR043"/>
    <x v="93"/>
    <x v="0"/>
    <s v="EMP0014"/>
    <s v="Devi Rao"/>
    <s v="Billing"/>
    <n v="2"/>
    <n v="661.91"/>
    <n v="15"/>
    <n v="198.57"/>
    <x v="1042"/>
    <n v="797.44"/>
    <n v="327.81"/>
    <x v="0"/>
    <x v="1"/>
    <x v="2"/>
    <s v="19:17"/>
    <s v="Weekday"/>
  </r>
  <r>
    <x v="1085"/>
    <x v="58"/>
    <s v="CUST0653"/>
    <x v="509"/>
    <x v="0"/>
    <s v="PRD031"/>
    <x v="90"/>
    <x v="1"/>
    <s v="STR017"/>
    <x v="151"/>
    <x v="0"/>
    <s v="EMP0092"/>
    <s v="Tara Gupta"/>
    <s v="Sales"/>
    <n v="5"/>
    <n v="370.83"/>
    <n v="0"/>
    <n v="0"/>
    <x v="1043"/>
    <n v="1358.9"/>
    <n v="495.25"/>
    <x v="0"/>
    <x v="1"/>
    <x v="1"/>
    <s v="15:19"/>
    <s v="Weekday"/>
  </r>
  <r>
    <x v="1086"/>
    <x v="206"/>
    <s v="CUST0625"/>
    <x v="162"/>
    <x v="1"/>
    <s v="PRD069"/>
    <x v="141"/>
    <x v="11"/>
    <s v="STR107"/>
    <x v="135"/>
    <x v="1"/>
    <s v="EMP0038"/>
    <s v="Yamuna Achari"/>
    <s v="Inventory"/>
    <n v="2"/>
    <n v="468.94"/>
    <n v="0"/>
    <n v="0"/>
    <x v="1044"/>
    <n v="673.6"/>
    <n v="404.96"/>
    <x v="0"/>
    <x v="1"/>
    <x v="2"/>
    <s v="14:10"/>
    <s v="Weekend"/>
  </r>
  <r>
    <x v="1087"/>
    <x v="266"/>
    <s v="CUST0239"/>
    <x v="209"/>
    <x v="1"/>
    <s v="PRD130"/>
    <x v="128"/>
    <x v="7"/>
    <s v="STR023"/>
    <x v="59"/>
    <x v="0"/>
    <s v="EMP0156"/>
    <s v="Malathi Naicker"/>
    <s v="Inventory"/>
    <n v="4"/>
    <n v="519.78"/>
    <n v="0"/>
    <n v="0"/>
    <x v="1045"/>
    <n v="1591.68"/>
    <n v="487.44"/>
    <x v="0"/>
    <x v="1"/>
    <x v="1"/>
    <s v="18:23"/>
    <s v="Weekday"/>
  </r>
  <r>
    <x v="1088"/>
    <x v="336"/>
    <s v="CUST0189"/>
    <x v="60"/>
    <x v="0"/>
    <s v="PRD008"/>
    <x v="88"/>
    <x v="9"/>
    <s v="STR137"/>
    <x v="169"/>
    <x v="1"/>
    <s v="EMP0039"/>
    <s v="Indira Menon"/>
    <s v="Store Manager"/>
    <n v="6"/>
    <n v="460.4"/>
    <n v="20"/>
    <n v="552.48"/>
    <x v="1046"/>
    <n v="1697.28"/>
    <n v="512.64"/>
    <x v="0"/>
    <x v="1"/>
    <x v="1"/>
    <s v="18:57"/>
    <s v="Weekday"/>
  </r>
  <r>
    <x v="1089"/>
    <x v="208"/>
    <s v="CUST0539"/>
    <x v="510"/>
    <x v="2"/>
    <s v="PRD053"/>
    <x v="50"/>
    <x v="5"/>
    <s v="STR093"/>
    <x v="144"/>
    <x v="1"/>
    <s v="EMP0141"/>
    <s v="Mala Velan"/>
    <s v="Sales"/>
    <n v="3"/>
    <n v="262.77"/>
    <n v="20"/>
    <n v="157.66"/>
    <x v="1047"/>
    <n v="583.91999999999996"/>
    <n v="141.33000000000001"/>
    <x v="0"/>
    <x v="1"/>
    <x v="2"/>
    <s v="09:28"/>
    <s v="Weekend"/>
  </r>
  <r>
    <x v="1090"/>
    <x v="164"/>
    <s v="CUST0035"/>
    <x v="404"/>
    <x v="0"/>
    <s v="PRD001"/>
    <x v="92"/>
    <x v="9"/>
    <s v="STR028"/>
    <x v="29"/>
    <x v="0"/>
    <s v="EMP0123"/>
    <s v="Sundar Sharma"/>
    <s v="Cashier"/>
    <n v="8"/>
    <n v="314.61"/>
    <n v="0"/>
    <n v="0"/>
    <x v="1048"/>
    <n v="1477.92"/>
    <n v="1038.96"/>
    <x v="0"/>
    <x v="1"/>
    <x v="1"/>
    <s v="18:44"/>
    <s v="Weekday"/>
  </r>
  <r>
    <x v="1091"/>
    <x v="257"/>
    <s v="CUST0524"/>
    <x v="37"/>
    <x v="2"/>
    <s v="PRD081"/>
    <x v="63"/>
    <x v="2"/>
    <s v="STR104"/>
    <x v="143"/>
    <x v="1"/>
    <s v="EMP0148"/>
    <s v="Malathi Rao"/>
    <s v="Billing"/>
    <n v="3"/>
    <n v="55.81"/>
    <n v="10"/>
    <n v="16.739999999999998"/>
    <x v="1049"/>
    <n v="134.88"/>
    <n v="15.81"/>
    <x v="0"/>
    <x v="1"/>
    <x v="2"/>
    <s v="10:49"/>
    <s v="Weekday"/>
  </r>
  <r>
    <x v="1092"/>
    <x v="189"/>
    <s v="CUST0239"/>
    <x v="209"/>
    <x v="1"/>
    <s v="PRD016"/>
    <x v="34"/>
    <x v="0"/>
    <s v="STR140"/>
    <x v="73"/>
    <x v="1"/>
    <s v="EMP0145"/>
    <s v="Ilango Reddy"/>
    <s v="Cashier"/>
    <n v="3"/>
    <n v="59.92"/>
    <n v="20"/>
    <n v="35.950000000000003"/>
    <x v="1050"/>
    <n v="144.44999999999999"/>
    <n v="20.93"/>
    <x v="0"/>
    <x v="1"/>
    <x v="1"/>
    <s v="15:13"/>
    <s v="Weekend"/>
  </r>
  <r>
    <x v="1093"/>
    <x v="133"/>
    <s v="CUST0392"/>
    <x v="511"/>
    <x v="0"/>
    <s v="PRD095"/>
    <x v="18"/>
    <x v="4"/>
    <s v="STR023"/>
    <x v="59"/>
    <x v="0"/>
    <s v="EMP0035"/>
    <s v="Kavya Nathan"/>
    <s v="HR"/>
    <n v="7"/>
    <n v="85.31"/>
    <n v="0"/>
    <n v="0"/>
    <x v="1051"/>
    <n v="434.98"/>
    <n v="251.77"/>
    <x v="0"/>
    <x v="1"/>
    <x v="1"/>
    <s v="18:30"/>
    <s v="Weekend"/>
  </r>
  <r>
    <x v="1094"/>
    <x v="245"/>
    <s v="CUST0244"/>
    <x v="234"/>
    <x v="1"/>
    <s v="PRD066"/>
    <x v="73"/>
    <x v="11"/>
    <s v="STR068"/>
    <x v="21"/>
    <x v="0"/>
    <s v="EMP0304"/>
    <s v="Deepa Menon"/>
    <s v="Billing"/>
    <n v="5"/>
    <n v="491.81"/>
    <n v="20"/>
    <n v="491.81"/>
    <x v="1052"/>
    <n v="1827.85"/>
    <n v="434.48"/>
    <x v="0"/>
    <x v="1"/>
    <x v="1"/>
    <s v="18:33"/>
    <s v="Weekend"/>
  </r>
  <r>
    <x v="1095"/>
    <x v="113"/>
    <s v="CUST0572"/>
    <x v="104"/>
    <x v="0"/>
    <s v="PRD023"/>
    <x v="102"/>
    <x v="0"/>
    <s v="STR072"/>
    <x v="164"/>
    <x v="0"/>
    <s v="EMP0124"/>
    <s v="Vijay Pandian"/>
    <s v="Sales"/>
    <n v="7"/>
    <n v="377.42"/>
    <n v="0"/>
    <n v="0"/>
    <x v="1053"/>
    <n v="1862.7"/>
    <n v="1175.53"/>
    <x v="0"/>
    <x v="1"/>
    <x v="1"/>
    <s v="15:50"/>
    <s v="Weekend"/>
  </r>
  <r>
    <x v="1096"/>
    <x v="12"/>
    <s v="CUST0657"/>
    <x v="399"/>
    <x v="1"/>
    <s v="PRD034"/>
    <x v="84"/>
    <x v="1"/>
    <s v="STR077"/>
    <x v="136"/>
    <x v="0"/>
    <s v="EMP0030"/>
    <s v="Hariharan Rao"/>
    <s v="Cashier"/>
    <n v="5"/>
    <n v="124.84"/>
    <n v="10"/>
    <n v="62.42"/>
    <x v="130"/>
    <n v="486.75"/>
    <n v="159.30000000000001"/>
    <x v="0"/>
    <x v="1"/>
    <x v="1"/>
    <s v="16:44"/>
    <s v="Weekend"/>
  </r>
  <r>
    <x v="1097"/>
    <x v="317"/>
    <s v="CUST0353"/>
    <x v="205"/>
    <x v="0"/>
    <s v="PRD099"/>
    <x v="72"/>
    <x v="4"/>
    <s v="STR076"/>
    <x v="4"/>
    <x v="0"/>
    <s v="EMP0099"/>
    <s v="Elango Nair"/>
    <s v="Cashier"/>
    <n v="8"/>
    <n v="442.74"/>
    <n v="15"/>
    <n v="531.29"/>
    <x v="1054"/>
    <n v="2779.76"/>
    <n v="230.87"/>
    <x v="0"/>
    <x v="1"/>
    <x v="2"/>
    <s v="15:20"/>
    <s v="Weekday"/>
  </r>
  <r>
    <x v="1098"/>
    <x v="291"/>
    <s v="CUST0051"/>
    <x v="14"/>
    <x v="0"/>
    <s v="PRD103"/>
    <x v="33"/>
    <x v="4"/>
    <s v="STR070"/>
    <x v="104"/>
    <x v="0"/>
    <s v="EMP0003"/>
    <s v="Manoj Achari"/>
    <s v="Sales"/>
    <n v="3"/>
    <n v="398.76"/>
    <n v="5"/>
    <n v="59.81"/>
    <x v="1055"/>
    <n v="910.23"/>
    <n v="226.24"/>
    <x v="0"/>
    <x v="1"/>
    <x v="1"/>
    <s v="14:33"/>
    <s v="Weekday"/>
  </r>
  <r>
    <x v="1099"/>
    <x v="279"/>
    <s v="CUST0077"/>
    <x v="248"/>
    <x v="2"/>
    <s v="PRD032"/>
    <x v="42"/>
    <x v="1"/>
    <s v="STR046"/>
    <x v="0"/>
    <x v="0"/>
    <s v="EMP0023"/>
    <s v="Jayakumar Gounder"/>
    <s v="Operations"/>
    <n v="3"/>
    <n v="141.11000000000001"/>
    <n v="0"/>
    <n v="0"/>
    <x v="801"/>
    <n v="347.73"/>
    <n v="75.599999999999994"/>
    <x v="0"/>
    <x v="1"/>
    <x v="0"/>
    <s v="19:59"/>
    <s v="Weekday"/>
  </r>
  <r>
    <x v="1100"/>
    <x v="146"/>
    <s v="CUST0612"/>
    <x v="323"/>
    <x v="0"/>
    <s v="PRD143"/>
    <x v="107"/>
    <x v="10"/>
    <s v="STR163"/>
    <x v="36"/>
    <x v="2"/>
    <s v="EMP0292"/>
    <s v="Deepa Gupta"/>
    <s v="Inventory"/>
    <n v="5"/>
    <n v="225.21"/>
    <n v="15"/>
    <n v="168.91"/>
    <x v="1056"/>
    <n v="778.25"/>
    <n v="322.45999999999998"/>
    <x v="0"/>
    <x v="1"/>
    <x v="1"/>
    <s v="16:19"/>
    <s v="Weekend"/>
  </r>
  <r>
    <x v="1101"/>
    <x v="257"/>
    <s v="CUST0209"/>
    <x v="202"/>
    <x v="0"/>
    <s v="PRD094"/>
    <x v="109"/>
    <x v="4"/>
    <s v="STR083"/>
    <x v="134"/>
    <x v="0"/>
    <s v="EMP0074"/>
    <s v="Indira Varma"/>
    <s v="Sales"/>
    <n v="3"/>
    <n v="320.26"/>
    <n v="10"/>
    <n v="96.08"/>
    <x v="1057"/>
    <n v="752.07"/>
    <n v="112.63"/>
    <x v="0"/>
    <x v="1"/>
    <x v="0"/>
    <s v="11:05"/>
    <s v="Weekday"/>
  </r>
  <r>
    <x v="1102"/>
    <x v="254"/>
    <s v="CUST0294"/>
    <x v="512"/>
    <x v="1"/>
    <s v="PRD103"/>
    <x v="33"/>
    <x v="4"/>
    <s v="STR080"/>
    <x v="42"/>
    <x v="0"/>
    <s v="EMP0285"/>
    <s v="Lalitha Murugan"/>
    <s v="Store Manager"/>
    <n v="3"/>
    <n v="355.64"/>
    <n v="15"/>
    <n v="160.04"/>
    <x v="1058"/>
    <n v="910.23"/>
    <n v="132.68"/>
    <x v="0"/>
    <x v="1"/>
    <x v="2"/>
    <s v="14:32"/>
    <s v="Weekend"/>
  </r>
  <r>
    <x v="1103"/>
    <x v="201"/>
    <s v="CUST0063"/>
    <x v="75"/>
    <x v="0"/>
    <s v="PRD123"/>
    <x v="65"/>
    <x v="6"/>
    <s v="STR123"/>
    <x v="77"/>
    <x v="1"/>
    <s v="EMP0155"/>
    <s v="Vijay Chandran"/>
    <s v="Cashier"/>
    <n v="6"/>
    <n v="208.77"/>
    <n v="0"/>
    <n v="0"/>
    <x v="1059"/>
    <n v="950.58"/>
    <n v="302.04000000000002"/>
    <x v="0"/>
    <x v="1"/>
    <x v="2"/>
    <s v="09:48"/>
    <s v="Weekday"/>
  </r>
  <r>
    <x v="1104"/>
    <x v="131"/>
    <s v="CUST0493"/>
    <x v="152"/>
    <x v="0"/>
    <s v="PRD136"/>
    <x v="45"/>
    <x v="7"/>
    <s v="STR109"/>
    <x v="162"/>
    <x v="1"/>
    <s v="EMP0180"/>
    <s v="Venkat Balan"/>
    <s v="Billing"/>
    <n v="7"/>
    <n v="130.33000000000001"/>
    <n v="20"/>
    <n v="182.46"/>
    <x v="1060"/>
    <n v="638.26"/>
    <n v="201.07"/>
    <x v="0"/>
    <x v="1"/>
    <x v="1"/>
    <s v="13:32"/>
    <s v="Weekend"/>
  </r>
  <r>
    <x v="1105"/>
    <x v="128"/>
    <s v="CUST0688"/>
    <x v="513"/>
    <x v="2"/>
    <s v="PRD031"/>
    <x v="90"/>
    <x v="1"/>
    <s v="STR039"/>
    <x v="84"/>
    <x v="0"/>
    <s v="EMP0028"/>
    <s v="Thiru Krishnan"/>
    <s v="Sales"/>
    <n v="1"/>
    <n v="342.46"/>
    <n v="0"/>
    <n v="0"/>
    <x v="1061"/>
    <n v="271.77999999999997"/>
    <n v="70.680000000000007"/>
    <x v="0"/>
    <x v="1"/>
    <x v="1"/>
    <s v="13:53"/>
    <s v="Weekday"/>
  </r>
  <r>
    <x v="1106"/>
    <x v="94"/>
    <s v="CUST0315"/>
    <x v="165"/>
    <x v="1"/>
    <s v="PRD108"/>
    <x v="12"/>
    <x v="3"/>
    <s v="STR052"/>
    <x v="122"/>
    <x v="0"/>
    <s v="EMP0232"/>
    <s v="Uma Nathan"/>
    <s v="Operations"/>
    <n v="5"/>
    <n v="306.62"/>
    <n v="15"/>
    <n v="229.97"/>
    <x v="1062"/>
    <n v="1299.6500000000001"/>
    <n v="3.48"/>
    <x v="0"/>
    <x v="1"/>
    <x v="1"/>
    <s v="18:21"/>
    <s v="Weekday"/>
  </r>
  <r>
    <x v="1107"/>
    <x v="196"/>
    <s v="CUST0110"/>
    <x v="88"/>
    <x v="0"/>
    <s v="PRD123"/>
    <x v="65"/>
    <x v="6"/>
    <s v="STR080"/>
    <x v="42"/>
    <x v="0"/>
    <s v="EMP0285"/>
    <s v="Lalitha Murugan"/>
    <s v="Store Manager"/>
    <n v="3"/>
    <n v="206.02"/>
    <n v="0"/>
    <n v="0"/>
    <x v="1063"/>
    <n v="475.29"/>
    <n v="142.77000000000001"/>
    <x v="0"/>
    <x v="1"/>
    <x v="1"/>
    <s v="14:30"/>
    <s v="Weekday"/>
  </r>
  <r>
    <x v="1108"/>
    <x v="225"/>
    <s v="CUST0370"/>
    <x v="81"/>
    <x v="0"/>
    <s v="PRD049"/>
    <x v="126"/>
    <x v="5"/>
    <s v="STR098"/>
    <x v="39"/>
    <x v="2"/>
    <s v="EMP0050"/>
    <s v="Umesh Menon"/>
    <s v="Sales"/>
    <n v="5"/>
    <n v="469.11"/>
    <n v="15"/>
    <n v="351.83"/>
    <x v="1064"/>
    <n v="1544.7"/>
    <n v="748.08"/>
    <x v="0"/>
    <x v="1"/>
    <x v="1"/>
    <s v="18:49"/>
    <s v="Weekend"/>
  </r>
  <r>
    <x v="1109"/>
    <x v="101"/>
    <s v="CUST0346"/>
    <x v="20"/>
    <x v="0"/>
    <s v="PRD054"/>
    <x v="75"/>
    <x v="5"/>
    <s v="STR133"/>
    <x v="51"/>
    <x v="1"/>
    <s v="Missing Employee Id"/>
    <s v="Missing Name"/>
    <s v="Missing Department"/>
    <n v="8"/>
    <n v="561.87"/>
    <n v="0"/>
    <n v="0"/>
    <x v="1065"/>
    <n v="3033.52"/>
    <n v="1461.44"/>
    <x v="0"/>
    <x v="1"/>
    <x v="2"/>
    <s v="20:04"/>
    <s v="Weekday"/>
  </r>
  <r>
    <x v="1110"/>
    <x v="205"/>
    <s v="CUST0351"/>
    <x v="466"/>
    <x v="1"/>
    <s v="PRD119"/>
    <x v="8"/>
    <x v="6"/>
    <s v="STR012"/>
    <x v="85"/>
    <x v="0"/>
    <s v="EMP0142"/>
    <s v="Sathish Subramaniam"/>
    <s v="Billing"/>
    <n v="3"/>
    <n v="234.86"/>
    <n v="10"/>
    <n v="70.459999999999994"/>
    <x v="1066"/>
    <n v="639.69000000000005"/>
    <n v="-5.57"/>
    <x v="0"/>
    <x v="1"/>
    <x v="0"/>
    <s v="10:16"/>
    <s v="Weekday"/>
  </r>
  <r>
    <x v="1111"/>
    <x v="232"/>
    <s v="CUST0303"/>
    <x v="50"/>
    <x v="1"/>
    <s v="PRD070"/>
    <x v="6"/>
    <x v="2"/>
    <s v="STR010"/>
    <x v="74"/>
    <x v="0"/>
    <s v="EMP0129"/>
    <s v="Arun Nair"/>
    <s v="Inventory"/>
    <n v="4"/>
    <n v="233.47"/>
    <n v="5"/>
    <n v="46.69"/>
    <x v="1067"/>
    <n v="755.92"/>
    <n v="264.35000000000002"/>
    <x v="0"/>
    <x v="1"/>
    <x v="1"/>
    <s v="20:55"/>
    <s v="Weekend"/>
  </r>
  <r>
    <x v="1112"/>
    <x v="164"/>
    <s v="CUST0121"/>
    <x v="487"/>
    <x v="1"/>
    <s v="PRD025"/>
    <x v="1"/>
    <x v="1"/>
    <s v="STR064"/>
    <x v="110"/>
    <x v="0"/>
    <s v="EMP0228"/>
    <s v="Poornima Naidu"/>
    <s v="Sales"/>
    <n v="4"/>
    <n v="383.51"/>
    <n v="0"/>
    <n v="0"/>
    <x v="1"/>
    <n v="1143.5999999999999"/>
    <n v="390.44"/>
    <x v="0"/>
    <x v="1"/>
    <x v="1"/>
    <s v="17:35"/>
    <s v="Weekday"/>
  </r>
  <r>
    <x v="1113"/>
    <x v="84"/>
    <s v="CUST0135"/>
    <x v="361"/>
    <x v="2"/>
    <s v="PRD057"/>
    <x v="5"/>
    <x v="5"/>
    <s v="STR174"/>
    <x v="46"/>
    <x v="3"/>
    <s v="EMP0266"/>
    <s v="Bhuvana Iyer"/>
    <s v="Billing"/>
    <n v="3"/>
    <n v="317.99"/>
    <n v="0"/>
    <n v="0"/>
    <x v="1013"/>
    <n v="705.15"/>
    <n v="248.82"/>
    <x v="0"/>
    <x v="1"/>
    <x v="1"/>
    <s v="18:49"/>
    <s v="Weekday"/>
  </r>
  <r>
    <x v="1114"/>
    <x v="63"/>
    <s v="CUST0138"/>
    <x v="514"/>
    <x v="2"/>
    <s v="PRD029"/>
    <x v="11"/>
    <x v="1"/>
    <s v="STR103"/>
    <x v="154"/>
    <x v="1"/>
    <s v="EMP0251"/>
    <s v="Ishwarya Pillai"/>
    <s v="Cashier"/>
    <n v="4"/>
    <n v="332.73"/>
    <n v="15"/>
    <n v="199.64"/>
    <x v="1068"/>
    <n v="1044.8800000000001"/>
    <n v="86.4"/>
    <x v="0"/>
    <x v="1"/>
    <x v="1"/>
    <s v="21:05"/>
    <s v="Weekday"/>
  </r>
  <r>
    <x v="1115"/>
    <x v="185"/>
    <s v="CUST0633"/>
    <x v="43"/>
    <x v="0"/>
    <s v="PRD102"/>
    <x v="136"/>
    <x v="4"/>
    <s v="STR002"/>
    <x v="116"/>
    <x v="0"/>
    <s v="EMP0060"/>
    <s v="Venkat Gupta"/>
    <s v="Sales"/>
    <n v="3"/>
    <n v="447.33"/>
    <n v="0"/>
    <n v="0"/>
    <x v="1069"/>
    <n v="1022.7"/>
    <n v="319.29000000000002"/>
    <x v="0"/>
    <x v="1"/>
    <x v="1"/>
    <s v="14:58"/>
    <s v="Weekday"/>
  </r>
  <r>
    <x v="1116"/>
    <x v="137"/>
    <s v="CUST0347"/>
    <x v="349"/>
    <x v="2"/>
    <s v="PRD067"/>
    <x v="56"/>
    <x v="11"/>
    <s v="STR059"/>
    <x v="68"/>
    <x v="0"/>
    <s v="EMP0133"/>
    <s v="Deepak Naicker"/>
    <s v="Sales"/>
    <n v="4"/>
    <n v="186.38"/>
    <n v="10"/>
    <n v="74.55"/>
    <x v="1070"/>
    <n v="542.64"/>
    <n v="128.33000000000001"/>
    <x v="0"/>
    <x v="1"/>
    <x v="0"/>
    <s v="12:31"/>
    <s v="Weekday"/>
  </r>
  <r>
    <x v="1117"/>
    <x v="69"/>
    <s v="CUST0633"/>
    <x v="43"/>
    <x v="0"/>
    <s v="PRD124"/>
    <x v="22"/>
    <x v="6"/>
    <s v="STR053"/>
    <x v="11"/>
    <x v="0"/>
    <s v="EMP0190"/>
    <s v="Balaji Prabhu"/>
    <s v="HR"/>
    <n v="8"/>
    <n v="126.89"/>
    <n v="15"/>
    <n v="152.27000000000001"/>
    <x v="1071"/>
    <n v="871.36"/>
    <n v="-8.51"/>
    <x v="0"/>
    <x v="1"/>
    <x v="1"/>
    <s v="18:22"/>
    <s v="Weekday"/>
  </r>
  <r>
    <x v="1118"/>
    <x v="331"/>
    <s v="CUST0244"/>
    <x v="234"/>
    <x v="1"/>
    <s v="PRD136"/>
    <x v="45"/>
    <x v="7"/>
    <s v="STR164"/>
    <x v="75"/>
    <x v="2"/>
    <s v="EMP0327"/>
    <s v="Yogesh Varma"/>
    <s v="Inventory"/>
    <n v="3"/>
    <n v="123.11"/>
    <n v="15"/>
    <n v="55.4"/>
    <x v="1072"/>
    <n v="273.54000000000002"/>
    <n v="40.39"/>
    <x v="0"/>
    <x v="1"/>
    <x v="1"/>
    <s v="19:07"/>
    <s v="Weekday"/>
  </r>
  <r>
    <x v="1119"/>
    <x v="337"/>
    <s v="CUST0440"/>
    <x v="366"/>
    <x v="2"/>
    <s v="PRD059"/>
    <x v="133"/>
    <x v="11"/>
    <s v="STR131"/>
    <x v="82"/>
    <x v="1"/>
    <s v="EMP0077"/>
    <s v="Senthil Subramaniam"/>
    <s v="Cashier"/>
    <n v="4"/>
    <n v="507.5"/>
    <n v="0"/>
    <n v="0"/>
    <x v="466"/>
    <n v="1453.16"/>
    <n v="576.84"/>
    <x v="0"/>
    <x v="1"/>
    <x v="1"/>
    <s v="10:37"/>
    <s v="Weekday"/>
  </r>
  <r>
    <x v="1120"/>
    <x v="107"/>
    <s v="CUST0102"/>
    <x v="515"/>
    <x v="2"/>
    <s v="PRD119"/>
    <x v="8"/>
    <x v="6"/>
    <s v="STR079"/>
    <x v="123"/>
    <x v="0"/>
    <s v="EMP0295"/>
    <s v="Lakshmi Nair"/>
    <s v="Inventory"/>
    <n v="3"/>
    <n v="234.86"/>
    <n v="5"/>
    <n v="35.229999999999997"/>
    <x v="1073"/>
    <n v="639.69000000000005"/>
    <n v="130.06"/>
    <x v="0"/>
    <x v="1"/>
    <x v="1"/>
    <s v="15:23"/>
    <s v="Weekend"/>
  </r>
  <r>
    <x v="1121"/>
    <x v="171"/>
    <s v="CUST0425"/>
    <x v="92"/>
    <x v="0"/>
    <s v="PRD120"/>
    <x v="64"/>
    <x v="6"/>
    <s v="STR079"/>
    <x v="123"/>
    <x v="0"/>
    <s v="EMP0295"/>
    <s v="Lakshmi Nair"/>
    <s v="Inventory"/>
    <n v="3"/>
    <n v="117.04"/>
    <n v="10"/>
    <n v="35.11"/>
    <x v="1074"/>
    <n v="278.88"/>
    <n v="84.53"/>
    <x v="0"/>
    <x v="1"/>
    <x v="1"/>
    <s v="09:54"/>
    <s v="Weekend"/>
  </r>
  <r>
    <x v="1122"/>
    <x v="113"/>
    <s v="CUST0203"/>
    <x v="44"/>
    <x v="1"/>
    <s v="PRD093"/>
    <x v="4"/>
    <x v="4"/>
    <s v="STR073"/>
    <x v="24"/>
    <x v="0"/>
    <s v="EMP0268"/>
    <s v="Dhanya Sharma"/>
    <s v="Store Manager"/>
    <n v="2"/>
    <n v="96.72"/>
    <n v="10"/>
    <n v="19.34"/>
    <x v="1075"/>
    <n v="159.63999999999999"/>
    <n v="40.57"/>
    <x v="0"/>
    <x v="1"/>
    <x v="1"/>
    <s v="21:33"/>
    <s v="Weekend"/>
  </r>
  <r>
    <x v="1123"/>
    <x v="338"/>
    <s v="CUST0688"/>
    <x v="513"/>
    <x v="2"/>
    <s v="PRD076"/>
    <x v="144"/>
    <x v="2"/>
    <s v="STR061"/>
    <x v="66"/>
    <x v="0"/>
    <s v="EMP0279"/>
    <s v="Arun Varma"/>
    <s v="Sales"/>
    <n v="3"/>
    <n v="395.66"/>
    <n v="0"/>
    <n v="0"/>
    <x v="1076"/>
    <n v="960.57"/>
    <n v="226.41"/>
    <x v="0"/>
    <x v="1"/>
    <x v="1"/>
    <s v="10:23"/>
    <s v="Weekday"/>
  </r>
  <r>
    <x v="1124"/>
    <x v="54"/>
    <s v="CUST0513"/>
    <x v="516"/>
    <x v="2"/>
    <s v="PRD092"/>
    <x v="59"/>
    <x v="8"/>
    <s v="STR033"/>
    <x v="23"/>
    <x v="0"/>
    <s v="EMP0313"/>
    <s v="Lokesh Varma"/>
    <s v="HR"/>
    <n v="2"/>
    <n v="224.28"/>
    <n v="5"/>
    <n v="22.43"/>
    <x v="1077"/>
    <n v="384.78"/>
    <n v="41.35"/>
    <x v="0"/>
    <x v="0"/>
    <x v="1"/>
    <s v="11:40"/>
    <s v="Weekday"/>
  </r>
  <r>
    <x v="1125"/>
    <x v="319"/>
    <s v="CUST0493"/>
    <x v="152"/>
    <x v="0"/>
    <s v="PRD013"/>
    <x v="44"/>
    <x v="0"/>
    <s v="STR084"/>
    <x v="81"/>
    <x v="0"/>
    <s v="EMP0288"/>
    <s v="Chitra Selvam"/>
    <s v="Sales"/>
    <n v="7"/>
    <n v="169.79"/>
    <n v="0"/>
    <n v="0"/>
    <x v="1078"/>
    <n v="869.68"/>
    <n v="497.13"/>
    <x v="0"/>
    <x v="1"/>
    <x v="1"/>
    <s v="17:13"/>
    <s v="Weekend"/>
  </r>
  <r>
    <x v="1126"/>
    <x v="160"/>
    <s v="CUST0297"/>
    <x v="265"/>
    <x v="0"/>
    <s v="PRD024"/>
    <x v="39"/>
    <x v="0"/>
    <s v="STR033"/>
    <x v="23"/>
    <x v="0"/>
    <s v="EMP0313"/>
    <s v="Lokesh Varma"/>
    <s v="HR"/>
    <n v="5"/>
    <n v="328.53"/>
    <n v="15"/>
    <n v="246.4"/>
    <x v="1079"/>
    <n v="1230.5999999999999"/>
    <n v="375.09"/>
    <x v="0"/>
    <x v="1"/>
    <x v="1"/>
    <s v="19:41"/>
    <s v="Weekend"/>
  </r>
  <r>
    <x v="1127"/>
    <x v="329"/>
    <s v="CUST0228"/>
    <x v="373"/>
    <x v="0"/>
    <s v="PRD092"/>
    <x v="59"/>
    <x v="8"/>
    <s v="STR049"/>
    <x v="33"/>
    <x v="0"/>
    <s v="EMP0017"/>
    <s v="Ovi Sharma"/>
    <s v="Sales"/>
    <n v="4"/>
    <n v="240.95"/>
    <n v="5"/>
    <n v="48.19"/>
    <x v="1080"/>
    <n v="769.56"/>
    <n v="146.05000000000001"/>
    <x v="0"/>
    <x v="1"/>
    <x v="2"/>
    <s v="19:42"/>
    <s v="Weekday"/>
  </r>
  <r>
    <x v="1128"/>
    <x v="282"/>
    <s v="CUST0008"/>
    <x v="95"/>
    <x v="1"/>
    <s v="PRD094"/>
    <x v="109"/>
    <x v="4"/>
    <s v="STR009"/>
    <x v="137"/>
    <x v="0"/>
    <s v="EMP0133"/>
    <s v="Deepak Naicker"/>
    <s v="Sales"/>
    <n v="2"/>
    <n v="298.68"/>
    <n v="15"/>
    <n v="89.6"/>
    <x v="1081"/>
    <n v="501.38"/>
    <n v="6.38"/>
    <x v="0"/>
    <x v="1"/>
    <x v="0"/>
    <s v="13:16"/>
    <s v="Weekday"/>
  </r>
  <r>
    <x v="1129"/>
    <x v="219"/>
    <s v="CUST0647"/>
    <x v="306"/>
    <x v="0"/>
    <s v="PRD082"/>
    <x v="25"/>
    <x v="8"/>
    <s v="STR091"/>
    <x v="44"/>
    <x v="0"/>
    <s v="EMP0345"/>
    <s v="Chitra Murugan"/>
    <s v="Sales"/>
    <n v="8"/>
    <n v="238.7"/>
    <n v="0"/>
    <n v="0"/>
    <x v="1082"/>
    <n v="1539.28"/>
    <n v="370.32"/>
    <x v="0"/>
    <x v="1"/>
    <x v="1"/>
    <s v="13:33"/>
    <s v="Weekday"/>
  </r>
  <r>
    <x v="1130"/>
    <x v="266"/>
    <s v="CUST0045"/>
    <x v="244"/>
    <x v="0"/>
    <s v="PRD063"/>
    <x v="71"/>
    <x v="11"/>
    <s v="STR087"/>
    <x v="88"/>
    <x v="0"/>
    <s v="EMP0222"/>
    <s v="Poornima Rao"/>
    <s v="Inventory"/>
    <n v="8"/>
    <n v="78.319999999999993"/>
    <n v="0"/>
    <n v="0"/>
    <x v="1083"/>
    <n v="434.56"/>
    <n v="192"/>
    <x v="0"/>
    <x v="1"/>
    <x v="1"/>
    <s v="17:45"/>
    <s v="Weekday"/>
  </r>
  <r>
    <x v="1131"/>
    <x v="128"/>
    <s v="CUST0227"/>
    <x v="60"/>
    <x v="1"/>
    <s v="PRD058"/>
    <x v="146"/>
    <x v="11"/>
    <s v="STR032"/>
    <x v="99"/>
    <x v="0"/>
    <s v="EMP0036"/>
    <s v="Senthil Varma"/>
    <s v="Cashier"/>
    <n v="3"/>
    <n v="339.13"/>
    <n v="0"/>
    <n v="0"/>
    <x v="1084"/>
    <n v="752.04"/>
    <n v="265.35000000000002"/>
    <x v="0"/>
    <x v="1"/>
    <x v="1"/>
    <s v="12:23"/>
    <s v="Weekday"/>
  </r>
  <r>
    <x v="1132"/>
    <x v="265"/>
    <s v="CUST0507"/>
    <x v="13"/>
    <x v="1"/>
    <s v="PRD120"/>
    <x v="64"/>
    <x v="6"/>
    <s v="STR150"/>
    <x v="171"/>
    <x v="2"/>
    <s v="EMP0037"/>
    <s v="Divya Nathan"/>
    <s v="Cashier"/>
    <n v="3"/>
    <n v="109.69"/>
    <n v="0"/>
    <n v="0"/>
    <x v="1085"/>
    <n v="278.88"/>
    <n v="50.19"/>
    <x v="0"/>
    <x v="1"/>
    <x v="1"/>
    <s v="19:52"/>
    <s v="Weekday"/>
  </r>
  <r>
    <x v="1133"/>
    <x v="172"/>
    <s v="CUST0472"/>
    <x v="414"/>
    <x v="0"/>
    <s v="PRD076"/>
    <x v="144"/>
    <x v="2"/>
    <s v="STR127"/>
    <x v="114"/>
    <x v="1"/>
    <s v="EMP0043"/>
    <s v="Suresh Reddy"/>
    <s v="Cashier"/>
    <n v="4"/>
    <n v="400.07"/>
    <n v="0"/>
    <n v="0"/>
    <x v="1086"/>
    <n v="1280.76"/>
    <n v="559.55999999999995"/>
    <x v="0"/>
    <x v="1"/>
    <x v="1"/>
    <s v="11:02"/>
    <s v="Weekend"/>
  </r>
  <r>
    <x v="1134"/>
    <x v="172"/>
    <s v="CUST0620"/>
    <x v="287"/>
    <x v="1"/>
    <s v="PRD018"/>
    <x v="0"/>
    <x v="0"/>
    <s v="STR015"/>
    <x v="138"/>
    <x v="0"/>
    <s v="EMP0118"/>
    <s v="Banu Nathan"/>
    <s v="Inventory"/>
    <n v="1"/>
    <n v="232.58"/>
    <n v="0"/>
    <n v="0"/>
    <x v="491"/>
    <n v="191.2"/>
    <n v="76.27"/>
    <x v="0"/>
    <x v="1"/>
    <x v="2"/>
    <s v="17:49"/>
    <s v="Weekend"/>
  </r>
  <r>
    <x v="1135"/>
    <x v="198"/>
    <s v="CUST0665"/>
    <x v="271"/>
    <x v="1"/>
    <s v="PRD045"/>
    <x v="139"/>
    <x v="12"/>
    <s v="STR036"/>
    <x v="83"/>
    <x v="0"/>
    <s v="EMP0150"/>
    <s v="Dhanya Iyer"/>
    <s v="Operations"/>
    <n v="3"/>
    <n v="68.95"/>
    <n v="0"/>
    <n v="0"/>
    <x v="525"/>
    <n v="173.67"/>
    <n v="33.18"/>
    <x v="0"/>
    <x v="1"/>
    <x v="1"/>
    <s v="15:00"/>
    <s v="Weekday"/>
  </r>
  <r>
    <x v="1136"/>
    <x v="27"/>
    <s v="CUST0509"/>
    <x v="237"/>
    <x v="0"/>
    <s v="PRD114"/>
    <x v="37"/>
    <x v="3"/>
    <s v="STR084"/>
    <x v="81"/>
    <x v="0"/>
    <s v="EMP0288"/>
    <s v="Chitra Selvam"/>
    <s v="Sales"/>
    <n v="4"/>
    <n v="208.23"/>
    <n v="5"/>
    <n v="41.65"/>
    <x v="1087"/>
    <n v="633.12"/>
    <n v="158.15"/>
    <x v="0"/>
    <x v="1"/>
    <x v="1"/>
    <s v="17:14"/>
    <s v="Weekday"/>
  </r>
  <r>
    <x v="1137"/>
    <x v="241"/>
    <s v="CUST0204"/>
    <x v="225"/>
    <x v="0"/>
    <s v="PRD099"/>
    <x v="72"/>
    <x v="4"/>
    <s v="STR016"/>
    <x v="67"/>
    <x v="0"/>
    <s v="EMP0317"/>
    <s v="Umesh Sharma"/>
    <s v="HR"/>
    <n v="6"/>
    <n v="416.57"/>
    <n v="10"/>
    <n v="249.94"/>
    <x v="1088"/>
    <n v="2084.8200000000002"/>
    <n v="164.66"/>
    <x v="0"/>
    <x v="1"/>
    <x v="1"/>
    <s v="18:42"/>
    <s v="Weekday"/>
  </r>
  <r>
    <x v="1138"/>
    <x v="191"/>
    <s v="CUST0654"/>
    <x v="156"/>
    <x v="0"/>
    <s v="PRD055"/>
    <x v="103"/>
    <x v="5"/>
    <s v="STR058"/>
    <x v="90"/>
    <x v="0"/>
    <s v="EMP0133"/>
    <s v="Deepak Naicker"/>
    <s v="Sales"/>
    <n v="4"/>
    <n v="142.44999999999999"/>
    <n v="10"/>
    <n v="56.98"/>
    <x v="1089"/>
    <n v="382.8"/>
    <n v="206.94"/>
    <x v="0"/>
    <x v="1"/>
    <x v="2"/>
    <s v="12:46"/>
    <s v="Weekend"/>
  </r>
  <r>
    <x v="1139"/>
    <x v="262"/>
    <s v="CUST0477"/>
    <x v="53"/>
    <x v="0"/>
    <s v="PRD016"/>
    <x v="34"/>
    <x v="0"/>
    <s v="STR043"/>
    <x v="93"/>
    <x v="0"/>
    <s v="EMP0271"/>
    <s v="Dhanush Gounder"/>
    <s v="Inventory"/>
    <n v="5"/>
    <n v="66.900000000000006"/>
    <n v="20"/>
    <n v="66.900000000000006"/>
    <x v="1090"/>
    <n v="240.75"/>
    <n v="66.989999999999995"/>
    <x v="0"/>
    <x v="1"/>
    <x v="1"/>
    <s v="21:44"/>
    <s v="Weekend"/>
  </r>
  <r>
    <x v="1140"/>
    <x v="90"/>
    <s v="CUST0614"/>
    <x v="517"/>
    <x v="1"/>
    <s v="PRD080"/>
    <x v="106"/>
    <x v="2"/>
    <s v="STR006"/>
    <x v="18"/>
    <x v="0"/>
    <s v="EMP0265"/>
    <s v="Padma Subramaniam"/>
    <s v="Operations"/>
    <n v="3"/>
    <n v="275.70999999999998"/>
    <n v="0"/>
    <n v="0"/>
    <x v="1091"/>
    <n v="618.9"/>
    <n v="208.23"/>
    <x v="0"/>
    <x v="1"/>
    <x v="1"/>
    <s v="14:12"/>
    <s v="Weekday"/>
  </r>
  <r>
    <x v="1141"/>
    <x v="106"/>
    <s v="CUST0334"/>
    <x v="252"/>
    <x v="1"/>
    <s v="PRD053"/>
    <x v="50"/>
    <x v="5"/>
    <s v="STR139"/>
    <x v="105"/>
    <x v="1"/>
    <s v="EMP0035"/>
    <s v="Kavya Nathan"/>
    <s v="HR"/>
    <n v="2"/>
    <n v="262.77"/>
    <n v="0"/>
    <n v="0"/>
    <x v="1092"/>
    <n v="389.28"/>
    <n v="215.09"/>
    <x v="0"/>
    <x v="1"/>
    <x v="1"/>
    <s v="17:11"/>
    <s v="Weekend"/>
  </r>
  <r>
    <x v="1142"/>
    <x v="96"/>
    <s v="CUST0043"/>
    <x v="224"/>
    <x v="2"/>
    <s v="PRD102"/>
    <x v="136"/>
    <x v="4"/>
    <s v="STR124"/>
    <x v="29"/>
    <x v="1"/>
    <s v="EMP0149"/>
    <s v="Venkat Nathan"/>
    <s v="Billing"/>
    <n v="4"/>
    <n v="400.33"/>
    <n v="0"/>
    <n v="0"/>
    <x v="1093"/>
    <n v="1363.6"/>
    <n v="237.72"/>
    <x v="0"/>
    <x v="1"/>
    <x v="1"/>
    <s v="18:50"/>
    <s v="Weekday"/>
  </r>
  <r>
    <x v="1143"/>
    <x v="283"/>
    <s v="CUST0610"/>
    <x v="504"/>
    <x v="0"/>
    <s v="PRD091"/>
    <x v="101"/>
    <x v="13"/>
    <s v="STR018"/>
    <x v="69"/>
    <x v="0"/>
    <s v="EMP0308"/>
    <s v="Thenmozhi Selvam"/>
    <s v="Cashier"/>
    <n v="8"/>
    <n v="430.64"/>
    <n v="0"/>
    <n v="0"/>
    <x v="1094"/>
    <n v="2412.56"/>
    <n v="1032.56"/>
    <x v="0"/>
    <x v="1"/>
    <x v="0"/>
    <s v="10:11"/>
    <s v="Weekday"/>
  </r>
  <r>
    <x v="1144"/>
    <x v="209"/>
    <s v="CUST0510"/>
    <x v="359"/>
    <x v="2"/>
    <s v="PRD020"/>
    <x v="80"/>
    <x v="0"/>
    <s v="STR080"/>
    <x v="42"/>
    <x v="0"/>
    <s v="EMP0285"/>
    <s v="Lalitha Murugan"/>
    <s v="Store Manager"/>
    <n v="1"/>
    <n v="99.93"/>
    <n v="10"/>
    <n v="9.99"/>
    <x v="1095"/>
    <n v="86.05"/>
    <n v="3.89"/>
    <x v="0"/>
    <x v="1"/>
    <x v="2"/>
    <s v="17:01"/>
    <s v="Weekday"/>
  </r>
  <r>
    <x v="1145"/>
    <x v="232"/>
    <s v="CUST0415"/>
    <x v="296"/>
    <x v="0"/>
    <s v="PRD124"/>
    <x v="22"/>
    <x v="6"/>
    <s v="STR062"/>
    <x v="7"/>
    <x v="0"/>
    <s v="EMP0350"/>
    <s v="Uma Pandian"/>
    <s v="Cashier"/>
    <n v="8"/>
    <n v="139.36000000000001"/>
    <n v="10"/>
    <n v="111.49"/>
    <x v="1096"/>
    <n v="871.36"/>
    <n v="282.54000000000002"/>
    <x v="0"/>
    <x v="1"/>
    <x v="1"/>
    <s v="10:01"/>
    <s v="Weekend"/>
  </r>
  <r>
    <x v="1146"/>
    <x v="234"/>
    <s v="CUST0180"/>
    <x v="518"/>
    <x v="1"/>
    <s v="PRD092"/>
    <x v="59"/>
    <x v="8"/>
    <s v="STR173"/>
    <x v="150"/>
    <x v="3"/>
    <s v="EMP0019"/>
    <s v="Missing Employee Name"/>
    <s v="Sales"/>
    <n v="3"/>
    <n v="224.28"/>
    <n v="0"/>
    <n v="0"/>
    <x v="1097"/>
    <n v="577.16999999999996"/>
    <n v="95.67"/>
    <x v="0"/>
    <x v="1"/>
    <x v="2"/>
    <s v="19:11"/>
    <s v="Weekday"/>
  </r>
  <r>
    <x v="1147"/>
    <x v="208"/>
    <s v="CUST0200"/>
    <x v="65"/>
    <x v="0"/>
    <s v="PRD010"/>
    <x v="127"/>
    <x v="16"/>
    <s v="STR035"/>
    <x v="34"/>
    <x v="0"/>
    <s v="EMP0290"/>
    <s v="Balamurugan Iyer"/>
    <s v="Operations"/>
    <n v="4"/>
    <n v="194.14"/>
    <n v="20"/>
    <n v="155.31"/>
    <x v="1098"/>
    <n v="430.4"/>
    <n v="284.04000000000002"/>
    <x v="0"/>
    <x v="1"/>
    <x v="1"/>
    <s v="09:55"/>
    <s v="Weekend"/>
  </r>
  <r>
    <x v="1148"/>
    <x v="117"/>
    <s v="CUST0078"/>
    <x v="426"/>
    <x v="1"/>
    <s v="PRD080"/>
    <x v="106"/>
    <x v="2"/>
    <s v="STR055"/>
    <x v="27"/>
    <x v="0"/>
    <s v="EMP0068"/>
    <s v="Manoj Subramaniam"/>
    <s v="Sales"/>
    <n v="2"/>
    <n v="275.70999999999998"/>
    <n v="0"/>
    <n v="0"/>
    <x v="837"/>
    <n v="412.6"/>
    <n v="138.82"/>
    <x v="0"/>
    <x v="1"/>
    <x v="1"/>
    <s v="13:00"/>
    <s v="Weekday"/>
  </r>
  <r>
    <x v="1149"/>
    <x v="35"/>
    <s v="CUST0677"/>
    <x v="230"/>
    <x v="0"/>
    <s v="PRD145"/>
    <x v="145"/>
    <x v="10"/>
    <s v="STR019"/>
    <x v="9"/>
    <x v="0"/>
    <s v="EMP0064"/>
    <s v="Sanjay Venkataraman"/>
    <s v="Cashier"/>
    <n v="4"/>
    <n v="396.24"/>
    <n v="0"/>
    <n v="0"/>
    <x v="1099"/>
    <n v="1131.96"/>
    <n v="453"/>
    <x v="0"/>
    <x v="1"/>
    <x v="1"/>
    <s v="16:09"/>
    <s v="Weekday"/>
  </r>
  <r>
    <x v="1150"/>
    <x v="15"/>
    <s v="CUST0276"/>
    <x v="519"/>
    <x v="2"/>
    <s v="PRD111"/>
    <x v="3"/>
    <x v="3"/>
    <s v="STR037"/>
    <x v="57"/>
    <x v="0"/>
    <s v="EMP0332"/>
    <s v="Udhay Gounder"/>
    <s v="Cashier"/>
    <n v="1"/>
    <n v="225.45"/>
    <n v="0"/>
    <n v="0"/>
    <x v="1100"/>
    <n v="190.9"/>
    <n v="68.37"/>
    <x v="0"/>
    <x v="1"/>
    <x v="1"/>
    <s v="17:07"/>
    <s v="Weekend"/>
  </r>
  <r>
    <x v="1151"/>
    <x v="266"/>
    <s v="CUST0686"/>
    <x v="122"/>
    <x v="0"/>
    <s v="PRD034"/>
    <x v="84"/>
    <x v="1"/>
    <s v="STR012"/>
    <x v="85"/>
    <x v="0"/>
    <s v="EMP0157"/>
    <s v="Elango Velan"/>
    <s v="Cashier"/>
    <n v="6"/>
    <n v="126.77"/>
    <n v="20"/>
    <n v="152.12"/>
    <x v="1101"/>
    <n v="584.1"/>
    <n v="24.4"/>
    <x v="0"/>
    <x v="0"/>
    <x v="2"/>
    <s v="13:32"/>
    <s v="Weekday"/>
  </r>
  <r>
    <x v="1152"/>
    <x v="273"/>
    <s v="CUST0346"/>
    <x v="20"/>
    <x v="0"/>
    <s v="PRD150"/>
    <x v="51"/>
    <x v="10"/>
    <s v="STR074"/>
    <x v="49"/>
    <x v="0"/>
    <s v="EMP0270"/>
    <s v="Priya Venkataraman"/>
    <s v="Operations"/>
    <n v="3"/>
    <n v="244.28"/>
    <n v="20"/>
    <n v="146.57"/>
    <x v="1102"/>
    <n v="474.18"/>
    <n v="112.09"/>
    <x v="0"/>
    <x v="1"/>
    <x v="1"/>
    <s v="12:17"/>
    <s v="Weekday"/>
  </r>
  <r>
    <x v="1153"/>
    <x v="75"/>
    <s v="CUST0568"/>
    <x v="286"/>
    <x v="0"/>
    <s v="PRD051"/>
    <x v="43"/>
    <x v="5"/>
    <s v="STR123"/>
    <x v="77"/>
    <x v="1"/>
    <s v="EMP0155"/>
    <s v="Vijay Chandran"/>
    <s v="Cashier"/>
    <n v="7"/>
    <n v="153.31"/>
    <n v="0"/>
    <n v="0"/>
    <x v="1103"/>
    <n v="789.6"/>
    <n v="283.57"/>
    <x v="0"/>
    <x v="1"/>
    <x v="0"/>
    <s v="14:59"/>
    <s v="Weekday"/>
  </r>
  <r>
    <x v="1154"/>
    <x v="58"/>
    <s v="CUST0379"/>
    <x v="335"/>
    <x v="1"/>
    <s v="PRD054"/>
    <x v="75"/>
    <x v="5"/>
    <s v="STR081"/>
    <x v="119"/>
    <x v="0"/>
    <s v="EMP0031"/>
    <s v="Ramesh Iyer"/>
    <s v="Cashier"/>
    <n v="1"/>
    <n v="530.16"/>
    <n v="0"/>
    <n v="0"/>
    <x v="106"/>
    <n v="379.19"/>
    <n v="150.97"/>
    <x v="0"/>
    <x v="1"/>
    <x v="2"/>
    <s v="15:18"/>
    <s v="Weekday"/>
  </r>
  <r>
    <x v="1155"/>
    <x v="206"/>
    <s v="CUST0338"/>
    <x v="520"/>
    <x v="2"/>
    <s v="PRD022"/>
    <x v="10"/>
    <x v="0"/>
    <s v="STR068"/>
    <x v="21"/>
    <x v="0"/>
    <s v="EMP0304"/>
    <s v="Deepa Menon"/>
    <s v="Billing"/>
    <n v="3"/>
    <n v="397.22"/>
    <n v="5"/>
    <n v="59.58"/>
    <x v="1104"/>
    <n v="958.11"/>
    <n v="343.78"/>
    <x v="0"/>
    <x v="1"/>
    <x v="1"/>
    <s v="13:11"/>
    <s v="Weekend"/>
  </r>
  <r>
    <x v="1156"/>
    <x v="229"/>
    <s v="CUST0324"/>
    <x v="213"/>
    <x v="0"/>
    <s v="PRD084"/>
    <x v="118"/>
    <x v="8"/>
    <s v="STR014"/>
    <x v="131"/>
    <x v="0"/>
    <s v="EMP0109"/>
    <s v="Dinesh Chettiar"/>
    <s v="Store Manager"/>
    <n v="7"/>
    <n v="244.61"/>
    <n v="0"/>
    <n v="0"/>
    <x v="1105"/>
    <n v="1275.19"/>
    <n v="693.92"/>
    <x v="0"/>
    <x v="1"/>
    <x v="1"/>
    <s v="10:00"/>
    <s v="Weekend"/>
  </r>
  <r>
    <x v="1157"/>
    <x v="153"/>
    <s v="CUST0494"/>
    <x v="316"/>
    <x v="0"/>
    <s v="PRD002"/>
    <x v="95"/>
    <x v="9"/>
    <s v="STR046"/>
    <x v="0"/>
    <x v="0"/>
    <s v="EMP0172"/>
    <s v="Geetha Naicker"/>
    <s v="Cashier"/>
    <n v="4"/>
    <n v="490.98"/>
    <n v="0"/>
    <n v="0"/>
    <x v="1106"/>
    <n v="1016.2"/>
    <n v="1242.31"/>
    <x v="0"/>
    <x v="1"/>
    <x v="2"/>
    <s v="20:19"/>
    <s v="Weekend"/>
  </r>
  <r>
    <x v="1158"/>
    <x v="46"/>
    <s v="CUST0117"/>
    <x v="521"/>
    <x v="2"/>
    <s v="PRD018"/>
    <x v="0"/>
    <x v="0"/>
    <s v="STR125"/>
    <x v="109"/>
    <x v="1"/>
    <s v="EMP0133"/>
    <s v="Deepak Naicker"/>
    <s v="Sales"/>
    <n v="4"/>
    <n v="232.58"/>
    <n v="20"/>
    <n v="186.06"/>
    <x v="1107"/>
    <n v="764.8"/>
    <n v="91.1"/>
    <x v="0"/>
    <x v="1"/>
    <x v="0"/>
    <s v="09:40"/>
    <s v="Weekend"/>
  </r>
  <r>
    <x v="1159"/>
    <x v="167"/>
    <s v="CUST0553"/>
    <x v="522"/>
    <x v="0"/>
    <s v="PRD048"/>
    <x v="104"/>
    <x v="5"/>
    <s v="STR157"/>
    <x v="38"/>
    <x v="2"/>
    <s v="EMP0122"/>
    <s v="Rajesh Chettiar"/>
    <s v="Cashier"/>
    <n v="3"/>
    <n v="169.46"/>
    <n v="15"/>
    <n v="76.260000000000005"/>
    <x v="1108"/>
    <n v="327.63"/>
    <n v="104.49"/>
    <x v="0"/>
    <x v="1"/>
    <x v="2"/>
    <s v="18:05"/>
    <s v="Weekday"/>
  </r>
  <r>
    <x v="1160"/>
    <x v="6"/>
    <s v="CUST0586"/>
    <x v="97"/>
    <x v="2"/>
    <s v="PRD134"/>
    <x v="129"/>
    <x v="7"/>
    <s v="STR012"/>
    <x v="85"/>
    <x v="0"/>
    <s v="EMP0157"/>
    <s v="Elango Velan"/>
    <s v="Cashier"/>
    <n v="3"/>
    <n v="353.05"/>
    <n v="20"/>
    <n v="211.83"/>
    <x v="1109"/>
    <n v="788.4"/>
    <n v="186.02"/>
    <x v="0"/>
    <x v="1"/>
    <x v="0"/>
    <s v="14:36"/>
    <s v="Weekend"/>
  </r>
  <r>
    <x v="1161"/>
    <x v="245"/>
    <s v="CUST0106"/>
    <x v="226"/>
    <x v="0"/>
    <s v="PRD007"/>
    <x v="131"/>
    <x v="9"/>
    <s v="STR161"/>
    <x v="113"/>
    <x v="2"/>
    <s v="EMP0126"/>
    <s v="Anjali Kumar"/>
    <s v="Sales"/>
    <n v="6"/>
    <n v="489"/>
    <n v="0"/>
    <n v="0"/>
    <x v="1110"/>
    <n v="1592.64"/>
    <n v="1781.46"/>
    <x v="0"/>
    <x v="1"/>
    <x v="1"/>
    <s v="20:24"/>
    <s v="Weekend"/>
  </r>
  <r>
    <x v="1162"/>
    <x v="197"/>
    <s v="CUST0657"/>
    <x v="399"/>
    <x v="1"/>
    <s v="PRD074"/>
    <x v="2"/>
    <x v="2"/>
    <s v="STR002"/>
    <x v="116"/>
    <x v="0"/>
    <s v="EMP0060"/>
    <s v="Venkat Gupta"/>
    <s v="Sales"/>
    <n v="5"/>
    <n v="414.29"/>
    <n v="5"/>
    <n v="103.57"/>
    <x v="1111"/>
    <n v="1571.3"/>
    <n v="396.58"/>
    <x v="0"/>
    <x v="1"/>
    <x v="0"/>
    <s v="16:12"/>
    <s v="Weekday"/>
  </r>
  <r>
    <x v="1163"/>
    <x v="165"/>
    <s v="CUST0012"/>
    <x v="256"/>
    <x v="2"/>
    <s v="PRD112"/>
    <x v="16"/>
    <x v="3"/>
    <s v="STR092"/>
    <x v="26"/>
    <x v="0"/>
    <s v="EMP0336"/>
    <s v="Sanjay Sharma"/>
    <s v="Billing"/>
    <n v="2"/>
    <n v="251.73"/>
    <n v="0"/>
    <n v="0"/>
    <x v="957"/>
    <n v="421.04"/>
    <n v="82.42"/>
    <x v="0"/>
    <x v="1"/>
    <x v="0"/>
    <s v="10:13"/>
    <s v="Weekday"/>
  </r>
  <r>
    <x v="1164"/>
    <x v="217"/>
    <s v="CUST0365"/>
    <x v="482"/>
    <x v="1"/>
    <s v="PRD054"/>
    <x v="75"/>
    <x v="5"/>
    <s v="STR075"/>
    <x v="10"/>
    <x v="0"/>
    <s v="EMP0033"/>
    <s v="Geetha Subramaniam"/>
    <s v="Sales"/>
    <n v="5"/>
    <n v="530.16"/>
    <n v="0"/>
    <n v="0"/>
    <x v="1112"/>
    <n v="1895.95"/>
    <n v="1152.47"/>
    <x v="0"/>
    <x v="1"/>
    <x v="1"/>
    <s v="10:27"/>
    <s v="Weekend"/>
  </r>
  <r>
    <x v="1165"/>
    <x v="70"/>
    <s v="CUST0330"/>
    <x v="292"/>
    <x v="1"/>
    <s v="PRD060"/>
    <x v="114"/>
    <x v="11"/>
    <s v="STR169"/>
    <x v="172"/>
    <x v="3"/>
    <s v="EMP0194"/>
    <s v="Sangeetha Kumar"/>
    <s v="Cashier"/>
    <n v="3"/>
    <n v="72.930000000000007"/>
    <n v="15"/>
    <n v="32.82"/>
    <x v="1113"/>
    <n v="162.75"/>
    <n v="23.22"/>
    <x v="0"/>
    <x v="1"/>
    <x v="1"/>
    <s v="11:51"/>
    <s v="Weekday"/>
  </r>
  <r>
    <x v="1166"/>
    <x v="9"/>
    <s v="CUST0618"/>
    <x v="375"/>
    <x v="0"/>
    <s v="PRD028"/>
    <x v="48"/>
    <x v="1"/>
    <s v="STR013"/>
    <x v="50"/>
    <x v="0"/>
    <s v="EMP0036"/>
    <s v="Senthil Varma"/>
    <s v="Cashier"/>
    <n v="6"/>
    <n v="389.12"/>
    <n v="10"/>
    <n v="233.47"/>
    <x v="1114"/>
    <n v="1859.88"/>
    <n v="556.55999999999995"/>
    <x v="0"/>
    <x v="1"/>
    <x v="2"/>
    <s v="12:24"/>
    <s v="Weekend"/>
  </r>
  <r>
    <x v="1167"/>
    <x v="5"/>
    <s v="CUST0285"/>
    <x v="523"/>
    <x v="1"/>
    <s v="PRD067"/>
    <x v="56"/>
    <x v="11"/>
    <s v="STR158"/>
    <x v="148"/>
    <x v="2"/>
    <s v="EMP0107"/>
    <s v="Sangeetha Devi"/>
    <s v="Sales"/>
    <n v="3"/>
    <n v="186.38"/>
    <n v="20"/>
    <n v="111.83"/>
    <x v="1115"/>
    <n v="406.98"/>
    <n v="107.43"/>
    <x v="0"/>
    <x v="1"/>
    <x v="1"/>
    <s v="19:03"/>
    <s v="Weekend"/>
  </r>
  <r>
    <x v="1168"/>
    <x v="30"/>
    <s v="CUST0246"/>
    <x v="62"/>
    <x v="0"/>
    <s v="PRD104"/>
    <x v="100"/>
    <x v="4"/>
    <s v="STR057"/>
    <x v="155"/>
    <x v="0"/>
    <s v="EMP0065"/>
    <s v="Kavya Velan"/>
    <s v="Cashier"/>
    <n v="4"/>
    <n v="191.42"/>
    <n v="0"/>
    <n v="0"/>
    <x v="1116"/>
    <n v="613.67999999999995"/>
    <n v="266.85000000000002"/>
    <x v="0"/>
    <x v="1"/>
    <x v="2"/>
    <s v="21:56"/>
    <s v="Weekend"/>
  </r>
  <r>
    <x v="1169"/>
    <x v="339"/>
    <s v="CUST0468"/>
    <x v="463"/>
    <x v="1"/>
    <s v="PRD094"/>
    <x v="109"/>
    <x v="4"/>
    <s v="STR020"/>
    <x v="12"/>
    <x v="0"/>
    <s v="EMP0321"/>
    <s v="Sundar Velan"/>
    <s v="Cashier"/>
    <n v="3"/>
    <n v="298.68"/>
    <n v="10"/>
    <n v="89.6"/>
    <x v="1117"/>
    <n v="752.07"/>
    <n v="54.37"/>
    <x v="0"/>
    <x v="1"/>
    <x v="0"/>
    <s v="10:49"/>
    <s v="Weekday"/>
  </r>
  <r>
    <x v="1170"/>
    <x v="293"/>
    <s v="CUST0272"/>
    <x v="524"/>
    <x v="2"/>
    <s v="PRD037"/>
    <x v="115"/>
    <x v="12"/>
    <s v="Missing Store Id"/>
    <x v="173"/>
    <x v="4"/>
    <s v="EMP0280"/>
    <s v="Hema Mudaliar"/>
    <s v="Store Manager"/>
    <n v="1"/>
    <n v="245.32"/>
    <n v="15"/>
    <n v="36.799999999999997"/>
    <x v="1118"/>
    <n v="209.38"/>
    <n v="-0.86"/>
    <x v="0"/>
    <x v="1"/>
    <x v="1"/>
    <s v="21:01"/>
    <s v="Weekday"/>
  </r>
  <r>
    <x v="1171"/>
    <x v="151"/>
    <s v="CUST0691"/>
    <x v="290"/>
    <x v="2"/>
    <s v="PRD016"/>
    <x v="34"/>
    <x v="0"/>
    <s v="STR087"/>
    <x v="88"/>
    <x v="0"/>
    <s v="EMP0222"/>
    <s v="Poornima Rao"/>
    <s v="Inventory"/>
    <n v="4"/>
    <n v="59.92"/>
    <n v="0"/>
    <n v="0"/>
    <x v="1119"/>
    <n v="192.6"/>
    <n v="83.03"/>
    <x v="0"/>
    <x v="1"/>
    <x v="1"/>
    <s v="19:12"/>
    <s v="Weekend"/>
  </r>
  <r>
    <x v="1172"/>
    <x v="186"/>
    <s v="CUST0421"/>
    <x v="176"/>
    <x v="2"/>
    <s v="PRD047"/>
    <x v="52"/>
    <x v="5"/>
    <s v="STR115"/>
    <x v="168"/>
    <x v="1"/>
    <s v="EMP0269"/>
    <s v="Devi Sharma"/>
    <s v="Billing"/>
    <n v="4"/>
    <n v="474.19"/>
    <n v="20"/>
    <n v="379.35"/>
    <x v="1120"/>
    <n v="1375.56"/>
    <n v="369.46"/>
    <x v="0"/>
    <x v="1"/>
    <x v="2"/>
    <s v="11:29"/>
    <s v="Weekend"/>
  </r>
  <r>
    <x v="1173"/>
    <x v="266"/>
    <s v="CUST0443"/>
    <x v="368"/>
    <x v="2"/>
    <s v="PRD102"/>
    <x v="136"/>
    <x v="4"/>
    <s v="STR107"/>
    <x v="135"/>
    <x v="1"/>
    <s v="EMP0038"/>
    <s v="Yamuna Achari"/>
    <s v="Inventory"/>
    <n v="2"/>
    <n v="400.33"/>
    <n v="10"/>
    <n v="80.069999999999993"/>
    <x v="1121"/>
    <n v="681.8"/>
    <n v="38.79"/>
    <x v="0"/>
    <x v="1"/>
    <x v="1"/>
    <s v="15:07"/>
    <s v="Weekday"/>
  </r>
  <r>
    <x v="1174"/>
    <x v="257"/>
    <s v="CUST0684"/>
    <x v="60"/>
    <x v="0"/>
    <s v="PRD019"/>
    <x v="35"/>
    <x v="0"/>
    <s v="STR131"/>
    <x v="82"/>
    <x v="1"/>
    <s v="EMP0196"/>
    <s v="Elango Sekar"/>
    <s v="Operations"/>
    <n v="6"/>
    <n v="481.85"/>
    <n v="0"/>
    <n v="0"/>
    <x v="1122"/>
    <n v="2280.48"/>
    <n v="610.62"/>
    <x v="0"/>
    <x v="1"/>
    <x v="1"/>
    <s v="15:16"/>
    <s v="Weekday"/>
  </r>
  <r>
    <x v="1175"/>
    <x v="199"/>
    <s v="CUST0157"/>
    <x v="397"/>
    <x v="0"/>
    <s v="PRD096"/>
    <x v="132"/>
    <x v="4"/>
    <s v="STR111"/>
    <x v="115"/>
    <x v="1"/>
    <s v="EMP0047"/>
    <s v="Sundar Gounder"/>
    <s v="Store Manager"/>
    <n v="7"/>
    <n v="218.72"/>
    <n v="0"/>
    <n v="0"/>
    <x v="1123"/>
    <n v="1191.4000000000001"/>
    <n v="339.64"/>
    <x v="0"/>
    <x v="1"/>
    <x v="1"/>
    <s v="20:47"/>
    <s v="Weekday"/>
  </r>
  <r>
    <x v="1176"/>
    <x v="120"/>
    <s v="CUST0105"/>
    <x v="344"/>
    <x v="1"/>
    <s v="PRD053"/>
    <x v="50"/>
    <x v="5"/>
    <s v="STR164"/>
    <x v="75"/>
    <x v="2"/>
    <s v="EMP0293"/>
    <s v="Jaya Gounder"/>
    <s v="Cashier"/>
    <n v="2"/>
    <n v="262.77"/>
    <n v="15"/>
    <n v="78.83"/>
    <x v="1124"/>
    <n v="389.28"/>
    <n v="124.44"/>
    <x v="0"/>
    <x v="1"/>
    <x v="1"/>
    <s v="18:13"/>
    <s v="Weekend"/>
  </r>
  <r>
    <x v="1177"/>
    <x v="220"/>
    <s v="CUST0233"/>
    <x v="525"/>
    <x v="2"/>
    <s v="PRD138"/>
    <x v="134"/>
    <x v="7"/>
    <s v="STR053"/>
    <x v="11"/>
    <x v="0"/>
    <s v="EMP0007"/>
    <s v="Udhay Selvam"/>
    <s v="Billing"/>
    <n v="4"/>
    <n v="416.08"/>
    <n v="20"/>
    <n v="332.86"/>
    <x v="1125"/>
    <n v="1278.56"/>
    <n v="252.62"/>
    <x v="0"/>
    <x v="1"/>
    <x v="2"/>
    <s v="13:02"/>
    <s v="Weekend"/>
  </r>
  <r>
    <x v="1178"/>
    <x v="56"/>
    <s v="CUST0535"/>
    <x v="295"/>
    <x v="2"/>
    <s v="PRD027"/>
    <x v="17"/>
    <x v="1"/>
    <s v="STR070"/>
    <x v="104"/>
    <x v="0"/>
    <s v="EMP0228"/>
    <s v="Poornima Naidu"/>
    <s v="Sales"/>
    <n v="4"/>
    <n v="139.21"/>
    <n v="0"/>
    <n v="0"/>
    <x v="1126"/>
    <n v="427.96"/>
    <n v="128.88"/>
    <x v="0"/>
    <x v="1"/>
    <x v="1"/>
    <s v="09:37"/>
    <s v="Weekday"/>
  </r>
  <r>
    <x v="1179"/>
    <x v="270"/>
    <s v="CUST0588"/>
    <x v="526"/>
    <x v="2"/>
    <s v="PRD100"/>
    <x v="142"/>
    <x v="4"/>
    <s v="STR006"/>
    <x v="18"/>
    <x v="0"/>
    <s v="EMP0265"/>
    <s v="Padma Subramaniam"/>
    <s v="Operations"/>
    <n v="1"/>
    <n v="290.45"/>
    <n v="0"/>
    <n v="0"/>
    <x v="1127"/>
    <n v="237.89"/>
    <n v="52.56"/>
    <x v="0"/>
    <x v="1"/>
    <x v="0"/>
    <s v="12:52"/>
    <s v="Weekday"/>
  </r>
  <r>
    <x v="1180"/>
    <x v="104"/>
    <s v="CUST0406"/>
    <x v="435"/>
    <x v="0"/>
    <s v="PRD085"/>
    <x v="117"/>
    <x v="8"/>
    <s v="STR063"/>
    <x v="72"/>
    <x v="0"/>
    <s v="EMP0051"/>
    <s v="Thenmozhi Prabhu"/>
    <s v="Billing"/>
    <n v="3"/>
    <n v="447.63"/>
    <n v="20"/>
    <n v="268.58"/>
    <x v="1128"/>
    <n v="1008.21"/>
    <n v="66.099999999999994"/>
    <x v="0"/>
    <x v="1"/>
    <x v="1"/>
    <s v="19:31"/>
    <s v="Weekday"/>
  </r>
  <r>
    <x v="1181"/>
    <x v="155"/>
    <s v="CUST0540"/>
    <x v="100"/>
    <x v="0"/>
    <s v="PRD049"/>
    <x v="126"/>
    <x v="5"/>
    <s v="Missing Store Id"/>
    <x v="173"/>
    <x v="4"/>
    <s v="EMP0157"/>
    <s v="Elango Velan"/>
    <s v="Cashier"/>
    <n v="3"/>
    <n v="465.22"/>
    <n v="0"/>
    <n v="0"/>
    <x v="1129"/>
    <n v="926.82"/>
    <n v="468.84"/>
    <x v="0"/>
    <x v="1"/>
    <x v="1"/>
    <s v="10:33"/>
    <s v="Weekday"/>
  </r>
  <r>
    <x v="1182"/>
    <x v="80"/>
    <s v="CUST0230"/>
    <x v="85"/>
    <x v="1"/>
    <s v="PRD033"/>
    <x v="13"/>
    <x v="1"/>
    <s v="STR138"/>
    <x v="132"/>
    <x v="1"/>
    <s v="EMP0188"/>
    <s v="Elango Nathan"/>
    <s v="Store Manager"/>
    <n v="1"/>
    <n v="217.42"/>
    <n v="0"/>
    <n v="0"/>
    <x v="1130"/>
    <n v="177.03"/>
    <n v="73"/>
    <x v="0"/>
    <x v="1"/>
    <x v="1"/>
    <s v="12:36"/>
    <s v="Weekend"/>
  </r>
  <r>
    <x v="1183"/>
    <x v="290"/>
    <s v="CUST0370"/>
    <x v="81"/>
    <x v="0"/>
    <s v="PRD102"/>
    <x v="136"/>
    <x v="4"/>
    <s v="STR146"/>
    <x v="139"/>
    <x v="2"/>
    <s v="EMP0343"/>
    <s v="Kishore Velan"/>
    <s v="Inventory"/>
    <n v="6"/>
    <n v="421.98"/>
    <n v="15"/>
    <n v="379.78"/>
    <x v="1131"/>
    <n v="2045.4"/>
    <n v="106.7"/>
    <x v="0"/>
    <x v="1"/>
    <x v="1"/>
    <s v="10:43"/>
    <s v="Weekday"/>
  </r>
  <r>
    <x v="1184"/>
    <x v="232"/>
    <s v="CUST0359"/>
    <x v="527"/>
    <x v="2"/>
    <s v="PRD023"/>
    <x v="102"/>
    <x v="0"/>
    <s v="STR002"/>
    <x v="116"/>
    <x v="0"/>
    <s v="EMP0060"/>
    <s v="Venkat Gupta"/>
    <s v="Sales"/>
    <n v="1"/>
    <n v="342.27"/>
    <n v="0"/>
    <n v="0"/>
    <x v="1132"/>
    <n v="266.10000000000002"/>
    <n v="127.51"/>
    <x v="0"/>
    <x v="1"/>
    <x v="1"/>
    <s v="12:36"/>
    <s v="Weekend"/>
  </r>
  <r>
    <x v="1185"/>
    <x v="215"/>
    <s v="CUST0009"/>
    <x v="492"/>
    <x v="2"/>
    <s v="PRD056"/>
    <x v="54"/>
    <x v="5"/>
    <s v="STR011"/>
    <x v="111"/>
    <x v="0"/>
    <s v="EMP0058"/>
    <s v="Senthil Raj"/>
    <s v="Cashier"/>
    <n v="4"/>
    <n v="333.54"/>
    <n v="10"/>
    <n v="133.41999999999999"/>
    <x v="1133"/>
    <n v="953.72"/>
    <n v="427.13"/>
    <x v="0"/>
    <x v="1"/>
    <x v="1"/>
    <s v="18:58"/>
    <s v="Weekend"/>
  </r>
  <r>
    <x v="1186"/>
    <x v="75"/>
    <s v="CUST0174"/>
    <x v="227"/>
    <x v="1"/>
    <s v="PRD061"/>
    <x v="130"/>
    <x v="11"/>
    <s v="STR120"/>
    <x v="70"/>
    <x v="1"/>
    <s v="EMP0344"/>
    <s v="Meena Kumar"/>
    <s v="Sales"/>
    <n v="1"/>
    <n v="318.62"/>
    <n v="0"/>
    <n v="0"/>
    <x v="1134"/>
    <n v="221.72"/>
    <n v="96.9"/>
    <x v="0"/>
    <x v="1"/>
    <x v="2"/>
    <s v="14:07"/>
    <s v="Weekday"/>
  </r>
  <r>
    <x v="1187"/>
    <x v="238"/>
    <s v="CUST0686"/>
    <x v="122"/>
    <x v="0"/>
    <s v="PRD098"/>
    <x v="94"/>
    <x v="4"/>
    <s v="STR129"/>
    <x v="71"/>
    <x v="1"/>
    <s v="EMP0239"/>
    <s v="Hariharan Gounder"/>
    <s v="Billing"/>
    <n v="3"/>
    <n v="93.33"/>
    <n v="10"/>
    <n v="28"/>
    <x v="1135"/>
    <n v="207.27"/>
    <n v="44.72"/>
    <x v="0"/>
    <x v="1"/>
    <x v="2"/>
    <s v="16:25"/>
    <s v="Weekday"/>
  </r>
  <r>
    <x v="1188"/>
    <x v="129"/>
    <s v="CUST0419"/>
    <x v="528"/>
    <x v="1"/>
    <s v="PRD022"/>
    <x v="10"/>
    <x v="0"/>
    <s v="STR044"/>
    <x v="20"/>
    <x v="0"/>
    <s v="EMP0208"/>
    <s v="Devi Reddy"/>
    <s v="Inventory"/>
    <n v="3"/>
    <n v="397.22"/>
    <n v="10"/>
    <n v="119.17"/>
    <x v="1136"/>
    <n v="958.11"/>
    <n v="275.25"/>
    <x v="0"/>
    <x v="1"/>
    <x v="2"/>
    <s v="19:59"/>
    <s v="Weekend"/>
  </r>
  <r>
    <x v="1189"/>
    <x v="315"/>
    <s v="CUST0507"/>
    <x v="13"/>
    <x v="1"/>
    <s v="PRD012"/>
    <x v="61"/>
    <x v="9"/>
    <s v="STR137"/>
    <x v="169"/>
    <x v="1"/>
    <s v="EMP0080"/>
    <s v="Charulatha Balan"/>
    <s v="Sales"/>
    <n v="1"/>
    <n v="541.35"/>
    <n v="10"/>
    <n v="54.13"/>
    <x v="1137"/>
    <n v="336.4"/>
    <n v="150.82"/>
    <x v="0"/>
    <x v="1"/>
    <x v="1"/>
    <s v="11:15"/>
    <s v="Weekday"/>
  </r>
  <r>
    <x v="1190"/>
    <x v="130"/>
    <s v="CUST0270"/>
    <x v="135"/>
    <x v="0"/>
    <s v="PRD029"/>
    <x v="11"/>
    <x v="1"/>
    <s v="STR148"/>
    <x v="103"/>
    <x v="2"/>
    <s v="EMP0220"/>
    <s v="Ramesh Pillai"/>
    <s v="Operations"/>
    <n v="8"/>
    <n v="343.55"/>
    <n v="0"/>
    <n v="0"/>
    <x v="1138"/>
    <n v="2089.7600000000002"/>
    <n v="1070.9000000000001"/>
    <x v="0"/>
    <x v="1"/>
    <x v="1"/>
    <s v="11:05"/>
    <s v="Weekend"/>
  </r>
  <r>
    <x v="1191"/>
    <x v="220"/>
    <s v="CUST0043"/>
    <x v="224"/>
    <x v="2"/>
    <s v="PRD055"/>
    <x v="103"/>
    <x v="5"/>
    <s v="STR056"/>
    <x v="112"/>
    <x v="0"/>
    <s v="EMP0163"/>
    <s v="Revathi Raj"/>
    <s v="Cashier"/>
    <n v="4"/>
    <n v="125.15"/>
    <n v="20"/>
    <n v="100.12"/>
    <x v="1139"/>
    <n v="382.8"/>
    <n v="77.75"/>
    <x v="0"/>
    <x v="1"/>
    <x v="2"/>
    <s v="21:11"/>
    <s v="Weekend"/>
  </r>
  <r>
    <x v="1192"/>
    <x v="5"/>
    <s v="CUST0548"/>
    <x v="412"/>
    <x v="0"/>
    <s v="PRD120"/>
    <x v="64"/>
    <x v="6"/>
    <s v="STR042"/>
    <x v="63"/>
    <x v="0"/>
    <s v="EMP0261"/>
    <s v="Hari Murugan"/>
    <s v="Sales"/>
    <n v="3"/>
    <n v="112.64"/>
    <n v="0"/>
    <n v="0"/>
    <x v="1140"/>
    <n v="278.88"/>
    <n v="109.73"/>
    <x v="0"/>
    <x v="1"/>
    <x v="1"/>
    <s v="13:48"/>
    <s v="Weekend"/>
  </r>
  <r>
    <x v="1193"/>
    <x v="32"/>
    <s v="CUST0063"/>
    <x v="75"/>
    <x v="0"/>
    <s v="PRD078"/>
    <x v="60"/>
    <x v="2"/>
    <s v="STR143"/>
    <x v="101"/>
    <x v="2"/>
    <s v="EMP0338"/>
    <s v="Revathi Sekar"/>
    <s v="Sales"/>
    <n v="8"/>
    <n v="265.06"/>
    <n v="20"/>
    <n v="424.1"/>
    <x v="1141"/>
    <n v="1720.24"/>
    <n v="230.6"/>
    <x v="0"/>
    <x v="1"/>
    <x v="1"/>
    <s v="19:38"/>
    <s v="Weekend"/>
  </r>
  <r>
    <x v="1194"/>
    <x v="247"/>
    <s v="CUST0634"/>
    <x v="192"/>
    <x v="0"/>
    <s v="PRD126"/>
    <x v="79"/>
    <x v="6"/>
    <s v="STR056"/>
    <x v="112"/>
    <x v="0"/>
    <s v="EMP0163"/>
    <s v="Revathi Raj"/>
    <s v="Cashier"/>
    <n v="3"/>
    <n v="384.85"/>
    <n v="0"/>
    <n v="0"/>
    <x v="1142"/>
    <n v="973.44"/>
    <n v="181.11"/>
    <x v="0"/>
    <x v="1"/>
    <x v="2"/>
    <s v="16:48"/>
    <s v="Weekday"/>
  </r>
  <r>
    <x v="1195"/>
    <x v="35"/>
    <s v="CUST0134"/>
    <x v="529"/>
    <x v="2"/>
    <s v="PRD032"/>
    <x v="42"/>
    <x v="1"/>
    <s v="STR134"/>
    <x v="54"/>
    <x v="1"/>
    <s v="EMP0013"/>
    <s v="Gokul Achari"/>
    <s v="Billing"/>
    <n v="2"/>
    <n v="141.11000000000001"/>
    <n v="10"/>
    <n v="28.22"/>
    <x v="1143"/>
    <n v="231.82"/>
    <n v="-382.91"/>
    <x v="0"/>
    <x v="1"/>
    <x v="1"/>
    <s v="21:15"/>
    <s v="Weekday"/>
  </r>
  <r>
    <x v="1196"/>
    <x v="160"/>
    <s v="CUST0254"/>
    <x v="118"/>
    <x v="1"/>
    <s v="PRD052"/>
    <x v="98"/>
    <x v="5"/>
    <s v="STR079"/>
    <x v="123"/>
    <x v="0"/>
    <s v="EMP0295"/>
    <s v="Lakshmi Nair"/>
    <s v="Inventory"/>
    <n v="5"/>
    <n v="328.59"/>
    <n v="0"/>
    <n v="0"/>
    <x v="1144"/>
    <n v="1277.45"/>
    <n v="611.94000000000005"/>
    <x v="0"/>
    <x v="1"/>
    <x v="1"/>
    <s v="19:22"/>
    <s v="Weekend"/>
  </r>
  <r>
    <x v="1197"/>
    <x v="191"/>
    <s v="CUST0188"/>
    <x v="31"/>
    <x v="0"/>
    <s v="PRD085"/>
    <x v="117"/>
    <x v="8"/>
    <s v="STR132"/>
    <x v="19"/>
    <x v="1"/>
    <s v="EMP0151"/>
    <s v="Arun Subramaniam"/>
    <s v="Billing"/>
    <n v="7"/>
    <n v="405.1"/>
    <n v="10"/>
    <n v="283.57"/>
    <x v="1145"/>
    <n v="2352.4899999999998"/>
    <n v="582.46"/>
    <x v="0"/>
    <x v="1"/>
    <x v="1"/>
    <s v="21:52"/>
    <s v="Weekend"/>
  </r>
  <r>
    <x v="1198"/>
    <x v="106"/>
    <s v="CUST0072"/>
    <x v="231"/>
    <x v="0"/>
    <s v="PRD127"/>
    <x v="123"/>
    <x v="6"/>
    <s v="STR091"/>
    <x v="44"/>
    <x v="0"/>
    <s v="EMP0328"/>
    <s v="Chitra Raj"/>
    <s v="Sales"/>
    <n v="7"/>
    <n v="350.79"/>
    <n v="0"/>
    <n v="0"/>
    <x v="1146"/>
    <n v="2032.31"/>
    <n v="791.55"/>
    <x v="0"/>
    <x v="1"/>
    <x v="1"/>
    <s v="13:09"/>
    <s v="Weekend"/>
  </r>
  <r>
    <x v="1199"/>
    <x v="212"/>
    <s v="CUST0167"/>
    <x v="530"/>
    <x v="2"/>
    <s v="PRD054"/>
    <x v="75"/>
    <x v="5"/>
    <s v="STR121"/>
    <x v="79"/>
    <x v="1"/>
    <s v="EMP0319"/>
    <s v="Harini Kumar"/>
    <s v="Cashier"/>
    <n v="1"/>
    <n v="530.16"/>
    <n v="0"/>
    <n v="0"/>
    <x v="106"/>
    <n v="379.19"/>
    <n v="150.97"/>
    <x v="0"/>
    <x v="1"/>
    <x v="1"/>
    <s v="09:55"/>
    <s v="Weekday"/>
  </r>
  <r>
    <x v="1200"/>
    <x v="194"/>
    <s v="CUST0117"/>
    <x v="521"/>
    <x v="2"/>
    <s v="PRD029"/>
    <x v="11"/>
    <x v="1"/>
    <s v="STR039"/>
    <x v="84"/>
    <x v="0"/>
    <s v="EMP0176"/>
    <s v="Anitha Nair"/>
    <s v="Inventory"/>
    <n v="3"/>
    <n v="332.73"/>
    <n v="5"/>
    <n v="49.91"/>
    <x v="1147"/>
    <n v="783.66"/>
    <n v="306.86"/>
    <x v="0"/>
    <x v="1"/>
    <x v="1"/>
    <s v="14:04"/>
    <s v="Weekend"/>
  </r>
  <r>
    <x v="1201"/>
    <x v="324"/>
    <s v="CUST0648"/>
    <x v="531"/>
    <x v="0"/>
    <s v="PRD062"/>
    <x v="112"/>
    <x v="11"/>
    <s v="STR013"/>
    <x v="50"/>
    <x v="0"/>
    <s v="EMP0201"/>
    <s v="Bharath Reddy"/>
    <s v="Sales"/>
    <n v="6"/>
    <n v="453.52"/>
    <n v="0"/>
    <n v="0"/>
    <x v="1148"/>
    <n v="1953.66"/>
    <n v="767.46"/>
    <x v="0"/>
    <x v="1"/>
    <x v="1"/>
    <s v="10:55"/>
    <s v="Weekday"/>
  </r>
  <r>
    <x v="1202"/>
    <x v="201"/>
    <s v="CUST0656"/>
    <x v="258"/>
    <x v="1"/>
    <s v="PRD025"/>
    <x v="1"/>
    <x v="1"/>
    <s v="STR010"/>
    <x v="74"/>
    <x v="0"/>
    <s v="EMP0004"/>
    <s v="Hema Chettiar"/>
    <s v="Sales"/>
    <n v="1"/>
    <n v="383.51"/>
    <n v="5"/>
    <n v="19.18"/>
    <x v="1149"/>
    <n v="285.89999999999998"/>
    <n v="78.430000000000007"/>
    <x v="0"/>
    <x v="1"/>
    <x v="1"/>
    <s v="10:08"/>
    <s v="Weekday"/>
  </r>
  <r>
    <x v="1203"/>
    <x v="283"/>
    <s v="CUST0035"/>
    <x v="404"/>
    <x v="0"/>
    <s v="PRD023"/>
    <x v="102"/>
    <x v="0"/>
    <s v="STR032"/>
    <x v="99"/>
    <x v="0"/>
    <s v="EMP0138"/>
    <s v="Dinesh Velan"/>
    <s v="Cashier"/>
    <n v="4"/>
    <n v="371.16"/>
    <n v="10"/>
    <n v="148.46"/>
    <x v="1150"/>
    <n v="1064.4000000000001"/>
    <n v="271.77999999999997"/>
    <x v="0"/>
    <x v="1"/>
    <x v="1"/>
    <s v="19:54"/>
    <s v="Weekday"/>
  </r>
  <r>
    <x v="1204"/>
    <x v="258"/>
    <s v="CUST0685"/>
    <x v="219"/>
    <x v="0"/>
    <s v="PRD050"/>
    <x v="40"/>
    <x v="5"/>
    <s v="STR067"/>
    <x v="102"/>
    <x v="0"/>
    <s v="EMP0247"/>
    <s v="Sudha Balan"/>
    <s v="Sales"/>
    <n v="7"/>
    <n v="56.7"/>
    <n v="15"/>
    <n v="59.54"/>
    <x v="1151"/>
    <n v="262.36"/>
    <n v="75"/>
    <x v="0"/>
    <x v="1"/>
    <x v="2"/>
    <s v="21:12"/>
    <s v="Weekday"/>
  </r>
  <r>
    <x v="1205"/>
    <x v="174"/>
    <s v="CUST0171"/>
    <x v="26"/>
    <x v="1"/>
    <s v="PRD017"/>
    <x v="27"/>
    <x v="0"/>
    <s v="STR111"/>
    <x v="115"/>
    <x v="1"/>
    <s v="EMP0272"/>
    <s v="Dhanush Pillai"/>
    <s v="Store Manager"/>
    <n v="1"/>
    <n v="464.41"/>
    <n v="0"/>
    <n v="0"/>
    <x v="1152"/>
    <n v="397.69"/>
    <n v="136.38"/>
    <x v="0"/>
    <x v="1"/>
    <x v="1"/>
    <s v="19:16"/>
    <s v="Weekend"/>
  </r>
  <r>
    <x v="1206"/>
    <x v="335"/>
    <s v="CUST0482"/>
    <x v="131"/>
    <x v="0"/>
    <s v="PRD035"/>
    <x v="29"/>
    <x v="1"/>
    <s v="STR129"/>
    <x v="71"/>
    <x v="1"/>
    <s v="EMP0196"/>
    <s v="Elango Sekar"/>
    <s v="Operations"/>
    <n v="5"/>
    <n v="545.58000000000004"/>
    <n v="10"/>
    <n v="272.79000000000002"/>
    <x v="1153"/>
    <n v="1949"/>
    <n v="874.38"/>
    <x v="0"/>
    <x v="1"/>
    <x v="1"/>
    <s v="10:04"/>
    <s v="Weekend"/>
  </r>
  <r>
    <x v="1207"/>
    <x v="208"/>
    <s v="CUST0593"/>
    <x v="532"/>
    <x v="2"/>
    <s v="PRD134"/>
    <x v="129"/>
    <x v="7"/>
    <s v="STR074"/>
    <x v="49"/>
    <x v="0"/>
    <s v="EMP0270"/>
    <s v="Priya Venkataraman"/>
    <s v="Operations"/>
    <n v="3"/>
    <n v="353.05"/>
    <n v="20"/>
    <n v="211.83"/>
    <x v="1109"/>
    <n v="788.4"/>
    <n v="186.02"/>
    <x v="0"/>
    <x v="1"/>
    <x v="0"/>
    <s v="17:34"/>
    <s v="Weekend"/>
  </r>
  <r>
    <x v="1208"/>
    <x v="182"/>
    <s v="CUST0141"/>
    <x v="36"/>
    <x v="2"/>
    <s v="PRD006"/>
    <x v="30"/>
    <x v="9"/>
    <s v="STR086"/>
    <x v="14"/>
    <x v="0"/>
    <s v="EMP0263"/>
    <s v="Vani Nair"/>
    <s v="Cashier"/>
    <n v="3"/>
    <n v="343.56"/>
    <n v="20"/>
    <n v="206.14"/>
    <x v="1154"/>
    <n v="648.96"/>
    <n v="175.58"/>
    <x v="0"/>
    <x v="1"/>
    <x v="2"/>
    <s v="19:08"/>
    <s v="Weekday"/>
  </r>
  <r>
    <x v="1209"/>
    <x v="122"/>
    <s v="CUST0537"/>
    <x v="533"/>
    <x v="1"/>
    <s v="PRD035"/>
    <x v="29"/>
    <x v="1"/>
    <s v="STR011"/>
    <x v="111"/>
    <x v="0"/>
    <s v="EMP0102"/>
    <s v="Prasath Reddy"/>
    <s v="Cashier"/>
    <n v="5"/>
    <n v="503.36"/>
    <n v="0"/>
    <n v="0"/>
    <x v="1155"/>
    <n v="1949"/>
    <n v="567.79999999999995"/>
    <x v="0"/>
    <x v="1"/>
    <x v="1"/>
    <s v="12:05"/>
    <s v="Weekday"/>
  </r>
  <r>
    <x v="1210"/>
    <x v="26"/>
    <s v="CUST0355"/>
    <x v="534"/>
    <x v="2"/>
    <s v="PRD024"/>
    <x v="39"/>
    <x v="0"/>
    <s v="STR003"/>
    <x v="43"/>
    <x v="0"/>
    <s v="EMP0298"/>
    <s v="Balaji Reddy"/>
    <s v="Billing"/>
    <n v="1"/>
    <n v="313.47000000000003"/>
    <n v="10"/>
    <n v="31.35"/>
    <x v="1156"/>
    <n v="246.12"/>
    <n v="78.319999999999993"/>
    <x v="0"/>
    <x v="1"/>
    <x v="1"/>
    <s v="15:46"/>
    <s v="Weekend"/>
  </r>
  <r>
    <x v="1211"/>
    <x v="262"/>
    <s v="CUST0266"/>
    <x v="393"/>
    <x v="2"/>
    <s v="PRD022"/>
    <x v="10"/>
    <x v="0"/>
    <s v="STR021"/>
    <x v="121"/>
    <x v="0"/>
    <s v="EMP0280"/>
    <s v="Hema Mudaliar"/>
    <s v="Store Manager"/>
    <n v="3"/>
    <n v="397.22"/>
    <n v="0"/>
    <n v="0"/>
    <x v="361"/>
    <n v="958.11"/>
    <n v="412.3"/>
    <x v="0"/>
    <x v="1"/>
    <x v="1"/>
    <s v="18:58"/>
    <s v="Weekend"/>
  </r>
  <r>
    <x v="1212"/>
    <x v="269"/>
    <s v="CUST0529"/>
    <x v="173"/>
    <x v="2"/>
    <s v="PRD072"/>
    <x v="23"/>
    <x v="2"/>
    <s v="STR088"/>
    <x v="97"/>
    <x v="0"/>
    <s v="EMP0012"/>
    <s v="Suresh Nathan"/>
    <s v="Cashier"/>
    <n v="1"/>
    <n v="340.25"/>
    <n v="20"/>
    <n v="68.05"/>
    <x v="1157"/>
    <n v="263.85000000000002"/>
    <n v="8.35"/>
    <x v="0"/>
    <x v="1"/>
    <x v="1"/>
    <s v="12:45"/>
    <s v="Weekday"/>
  </r>
  <r>
    <x v="1213"/>
    <x v="62"/>
    <s v="CUST0017"/>
    <x v="354"/>
    <x v="1"/>
    <s v="PRD087"/>
    <x v="19"/>
    <x v="8"/>
    <s v="STR067"/>
    <x v="102"/>
    <x v="0"/>
    <s v="EMP0247"/>
    <s v="Sudha Balan"/>
    <s v="Sales"/>
    <n v="2"/>
    <n v="71.290000000000006"/>
    <n v="10"/>
    <n v="14.26"/>
    <x v="1158"/>
    <n v="118.74"/>
    <n v="28.83"/>
    <x v="0"/>
    <x v="1"/>
    <x v="2"/>
    <s v="19:53"/>
    <s v="Weekend"/>
  </r>
  <r>
    <x v="1214"/>
    <x v="5"/>
    <s v="CUST0227"/>
    <x v="60"/>
    <x v="1"/>
    <s v="PRD084"/>
    <x v="118"/>
    <x v="8"/>
    <s v="STR090"/>
    <x v="146"/>
    <x v="0"/>
    <s v="EMP0119"/>
    <s v="Om Sharma"/>
    <s v="Sales"/>
    <n v="5"/>
    <n v="221.61"/>
    <n v="10"/>
    <n v="110.81"/>
    <x v="1159"/>
    <n v="910.85"/>
    <n v="235.98"/>
    <x v="0"/>
    <x v="1"/>
    <x v="2"/>
    <s v="21:22"/>
    <s v="Weekend"/>
  </r>
  <r>
    <x v="1215"/>
    <x v="24"/>
    <s v="CUST0119"/>
    <x v="129"/>
    <x v="0"/>
    <s v="PRD090"/>
    <x v="91"/>
    <x v="8"/>
    <s v="STR063"/>
    <x v="72"/>
    <x v="0"/>
    <s v="EMP0120"/>
    <s v="Mala Rao"/>
    <s v="Cashier"/>
    <n v="8"/>
    <n v="451.9"/>
    <n v="15"/>
    <n v="542.28"/>
    <x v="1160"/>
    <n v="2961.44"/>
    <n v="111.48"/>
    <x v="0"/>
    <x v="0"/>
    <x v="1"/>
    <s v="15:34"/>
    <s v="Weekday"/>
  </r>
  <r>
    <x v="1216"/>
    <x v="336"/>
    <s v="CUST0170"/>
    <x v="535"/>
    <x v="2"/>
    <s v="PRD103"/>
    <x v="33"/>
    <x v="4"/>
    <s v="STR115"/>
    <x v="168"/>
    <x v="1"/>
    <s v="EMP0269"/>
    <s v="Devi Sharma"/>
    <s v="Billing"/>
    <n v="2"/>
    <n v="355.64"/>
    <n v="15"/>
    <n v="106.69"/>
    <x v="1161"/>
    <n v="606.82000000000005"/>
    <n v="-2.23"/>
    <x v="0"/>
    <x v="0"/>
    <x v="2"/>
    <s v="21:18"/>
    <s v="Weekday"/>
  </r>
  <r>
    <x v="1217"/>
    <x v="201"/>
    <s v="CUST0126"/>
    <x v="536"/>
    <x v="2"/>
    <s v="PRD054"/>
    <x v="75"/>
    <x v="5"/>
    <s v="STR119"/>
    <x v="152"/>
    <x v="1"/>
    <s v="EMP0110"/>
    <s v="Nandhini Chandran"/>
    <s v="Cashier"/>
    <n v="4"/>
    <n v="530.16"/>
    <n v="0"/>
    <n v="0"/>
    <x v="1162"/>
    <n v="1516.76"/>
    <n v="603.88"/>
    <x v="0"/>
    <x v="1"/>
    <x v="1"/>
    <s v="20:22"/>
    <s v="Weekday"/>
  </r>
  <r>
    <x v="1218"/>
    <x v="340"/>
    <s v="CUST0610"/>
    <x v="504"/>
    <x v="0"/>
    <s v="PRD143"/>
    <x v="107"/>
    <x v="10"/>
    <s v="STR140"/>
    <x v="73"/>
    <x v="1"/>
    <s v="EMP0145"/>
    <s v="Ilango Reddy"/>
    <s v="Cashier"/>
    <n v="5"/>
    <n v="234.51"/>
    <n v="0"/>
    <n v="0"/>
    <x v="1163"/>
    <n v="778.25"/>
    <n v="394.3"/>
    <x v="0"/>
    <x v="1"/>
    <x v="1"/>
    <s v="10:39"/>
    <s v="Weekday"/>
  </r>
  <r>
    <x v="1219"/>
    <x v="129"/>
    <s v="CUST0308"/>
    <x v="24"/>
    <x v="0"/>
    <s v="PRD137"/>
    <x v="120"/>
    <x v="7"/>
    <s v="STR015"/>
    <x v="138"/>
    <x v="0"/>
    <s v="EMP0253"/>
    <s v="Vasanthi Naicker"/>
    <s v="HR"/>
    <n v="6"/>
    <n v="492.76"/>
    <n v="5"/>
    <n v="147.83000000000001"/>
    <x v="1164"/>
    <n v="2111.2199999999998"/>
    <n v="1118.82"/>
    <x v="0"/>
    <x v="1"/>
    <x v="1"/>
    <s v="11:44"/>
    <s v="Weekend"/>
  </r>
  <r>
    <x v="1220"/>
    <x v="97"/>
    <s v="CUST0312"/>
    <x v="167"/>
    <x v="0"/>
    <s v="PRD004"/>
    <x v="89"/>
    <x v="9"/>
    <s v="STR088"/>
    <x v="97"/>
    <x v="0"/>
    <s v="EMP0012"/>
    <s v="Suresh Nathan"/>
    <s v="Cashier"/>
    <n v="3"/>
    <n v="429.2"/>
    <n v="0"/>
    <n v="0"/>
    <x v="1165"/>
    <n v="709.62"/>
    <n v="771.12"/>
    <x v="0"/>
    <x v="1"/>
    <x v="0"/>
    <s v="11:43"/>
    <s v="Weekend"/>
  </r>
  <r>
    <x v="1221"/>
    <x v="40"/>
    <s v="CUST0685"/>
    <x v="219"/>
    <x v="0"/>
    <s v="PRD020"/>
    <x v="80"/>
    <x v="0"/>
    <s v="STR068"/>
    <x v="21"/>
    <x v="0"/>
    <s v="EMP0304"/>
    <s v="Deepa Menon"/>
    <s v="Billing"/>
    <n v="8"/>
    <n v="107.22"/>
    <n v="15"/>
    <n v="128.66"/>
    <x v="1166"/>
    <n v="688.4"/>
    <n v="40.700000000000003"/>
    <x v="0"/>
    <x v="1"/>
    <x v="1"/>
    <s v="11:48"/>
    <s v="Weekday"/>
  </r>
  <r>
    <x v="1222"/>
    <x v="45"/>
    <s v="CUST0357"/>
    <x v="537"/>
    <x v="1"/>
    <s v="PRD093"/>
    <x v="4"/>
    <x v="4"/>
    <s v="STR054"/>
    <x v="96"/>
    <x v="0"/>
    <s v="EMP0104"/>
    <s v="Pandi Nair"/>
    <s v="Inventory"/>
    <n v="1"/>
    <n v="96.72"/>
    <n v="15"/>
    <n v="14.51"/>
    <x v="1167"/>
    <n v="79.819999999999993"/>
    <n v="2.39"/>
    <x v="0"/>
    <x v="1"/>
    <x v="1"/>
    <s v="20:30"/>
    <s v="Weekday"/>
  </r>
  <r>
    <x v="1223"/>
    <x v="303"/>
    <s v="CUST0545"/>
    <x v="158"/>
    <x v="2"/>
    <s v="PRD020"/>
    <x v="80"/>
    <x v="0"/>
    <s v="STR075"/>
    <x v="10"/>
    <x v="0"/>
    <s v="EMP0132"/>
    <s v="Radha Balan"/>
    <s v="Sales"/>
    <n v="2"/>
    <n v="99.93"/>
    <n v="5"/>
    <n v="9.99"/>
    <x v="1168"/>
    <n v="172.1"/>
    <n v="17.77"/>
    <x v="0"/>
    <x v="1"/>
    <x v="1"/>
    <s v="09:13"/>
    <s v="Weekday"/>
  </r>
  <r>
    <x v="1224"/>
    <x v="94"/>
    <s v="CUST0023"/>
    <x v="378"/>
    <x v="1"/>
    <s v="PRD088"/>
    <x v="138"/>
    <x v="8"/>
    <s v="STR058"/>
    <x v="90"/>
    <x v="0"/>
    <s v="EMP0298"/>
    <s v="Balaji Reddy"/>
    <s v="Billing"/>
    <n v="1"/>
    <n v="404.97"/>
    <n v="0"/>
    <n v="0"/>
    <x v="1169"/>
    <n v="341.24"/>
    <n v="63.73"/>
    <x v="0"/>
    <x v="1"/>
    <x v="1"/>
    <s v="20:49"/>
    <s v="Weekday"/>
  </r>
  <r>
    <x v="1225"/>
    <x v="5"/>
    <s v="CUST0205"/>
    <x v="110"/>
    <x v="0"/>
    <s v="PRD067"/>
    <x v="56"/>
    <x v="11"/>
    <s v="STR122"/>
    <x v="124"/>
    <x v="1"/>
    <s v="EMP0256"/>
    <s v="Vani Naicker"/>
    <s v="Cashier"/>
    <n v="7"/>
    <n v="212.39"/>
    <n v="0"/>
    <n v="0"/>
    <x v="1170"/>
    <n v="949.62"/>
    <n v="760.12"/>
    <x v="0"/>
    <x v="1"/>
    <x v="1"/>
    <s v="16:00"/>
    <s v="Weekend"/>
  </r>
  <r>
    <x v="1226"/>
    <x v="214"/>
    <s v="CUST0293"/>
    <x v="121"/>
    <x v="0"/>
    <s v="PRD075"/>
    <x v="72"/>
    <x v="2"/>
    <s v="STR096"/>
    <x v="126"/>
    <x v="1"/>
    <s v="EMP0301"/>
    <s v="Kalpana Prabhu"/>
    <s v="Inventory"/>
    <n v="3"/>
    <n v="318.41000000000003"/>
    <n v="15"/>
    <n v="143.28"/>
    <x v="1171"/>
    <n v="675.84"/>
    <n v="136.11000000000001"/>
    <x v="0"/>
    <x v="1"/>
    <x v="1"/>
    <s v="11:14"/>
    <s v="Weekday"/>
  </r>
  <r>
    <x v="1227"/>
    <x v="267"/>
    <s v="CUST0350"/>
    <x v="312"/>
    <x v="2"/>
    <s v="PRD028"/>
    <x v="48"/>
    <x v="1"/>
    <s v="STR031"/>
    <x v="58"/>
    <x v="0"/>
    <s v="EMP0153"/>
    <s v="Eswari Raj"/>
    <s v="Sales"/>
    <n v="1"/>
    <n v="380.12"/>
    <n v="0"/>
    <n v="0"/>
    <x v="1172"/>
    <n v="309.98"/>
    <n v="70.14"/>
    <x v="0"/>
    <x v="1"/>
    <x v="1"/>
    <s v="14:47"/>
    <s v="Weekday"/>
  </r>
  <r>
    <x v="1228"/>
    <x v="164"/>
    <s v="CUST0269"/>
    <x v="372"/>
    <x v="1"/>
    <s v="PRD129"/>
    <x v="41"/>
    <x v="7"/>
    <s v="STR050"/>
    <x v="147"/>
    <x v="0"/>
    <s v="EMP0059"/>
    <s v="Ezhil Rao"/>
    <s v="Billing"/>
    <n v="3"/>
    <n v="490.22"/>
    <n v="0"/>
    <n v="0"/>
    <x v="1173"/>
    <n v="1120.74"/>
    <n v="349.92"/>
    <x v="0"/>
    <x v="1"/>
    <x v="1"/>
    <s v="12:17"/>
    <s v="Weekday"/>
  </r>
  <r>
    <x v="1229"/>
    <x v="287"/>
    <s v="CUST0243"/>
    <x v="221"/>
    <x v="1"/>
    <s v="PRD083"/>
    <x v="26"/>
    <x v="8"/>
    <s v="STR090"/>
    <x v="146"/>
    <x v="0"/>
    <s v="EMP0209"/>
    <s v="Eswari Pandian"/>
    <s v="Store Manager"/>
    <n v="2"/>
    <n v="425.88"/>
    <n v="15"/>
    <n v="127.76"/>
    <x v="1174"/>
    <n v="714.94"/>
    <n v="9.06"/>
    <x v="0"/>
    <x v="1"/>
    <x v="1"/>
    <s v="18:42"/>
    <s v="Weekday"/>
  </r>
  <r>
    <x v="1230"/>
    <x v="270"/>
    <s v="CUST0100"/>
    <x v="352"/>
    <x v="1"/>
    <s v="PRD134"/>
    <x v="129"/>
    <x v="7"/>
    <s v="STR053"/>
    <x v="11"/>
    <x v="0"/>
    <s v="EMP0190"/>
    <s v="Balaji Prabhu"/>
    <s v="HR"/>
    <n v="1"/>
    <n v="353.05"/>
    <n v="5"/>
    <n v="17.649999999999999"/>
    <x v="1175"/>
    <n v="262.8"/>
    <n v="72.599999999999994"/>
    <x v="0"/>
    <x v="1"/>
    <x v="2"/>
    <s v="14:12"/>
    <s v="Weekday"/>
  </r>
  <r>
    <x v="1231"/>
    <x v="178"/>
    <s v="CUST0447"/>
    <x v="538"/>
    <x v="2"/>
    <s v="PRD030"/>
    <x v="9"/>
    <x v="1"/>
    <s v="STR059"/>
    <x v="68"/>
    <x v="0"/>
    <s v="EMP0015"/>
    <s v="Harini Krishnan"/>
    <s v="Inventory"/>
    <n v="4"/>
    <n v="172.63"/>
    <n v="0"/>
    <n v="0"/>
    <x v="9"/>
    <n v="568"/>
    <n v="226.1"/>
    <x v="1"/>
    <x v="1"/>
    <x v="1"/>
    <s v="19:39"/>
    <s v="Weekend"/>
  </r>
  <r>
    <x v="1232"/>
    <x v="341"/>
    <s v="CUST0344"/>
    <x v="40"/>
    <x v="2"/>
    <s v="PRD124"/>
    <x v="22"/>
    <x v="6"/>
    <s v="STR088"/>
    <x v="97"/>
    <x v="0"/>
    <s v="EMP0229"/>
    <s v="Udhay Sekar"/>
    <s v="Sales"/>
    <n v="3"/>
    <n v="121.9"/>
    <n v="0"/>
    <n v="0"/>
    <x v="1176"/>
    <n v="326.76"/>
    <n v="38.94"/>
    <x v="1"/>
    <x v="1"/>
    <x v="2"/>
    <s v="10:03"/>
    <s v="Weekday"/>
  </r>
  <r>
    <x v="1233"/>
    <x v="268"/>
    <s v="CUST0231"/>
    <x v="337"/>
    <x v="0"/>
    <s v="PRD125"/>
    <x v="31"/>
    <x v="6"/>
    <s v="STR122"/>
    <x v="124"/>
    <x v="1"/>
    <s v="EMP0262"/>
    <s v="Umesh Krishnan"/>
    <s v="Sales"/>
    <n v="3"/>
    <n v="236.07"/>
    <n v="0"/>
    <n v="0"/>
    <x v="1177"/>
    <n v="586.32000000000005"/>
    <n v="228.12"/>
    <x v="1"/>
    <x v="1"/>
    <x v="1"/>
    <s v="18:23"/>
    <s v="Weekend"/>
  </r>
  <r>
    <x v="1234"/>
    <x v="42"/>
    <s v="CUST0664"/>
    <x v="436"/>
    <x v="1"/>
    <s v="PRD034"/>
    <x v="84"/>
    <x v="1"/>
    <s v="STR017"/>
    <x v="151"/>
    <x v="0"/>
    <s v="EMP0092"/>
    <s v="Tara Gupta"/>
    <s v="Sales"/>
    <n v="1"/>
    <n v="124.84"/>
    <n v="20"/>
    <n v="24.97"/>
    <x v="1178"/>
    <n v="97.35"/>
    <n v="17.5"/>
    <x v="1"/>
    <x v="1"/>
    <x v="1"/>
    <s v="19:33"/>
    <s v="Weekend"/>
  </r>
  <r>
    <x v="1235"/>
    <x v="342"/>
    <s v="CUST0634"/>
    <x v="192"/>
    <x v="0"/>
    <s v="PRD098"/>
    <x v="94"/>
    <x v="4"/>
    <s v="STR048"/>
    <x v="28"/>
    <x v="0"/>
    <s v="EMP0312"/>
    <s v="Vasanthi Chettiar"/>
    <s v="Sales"/>
    <n v="4"/>
    <n v="83.49"/>
    <n v="0"/>
    <n v="0"/>
    <x v="1179"/>
    <n v="276.36"/>
    <n v="57.6"/>
    <x v="1"/>
    <x v="1"/>
    <x v="2"/>
    <s v="15:03"/>
    <s v="Weekday"/>
  </r>
  <r>
    <x v="1236"/>
    <x v="287"/>
    <s v="CUST0118"/>
    <x v="472"/>
    <x v="1"/>
    <s v="PRD001"/>
    <x v="92"/>
    <x v="9"/>
    <s v="STR091"/>
    <x v="44"/>
    <x v="0"/>
    <s v="EMP0033"/>
    <s v="Geetha Subramaniam"/>
    <s v="Sales"/>
    <n v="2"/>
    <n v="299.73"/>
    <n v="20"/>
    <n v="119.89"/>
    <x v="1180"/>
    <n v="369.48"/>
    <n v="110.09"/>
    <x v="1"/>
    <x v="1"/>
    <x v="2"/>
    <s v="13:51"/>
    <s v="Weekday"/>
  </r>
  <r>
    <x v="1237"/>
    <x v="95"/>
    <s v="CUST0420"/>
    <x v="103"/>
    <x v="1"/>
    <s v="PRD014"/>
    <x v="67"/>
    <x v="0"/>
    <s v="STR051"/>
    <x v="52"/>
    <x v="0"/>
    <s v="EMP0062"/>
    <s v="Jaya Selvam"/>
    <s v="Operations"/>
    <n v="1"/>
    <n v="434.65"/>
    <n v="20"/>
    <n v="86.93"/>
    <x v="1181"/>
    <n v="351.63"/>
    <n v="48.25"/>
    <x v="1"/>
    <x v="1"/>
    <x v="2"/>
    <s v="19:39"/>
    <s v="Weekend"/>
  </r>
  <r>
    <x v="1238"/>
    <x v="85"/>
    <s v="CUST0028"/>
    <x v="159"/>
    <x v="2"/>
    <s v="PRD079"/>
    <x v="28"/>
    <x v="2"/>
    <s v="STR039"/>
    <x v="84"/>
    <x v="0"/>
    <s v="EMP0214"/>
    <s v="Sudha Kumar"/>
    <s v="Sales"/>
    <n v="2"/>
    <n v="260.93"/>
    <n v="20"/>
    <n v="104.37"/>
    <x v="1182"/>
    <n v="388.12"/>
    <n v="91.99"/>
    <x v="1"/>
    <x v="1"/>
    <x v="1"/>
    <s v="11:28"/>
    <s v="Weekend"/>
  </r>
  <r>
    <x v="1239"/>
    <x v="221"/>
    <s v="CUST0684"/>
    <x v="60"/>
    <x v="0"/>
    <s v="PRD098"/>
    <x v="94"/>
    <x v="4"/>
    <s v="STR088"/>
    <x v="97"/>
    <x v="0"/>
    <s v="EMP0229"/>
    <s v="Udhay Sekar"/>
    <s v="Sales"/>
    <n v="4"/>
    <n v="83.59"/>
    <n v="20"/>
    <n v="66.87"/>
    <x v="1183"/>
    <n v="276.36"/>
    <n v="-8.8699999999999992"/>
    <x v="1"/>
    <x v="1"/>
    <x v="1"/>
    <s v="12:44"/>
    <s v="Weekday"/>
  </r>
  <r>
    <x v="1240"/>
    <x v="303"/>
    <s v="CUST0206"/>
    <x v="17"/>
    <x v="0"/>
    <s v="PRD089"/>
    <x v="116"/>
    <x v="8"/>
    <s v="STR101"/>
    <x v="31"/>
    <x v="1"/>
    <s v="EMP0016"/>
    <s v="Chandran Sekar"/>
    <s v="Store Manager"/>
    <n v="8"/>
    <n v="348.9"/>
    <n v="0"/>
    <n v="0"/>
    <x v="1184"/>
    <n v="2011.36"/>
    <n v="779.84"/>
    <x v="1"/>
    <x v="1"/>
    <x v="1"/>
    <s v="14:50"/>
    <s v="Weekday"/>
  </r>
  <r>
    <x v="1241"/>
    <x v="266"/>
    <s v="CUST0119"/>
    <x v="129"/>
    <x v="0"/>
    <s v="PRD089"/>
    <x v="116"/>
    <x v="8"/>
    <s v="STR132"/>
    <x v="19"/>
    <x v="1"/>
    <s v="EMP0106"/>
    <s v="Banu Raj"/>
    <s v="Sales"/>
    <n v="7"/>
    <n v="342.68"/>
    <n v="5"/>
    <n v="119.94"/>
    <x v="1185"/>
    <n v="1759.94"/>
    <n v="518.88"/>
    <x v="1"/>
    <x v="1"/>
    <x v="1"/>
    <s v="14:54"/>
    <s v="Weekday"/>
  </r>
  <r>
    <x v="1242"/>
    <x v="97"/>
    <s v="CUST0017"/>
    <x v="354"/>
    <x v="1"/>
    <s v="PRD014"/>
    <x v="67"/>
    <x v="0"/>
    <s v="STR010"/>
    <x v="74"/>
    <x v="0"/>
    <s v="EMP0129"/>
    <s v="Arun Nair"/>
    <s v="Inventory"/>
    <n v="1"/>
    <n v="434.65"/>
    <n v="5"/>
    <n v="21.73"/>
    <x v="1186"/>
    <n v="351.63"/>
    <n v="123.23"/>
    <x v="1"/>
    <x v="1"/>
    <x v="1"/>
    <s v="19:47"/>
    <s v="Weekend"/>
  </r>
  <r>
    <x v="1243"/>
    <x v="338"/>
    <s v="CUST0271"/>
    <x v="251"/>
    <x v="1"/>
    <s v="PRD049"/>
    <x v="126"/>
    <x v="5"/>
    <s v="STR175"/>
    <x v="165"/>
    <x v="3"/>
    <s v="EMP0043"/>
    <s v="Suresh Reddy"/>
    <s v="Cashier"/>
    <n v="2"/>
    <n v="418.79"/>
    <n v="10"/>
    <n v="83.76"/>
    <x v="834"/>
    <n v="617.88"/>
    <n v="135.94"/>
    <x v="1"/>
    <x v="1"/>
    <x v="1"/>
    <s v="15:26"/>
    <s v="Weekday"/>
  </r>
  <r>
    <x v="1244"/>
    <x v="274"/>
    <s v="CUST0270"/>
    <x v="135"/>
    <x v="0"/>
    <s v="PRD040"/>
    <x v="140"/>
    <x v="12"/>
    <s v="STR173"/>
    <x v="150"/>
    <x v="3"/>
    <s v="EMP0019"/>
    <s v="Missing Employee Name"/>
    <s v="Sales"/>
    <n v="7"/>
    <n v="162.44999999999999"/>
    <n v="0"/>
    <n v="0"/>
    <x v="1187"/>
    <n v="892.36"/>
    <n v="244.79"/>
    <x v="1"/>
    <x v="1"/>
    <x v="2"/>
    <s v="16:41"/>
    <s v="Weekday"/>
  </r>
  <r>
    <x v="1245"/>
    <x v="99"/>
    <s v="CUST0614"/>
    <x v="517"/>
    <x v="1"/>
    <s v="PRD030"/>
    <x v="9"/>
    <x v="1"/>
    <s v="STR051"/>
    <x v="52"/>
    <x v="0"/>
    <s v="EMP0209"/>
    <s v="Eswari Pandian"/>
    <s v="Store Manager"/>
    <n v="2"/>
    <n v="172.63"/>
    <n v="0"/>
    <n v="0"/>
    <x v="51"/>
    <n v="284"/>
    <n v="113.05"/>
    <x v="1"/>
    <x v="1"/>
    <x v="1"/>
    <s v="19:19"/>
    <s v="Weekend"/>
  </r>
  <r>
    <x v="1246"/>
    <x v="16"/>
    <s v="CUST0384"/>
    <x v="102"/>
    <x v="0"/>
    <s v="PRD142"/>
    <x v="110"/>
    <x v="10"/>
    <s v="STR076"/>
    <x v="4"/>
    <x v="0"/>
    <s v="EMP0099"/>
    <s v="Elango Nair"/>
    <s v="Cashier"/>
    <n v="7"/>
    <n v="574.74"/>
    <n v="0"/>
    <n v="0"/>
    <x v="1188"/>
    <n v="2771.09"/>
    <n v="1855.57"/>
    <x v="1"/>
    <x v="1"/>
    <x v="1"/>
    <s v="21:26"/>
    <s v="Weekend"/>
  </r>
  <r>
    <x v="1247"/>
    <x v="168"/>
    <s v="CUST0657"/>
    <x v="399"/>
    <x v="1"/>
    <s v="PRD050"/>
    <x v="40"/>
    <x v="5"/>
    <s v="STR084"/>
    <x v="81"/>
    <x v="0"/>
    <s v="EMP0133"/>
    <s v="Deepak Naicker"/>
    <s v="Sales"/>
    <n v="3"/>
    <n v="51.33"/>
    <n v="20"/>
    <n v="30.8"/>
    <x v="1189"/>
    <n v="112.44"/>
    <n v="10.75"/>
    <x v="1"/>
    <x v="1"/>
    <x v="1"/>
    <s v="19:04"/>
    <s v="Weekday"/>
  </r>
  <r>
    <x v="1248"/>
    <x v="215"/>
    <s v="CUST0596"/>
    <x v="491"/>
    <x v="1"/>
    <s v="PRD115"/>
    <x v="20"/>
    <x v="3"/>
    <s v="STR165"/>
    <x v="166"/>
    <x v="2"/>
    <s v="EMP0346"/>
    <s v="Dhanya Sekar"/>
    <s v="Sales"/>
    <n v="2"/>
    <n v="372.61"/>
    <n v="20"/>
    <n v="149.04"/>
    <x v="1190"/>
    <n v="639.82000000000005"/>
    <n v="45.79"/>
    <x v="1"/>
    <x v="1"/>
    <x v="2"/>
    <s v="20:55"/>
    <s v="Weekend"/>
  </r>
  <r>
    <x v="1249"/>
    <x v="119"/>
    <s v="CUST0605"/>
    <x v="175"/>
    <x v="0"/>
    <s v="PRD136"/>
    <x v="45"/>
    <x v="7"/>
    <s v="STR113"/>
    <x v="156"/>
    <x v="1"/>
    <s v="EMP0339"/>
    <s v="Hariharan Mudaliar"/>
    <s v="Cashier"/>
    <n v="3"/>
    <n v="141.01"/>
    <n v="10"/>
    <n v="42.3"/>
    <x v="1191"/>
    <n v="273.54000000000002"/>
    <n v="107.19"/>
    <x v="1"/>
    <x v="1"/>
    <x v="1"/>
    <s v="21:13"/>
    <s v="Weekday"/>
  </r>
  <r>
    <x v="1250"/>
    <x v="13"/>
    <s v="CUST0255"/>
    <x v="539"/>
    <x v="2"/>
    <s v="PRD127"/>
    <x v="123"/>
    <x v="6"/>
    <s v="STR060"/>
    <x v="22"/>
    <x v="2"/>
    <s v="EMP0181"/>
    <s v="Madhavan Murugan"/>
    <s v="Sales"/>
    <n v="4"/>
    <n v="331.35"/>
    <n v="15"/>
    <n v="198.81"/>
    <x v="1192"/>
    <n v="1161.32"/>
    <n v="134.26"/>
    <x v="1"/>
    <x v="1"/>
    <x v="1"/>
    <s v="13:48"/>
    <s v="Weekend"/>
  </r>
  <r>
    <x v="1251"/>
    <x v="140"/>
    <s v="CUST0462"/>
    <x v="123"/>
    <x v="1"/>
    <s v="PRD033"/>
    <x v="13"/>
    <x v="1"/>
    <s v="STR068"/>
    <x v="21"/>
    <x v="0"/>
    <s v="EMP0233"/>
    <s v="Sangeetha Balan"/>
    <s v="Sales"/>
    <n v="1"/>
    <n v="217.42"/>
    <n v="0"/>
    <n v="0"/>
    <x v="1130"/>
    <n v="177.03"/>
    <n v="73"/>
    <x v="1"/>
    <x v="1"/>
    <x v="1"/>
    <s v="14:19"/>
    <s v="Weekend"/>
  </r>
  <r>
    <x v="1252"/>
    <x v="175"/>
    <s v="CUST0133"/>
    <x v="333"/>
    <x v="1"/>
    <s v="PRD029"/>
    <x v="11"/>
    <x v="1"/>
    <s v="STR023"/>
    <x v="59"/>
    <x v="0"/>
    <s v="EMP0083"/>
    <s v="Sathish Sharma"/>
    <s v="Billing"/>
    <n v="4"/>
    <n v="332.73"/>
    <n v="5"/>
    <n v="66.55"/>
    <x v="1193"/>
    <n v="1044.8800000000001"/>
    <n v="219.49"/>
    <x v="1"/>
    <x v="1"/>
    <x v="2"/>
    <s v="10:14"/>
    <s v="Weekday"/>
  </r>
  <r>
    <x v="1253"/>
    <x v="212"/>
    <s v="CUST0205"/>
    <x v="110"/>
    <x v="0"/>
    <s v="PRD009"/>
    <x v="21"/>
    <x v="9"/>
    <s v="STR148"/>
    <x v="103"/>
    <x v="2"/>
    <s v="EMP0088"/>
    <s v="Nithya Rao"/>
    <s v="Cashier"/>
    <n v="5"/>
    <n v="751.74"/>
    <n v="15"/>
    <n v="563.79999999999995"/>
    <x v="1194"/>
    <n v="1993.6"/>
    <n v="1201.3"/>
    <x v="1"/>
    <x v="1"/>
    <x v="1"/>
    <s v="13:22"/>
    <s v="Weekday"/>
  </r>
  <r>
    <x v="1254"/>
    <x v="30"/>
    <s v="CUST0138"/>
    <x v="514"/>
    <x v="2"/>
    <s v="PRD100"/>
    <x v="142"/>
    <x v="4"/>
    <s v="STR121"/>
    <x v="79"/>
    <x v="1"/>
    <s v="EMP0319"/>
    <s v="Harini Kumar"/>
    <s v="Cashier"/>
    <n v="4"/>
    <n v="290.45"/>
    <n v="0"/>
    <n v="0"/>
    <x v="1195"/>
    <n v="951.56"/>
    <n v="384.51"/>
    <x v="1"/>
    <x v="1"/>
    <x v="1"/>
    <s v="21:52"/>
    <s v="Weekend"/>
  </r>
  <r>
    <x v="1255"/>
    <x v="160"/>
    <s v="CUST0288"/>
    <x v="460"/>
    <x v="2"/>
    <s v="PRD015"/>
    <x v="55"/>
    <x v="0"/>
    <s v="STR171"/>
    <x v="174"/>
    <x v="3"/>
    <s v="EMP0346"/>
    <s v="Dhanya Sekar"/>
    <s v="Sales"/>
    <n v="4"/>
    <n v="459.58"/>
    <n v="0"/>
    <n v="0"/>
    <x v="240"/>
    <n v="1547.56"/>
    <n v="566.51"/>
    <x v="1"/>
    <x v="1"/>
    <x v="1"/>
    <s v="09:39"/>
    <s v="Weekend"/>
  </r>
  <r>
    <x v="1256"/>
    <x v="159"/>
    <s v="CUST0545"/>
    <x v="158"/>
    <x v="2"/>
    <s v="PRD092"/>
    <x v="59"/>
    <x v="8"/>
    <s v="STR035"/>
    <x v="34"/>
    <x v="0"/>
    <s v="EMP0158"/>
    <s v="Kavya Varma"/>
    <s v="Sales"/>
    <n v="3"/>
    <n v="224.28"/>
    <n v="10"/>
    <n v="67.28"/>
    <x v="1196"/>
    <n v="577.16999999999996"/>
    <n v="119.22"/>
    <x v="1"/>
    <x v="1"/>
    <x v="1"/>
    <s v="15:48"/>
    <s v="Weekend"/>
  </r>
  <r>
    <x v="1257"/>
    <x v="312"/>
    <s v="CUST0279"/>
    <x v="49"/>
    <x v="0"/>
    <s v="PRD126"/>
    <x v="79"/>
    <x v="6"/>
    <s v="STR032"/>
    <x v="99"/>
    <x v="0"/>
    <s v="EMP0306"/>
    <s v="Yogesh Menon"/>
    <s v="Cashier"/>
    <n v="4"/>
    <n v="399.72"/>
    <n v="0"/>
    <n v="0"/>
    <x v="1197"/>
    <n v="1297.92"/>
    <n v="300.95999999999998"/>
    <x v="1"/>
    <x v="0"/>
    <x v="1"/>
    <s v="13:58"/>
    <s v="Weekday"/>
  </r>
  <r>
    <x v="1258"/>
    <x v="125"/>
    <s v="CUST0633"/>
    <x v="43"/>
    <x v="0"/>
    <s v="PRD067"/>
    <x v="56"/>
    <x v="11"/>
    <s v="STR085"/>
    <x v="78"/>
    <x v="0"/>
    <s v="EMP0086"/>
    <s v="Charulatha Murugan"/>
    <s v="Sales"/>
    <n v="4"/>
    <n v="207.69"/>
    <n v="0"/>
    <n v="0"/>
    <x v="1198"/>
    <n v="542.64"/>
    <n v="288.12"/>
    <x v="1"/>
    <x v="1"/>
    <x v="1"/>
    <s v="16:59"/>
    <s v="Weekday"/>
  </r>
  <r>
    <x v="1259"/>
    <x v="305"/>
    <s v="CUST0187"/>
    <x v="540"/>
    <x v="2"/>
    <s v="PRD069"/>
    <x v="141"/>
    <x v="11"/>
    <s v="STR097"/>
    <x v="61"/>
    <x v="1"/>
    <s v="EMP0340"/>
    <s v="Nithya Subramaniam"/>
    <s v="Cashier"/>
    <n v="3"/>
    <n v="468.94"/>
    <n v="10"/>
    <n v="140.68"/>
    <x v="1199"/>
    <n v="1010.4"/>
    <n v="255.74"/>
    <x v="1"/>
    <x v="1"/>
    <x v="1"/>
    <s v="09:43"/>
    <s v="Weekday"/>
  </r>
  <r>
    <x v="1260"/>
    <x v="236"/>
    <s v="CUST0300"/>
    <x v="185"/>
    <x v="2"/>
    <s v="PRD019"/>
    <x v="35"/>
    <x v="0"/>
    <s v="STR162"/>
    <x v="145"/>
    <x v="2"/>
    <s v="EMP0272"/>
    <s v="Dhanush Pillai"/>
    <s v="Store Manager"/>
    <n v="2"/>
    <n v="448.94"/>
    <n v="0"/>
    <n v="0"/>
    <x v="192"/>
    <n v="760.16"/>
    <n v="137.72"/>
    <x v="1"/>
    <x v="1"/>
    <x v="1"/>
    <s v="15:29"/>
    <s v="Weekday"/>
  </r>
  <r>
    <x v="1261"/>
    <x v="108"/>
    <s v="CUST0320"/>
    <x v="433"/>
    <x v="1"/>
    <s v="PRD065"/>
    <x v="125"/>
    <x v="11"/>
    <s v="STR062"/>
    <x v="7"/>
    <x v="0"/>
    <s v="EMP0350"/>
    <s v="Uma Pandian"/>
    <s v="Cashier"/>
    <n v="2"/>
    <n v="277.42"/>
    <n v="0"/>
    <n v="0"/>
    <x v="1200"/>
    <n v="398.32"/>
    <n v="156.52000000000001"/>
    <x v="1"/>
    <x v="1"/>
    <x v="1"/>
    <s v="16:23"/>
    <s v="Weekday"/>
  </r>
  <r>
    <x v="1262"/>
    <x v="156"/>
    <s v="CUST0470"/>
    <x v="541"/>
    <x v="2"/>
    <s v="PRD029"/>
    <x v="11"/>
    <x v="1"/>
    <s v="STR051"/>
    <x v="52"/>
    <x v="0"/>
    <s v="EMP0010"/>
    <s v="Hema Sharma"/>
    <s v="Billing"/>
    <n v="3"/>
    <n v="332.73"/>
    <n v="0"/>
    <n v="0"/>
    <x v="1201"/>
    <n v="783.66"/>
    <n v="214.53"/>
    <x v="1"/>
    <x v="1"/>
    <x v="1"/>
    <s v="20:17"/>
    <s v="Weekday"/>
  </r>
  <r>
    <x v="1263"/>
    <x v="75"/>
    <s v="CUST0025"/>
    <x v="542"/>
    <x v="2"/>
    <s v="PRD089"/>
    <x v="116"/>
    <x v="8"/>
    <s v="STR102"/>
    <x v="129"/>
    <x v="0"/>
    <s v="EMP0331"/>
    <s v="Sudha Venkataraman"/>
    <s v="Cashier"/>
    <n v="3"/>
    <n v="305.67"/>
    <n v="10"/>
    <n v="91.7"/>
    <x v="1202"/>
    <n v="754.26"/>
    <n v="71.05"/>
    <x v="1"/>
    <x v="1"/>
    <x v="2"/>
    <s v="12:59"/>
    <s v="Weekday"/>
  </r>
  <r>
    <x v="1264"/>
    <x v="343"/>
    <s v="CUST0137"/>
    <x v="72"/>
    <x v="0"/>
    <s v="PRD004"/>
    <x v="89"/>
    <x v="9"/>
    <s v="STR029"/>
    <x v="32"/>
    <x v="0"/>
    <s v="EMP0116"/>
    <s v="Balamurugan Kumar"/>
    <s v="Inventory"/>
    <n v="4"/>
    <n v="455.26"/>
    <n v="0"/>
    <n v="0"/>
    <x v="1203"/>
    <n v="946.16"/>
    <n v="874.88"/>
    <x v="1"/>
    <x v="1"/>
    <x v="1"/>
    <s v="19:42"/>
    <s v="Weekday"/>
  </r>
  <r>
    <x v="1265"/>
    <x v="335"/>
    <s v="CUST0192"/>
    <x v="543"/>
    <x v="2"/>
    <s v="PRD034"/>
    <x v="84"/>
    <x v="1"/>
    <s v="STR124"/>
    <x v="29"/>
    <x v="1"/>
    <s v="EMP0164"/>
    <s v="Sundar Naicker"/>
    <s v="Billing"/>
    <n v="3"/>
    <n v="124.84"/>
    <n v="0"/>
    <n v="0"/>
    <x v="1204"/>
    <n v="292.05"/>
    <n v="138.65"/>
    <x v="1"/>
    <x v="1"/>
    <x v="1"/>
    <s v="12:48"/>
    <s v="Weekend"/>
  </r>
  <r>
    <x v="1266"/>
    <x v="5"/>
    <s v="CUST0613"/>
    <x v="189"/>
    <x v="0"/>
    <s v="PRD018"/>
    <x v="0"/>
    <x v="0"/>
    <s v="STR111"/>
    <x v="115"/>
    <x v="1"/>
    <s v="EMP0168"/>
    <s v="Sudha Sekar"/>
    <s v="Cashier"/>
    <n v="4"/>
    <n v="264.7"/>
    <n v="5"/>
    <n v="52.94"/>
    <x v="1205"/>
    <n v="764.8"/>
    <n v="391.94"/>
    <x v="1"/>
    <x v="1"/>
    <x v="2"/>
    <s v="19:54"/>
    <s v="Weekend"/>
  </r>
  <r>
    <x v="1267"/>
    <x v="21"/>
    <s v="CUST0405"/>
    <x v="544"/>
    <x v="2"/>
    <s v="PRD029"/>
    <x v="11"/>
    <x v="1"/>
    <s v="STR079"/>
    <x v="123"/>
    <x v="0"/>
    <s v="EMP0295"/>
    <s v="Lakshmi Nair"/>
    <s v="Inventory"/>
    <n v="3"/>
    <n v="332.73"/>
    <n v="0"/>
    <n v="0"/>
    <x v="109"/>
    <n v="783.66"/>
    <n v="364.26"/>
    <x v="1"/>
    <x v="1"/>
    <x v="2"/>
    <s v="17:10"/>
    <s v="Weekend"/>
  </r>
  <r>
    <x v="1268"/>
    <x v="84"/>
    <s v="CUST0529"/>
    <x v="173"/>
    <x v="2"/>
    <s v="PRD020"/>
    <x v="80"/>
    <x v="0"/>
    <s v="STR007"/>
    <x v="89"/>
    <x v="0"/>
    <s v="EMP0167"/>
    <s v="Hariharan Subramaniam"/>
    <s v="Store Manager"/>
    <n v="4"/>
    <n v="99.93"/>
    <n v="0"/>
    <n v="0"/>
    <x v="1206"/>
    <n v="344.2"/>
    <n v="55.52"/>
    <x v="1"/>
    <x v="1"/>
    <x v="1"/>
    <s v="21:06"/>
    <s v="Weekday"/>
  </r>
  <r>
    <x v="1269"/>
    <x v="289"/>
    <s v="CUST0181"/>
    <x v="421"/>
    <x v="1"/>
    <s v="PRD081"/>
    <x v="63"/>
    <x v="2"/>
    <s v="STR012"/>
    <x v="85"/>
    <x v="0"/>
    <s v="EMP0157"/>
    <s v="Elango Velan"/>
    <s v="Cashier"/>
    <n v="1"/>
    <n v="55.81"/>
    <n v="20"/>
    <n v="11.16"/>
    <x v="1207"/>
    <n v="44.96"/>
    <n v="6.39"/>
    <x v="1"/>
    <x v="1"/>
    <x v="1"/>
    <s v="10:44"/>
    <s v="Weekend"/>
  </r>
  <r>
    <x v="1270"/>
    <x v="220"/>
    <s v="CUST0045"/>
    <x v="244"/>
    <x v="0"/>
    <s v="PRD080"/>
    <x v="106"/>
    <x v="2"/>
    <s v="STR036"/>
    <x v="83"/>
    <x v="0"/>
    <s v="EMP0150"/>
    <s v="Dhanya Iyer"/>
    <s v="Operations"/>
    <n v="6"/>
    <n v="306.69"/>
    <n v="0"/>
    <n v="0"/>
    <x v="1208"/>
    <n v="1237.8"/>
    <n v="878.36"/>
    <x v="1"/>
    <x v="1"/>
    <x v="1"/>
    <s v="13:35"/>
    <s v="Weekend"/>
  </r>
  <r>
    <x v="1271"/>
    <x v="219"/>
    <s v="CUST0202"/>
    <x v="386"/>
    <x v="2"/>
    <s v="PRD093"/>
    <x v="4"/>
    <x v="4"/>
    <s v="STR120"/>
    <x v="70"/>
    <x v="1"/>
    <s v="EMP0344"/>
    <s v="Meena Kumar"/>
    <s v="Sales"/>
    <n v="1"/>
    <n v="96.72"/>
    <n v="15"/>
    <n v="14.51"/>
    <x v="1167"/>
    <n v="79.819999999999993"/>
    <n v="2.39"/>
    <x v="1"/>
    <x v="1"/>
    <x v="1"/>
    <s v="17:06"/>
    <s v="Weekday"/>
  </r>
  <r>
    <x v="1272"/>
    <x v="154"/>
    <s v="CUST0165"/>
    <x v="283"/>
    <x v="0"/>
    <s v="PRD057"/>
    <x v="5"/>
    <x v="5"/>
    <s v="STR034"/>
    <x v="140"/>
    <x v="0"/>
    <s v="EMP0034"/>
    <s v="Sangeetha Venkataraman"/>
    <s v="Cashier"/>
    <n v="3"/>
    <n v="340.78"/>
    <n v="0"/>
    <n v="0"/>
    <x v="1209"/>
    <n v="705.15"/>
    <n v="317.19"/>
    <x v="1"/>
    <x v="1"/>
    <x v="1"/>
    <s v="15:53"/>
    <s v="Weekday"/>
  </r>
  <r>
    <x v="1273"/>
    <x v="7"/>
    <s v="CUST0653"/>
    <x v="509"/>
    <x v="0"/>
    <s v="PRD031"/>
    <x v="90"/>
    <x v="1"/>
    <s v="STR098"/>
    <x v="39"/>
    <x v="2"/>
    <s v="EMP0179"/>
    <s v="Divya Devi"/>
    <s v="Sales"/>
    <n v="5"/>
    <n v="386.4"/>
    <n v="5"/>
    <n v="96.6"/>
    <x v="1210"/>
    <n v="1358.9"/>
    <n v="751.81"/>
    <x v="1"/>
    <x v="1"/>
    <x v="2"/>
    <s v="20:37"/>
    <s v="Weekend"/>
  </r>
  <r>
    <x v="1274"/>
    <x v="307"/>
    <s v="CUST0346"/>
    <x v="20"/>
    <x v="0"/>
    <s v="PRD136"/>
    <x v="45"/>
    <x v="7"/>
    <s v="STR165"/>
    <x v="166"/>
    <x v="2"/>
    <s v="EMP0287"/>
    <s v="Elango Gupta"/>
    <s v="Store Manager"/>
    <n v="8"/>
    <n v="132.15"/>
    <n v="0"/>
    <n v="0"/>
    <x v="1211"/>
    <n v="729.44"/>
    <n v="327.76"/>
    <x v="1"/>
    <x v="1"/>
    <x v="1"/>
    <s v="13:40"/>
    <s v="Weekday"/>
  </r>
  <r>
    <x v="1275"/>
    <x v="238"/>
    <s v="CUST0232"/>
    <x v="247"/>
    <x v="2"/>
    <s v="PRD115"/>
    <x v="20"/>
    <x v="3"/>
    <s v="STR133"/>
    <x v="51"/>
    <x v="1"/>
    <s v="EMP0258"/>
    <s v="Bhuvana Sekar"/>
    <s v="Sales"/>
    <n v="3"/>
    <n v="372.61"/>
    <n v="0"/>
    <n v="0"/>
    <x v="1212"/>
    <n v="959.73"/>
    <n v="158.1"/>
    <x v="1"/>
    <x v="1"/>
    <x v="0"/>
    <s v="12:52"/>
    <s v="Weekday"/>
  </r>
  <r>
    <x v="1276"/>
    <x v="173"/>
    <s v="CUST0395"/>
    <x v="324"/>
    <x v="2"/>
    <s v="PRD032"/>
    <x v="42"/>
    <x v="1"/>
    <s v="STR009"/>
    <x v="137"/>
    <x v="0"/>
    <s v="EMP0133"/>
    <s v="Deepak Naicker"/>
    <s v="Sales"/>
    <n v="4"/>
    <n v="141.11000000000001"/>
    <n v="5"/>
    <n v="28.22"/>
    <x v="1213"/>
    <n v="463.64"/>
    <n v="72.58"/>
    <x v="1"/>
    <x v="1"/>
    <x v="1"/>
    <s v="18:26"/>
    <s v="Weekday"/>
  </r>
  <r>
    <x v="1277"/>
    <x v="192"/>
    <s v="CUST0473"/>
    <x v="191"/>
    <x v="2"/>
    <s v="PRD136"/>
    <x v="45"/>
    <x v="7"/>
    <s v="STR032"/>
    <x v="99"/>
    <x v="0"/>
    <s v="EMP0259"/>
    <s v="Ramesh Sekar"/>
    <s v="Inventory"/>
    <n v="2"/>
    <n v="123.11"/>
    <n v="0"/>
    <n v="0"/>
    <x v="1214"/>
    <n v="182.36"/>
    <n v="100.79"/>
    <x v="1"/>
    <x v="1"/>
    <x v="1"/>
    <s v="13:29"/>
    <s v="Weekend"/>
  </r>
  <r>
    <x v="1278"/>
    <x v="158"/>
    <s v="CUST0140"/>
    <x v="445"/>
    <x v="2"/>
    <s v="PRD025"/>
    <x v="1"/>
    <x v="1"/>
    <s v="STR024"/>
    <x v="2"/>
    <x v="0"/>
    <s v="EMP0133"/>
    <s v="Deepak Naicker"/>
    <s v="Sales"/>
    <n v="3"/>
    <n v="383.51"/>
    <n v="20"/>
    <n v="230.11"/>
    <x v="1215"/>
    <n v="857.7"/>
    <n v="62.72"/>
    <x v="1"/>
    <x v="1"/>
    <x v="2"/>
    <s v="15:48"/>
    <s v="Weekday"/>
  </r>
  <r>
    <x v="1279"/>
    <x v="12"/>
    <s v="CUST0654"/>
    <x v="156"/>
    <x v="0"/>
    <s v="PRD123"/>
    <x v="65"/>
    <x v="6"/>
    <s v="STR164"/>
    <x v="75"/>
    <x v="2"/>
    <s v="EMP0006"/>
    <s v="Indira Nair"/>
    <s v="Cashier"/>
    <n v="8"/>
    <n v="204.03"/>
    <n v="5"/>
    <n v="81.61"/>
    <x v="1216"/>
    <n v="1267.44"/>
    <n v="515.78"/>
    <x v="1"/>
    <x v="1"/>
    <x v="2"/>
    <s v="19:50"/>
    <s v="Weekend"/>
  </r>
  <r>
    <x v="1280"/>
    <x v="104"/>
    <s v="CUST0605"/>
    <x v="175"/>
    <x v="0"/>
    <s v="PRD012"/>
    <x v="61"/>
    <x v="9"/>
    <s v="STR095"/>
    <x v="55"/>
    <x v="1"/>
    <s v="EMP0201"/>
    <s v="Bharath Reddy"/>
    <s v="Sales"/>
    <n v="6"/>
    <n v="580.6"/>
    <n v="0"/>
    <n v="0"/>
    <x v="1217"/>
    <n v="2018.4"/>
    <n v="1465.2"/>
    <x v="1"/>
    <x v="1"/>
    <x v="0"/>
    <s v="15:03"/>
    <s v="Weekday"/>
  </r>
  <r>
    <x v="1281"/>
    <x v="292"/>
    <s v="CUST0451"/>
    <x v="317"/>
    <x v="1"/>
    <s v="PRD092"/>
    <x v="59"/>
    <x v="8"/>
    <s v="STR098"/>
    <x v="39"/>
    <x v="2"/>
    <s v="EMP0179"/>
    <s v="Divya Devi"/>
    <s v="Sales"/>
    <n v="1"/>
    <n v="224.28"/>
    <n v="0"/>
    <n v="0"/>
    <x v="1218"/>
    <n v="192.39"/>
    <n v="31.89"/>
    <x v="1"/>
    <x v="0"/>
    <x v="0"/>
    <s v="21:10"/>
    <s v="Weekday"/>
  </r>
  <r>
    <x v="1282"/>
    <x v="20"/>
    <s v="CUST0622"/>
    <x v="545"/>
    <x v="2"/>
    <s v="PRD019"/>
    <x v="35"/>
    <x v="0"/>
    <s v="STR109"/>
    <x v="162"/>
    <x v="1"/>
    <s v="EMP0180"/>
    <s v="Venkat Balan"/>
    <s v="Billing"/>
    <n v="1"/>
    <n v="448.94"/>
    <n v="20"/>
    <n v="89.79"/>
    <x v="1219"/>
    <n v="380.08"/>
    <n v="-20.93"/>
    <x v="1"/>
    <x v="1"/>
    <x v="1"/>
    <s v="18:54"/>
    <s v="Weekday"/>
  </r>
  <r>
    <x v="1283"/>
    <x v="86"/>
    <s v="CUST0053"/>
    <x v="371"/>
    <x v="2"/>
    <s v="PRD095"/>
    <x v="18"/>
    <x v="4"/>
    <s v="STR041"/>
    <x v="80"/>
    <x v="0"/>
    <s v="EMP0133"/>
    <s v="Deepak Naicker"/>
    <s v="Sales"/>
    <n v="4"/>
    <n v="75.680000000000007"/>
    <n v="5"/>
    <n v="15.14"/>
    <x v="1220"/>
    <n v="248.56"/>
    <n v="39.020000000000003"/>
    <x v="1"/>
    <x v="1"/>
    <x v="0"/>
    <s v="18:14"/>
    <s v="Weekday"/>
  </r>
  <r>
    <x v="1284"/>
    <x v="210"/>
    <s v="CUST0454"/>
    <x v="364"/>
    <x v="1"/>
    <s v="PRD034"/>
    <x v="84"/>
    <x v="1"/>
    <s v="STR080"/>
    <x v="42"/>
    <x v="0"/>
    <s v="EMP0285"/>
    <s v="Lalitha Murugan"/>
    <s v="Store Manager"/>
    <n v="2"/>
    <n v="124.84"/>
    <n v="15"/>
    <n v="37.450000000000003"/>
    <x v="1221"/>
    <n v="194.7"/>
    <n v="49.36"/>
    <x v="1"/>
    <x v="1"/>
    <x v="1"/>
    <s v="17:14"/>
    <s v="Weekend"/>
  </r>
  <r>
    <x v="1285"/>
    <x v="59"/>
    <s v="CUST0096"/>
    <x v="203"/>
    <x v="0"/>
    <s v="PRD101"/>
    <x v="62"/>
    <x v="4"/>
    <s v="STR164"/>
    <x v="75"/>
    <x v="2"/>
    <s v="EMP0133"/>
    <s v="Deepak Naicker"/>
    <s v="Sales"/>
    <n v="7"/>
    <n v="496.85"/>
    <n v="5"/>
    <n v="173.9"/>
    <x v="1222"/>
    <n v="2710.12"/>
    <n v="1089.54"/>
    <x v="1"/>
    <x v="1"/>
    <x v="1"/>
    <s v="13:49"/>
    <s v="Weekend"/>
  </r>
  <r>
    <x v="1286"/>
    <x v="219"/>
    <s v="CUST0670"/>
    <x v="154"/>
    <x v="2"/>
    <s v="PRD029"/>
    <x v="11"/>
    <x v="1"/>
    <s v="STR090"/>
    <x v="146"/>
    <x v="0"/>
    <s v="EMP0016"/>
    <s v="Chandran Sekar"/>
    <s v="Store Manager"/>
    <n v="1"/>
    <n v="332.73"/>
    <n v="20"/>
    <n v="66.55"/>
    <x v="1223"/>
    <n v="261.22000000000003"/>
    <n v="4.96"/>
    <x v="1"/>
    <x v="1"/>
    <x v="1"/>
    <s v="11:12"/>
    <s v="Weekday"/>
  </r>
  <r>
    <x v="1287"/>
    <x v="192"/>
    <s v="CUST0269"/>
    <x v="372"/>
    <x v="1"/>
    <s v="PRD088"/>
    <x v="138"/>
    <x v="8"/>
    <s v="STR005"/>
    <x v="149"/>
    <x v="0"/>
    <s v="EMP0127"/>
    <s v="Kannan Mudaliar"/>
    <s v="Sales"/>
    <n v="4"/>
    <n v="404.97"/>
    <n v="0"/>
    <n v="0"/>
    <x v="1224"/>
    <n v="1364.96"/>
    <n v="497.9"/>
    <x v="1"/>
    <x v="1"/>
    <x v="1"/>
    <s v="20:19"/>
    <s v="Weekend"/>
  </r>
  <r>
    <x v="1288"/>
    <x v="237"/>
    <s v="CUST0679"/>
    <x v="161"/>
    <x v="1"/>
    <s v="PRD056"/>
    <x v="54"/>
    <x v="5"/>
    <s v="STR133"/>
    <x v="51"/>
    <x v="1"/>
    <s v="EMP0076"/>
    <s v="Meena Devi"/>
    <s v="Inventory"/>
    <n v="2"/>
    <n v="333.54"/>
    <n v="10"/>
    <n v="66.709999999999994"/>
    <x v="1225"/>
    <n v="476.86"/>
    <n v="123.51"/>
    <x v="1"/>
    <x v="1"/>
    <x v="1"/>
    <s v="10:06"/>
    <s v="Weekday"/>
  </r>
  <r>
    <x v="1289"/>
    <x v="176"/>
    <s v="CUST0555"/>
    <x v="546"/>
    <x v="1"/>
    <s v="PRD120"/>
    <x v="64"/>
    <x v="6"/>
    <s v="STR026"/>
    <x v="41"/>
    <x v="0"/>
    <s v="EMP0171"/>
    <s v="Ashok Nair"/>
    <s v="Cashier"/>
    <n v="5"/>
    <n v="109.69"/>
    <n v="0"/>
    <n v="0"/>
    <x v="1226"/>
    <n v="464.8"/>
    <n v="165.92"/>
    <x v="1"/>
    <x v="1"/>
    <x v="1"/>
    <s v="13:19"/>
    <s v="Weekend"/>
  </r>
  <r>
    <x v="1290"/>
    <x v="186"/>
    <s v="CUST0151"/>
    <x v="369"/>
    <x v="1"/>
    <s v="PRD051"/>
    <x v="43"/>
    <x v="5"/>
    <s v="STR095"/>
    <x v="55"/>
    <x v="1"/>
    <s v="EMP0177"/>
    <s v="Raghav Iyer"/>
    <s v="Store Manager"/>
    <n v="2"/>
    <n v="147.97"/>
    <n v="5"/>
    <n v="14.8"/>
    <x v="1227"/>
    <n v="225.6"/>
    <n v="97.71"/>
    <x v="1"/>
    <x v="1"/>
    <x v="1"/>
    <s v="13:15"/>
    <s v="Weekend"/>
  </r>
  <r>
    <x v="1291"/>
    <x v="143"/>
    <s v="CUST0692"/>
    <x v="451"/>
    <x v="1"/>
    <s v="PRD027"/>
    <x v="17"/>
    <x v="1"/>
    <s v="STR015"/>
    <x v="138"/>
    <x v="0"/>
    <s v="EMP0148"/>
    <s v="Malathi Rao"/>
    <s v="Billing"/>
    <n v="1"/>
    <n v="139.21"/>
    <n v="5"/>
    <n v="6.96"/>
    <x v="1228"/>
    <n v="106.99"/>
    <n v="25.26"/>
    <x v="1"/>
    <x v="1"/>
    <x v="1"/>
    <s v="13:41"/>
    <s v="Weekday"/>
  </r>
  <r>
    <x v="1292"/>
    <x v="277"/>
    <s v="CUST0060"/>
    <x v="61"/>
    <x v="0"/>
    <s v="PRD005"/>
    <x v="44"/>
    <x v="9"/>
    <s v="STR048"/>
    <x v="28"/>
    <x v="0"/>
    <s v="EMP0152"/>
    <s v="Thiru Varma"/>
    <s v="Store Manager"/>
    <n v="3"/>
    <n v="349.08"/>
    <n v="15"/>
    <n v="157.09"/>
    <x v="1229"/>
    <n v="615.80999999999995"/>
    <n v="407.86"/>
    <x v="1"/>
    <x v="1"/>
    <x v="1"/>
    <s v="16:12"/>
    <s v="Weekend"/>
  </r>
  <r>
    <x v="1293"/>
    <x v="97"/>
    <s v="CUST0246"/>
    <x v="62"/>
    <x v="0"/>
    <s v="PRD144"/>
    <x v="108"/>
    <x v="10"/>
    <s v="STR030"/>
    <x v="158"/>
    <x v="0"/>
    <s v="EMP0036"/>
    <s v="Senthil Varma"/>
    <s v="Cashier"/>
    <n v="6"/>
    <n v="247.94"/>
    <n v="10"/>
    <n v="148.76"/>
    <x v="1230"/>
    <n v="1116.24"/>
    <n v="423.47"/>
    <x v="1"/>
    <x v="1"/>
    <x v="1"/>
    <s v="16:27"/>
    <s v="Weekend"/>
  </r>
  <r>
    <x v="1294"/>
    <x v="130"/>
    <s v="CUST0318"/>
    <x v="377"/>
    <x v="1"/>
    <s v="PRD076"/>
    <x v="144"/>
    <x v="2"/>
    <s v="STR134"/>
    <x v="54"/>
    <x v="1"/>
    <s v="EMP0170"/>
    <s v="Ovi Devi"/>
    <s v="Sales"/>
    <n v="3"/>
    <n v="395.66"/>
    <n v="10"/>
    <n v="118.7"/>
    <x v="1231"/>
    <n v="960.57"/>
    <n v="267.95"/>
    <x v="1"/>
    <x v="1"/>
    <x v="1"/>
    <s v="16:02"/>
    <s v="Weekend"/>
  </r>
  <r>
    <x v="1295"/>
    <x v="13"/>
    <s v="CUST0237"/>
    <x v="279"/>
    <x v="2"/>
    <s v="PRD088"/>
    <x v="138"/>
    <x v="8"/>
    <s v="STR035"/>
    <x v="34"/>
    <x v="0"/>
    <s v="EMP0297"/>
    <s v="Kishore Naidu"/>
    <s v="Sales"/>
    <n v="2"/>
    <n v="404.97"/>
    <n v="5"/>
    <n v="40.5"/>
    <x v="889"/>
    <n v="682.48"/>
    <n v="202.38"/>
    <x v="1"/>
    <x v="1"/>
    <x v="1"/>
    <s v="20:21"/>
    <s v="Weekend"/>
  </r>
  <r>
    <x v="1296"/>
    <x v="59"/>
    <s v="CUST0680"/>
    <x v="10"/>
    <x v="1"/>
    <s v="PRD017"/>
    <x v="27"/>
    <x v="0"/>
    <s v="STR114"/>
    <x v="23"/>
    <x v="1"/>
    <s v="EMP0286"/>
    <s v="Umesh Iyer"/>
    <s v="Sales"/>
    <n v="3"/>
    <n v="464.41"/>
    <n v="0"/>
    <n v="0"/>
    <x v="1232"/>
    <n v="1193.07"/>
    <n v="409.14"/>
    <x v="1"/>
    <x v="1"/>
    <x v="1"/>
    <s v="20:07"/>
    <s v="Weekend"/>
  </r>
  <r>
    <x v="1297"/>
    <x v="206"/>
    <s v="CUST0122"/>
    <x v="350"/>
    <x v="2"/>
    <s v="PRD095"/>
    <x v="18"/>
    <x v="4"/>
    <s v="STR085"/>
    <x v="78"/>
    <x v="0"/>
    <s v="EMP0086"/>
    <s v="Charulatha Murugan"/>
    <s v="Sales"/>
    <n v="2"/>
    <n v="75.680000000000007"/>
    <n v="20"/>
    <n v="30.27"/>
    <x v="1233"/>
    <n v="124.28"/>
    <n v="14.97"/>
    <x v="1"/>
    <x v="1"/>
    <x v="1"/>
    <s v="20:24"/>
    <s v="Weekend"/>
  </r>
  <r>
    <x v="1298"/>
    <x v="11"/>
    <s v="CUST0225"/>
    <x v="427"/>
    <x v="1"/>
    <s v="PRD005"/>
    <x v="44"/>
    <x v="9"/>
    <s v="STR019"/>
    <x v="9"/>
    <x v="0"/>
    <s v="EMP0273"/>
    <s v="Prasath Subramaniam"/>
    <s v="Store Manager"/>
    <n v="4"/>
    <n v="332.74"/>
    <n v="0"/>
    <n v="0"/>
    <x v="1234"/>
    <n v="821.08"/>
    <n v="509.88"/>
    <x v="1"/>
    <x v="1"/>
    <x v="1"/>
    <s v="18:45"/>
    <s v="Weekday"/>
  </r>
  <r>
    <x v="1299"/>
    <x v="9"/>
    <s v="CUST0133"/>
    <x v="333"/>
    <x v="1"/>
    <s v="PRD120"/>
    <x v="64"/>
    <x v="6"/>
    <s v="STR061"/>
    <x v="66"/>
    <x v="0"/>
    <s v="EMP0279"/>
    <s v="Arun Varma"/>
    <s v="Sales"/>
    <n v="3"/>
    <n v="109.69"/>
    <n v="10"/>
    <n v="32.909999999999997"/>
    <x v="1235"/>
    <n v="278.88"/>
    <n v="61.7"/>
    <x v="1"/>
    <x v="1"/>
    <x v="2"/>
    <s v="11:56"/>
    <s v="Weekend"/>
  </r>
  <r>
    <x v="1300"/>
    <x v="197"/>
    <s v="CUST0285"/>
    <x v="523"/>
    <x v="1"/>
    <s v="PRD089"/>
    <x v="116"/>
    <x v="8"/>
    <s v="STR030"/>
    <x v="158"/>
    <x v="0"/>
    <s v="EMP0224"/>
    <s v="Sathish Sekar"/>
    <s v="Operations"/>
    <n v="2"/>
    <n v="305.67"/>
    <n v="0"/>
    <n v="0"/>
    <x v="982"/>
    <n v="502.84"/>
    <n v="108.5"/>
    <x v="1"/>
    <x v="1"/>
    <x v="1"/>
    <s v="19:53"/>
    <s v="Weekday"/>
  </r>
  <r>
    <x v="1301"/>
    <x v="104"/>
    <s v="CUST0074"/>
    <x v="547"/>
    <x v="2"/>
    <s v="PRD035"/>
    <x v="29"/>
    <x v="1"/>
    <s v="STR153"/>
    <x v="167"/>
    <x v="2"/>
    <s v="EMP0168"/>
    <s v="Sudha Sekar"/>
    <s v="Cashier"/>
    <n v="3"/>
    <n v="503.36"/>
    <n v="20"/>
    <n v="302.02"/>
    <x v="1236"/>
    <n v="1169.4000000000001"/>
    <n v="38.659999999999997"/>
    <x v="1"/>
    <x v="1"/>
    <x v="0"/>
    <s v="11:57"/>
    <s v="Weekday"/>
  </r>
  <r>
    <x v="1302"/>
    <x v="216"/>
    <s v="CUST0090"/>
    <x v="548"/>
    <x v="1"/>
    <s v="PRD049"/>
    <x v="126"/>
    <x v="5"/>
    <s v="STR037"/>
    <x v="57"/>
    <x v="0"/>
    <s v="EMP0322"/>
    <s v="Prasath Naidu"/>
    <s v="Billing"/>
    <n v="4"/>
    <n v="418.79"/>
    <n v="5"/>
    <n v="83.76"/>
    <x v="1237"/>
    <n v="1235.76"/>
    <n v="355.64"/>
    <x v="1"/>
    <x v="1"/>
    <x v="1"/>
    <s v="15:32"/>
    <s v="Weekday"/>
  </r>
  <r>
    <x v="1303"/>
    <x v="160"/>
    <s v="CUST0402"/>
    <x v="19"/>
    <x v="0"/>
    <s v="PRD109"/>
    <x v="93"/>
    <x v="3"/>
    <s v="STR067"/>
    <x v="102"/>
    <x v="0"/>
    <s v="EMP0247"/>
    <s v="Sudha Balan"/>
    <s v="Sales"/>
    <n v="6"/>
    <n v="162.63"/>
    <n v="0"/>
    <n v="0"/>
    <x v="1238"/>
    <n v="827.7"/>
    <n v="294.45"/>
    <x v="1"/>
    <x v="1"/>
    <x v="1"/>
    <s v="19:08"/>
    <s v="Weekend"/>
  </r>
  <r>
    <x v="1304"/>
    <x v="49"/>
    <s v="CUST0670"/>
    <x v="154"/>
    <x v="2"/>
    <s v="PRD085"/>
    <x v="117"/>
    <x v="8"/>
    <s v="STR006"/>
    <x v="18"/>
    <x v="0"/>
    <s v="EMP0265"/>
    <s v="Padma Subramaniam"/>
    <s v="Operations"/>
    <n v="2"/>
    <n v="389.61"/>
    <n v="10"/>
    <n v="77.92"/>
    <x v="1239"/>
    <n v="672.14"/>
    <n v="134.36000000000001"/>
    <x v="1"/>
    <x v="1"/>
    <x v="1"/>
    <s v="11:16"/>
    <s v="Weekend"/>
  </r>
  <r>
    <x v="1305"/>
    <x v="245"/>
    <s v="CUST0637"/>
    <x v="441"/>
    <x v="2"/>
    <s v="PRD115"/>
    <x v="20"/>
    <x v="3"/>
    <s v="STR056"/>
    <x v="112"/>
    <x v="0"/>
    <s v="EMP0315"/>
    <s v="Mani Pandian"/>
    <s v="Sales"/>
    <n v="3"/>
    <n v="372.61"/>
    <n v="0"/>
    <n v="0"/>
    <x v="1240"/>
    <n v="959.73"/>
    <n v="325.77"/>
    <x v="1"/>
    <x v="1"/>
    <x v="1"/>
    <s v="19:18"/>
    <s v="Weekend"/>
  </r>
  <r>
    <x v="1306"/>
    <x v="79"/>
    <s v="CUST0558"/>
    <x v="549"/>
    <x v="1"/>
    <s v="PRD026"/>
    <x v="99"/>
    <x v="1"/>
    <s v="STR048"/>
    <x v="28"/>
    <x v="0"/>
    <s v="EMP0133"/>
    <s v="Deepak Naicker"/>
    <s v="Sales"/>
    <n v="5"/>
    <n v="329.69"/>
    <n v="20"/>
    <n v="329.69"/>
    <x v="1241"/>
    <n v="1236.25"/>
    <n v="82.51"/>
    <x v="1"/>
    <x v="1"/>
    <x v="2"/>
    <s v="16:38"/>
    <s v="Weekday"/>
  </r>
  <r>
    <x v="1307"/>
    <x v="62"/>
    <s v="CUST0363"/>
    <x v="477"/>
    <x v="2"/>
    <s v="PRD080"/>
    <x v="106"/>
    <x v="2"/>
    <s v="STR053"/>
    <x v="11"/>
    <x v="0"/>
    <s v="EMP0190"/>
    <s v="Balaji Prabhu"/>
    <s v="HR"/>
    <n v="3"/>
    <n v="275.70999999999998"/>
    <n v="15"/>
    <n v="124.07"/>
    <x v="1242"/>
    <n v="618.9"/>
    <n v="189.62"/>
    <x v="1"/>
    <x v="1"/>
    <x v="1"/>
    <s v="14:50"/>
    <s v="Weekend"/>
  </r>
  <r>
    <x v="1308"/>
    <x v="193"/>
    <s v="CUST0410"/>
    <x v="550"/>
    <x v="2"/>
    <s v="PRD009"/>
    <x v="21"/>
    <x v="9"/>
    <s v="STR064"/>
    <x v="110"/>
    <x v="0"/>
    <s v="EMP0321"/>
    <s v="Sundar Velan"/>
    <s v="Cashier"/>
    <n v="3"/>
    <n v="661.91"/>
    <n v="15"/>
    <n v="297.86"/>
    <x v="1243"/>
    <n v="1196.1600000000001"/>
    <n v="491.71"/>
    <x v="1"/>
    <x v="1"/>
    <x v="1"/>
    <s v="17:35"/>
    <s v="Weekday"/>
  </r>
  <r>
    <x v="1309"/>
    <x v="251"/>
    <s v="CUST0498"/>
    <x v="407"/>
    <x v="2"/>
    <s v="PRD021"/>
    <x v="15"/>
    <x v="0"/>
    <s v="STR161"/>
    <x v="113"/>
    <x v="2"/>
    <s v="EMP0062"/>
    <s v="Jaya Selvam"/>
    <s v="Operations"/>
    <n v="2"/>
    <n v="38.659999999999997"/>
    <n v="0"/>
    <n v="0"/>
    <x v="1244"/>
    <n v="64.8"/>
    <n v="12.52"/>
    <x v="1"/>
    <x v="1"/>
    <x v="1"/>
    <s v="10:31"/>
    <s v="Weekday"/>
  </r>
  <r>
    <x v="1310"/>
    <x v="331"/>
    <s v="CUST0269"/>
    <x v="372"/>
    <x v="1"/>
    <s v="PRD018"/>
    <x v="0"/>
    <x v="0"/>
    <s v="STR055"/>
    <x v="27"/>
    <x v="0"/>
    <s v="EMP0068"/>
    <s v="Manoj Subramaniam"/>
    <s v="Sales"/>
    <n v="1"/>
    <n v="232.58"/>
    <n v="0"/>
    <n v="0"/>
    <x v="1245"/>
    <n v="191.2"/>
    <n v="41.38"/>
    <x v="1"/>
    <x v="1"/>
    <x v="1"/>
    <s v="21:32"/>
    <s v="Weekday"/>
  </r>
  <r>
    <x v="1311"/>
    <x v="187"/>
    <s v="CUST0677"/>
    <x v="230"/>
    <x v="0"/>
    <s v="PRD070"/>
    <x v="6"/>
    <x v="2"/>
    <s v="STR162"/>
    <x v="145"/>
    <x v="2"/>
    <s v="EMP0032"/>
    <s v="Kavya Nair"/>
    <s v="Cashier"/>
    <n v="5"/>
    <n v="249.15"/>
    <n v="0"/>
    <n v="0"/>
    <x v="1246"/>
    <n v="944.9"/>
    <n v="300.85000000000002"/>
    <x v="1"/>
    <x v="0"/>
    <x v="2"/>
    <s v="14:45"/>
    <s v="Weekday"/>
  </r>
  <r>
    <x v="1312"/>
    <x v="105"/>
    <s v="CUST0467"/>
    <x v="300"/>
    <x v="1"/>
    <s v="PRD015"/>
    <x v="55"/>
    <x v="0"/>
    <s v="STR060"/>
    <x v="22"/>
    <x v="2"/>
    <s v="EMP0140"/>
    <s v="Kavya Sharma"/>
    <s v="Sales"/>
    <n v="1"/>
    <n v="459.58"/>
    <n v="0"/>
    <n v="0"/>
    <x v="472"/>
    <n v="386.89"/>
    <n v="72.69"/>
    <x v="1"/>
    <x v="1"/>
    <x v="1"/>
    <s v="17:43"/>
    <s v="Weekday"/>
  </r>
  <r>
    <x v="1313"/>
    <x v="61"/>
    <s v="CUST0551"/>
    <x v="201"/>
    <x v="0"/>
    <s v="PRD099"/>
    <x v="72"/>
    <x v="4"/>
    <s v="STR126"/>
    <x v="60"/>
    <x v="1"/>
    <s v="EMP0063"/>
    <s v="Lakshmi Devi"/>
    <s v="Store Manager"/>
    <n v="3"/>
    <n v="445.03"/>
    <n v="10"/>
    <n v="133.51"/>
    <x v="1247"/>
    <n v="1042.4100000000001"/>
    <n v="159.16999999999999"/>
    <x v="1"/>
    <x v="1"/>
    <x v="0"/>
    <s v="19:32"/>
    <s v="Weekday"/>
  </r>
  <r>
    <x v="1314"/>
    <x v="145"/>
    <s v="CUST0545"/>
    <x v="158"/>
    <x v="2"/>
    <s v="PRD028"/>
    <x v="48"/>
    <x v="1"/>
    <s v="STR003"/>
    <x v="43"/>
    <x v="0"/>
    <s v="EMP0260"/>
    <s v="Kamala Prabhu"/>
    <s v="Billing"/>
    <n v="1"/>
    <n v="380.12"/>
    <n v="0"/>
    <n v="0"/>
    <x v="1248"/>
    <n v="309.98"/>
    <n v="127.16"/>
    <x v="1"/>
    <x v="1"/>
    <x v="1"/>
    <s v="16:42"/>
    <s v="Weekend"/>
  </r>
  <r>
    <x v="1315"/>
    <x v="241"/>
    <s v="CUST0285"/>
    <x v="523"/>
    <x v="1"/>
    <s v="PRD041"/>
    <x v="135"/>
    <x v="12"/>
    <s v="STR065"/>
    <x v="163"/>
    <x v="0"/>
    <s v="EMP0147"/>
    <s v="Hemalatha Naidu"/>
    <s v="Billing"/>
    <n v="4"/>
    <n v="217.85"/>
    <n v="0"/>
    <n v="0"/>
    <x v="1249"/>
    <n v="758.76"/>
    <n v="112.64"/>
    <x v="1"/>
    <x v="1"/>
    <x v="1"/>
    <s v="18:50"/>
    <s v="Weekday"/>
  </r>
  <r>
    <x v="1316"/>
    <x v="335"/>
    <s v="CUST0494"/>
    <x v="316"/>
    <x v="0"/>
    <s v="PRD062"/>
    <x v="112"/>
    <x v="11"/>
    <s v="STR106"/>
    <x v="65"/>
    <x v="1"/>
    <s v="EMP0116"/>
    <s v="Balamurugan Kumar"/>
    <s v="Inventory"/>
    <n v="6"/>
    <n v="488.1"/>
    <n v="0"/>
    <n v="0"/>
    <x v="1250"/>
    <n v="1953.66"/>
    <n v="1414.23"/>
    <x v="1"/>
    <x v="1"/>
    <x v="1"/>
    <s v="18:51"/>
    <s v="Weekend"/>
  </r>
  <r>
    <x v="1317"/>
    <x v="28"/>
    <s v="CUST0149"/>
    <x v="272"/>
    <x v="1"/>
    <s v="PRD016"/>
    <x v="34"/>
    <x v="0"/>
    <s v="STR033"/>
    <x v="23"/>
    <x v="0"/>
    <s v="EMP0024"/>
    <s v="Bhavani Kumar"/>
    <s v="Cashier"/>
    <n v="4"/>
    <n v="59.92"/>
    <n v="0"/>
    <n v="0"/>
    <x v="690"/>
    <n v="192.6"/>
    <n v="47.08"/>
    <x v="1"/>
    <x v="1"/>
    <x v="2"/>
    <s v="16:43"/>
    <s v="Weekday"/>
  </r>
  <r>
    <x v="1318"/>
    <x v="83"/>
    <s v="CUST0096"/>
    <x v="203"/>
    <x v="0"/>
    <s v="PRD020"/>
    <x v="80"/>
    <x v="0"/>
    <s v="STR006"/>
    <x v="18"/>
    <x v="0"/>
    <s v="EMP0133"/>
    <s v="Deepak Naicker"/>
    <s v="Sales"/>
    <n v="8"/>
    <n v="108.86"/>
    <n v="0"/>
    <n v="0"/>
    <x v="1251"/>
    <n v="688.4"/>
    <n v="313.11"/>
    <x v="1"/>
    <x v="1"/>
    <x v="1"/>
    <s v="19:16"/>
    <s v="Weekend"/>
  </r>
  <r>
    <x v="1319"/>
    <x v="129"/>
    <s v="CUST0373"/>
    <x v="551"/>
    <x v="2"/>
    <s v="PRD079"/>
    <x v="28"/>
    <x v="2"/>
    <s v="STR075"/>
    <x v="10"/>
    <x v="0"/>
    <s v="EMP0132"/>
    <s v="Radha Balan"/>
    <s v="Sales"/>
    <n v="2"/>
    <n v="260.93"/>
    <n v="0"/>
    <n v="0"/>
    <x v="1252"/>
    <n v="388.12"/>
    <n v="212.02"/>
    <x v="1"/>
    <x v="1"/>
    <x v="1"/>
    <s v="11:33"/>
    <s v="Weekend"/>
  </r>
  <r>
    <x v="1320"/>
    <x v="232"/>
    <s v="CUST0571"/>
    <x v="340"/>
    <x v="0"/>
    <s v="PRD048"/>
    <x v="104"/>
    <x v="5"/>
    <s v="STR014"/>
    <x v="131"/>
    <x v="0"/>
    <s v="EMP0282"/>
    <s v="Gokul Nathan"/>
    <s v="Sales"/>
    <n v="6"/>
    <n v="153.84"/>
    <n v="20"/>
    <n v="184.61"/>
    <x v="1253"/>
    <n v="655.26"/>
    <n v="193.93"/>
    <x v="1"/>
    <x v="1"/>
    <x v="1"/>
    <s v="13:26"/>
    <s v="Weekend"/>
  </r>
  <r>
    <x v="1321"/>
    <x v="264"/>
    <s v="CUST0536"/>
    <x v="552"/>
    <x v="2"/>
    <s v="PRD006"/>
    <x v="30"/>
    <x v="9"/>
    <s v="STR111"/>
    <x v="115"/>
    <x v="1"/>
    <s v="EMP0001"/>
    <s v="Manoj Pillai"/>
    <s v="Sales"/>
    <n v="3"/>
    <n v="343.56"/>
    <n v="20"/>
    <n v="206.14"/>
    <x v="1154"/>
    <n v="648.96"/>
    <n v="175.58"/>
    <x v="1"/>
    <x v="1"/>
    <x v="1"/>
    <s v="09:23"/>
    <s v="Weekday"/>
  </r>
  <r>
    <x v="1322"/>
    <x v="42"/>
    <s v="CUST0223"/>
    <x v="228"/>
    <x v="0"/>
    <s v="PRD019"/>
    <x v="35"/>
    <x v="0"/>
    <s v="STR045"/>
    <x v="141"/>
    <x v="0"/>
    <s v="EMP0057"/>
    <s v="Indira Raj"/>
    <s v="Billing"/>
    <n v="0"/>
    <n v="483.96"/>
    <n v="15"/>
    <n v="508.16"/>
    <x v="1254"/>
    <n v="2660.56"/>
    <n v="650.92999999999995"/>
    <x v="1"/>
    <x v="1"/>
    <x v="1"/>
    <s v="19:42"/>
    <s v="Weekend"/>
  </r>
  <r>
    <x v="1323"/>
    <x v="132"/>
    <s v="CUST0468"/>
    <x v="463"/>
    <x v="1"/>
    <s v="PRD056"/>
    <x v="54"/>
    <x v="5"/>
    <s v="STR081"/>
    <x v="119"/>
    <x v="0"/>
    <s v="EMP0090"/>
    <s v="Yazhini Nair"/>
    <s v="Billing"/>
    <n v="1"/>
    <n v="333.54"/>
    <n v="20"/>
    <n v="66.709999999999994"/>
    <x v="1255"/>
    <n v="238.43"/>
    <n v="28.4"/>
    <x v="1"/>
    <x v="1"/>
    <x v="1"/>
    <s v="16:53"/>
    <s v="Weekday"/>
  </r>
  <r>
    <x v="1324"/>
    <x v="93"/>
    <s v="CUST0320"/>
    <x v="433"/>
    <x v="1"/>
    <s v="PRD063"/>
    <x v="71"/>
    <x v="11"/>
    <s v="STR118"/>
    <x v="45"/>
    <x v="1"/>
    <s v="EMP0223"/>
    <s v="Kalpana Varma"/>
    <s v="HR"/>
    <n v="4"/>
    <n v="73.83"/>
    <n v="0"/>
    <n v="0"/>
    <x v="1256"/>
    <n v="217.28"/>
    <n v="122.34"/>
    <x v="1"/>
    <x v="1"/>
    <x v="1"/>
    <s v="16:04"/>
    <s v="Weekend"/>
  </r>
  <r>
    <x v="1325"/>
    <x v="127"/>
    <s v="CUST0333"/>
    <x v="21"/>
    <x v="1"/>
    <s v="PRD108"/>
    <x v="12"/>
    <x v="3"/>
    <s v="STR026"/>
    <x v="41"/>
    <x v="0"/>
    <s v="EMP0253"/>
    <s v="Vasanthi Naicker"/>
    <s v="HR"/>
    <n v="4"/>
    <n v="306.62"/>
    <n v="15"/>
    <n v="183.97"/>
    <x v="1257"/>
    <n v="1039.72"/>
    <n v="2.79"/>
    <x v="1"/>
    <x v="1"/>
    <x v="1"/>
    <s v="13:44"/>
    <s v="Weekday"/>
  </r>
  <r>
    <x v="1326"/>
    <x v="159"/>
    <s v="CUST0060"/>
    <x v="61"/>
    <x v="0"/>
    <s v="PRD017"/>
    <x v="27"/>
    <x v="0"/>
    <s v="STR067"/>
    <x v="102"/>
    <x v="0"/>
    <s v="EMP0247"/>
    <s v="Sudha Balan"/>
    <s v="Sales"/>
    <n v="4"/>
    <n v="477.11"/>
    <n v="0"/>
    <n v="0"/>
    <x v="1258"/>
    <n v="1590.76"/>
    <n v="603.95000000000005"/>
    <x v="1"/>
    <x v="1"/>
    <x v="0"/>
    <s v="09:10"/>
    <s v="Weekend"/>
  </r>
  <r>
    <x v="1327"/>
    <x v="59"/>
    <s v="CUST0054"/>
    <x v="76"/>
    <x v="0"/>
    <s v="PRD139"/>
    <x v="96"/>
    <x v="10"/>
    <s v="STR090"/>
    <x v="146"/>
    <x v="0"/>
    <s v="EMP0319"/>
    <s v="Harini Kumar"/>
    <s v="Cashier"/>
    <n v="8"/>
    <n v="91.78"/>
    <n v="15"/>
    <n v="110.14"/>
    <x v="1259"/>
    <n v="565.6"/>
    <n v="152.11000000000001"/>
    <x v="1"/>
    <x v="1"/>
    <x v="1"/>
    <s v="11:02"/>
    <s v="Weekend"/>
  </r>
  <r>
    <x v="1328"/>
    <x v="139"/>
    <s v="CUST0409"/>
    <x v="208"/>
    <x v="0"/>
    <s v="PRD141"/>
    <x v="49"/>
    <x v="10"/>
    <s v="STR091"/>
    <x v="44"/>
    <x v="0"/>
    <s v="EMP0021"/>
    <s v="Tamil Nathan"/>
    <s v="Inventory"/>
    <n v="5"/>
    <n v="48.47"/>
    <n v="15"/>
    <n v="36.35"/>
    <x v="1260"/>
    <n v="183.25"/>
    <n v="22.75"/>
    <x v="1"/>
    <x v="1"/>
    <x v="1"/>
    <s v="13:15"/>
    <s v="Weekday"/>
  </r>
  <r>
    <x v="1329"/>
    <x v="52"/>
    <s v="CUST0518"/>
    <x v="55"/>
    <x v="0"/>
    <s v="PRD118"/>
    <x v="117"/>
    <x v="6"/>
    <s v="STR016"/>
    <x v="67"/>
    <x v="0"/>
    <s v="EMP0122"/>
    <s v="Rajesh Chettiar"/>
    <s v="Cashier"/>
    <n v="6"/>
    <n v="169.75"/>
    <n v="0"/>
    <n v="0"/>
    <x v="1261"/>
    <n v="825.84"/>
    <n v="192.66"/>
    <x v="1"/>
    <x v="1"/>
    <x v="1"/>
    <s v="11:51"/>
    <s v="Weekday"/>
  </r>
  <r>
    <x v="1330"/>
    <x v="300"/>
    <s v="CUST0477"/>
    <x v="53"/>
    <x v="0"/>
    <s v="PRD015"/>
    <x v="55"/>
    <x v="0"/>
    <s v="STR069"/>
    <x v="108"/>
    <x v="0"/>
    <s v="EMP0248"/>
    <s v="Charulatha Selvam"/>
    <s v="Sales"/>
    <n v="8"/>
    <n v="483.26"/>
    <n v="15"/>
    <n v="579.91"/>
    <x v="1262"/>
    <n v="3095.12"/>
    <n v="683.98"/>
    <x v="1"/>
    <x v="1"/>
    <x v="1"/>
    <s v="11:06"/>
    <s v="Weekend"/>
  </r>
  <r>
    <x v="1331"/>
    <x v="185"/>
    <s v="CUST0587"/>
    <x v="215"/>
    <x v="2"/>
    <s v="PRD096"/>
    <x v="132"/>
    <x v="4"/>
    <s v="STR024"/>
    <x v="2"/>
    <x v="0"/>
    <s v="EMP0133"/>
    <s v="Deepak Naicker"/>
    <s v="Sales"/>
    <n v="1"/>
    <n v="205.93"/>
    <n v="20"/>
    <n v="41.19"/>
    <x v="1263"/>
    <n v="170.2"/>
    <n v="-5.46"/>
    <x v="1"/>
    <x v="1"/>
    <x v="2"/>
    <s v="12:24"/>
    <s v="Weekday"/>
  </r>
  <r>
    <x v="1332"/>
    <x v="50"/>
    <s v="CUST0105"/>
    <x v="344"/>
    <x v="1"/>
    <s v="PRD026"/>
    <x v="99"/>
    <x v="1"/>
    <s v="STR014"/>
    <x v="131"/>
    <x v="0"/>
    <s v="EMP0051"/>
    <s v="Thenmozhi Prabhu"/>
    <s v="Billing"/>
    <n v="5"/>
    <n v="329.69"/>
    <n v="0"/>
    <n v="0"/>
    <x v="228"/>
    <n v="1236.25"/>
    <n v="659.47"/>
    <x v="1"/>
    <x v="1"/>
    <x v="1"/>
    <s v="11:45"/>
    <s v="Weekend"/>
  </r>
  <r>
    <x v="1333"/>
    <x v="119"/>
    <s v="CUST0616"/>
    <x v="363"/>
    <x v="2"/>
    <s v="PRD135"/>
    <x v="77"/>
    <x v="7"/>
    <s v="STR090"/>
    <x v="146"/>
    <x v="0"/>
    <s v="EMP0344"/>
    <s v="Meena Kumar"/>
    <s v="Sales"/>
    <n v="3"/>
    <n v="379.12"/>
    <n v="5"/>
    <n v="56.87"/>
    <x v="1264"/>
    <n v="879.15"/>
    <n v="201.34"/>
    <x v="1"/>
    <x v="1"/>
    <x v="2"/>
    <s v="09:30"/>
    <s v="Weekday"/>
  </r>
  <r>
    <x v="1334"/>
    <x v="344"/>
    <s v="CUST0484"/>
    <x v="553"/>
    <x v="2"/>
    <s v="PRD106"/>
    <x v="69"/>
    <x v="3"/>
    <s v="STR112"/>
    <x v="92"/>
    <x v="1"/>
    <s v="EMP0133"/>
    <s v="Deepak Naicker"/>
    <s v="Sales"/>
    <n v="1"/>
    <n v="227"/>
    <n v="0"/>
    <n v="0"/>
    <x v="1265"/>
    <n v="196.3"/>
    <n v="30.7"/>
    <x v="1"/>
    <x v="1"/>
    <x v="1"/>
    <s v="11:46"/>
    <s v="Weekday"/>
  </r>
  <r>
    <x v="1335"/>
    <x v="12"/>
    <s v="CUST0489"/>
    <x v="554"/>
    <x v="2"/>
    <s v="PRD128"/>
    <x v="105"/>
    <x v="7"/>
    <s v="STR036"/>
    <x v="83"/>
    <x v="0"/>
    <s v="EMP0150"/>
    <s v="Dhanya Iyer"/>
    <s v="Operations"/>
    <n v="4"/>
    <n v="253.11"/>
    <n v="5"/>
    <n v="50.62"/>
    <x v="1266"/>
    <n v="762.96"/>
    <n v="343.13"/>
    <x v="1"/>
    <x v="1"/>
    <x v="1"/>
    <s v="09:36"/>
    <s v="Weekend"/>
  </r>
  <r>
    <x v="1336"/>
    <x v="344"/>
    <s v="CUST0324"/>
    <x v="213"/>
    <x v="0"/>
    <s v="PRD015"/>
    <x v="55"/>
    <x v="0"/>
    <s v="STR077"/>
    <x v="136"/>
    <x v="0"/>
    <s v="EMP0030"/>
    <s v="Hariharan Rao"/>
    <s v="Cashier"/>
    <n v="6"/>
    <n v="475.53"/>
    <n v="20"/>
    <n v="570.64"/>
    <x v="1267"/>
    <n v="2321.34"/>
    <n v="-38.799999999999997"/>
    <x v="1"/>
    <x v="1"/>
    <x v="1"/>
    <s v="16:41"/>
    <s v="Weekday"/>
  </r>
  <r>
    <x v="1337"/>
    <x v="345"/>
    <s v="CUST0400"/>
    <x v="423"/>
    <x v="2"/>
    <s v="PRD119"/>
    <x v="8"/>
    <x v="6"/>
    <s v="STR063"/>
    <x v="72"/>
    <x v="0"/>
    <s v="EMP0200"/>
    <s v="Lalitha Varma"/>
    <s v="Cashier"/>
    <n v="4"/>
    <n v="234.86"/>
    <n v="15"/>
    <n v="140.91999999999999"/>
    <x v="1268"/>
    <n v="852.92"/>
    <n v="-54.4"/>
    <x v="1"/>
    <x v="1"/>
    <x v="1"/>
    <s v="19:59"/>
    <s v="Weekday"/>
  </r>
  <r>
    <x v="1338"/>
    <x v="106"/>
    <s v="CUST0531"/>
    <x v="555"/>
    <x v="1"/>
    <s v="PRD007"/>
    <x v="131"/>
    <x v="9"/>
    <s v="STR058"/>
    <x v="90"/>
    <x v="0"/>
    <s v="EMP0297"/>
    <s v="Kishore Naidu"/>
    <s v="Sales"/>
    <n v="2"/>
    <n v="437.49"/>
    <n v="0"/>
    <n v="0"/>
    <x v="1269"/>
    <n v="530.88"/>
    <n v="475.35"/>
    <x v="1"/>
    <x v="1"/>
    <x v="2"/>
    <s v="21:22"/>
    <s v="Weekend"/>
  </r>
  <r>
    <x v="1339"/>
    <x v="243"/>
    <s v="CUST0541"/>
    <x v="289"/>
    <x v="0"/>
    <s v="PRD128"/>
    <x v="105"/>
    <x v="7"/>
    <s v="STR040"/>
    <x v="91"/>
    <x v="1"/>
    <s v="EMP0061"/>
    <s v="Poornima Devi"/>
    <s v="Billing"/>
    <n v="6"/>
    <n v="271.95999999999998"/>
    <n v="0"/>
    <n v="0"/>
    <x v="1270"/>
    <n v="1144.44"/>
    <n v="487.32"/>
    <x v="1"/>
    <x v="1"/>
    <x v="1"/>
    <s v="13:56"/>
    <s v="Weekday"/>
  </r>
  <r>
    <x v="1340"/>
    <x v="198"/>
    <s v="CUST0042"/>
    <x v="556"/>
    <x v="1"/>
    <s v="PRD100"/>
    <x v="142"/>
    <x v="4"/>
    <s v="STR041"/>
    <x v="80"/>
    <x v="0"/>
    <s v="EMP0097"/>
    <s v="Hari Pandian"/>
    <s v="Billing"/>
    <n v="3"/>
    <n v="290.45"/>
    <n v="0"/>
    <n v="0"/>
    <x v="1271"/>
    <n v="713.67"/>
    <n v="157.68"/>
    <x v="1"/>
    <x v="1"/>
    <x v="2"/>
    <s v="13:01"/>
    <s v="Weekday"/>
  </r>
  <r>
    <x v="1341"/>
    <x v="6"/>
    <s v="CUST0567"/>
    <x v="0"/>
    <x v="0"/>
    <s v="PRD026"/>
    <x v="99"/>
    <x v="1"/>
    <s v="STR011"/>
    <x v="111"/>
    <x v="0"/>
    <s v="EMP0102"/>
    <s v="Prasath Reddy"/>
    <s v="Cashier"/>
    <n v="6"/>
    <n v="348.01"/>
    <n v="5"/>
    <n v="104.4"/>
    <x v="1272"/>
    <n v="1483.5"/>
    <n v="797.71"/>
    <x v="1"/>
    <x v="1"/>
    <x v="2"/>
    <s v="09:15"/>
    <s v="Weekend"/>
  </r>
  <r>
    <x v="1342"/>
    <x v="35"/>
    <s v="CUST0084"/>
    <x v="557"/>
    <x v="1"/>
    <s v="PRD081"/>
    <x v="63"/>
    <x v="2"/>
    <s v="STR127"/>
    <x v="114"/>
    <x v="1"/>
    <s v="EMP0098"/>
    <s v="Dhanya Balan"/>
    <s v="Inventory"/>
    <n v="4"/>
    <n v="55.81"/>
    <n v="0"/>
    <n v="0"/>
    <x v="1273"/>
    <n v="179.84"/>
    <n v="43.4"/>
    <x v="1"/>
    <x v="1"/>
    <x v="0"/>
    <s v="10:59"/>
    <s v="Weekday"/>
  </r>
  <r>
    <x v="1343"/>
    <x v="219"/>
    <s v="CUST0439"/>
    <x v="182"/>
    <x v="1"/>
    <s v="PRD104"/>
    <x v="100"/>
    <x v="4"/>
    <s v="STR059"/>
    <x v="68"/>
    <x v="0"/>
    <s v="EMP0346"/>
    <s v="Dhanya Sekar"/>
    <s v="Sales"/>
    <n v="1"/>
    <n v="191.13"/>
    <n v="0"/>
    <n v="0"/>
    <x v="1274"/>
    <n v="153.41999999999999"/>
    <n v="37.71"/>
    <x v="1"/>
    <x v="1"/>
    <x v="0"/>
    <s v="19:20"/>
    <s v="Weekday"/>
  </r>
  <r>
    <x v="1344"/>
    <x v="236"/>
    <s v="CUST0206"/>
    <x v="17"/>
    <x v="0"/>
    <s v="PRD082"/>
    <x v="25"/>
    <x v="8"/>
    <s v="STR027"/>
    <x v="17"/>
    <x v="0"/>
    <s v="EMP0143"/>
    <s v="Chitra Prabhu"/>
    <s v="Sales"/>
    <n v="6"/>
    <n v="236.62"/>
    <n v="20"/>
    <n v="283.94"/>
    <x v="1275"/>
    <n v="1154.46"/>
    <n v="-18.68"/>
    <x v="1"/>
    <x v="1"/>
    <x v="1"/>
    <s v="13:03"/>
    <s v="Weekday"/>
  </r>
  <r>
    <x v="1345"/>
    <x v="174"/>
    <s v="CUST0190"/>
    <x v="305"/>
    <x v="2"/>
    <s v="PRD008"/>
    <x v="88"/>
    <x v="9"/>
    <s v="STR088"/>
    <x v="97"/>
    <x v="0"/>
    <s v="EMP0012"/>
    <s v="Suresh Nathan"/>
    <s v="Cashier"/>
    <n v="1"/>
    <n v="455.79"/>
    <n v="0"/>
    <n v="0"/>
    <x v="354"/>
    <n v="282.88"/>
    <n v="241.28"/>
    <x v="1"/>
    <x v="1"/>
    <x v="2"/>
    <s v="20:37"/>
    <s v="Weekend"/>
  </r>
  <r>
    <x v="1346"/>
    <x v="24"/>
    <s v="CUST0486"/>
    <x v="35"/>
    <x v="2"/>
    <s v="PRD136"/>
    <x v="45"/>
    <x v="7"/>
    <s v="STR049"/>
    <x v="33"/>
    <x v="0"/>
    <s v="EMP0153"/>
    <s v="Eswari Raj"/>
    <s v="Sales"/>
    <n v="3"/>
    <n v="123.11"/>
    <n v="0"/>
    <n v="0"/>
    <x v="1276"/>
    <n v="273.54000000000002"/>
    <n v="95.79"/>
    <x v="1"/>
    <x v="1"/>
    <x v="1"/>
    <s v="13:48"/>
    <s v="Weekday"/>
  </r>
  <r>
    <x v="1347"/>
    <x v="37"/>
    <s v="CUST0522"/>
    <x v="134"/>
    <x v="1"/>
    <s v="PRD034"/>
    <x v="84"/>
    <x v="1"/>
    <s v="STR077"/>
    <x v="136"/>
    <x v="0"/>
    <s v="EMP0030"/>
    <s v="Hariharan Rao"/>
    <s v="Cashier"/>
    <n v="2"/>
    <n v="124.84"/>
    <n v="5"/>
    <n v="12.48"/>
    <x v="1277"/>
    <n v="194.7"/>
    <n v="42.5"/>
    <x v="1"/>
    <x v="1"/>
    <x v="2"/>
    <s v="21:39"/>
    <s v="Weekday"/>
  </r>
  <r>
    <x v="1348"/>
    <x v="104"/>
    <s v="CUST0274"/>
    <x v="474"/>
    <x v="2"/>
    <s v="PRD093"/>
    <x v="4"/>
    <x v="4"/>
    <s v="STR099"/>
    <x v="86"/>
    <x v="1"/>
    <s v="EMP0202"/>
    <s v="Vani Chettiar"/>
    <s v="Sales"/>
    <n v="2"/>
    <n v="96.72"/>
    <n v="5"/>
    <n v="9.67"/>
    <x v="1278"/>
    <n v="159.63999999999999"/>
    <n v="24.13"/>
    <x v="1"/>
    <x v="1"/>
    <x v="1"/>
    <s v="16:58"/>
    <s v="Weekday"/>
  </r>
  <r>
    <x v="1349"/>
    <x v="233"/>
    <s v="CUST0464"/>
    <x v="149"/>
    <x v="1"/>
    <s v="PRD087"/>
    <x v="19"/>
    <x v="8"/>
    <s v="STR004"/>
    <x v="98"/>
    <x v="0"/>
    <s v="EMP0040"/>
    <s v="Pandi Selvam"/>
    <s v="Sales"/>
    <n v="3"/>
    <n v="71.290000000000006"/>
    <n v="10"/>
    <n v="21.39"/>
    <x v="1279"/>
    <n v="178.11"/>
    <n v="43.24"/>
    <x v="1"/>
    <x v="1"/>
    <x v="2"/>
    <s v="11:21"/>
    <s v="Weekend"/>
  </r>
  <r>
    <x v="1350"/>
    <x v="271"/>
    <s v="CUST0297"/>
    <x v="265"/>
    <x v="0"/>
    <s v="PRD011"/>
    <x v="86"/>
    <x v="9"/>
    <s v="STR047"/>
    <x v="37"/>
    <x v="0"/>
    <s v="EMP0166"/>
    <s v="Ramesh Pandian"/>
    <s v="Sales"/>
    <n v="5"/>
    <n v="190.75"/>
    <n v="10"/>
    <n v="95.38"/>
    <x v="1280"/>
    <n v="511.15"/>
    <n v="347.22"/>
    <x v="1"/>
    <x v="0"/>
    <x v="1"/>
    <s v="16:09"/>
    <s v="Weekday"/>
  </r>
  <r>
    <x v="1351"/>
    <x v="108"/>
    <s v="CUST0629"/>
    <x v="558"/>
    <x v="1"/>
    <s v="PRD032"/>
    <x v="42"/>
    <x v="1"/>
    <s v="STR160"/>
    <x v="62"/>
    <x v="2"/>
    <s v="EMP0073"/>
    <s v="Harini Prabhu"/>
    <s v="Sales"/>
    <n v="4"/>
    <n v="141.11000000000001"/>
    <n v="0"/>
    <n v="0"/>
    <x v="396"/>
    <n v="463.64"/>
    <n v="100.8"/>
    <x v="1"/>
    <x v="1"/>
    <x v="2"/>
    <s v="14:41"/>
    <s v="Weekday"/>
  </r>
  <r>
    <x v="1352"/>
    <x v="262"/>
    <s v="CUST0353"/>
    <x v="205"/>
    <x v="0"/>
    <s v="PRD146"/>
    <x v="74"/>
    <x v="10"/>
    <s v="STR063"/>
    <x v="72"/>
    <x v="0"/>
    <s v="EMP0196"/>
    <s v="Elango Sekar"/>
    <s v="Operations"/>
    <n v="8"/>
    <n v="70.17"/>
    <n v="0"/>
    <n v="0"/>
    <x v="1281"/>
    <n v="399.92"/>
    <n v="245.64"/>
    <x v="1"/>
    <x v="1"/>
    <x v="1"/>
    <s v="10:19"/>
    <s v="Weekend"/>
  </r>
  <r>
    <x v="1353"/>
    <x v="181"/>
    <s v="CUST0548"/>
    <x v="412"/>
    <x v="0"/>
    <s v="PRD113"/>
    <x v="38"/>
    <x v="3"/>
    <s v="STR056"/>
    <x v="112"/>
    <x v="0"/>
    <s v="EMP0163"/>
    <s v="Revathi Raj"/>
    <s v="Cashier"/>
    <n v="7"/>
    <n v="252.98"/>
    <n v="10"/>
    <n v="177.09"/>
    <x v="1282"/>
    <n v="1482.11"/>
    <n v="350.73"/>
    <x v="1"/>
    <x v="1"/>
    <x v="1"/>
    <s v="19:53"/>
    <s v="Weekend"/>
  </r>
  <r>
    <x v="1354"/>
    <x v="133"/>
    <s v="CUST0051"/>
    <x v="14"/>
    <x v="0"/>
    <s v="PRD125"/>
    <x v="31"/>
    <x v="6"/>
    <s v="STR130"/>
    <x v="94"/>
    <x v="1"/>
    <s v="EMP0217"/>
    <s v="Radha Pillai"/>
    <s v="Sales"/>
    <n v="8"/>
    <n v="220.37"/>
    <n v="10"/>
    <n v="176.3"/>
    <x v="1283"/>
    <n v="1563.52"/>
    <n v="261.14"/>
    <x v="1"/>
    <x v="1"/>
    <x v="1"/>
    <s v="17:07"/>
    <s v="Weekend"/>
  </r>
  <r>
    <x v="1355"/>
    <x v="90"/>
    <s v="CUST0375"/>
    <x v="32"/>
    <x v="2"/>
    <s v="PRD053"/>
    <x v="50"/>
    <x v="5"/>
    <s v="STR137"/>
    <x v="169"/>
    <x v="1"/>
    <s v="EMP0080"/>
    <s v="Charulatha Balan"/>
    <s v="Sales"/>
    <n v="5"/>
    <n v="300.02999999999997"/>
    <n v="0"/>
    <n v="0"/>
    <x v="1284"/>
    <n v="973.2"/>
    <n v="526.95000000000005"/>
    <x v="1"/>
    <x v="0"/>
    <x v="2"/>
    <s v="20:50"/>
    <s v="Weekday"/>
  </r>
  <r>
    <x v="1356"/>
    <x v="328"/>
    <s v="CUST0518"/>
    <x v="55"/>
    <x v="0"/>
    <s v="PRD093"/>
    <x v="4"/>
    <x v="4"/>
    <s v="STR065"/>
    <x v="163"/>
    <x v="0"/>
    <s v="EMP0147"/>
    <s v="Hemalatha Naidu"/>
    <s v="Billing"/>
    <n v="8"/>
    <n v="101.26"/>
    <n v="10"/>
    <n v="81.010000000000005"/>
    <x v="1285"/>
    <n v="638.55999999999995"/>
    <n v="90.51"/>
    <x v="1"/>
    <x v="1"/>
    <x v="2"/>
    <s v="16:47"/>
    <s v="Weekday"/>
  </r>
  <r>
    <x v="1357"/>
    <x v="98"/>
    <s v="CUST0221"/>
    <x v="246"/>
    <x v="0"/>
    <s v="PRD017"/>
    <x v="27"/>
    <x v="0"/>
    <s v="STR097"/>
    <x v="61"/>
    <x v="1"/>
    <s v="EMP0340"/>
    <s v="Nithya Subramaniam"/>
    <s v="Cashier"/>
    <n v="3"/>
    <n v="472.9"/>
    <n v="0"/>
    <n v="0"/>
    <x v="1286"/>
    <n v="1193.07"/>
    <n v="225.63"/>
    <x v="1"/>
    <x v="1"/>
    <x v="1"/>
    <s v="17:08"/>
    <s v="Weekday"/>
  </r>
  <r>
    <x v="1358"/>
    <x v="272"/>
    <s v="CUST0105"/>
    <x v="344"/>
    <x v="1"/>
    <s v="PRD099"/>
    <x v="72"/>
    <x v="4"/>
    <s v="STR127"/>
    <x v="114"/>
    <x v="1"/>
    <s v="EMP0341"/>
    <s v="Indira Chandran"/>
    <s v="Billing"/>
    <n v="4"/>
    <n v="401.06"/>
    <n v="0"/>
    <n v="0"/>
    <x v="1287"/>
    <n v="1389.88"/>
    <n v="214.36"/>
    <x v="1"/>
    <x v="1"/>
    <x v="1"/>
    <s v="14:50"/>
    <s v="Weekday"/>
  </r>
  <r>
    <x v="1359"/>
    <x v="17"/>
    <s v="CUST0052"/>
    <x v="126"/>
    <x v="0"/>
    <s v="PRD049"/>
    <x v="126"/>
    <x v="5"/>
    <s v="STR056"/>
    <x v="112"/>
    <x v="0"/>
    <s v="EMP0315"/>
    <s v="Mani Pandian"/>
    <s v="Sales"/>
    <n v="3"/>
    <n v="421.14"/>
    <n v="15"/>
    <n v="189.51"/>
    <x v="1288"/>
    <n v="926.82"/>
    <n v="147.09"/>
    <x v="1"/>
    <x v="1"/>
    <x v="1"/>
    <s v="12:00"/>
    <s v="Weekday"/>
  </r>
  <r>
    <x v="1360"/>
    <x v="109"/>
    <s v="CUST0672"/>
    <x v="181"/>
    <x v="1"/>
    <s v="PRD011"/>
    <x v="86"/>
    <x v="9"/>
    <s v="STR157"/>
    <x v="38"/>
    <x v="2"/>
    <s v="EMP0297"/>
    <s v="Kishore Naidu"/>
    <s v="Sales"/>
    <n v="5"/>
    <n v="168.36"/>
    <n v="5"/>
    <n v="42.09"/>
    <x v="1289"/>
    <n v="511.15"/>
    <n v="408.52"/>
    <x v="1"/>
    <x v="1"/>
    <x v="1"/>
    <s v="15:16"/>
    <s v="Weekend"/>
  </r>
  <r>
    <x v="1361"/>
    <x v="171"/>
    <s v="CUST0058"/>
    <x v="12"/>
    <x v="0"/>
    <s v="PRD031"/>
    <x v="90"/>
    <x v="1"/>
    <s v="STR072"/>
    <x v="164"/>
    <x v="0"/>
    <s v="EMP0124"/>
    <s v="Vijay Pandian"/>
    <s v="Sales"/>
    <n v="7"/>
    <n v="381.68"/>
    <n v="0"/>
    <n v="0"/>
    <x v="1290"/>
    <n v="1902.46"/>
    <n v="1170.06"/>
    <x v="1"/>
    <x v="1"/>
    <x v="2"/>
    <s v="14:48"/>
    <s v="Weekend"/>
  </r>
  <r>
    <x v="1362"/>
    <x v="248"/>
    <s v="CUST0456"/>
    <x v="390"/>
    <x v="2"/>
    <s v="PRD078"/>
    <x v="60"/>
    <x v="2"/>
    <s v="STR061"/>
    <x v="66"/>
    <x v="0"/>
    <s v="EMP0279"/>
    <s v="Arun Varma"/>
    <s v="Sales"/>
    <n v="3"/>
    <n v="261.55"/>
    <n v="20"/>
    <n v="156.93"/>
    <x v="1291"/>
    <n v="645.09"/>
    <n v="-17.37"/>
    <x v="1"/>
    <x v="1"/>
    <x v="1"/>
    <s v="14:05"/>
    <s v="Weekday"/>
  </r>
  <r>
    <x v="1363"/>
    <x v="9"/>
    <s v="CUST0074"/>
    <x v="547"/>
    <x v="2"/>
    <s v="PRD032"/>
    <x v="42"/>
    <x v="1"/>
    <s v="STR107"/>
    <x v="135"/>
    <x v="1"/>
    <s v="EMP0038"/>
    <s v="Yamuna Achari"/>
    <s v="Inventory"/>
    <n v="2"/>
    <n v="141.11000000000001"/>
    <n v="5"/>
    <n v="14.11"/>
    <x v="1292"/>
    <n v="231.82"/>
    <n v="76.510000000000005"/>
    <x v="1"/>
    <x v="0"/>
    <x v="1"/>
    <s v="15:41"/>
    <s v="Weekend"/>
  </r>
  <r>
    <x v="1364"/>
    <x v="72"/>
    <s v="CUST0677"/>
    <x v="230"/>
    <x v="0"/>
    <s v="PRD090"/>
    <x v="91"/>
    <x v="8"/>
    <s v="STR101"/>
    <x v="31"/>
    <x v="1"/>
    <s v="EMP0098"/>
    <s v="Dhanya Balan"/>
    <s v="Inventory"/>
    <n v="4"/>
    <n v="446.42"/>
    <n v="10"/>
    <n v="178.57"/>
    <x v="1293"/>
    <n v="1480.72"/>
    <n v="367.46"/>
    <x v="1"/>
    <x v="1"/>
    <x v="1"/>
    <s v="11:09"/>
    <s v="Weekend"/>
  </r>
  <r>
    <x v="1365"/>
    <x v="346"/>
    <s v="CUST0092"/>
    <x v="39"/>
    <x v="0"/>
    <s v="PRD144"/>
    <x v="108"/>
    <x v="10"/>
    <s v="STR072"/>
    <x v="164"/>
    <x v="0"/>
    <s v="EMP0124"/>
    <s v="Vijay Pandian"/>
    <s v="Sales"/>
    <n v="3"/>
    <n v="271.51"/>
    <n v="0"/>
    <n v="0"/>
    <x v="1294"/>
    <n v="558.12"/>
    <n v="256.41000000000003"/>
    <x v="1"/>
    <x v="1"/>
    <x v="0"/>
    <s v="11:08"/>
    <s v="Weekday"/>
  </r>
  <r>
    <x v="1366"/>
    <x v="238"/>
    <s v="CUST0002"/>
    <x v="559"/>
    <x v="1"/>
    <s v="PRD039"/>
    <x v="119"/>
    <x v="12"/>
    <s v="STR048"/>
    <x v="28"/>
    <x v="0"/>
    <s v="EMP0312"/>
    <s v="Vasanthi Chettiar"/>
    <s v="Sales"/>
    <n v="3"/>
    <n v="392.79"/>
    <n v="10"/>
    <n v="117.84"/>
    <x v="1295"/>
    <n v="1044.99"/>
    <n v="15.54"/>
    <x v="1"/>
    <x v="1"/>
    <x v="2"/>
    <s v="17:33"/>
    <s v="Weekday"/>
  </r>
  <r>
    <x v="1367"/>
    <x v="258"/>
    <s v="CUST0168"/>
    <x v="301"/>
    <x v="0"/>
    <s v="PRD036"/>
    <x v="121"/>
    <x v="14"/>
    <s v="STR011"/>
    <x v="111"/>
    <x v="0"/>
    <s v="EMP0341"/>
    <s v="Indira Chandran"/>
    <s v="Billing"/>
    <n v="8"/>
    <n v="277.77999999999997"/>
    <n v="20"/>
    <n v="444.45"/>
    <x v="1296"/>
    <n v="1838.88"/>
    <n v="-61.09"/>
    <x v="1"/>
    <x v="1"/>
    <x v="1"/>
    <s v="16:31"/>
    <s v="Weekday"/>
  </r>
  <r>
    <x v="1368"/>
    <x v="127"/>
    <s v="CUST0281"/>
    <x v="560"/>
    <x v="1"/>
    <s v="PRD086"/>
    <x v="70"/>
    <x v="8"/>
    <s v="STR122"/>
    <x v="124"/>
    <x v="1"/>
    <s v="EMP0256"/>
    <s v="Vani Naicker"/>
    <s v="Cashier"/>
    <n v="1"/>
    <n v="327.08"/>
    <n v="5"/>
    <n v="16.350000000000001"/>
    <x v="1297"/>
    <n v="274.61"/>
    <n v="36.119999999999997"/>
    <x v="1"/>
    <x v="0"/>
    <x v="0"/>
    <s v="18:42"/>
    <s v="Weekday"/>
  </r>
  <r>
    <x v="1369"/>
    <x v="347"/>
    <s v="CUST0461"/>
    <x v="235"/>
    <x v="0"/>
    <s v="PRD002"/>
    <x v="95"/>
    <x v="9"/>
    <s v="STR020"/>
    <x v="12"/>
    <x v="0"/>
    <s v="EMP0145"/>
    <s v="Ilango Reddy"/>
    <s v="Cashier"/>
    <n v="4"/>
    <n v="478.68"/>
    <n v="0"/>
    <n v="0"/>
    <x v="1298"/>
    <n v="1016.2"/>
    <n v="898.52"/>
    <x v="1"/>
    <x v="1"/>
    <x v="1"/>
    <s v="12:01"/>
    <s v="Weekday"/>
  </r>
  <r>
    <x v="1370"/>
    <x v="251"/>
    <s v="CUST0367"/>
    <x v="561"/>
    <x v="2"/>
    <s v="PRD027"/>
    <x v="17"/>
    <x v="1"/>
    <s v="STR073"/>
    <x v="24"/>
    <x v="0"/>
    <s v="EMP0268"/>
    <s v="Dhanya Sharma"/>
    <s v="Store Manager"/>
    <n v="2"/>
    <n v="139.21"/>
    <n v="15"/>
    <n v="41.76"/>
    <x v="1299"/>
    <n v="213.98"/>
    <n v="22.68"/>
    <x v="1"/>
    <x v="1"/>
    <x v="1"/>
    <s v="17:05"/>
    <s v="Weekday"/>
  </r>
  <r>
    <x v="1371"/>
    <x v="236"/>
    <s v="CUST0121"/>
    <x v="487"/>
    <x v="1"/>
    <s v="PRD007"/>
    <x v="131"/>
    <x v="9"/>
    <s v="STR059"/>
    <x v="68"/>
    <x v="0"/>
    <s v="EMP0040"/>
    <s v="Pandi Selvam"/>
    <s v="Sales"/>
    <n v="2"/>
    <n v="437.49"/>
    <n v="0"/>
    <n v="0"/>
    <x v="784"/>
    <n v="530.88"/>
    <n v="344.1"/>
    <x v="1"/>
    <x v="1"/>
    <x v="1"/>
    <s v="17:06"/>
    <s v="Weekday"/>
  </r>
  <r>
    <x v="1372"/>
    <x v="299"/>
    <s v="CUST0463"/>
    <x v="496"/>
    <x v="0"/>
    <s v="PRD026"/>
    <x v="99"/>
    <x v="1"/>
    <s v="STR150"/>
    <x v="171"/>
    <x v="2"/>
    <s v="EMP0037"/>
    <s v="Divya Nathan"/>
    <s v="Cashier"/>
    <n v="6"/>
    <n v="378.89"/>
    <n v="10"/>
    <n v="227.33"/>
    <x v="1300"/>
    <n v="1483.5"/>
    <n v="869.41"/>
    <x v="1"/>
    <x v="0"/>
    <x v="0"/>
    <s v="13:11"/>
    <s v="Weekend"/>
  </r>
  <r>
    <x v="1373"/>
    <x v="35"/>
    <s v="CUST0094"/>
    <x v="77"/>
    <x v="1"/>
    <s v="PRD006"/>
    <x v="30"/>
    <x v="9"/>
    <s v="STR058"/>
    <x v="90"/>
    <x v="0"/>
    <s v="EMP0141"/>
    <s v="Mala Velan"/>
    <s v="Sales"/>
    <n v="3"/>
    <n v="343.56"/>
    <n v="15"/>
    <n v="154.6"/>
    <x v="1301"/>
    <n v="648.96"/>
    <n v="227.12"/>
    <x v="1"/>
    <x v="1"/>
    <x v="2"/>
    <s v="17:10"/>
    <s v="Weekday"/>
  </r>
  <r>
    <x v="1374"/>
    <x v="106"/>
    <s v="CUST0075"/>
    <x v="315"/>
    <x v="2"/>
    <s v="PRD102"/>
    <x v="136"/>
    <x v="4"/>
    <s v="STR101"/>
    <x v="31"/>
    <x v="1"/>
    <s v="EMP0016"/>
    <s v="Chandran Sekar"/>
    <s v="Store Manager"/>
    <n v="2"/>
    <n v="400.33"/>
    <n v="0"/>
    <n v="0"/>
    <x v="1302"/>
    <n v="681.8"/>
    <n v="238.96"/>
    <x v="1"/>
    <x v="1"/>
    <x v="1"/>
    <s v="21:17"/>
    <s v="Weekend"/>
  </r>
  <r>
    <x v="1375"/>
    <x v="44"/>
    <s v="CUST0147"/>
    <x v="69"/>
    <x v="1"/>
    <s v="PRD109"/>
    <x v="93"/>
    <x v="3"/>
    <s v="STR038"/>
    <x v="35"/>
    <x v="0"/>
    <s v="EMP0041"/>
    <s v="Thenmozhi Pandian"/>
    <s v="Inventory"/>
    <n v="2"/>
    <n v="157.97999999999999"/>
    <n v="5"/>
    <n v="15.8"/>
    <x v="1303"/>
    <n v="275.89999999999998"/>
    <n v="69.28"/>
    <x v="1"/>
    <x v="1"/>
    <x v="1"/>
    <s v="09:19"/>
    <s v="Weekend"/>
  </r>
  <r>
    <x v="1376"/>
    <x v="303"/>
    <s v="CUST0362"/>
    <x v="278"/>
    <x v="1"/>
    <s v="PRD137"/>
    <x v="120"/>
    <x v="7"/>
    <s v="STR078"/>
    <x v="53"/>
    <x v="0"/>
    <s v="EMP0296"/>
    <s v="Vani Venkataraman"/>
    <s v="Billing"/>
    <n v="5"/>
    <n v="442.14"/>
    <n v="0"/>
    <n v="0"/>
    <x v="1304"/>
    <n v="1759.35"/>
    <n v="451.35"/>
    <x v="1"/>
    <x v="1"/>
    <x v="1"/>
    <s v="09:09"/>
    <s v="Weekday"/>
  </r>
  <r>
    <x v="1377"/>
    <x v="69"/>
    <s v="CUST0370"/>
    <x v="81"/>
    <x v="0"/>
    <s v="PRD008"/>
    <x v="88"/>
    <x v="9"/>
    <s v="STR164"/>
    <x v="75"/>
    <x v="2"/>
    <s v="EMP0293"/>
    <s v="Jaya Gounder"/>
    <s v="Cashier"/>
    <n v="4"/>
    <n v="503.4"/>
    <n v="15"/>
    <n v="302.04000000000002"/>
    <x v="1305"/>
    <n v="1131.52"/>
    <n v="580.04"/>
    <x v="1"/>
    <x v="1"/>
    <x v="1"/>
    <s v="16:25"/>
    <s v="Weekday"/>
  </r>
  <r>
    <x v="1378"/>
    <x v="268"/>
    <s v="CUST0209"/>
    <x v="202"/>
    <x v="0"/>
    <s v="PRD105"/>
    <x v="68"/>
    <x v="3"/>
    <s v="STR010"/>
    <x v="74"/>
    <x v="0"/>
    <s v="EMP0173"/>
    <s v="Mala Iyer"/>
    <s v="Inventory"/>
    <n v="6"/>
    <n v="143.82"/>
    <n v="0"/>
    <n v="0"/>
    <x v="1306"/>
    <n v="703.62"/>
    <n v="288.74"/>
    <x v="1"/>
    <x v="1"/>
    <x v="1"/>
    <s v="19:32"/>
    <s v="Weekend"/>
  </r>
  <r>
    <x v="1379"/>
    <x v="47"/>
    <s v="CUST0529"/>
    <x v="173"/>
    <x v="2"/>
    <s v="PRD048"/>
    <x v="104"/>
    <x v="5"/>
    <s v="STR016"/>
    <x v="67"/>
    <x v="0"/>
    <s v="EMP0337"/>
    <s v="Janani Chettiar"/>
    <s v="Store Manager"/>
    <n v="2"/>
    <n v="147.72"/>
    <n v="5"/>
    <n v="14.77"/>
    <x v="1307"/>
    <n v="218.42"/>
    <n v="62.25"/>
    <x v="1"/>
    <x v="0"/>
    <x v="1"/>
    <s v="11:14"/>
    <s v="Weekday"/>
  </r>
  <r>
    <x v="1380"/>
    <x v="263"/>
    <s v="CUST0295"/>
    <x v="264"/>
    <x v="1"/>
    <s v="PRD092"/>
    <x v="59"/>
    <x v="8"/>
    <s v="STR098"/>
    <x v="39"/>
    <x v="2"/>
    <s v="EMP0096"/>
    <s v="Manoj Nathan"/>
    <s v="Sales"/>
    <n v="2"/>
    <n v="224.28"/>
    <n v="0"/>
    <n v="0"/>
    <x v="1308"/>
    <n v="384.78"/>
    <n v="63.78"/>
    <x v="1"/>
    <x v="1"/>
    <x v="1"/>
    <s v="12:01"/>
    <s v="Weekday"/>
  </r>
  <r>
    <x v="1381"/>
    <x v="222"/>
    <s v="CUST0188"/>
    <x v="31"/>
    <x v="0"/>
    <s v="PRD077"/>
    <x v="97"/>
    <x v="2"/>
    <s v="STR003"/>
    <x v="43"/>
    <x v="0"/>
    <s v="EMP0298"/>
    <s v="Balaji Reddy"/>
    <s v="Billing"/>
    <n v="3"/>
    <n v="94.15"/>
    <n v="0"/>
    <n v="0"/>
    <x v="1309"/>
    <n v="204.51"/>
    <n v="77.94"/>
    <x v="1"/>
    <x v="1"/>
    <x v="1"/>
    <s v="18:52"/>
    <s v="Weekday"/>
  </r>
  <r>
    <x v="1382"/>
    <x v="179"/>
    <s v="CUST0161"/>
    <x v="148"/>
    <x v="0"/>
    <s v="PRD027"/>
    <x v="17"/>
    <x v="1"/>
    <s v="STR002"/>
    <x v="116"/>
    <x v="0"/>
    <s v="EMP0185"/>
    <s v="Ezhil Raj"/>
    <s v="Inventory"/>
    <n v="6"/>
    <n v="144.65"/>
    <n v="15"/>
    <n v="130.19"/>
    <x v="1310"/>
    <n v="641.94000000000005"/>
    <n v="95.77"/>
    <x v="1"/>
    <x v="1"/>
    <x v="1"/>
    <s v="18:42"/>
    <s v="Weekday"/>
  </r>
  <r>
    <x v="1383"/>
    <x v="313"/>
    <s v="CUST0270"/>
    <x v="135"/>
    <x v="0"/>
    <s v="PRD011"/>
    <x v="86"/>
    <x v="9"/>
    <s v="STR072"/>
    <x v="164"/>
    <x v="0"/>
    <s v="EMP0124"/>
    <s v="Vijay Pandian"/>
    <s v="Sales"/>
    <n v="7"/>
    <n v="186.02"/>
    <n v="0"/>
    <n v="0"/>
    <x v="1311"/>
    <n v="715.61"/>
    <n v="586.53"/>
    <x v="1"/>
    <x v="1"/>
    <x v="2"/>
    <s v="19:56"/>
    <s v="Weekday"/>
  </r>
  <r>
    <x v="1384"/>
    <x v="173"/>
    <s v="CUST0634"/>
    <x v="192"/>
    <x v="0"/>
    <s v="PRD037"/>
    <x v="115"/>
    <x v="12"/>
    <s v="STR037"/>
    <x v="57"/>
    <x v="0"/>
    <s v="EMP0288"/>
    <s v="Chitra Selvam"/>
    <s v="Sales"/>
    <n v="4"/>
    <n v="269.54000000000002"/>
    <n v="0"/>
    <n v="0"/>
    <x v="1312"/>
    <n v="837.52"/>
    <n v="240.64"/>
    <x v="1"/>
    <x v="1"/>
    <x v="1"/>
    <s v="16:51"/>
    <s v="Weekday"/>
  </r>
  <r>
    <x v="1385"/>
    <x v="80"/>
    <s v="CUST0585"/>
    <x v="562"/>
    <x v="2"/>
    <s v="PRD010"/>
    <x v="127"/>
    <x v="16"/>
    <s v="STR153"/>
    <x v="167"/>
    <x v="2"/>
    <s v="EMP0168"/>
    <s v="Sudha Sekar"/>
    <s v="Cashier"/>
    <n v="1"/>
    <n v="182.3"/>
    <n v="15"/>
    <n v="27.34"/>
    <x v="1313"/>
    <n v="107.6"/>
    <n v="70.599999999999994"/>
    <x v="1"/>
    <x v="1"/>
    <x v="1"/>
    <s v="16:52"/>
    <s v="Weekend"/>
  </r>
  <r>
    <x v="1386"/>
    <x v="266"/>
    <s v="CUST0610"/>
    <x v="504"/>
    <x v="0"/>
    <s v="PRD114"/>
    <x v="37"/>
    <x v="3"/>
    <s v="STR093"/>
    <x v="144"/>
    <x v="1"/>
    <s v="EMP0141"/>
    <s v="Mala Velan"/>
    <s v="Sales"/>
    <n v="6"/>
    <n v="211.31"/>
    <n v="0"/>
    <n v="0"/>
    <x v="1314"/>
    <n v="949.68"/>
    <n v="318.18"/>
    <x v="1"/>
    <x v="1"/>
    <x v="2"/>
    <s v="21:41"/>
    <s v="Weekday"/>
  </r>
  <r>
    <x v="1387"/>
    <x v="139"/>
    <s v="CUST0396"/>
    <x v="116"/>
    <x v="1"/>
    <s v="PRD051"/>
    <x v="43"/>
    <x v="5"/>
    <s v="STR057"/>
    <x v="155"/>
    <x v="0"/>
    <s v="EMP0065"/>
    <s v="Kavya Velan"/>
    <s v="Cashier"/>
    <n v="2"/>
    <n v="147.97"/>
    <n v="20"/>
    <n v="59.19"/>
    <x v="1315"/>
    <n v="225.6"/>
    <n v="11.15"/>
    <x v="1"/>
    <x v="1"/>
    <x v="1"/>
    <s v="21:51"/>
    <s v="Weekday"/>
  </r>
  <r>
    <x v="1388"/>
    <x v="348"/>
    <s v="CUST0615"/>
    <x v="563"/>
    <x v="2"/>
    <s v="PRD049"/>
    <x v="126"/>
    <x v="5"/>
    <s v="STR069"/>
    <x v="108"/>
    <x v="0"/>
    <s v="EMP0248"/>
    <s v="Charulatha Selvam"/>
    <s v="Sales"/>
    <n v="3"/>
    <n v="418.79"/>
    <n v="20"/>
    <n v="251.27"/>
    <x v="1316"/>
    <n v="926.82"/>
    <n v="78.28"/>
    <x v="1"/>
    <x v="1"/>
    <x v="1"/>
    <s v="20:32"/>
    <s v="Weekday"/>
  </r>
  <r>
    <x v="1389"/>
    <x v="303"/>
    <s v="CUST0246"/>
    <x v="62"/>
    <x v="0"/>
    <s v="PRD016"/>
    <x v="34"/>
    <x v="0"/>
    <s v="STR083"/>
    <x v="134"/>
    <x v="0"/>
    <s v="EMP0074"/>
    <s v="Indira Varma"/>
    <s v="Sales"/>
    <n v="4"/>
    <n v="60.83"/>
    <n v="15"/>
    <n v="36.5"/>
    <x v="1317"/>
    <n v="192.6"/>
    <n v="14.22"/>
    <x v="1"/>
    <x v="1"/>
    <x v="0"/>
    <s v="17:51"/>
    <s v="Weekday"/>
  </r>
  <r>
    <x v="1390"/>
    <x v="77"/>
    <s v="CUST0017"/>
    <x v="354"/>
    <x v="1"/>
    <s v="PRD050"/>
    <x v="40"/>
    <x v="5"/>
    <s v="STR070"/>
    <x v="104"/>
    <x v="0"/>
    <s v="EMP0175"/>
    <s v="Dinesh Reddy"/>
    <s v="Sales"/>
    <n v="4"/>
    <n v="51.33"/>
    <n v="0"/>
    <n v="0"/>
    <x v="1318"/>
    <n v="149.91999999999999"/>
    <n v="55.4"/>
    <x v="1"/>
    <x v="1"/>
    <x v="1"/>
    <s v="11:13"/>
    <s v="Weekday"/>
  </r>
  <r>
    <x v="1391"/>
    <x v="13"/>
    <s v="CUST0497"/>
    <x v="478"/>
    <x v="0"/>
    <s v="PRD085"/>
    <x v="117"/>
    <x v="8"/>
    <s v="STR077"/>
    <x v="136"/>
    <x v="0"/>
    <s v="EMP0030"/>
    <s v="Hariharan Rao"/>
    <s v="Cashier"/>
    <n v="7"/>
    <n v="414.65"/>
    <n v="5"/>
    <n v="145.13"/>
    <x v="1319"/>
    <n v="2352.4899999999998"/>
    <n v="818.54"/>
    <x v="1"/>
    <x v="1"/>
    <x v="2"/>
    <s v="15:12"/>
    <s v="Weekend"/>
  </r>
  <r>
    <x v="1392"/>
    <x v="137"/>
    <s v="CUST0137"/>
    <x v="72"/>
    <x v="0"/>
    <s v="PRD053"/>
    <x v="50"/>
    <x v="5"/>
    <s v="STR118"/>
    <x v="45"/>
    <x v="1"/>
    <s v="EMP0133"/>
    <s v="Deepak Naicker"/>
    <s v="Sales"/>
    <n v="7"/>
    <n v="293.79000000000002"/>
    <n v="5"/>
    <n v="102.83"/>
    <x v="1320"/>
    <n v="1362.48"/>
    <n v="591.22"/>
    <x v="1"/>
    <x v="1"/>
    <x v="1"/>
    <s v="09:22"/>
    <s v="Weekday"/>
  </r>
  <r>
    <x v="1393"/>
    <x v="306"/>
    <s v="CUST0397"/>
    <x v="308"/>
    <x v="2"/>
    <s v="PRD047"/>
    <x v="52"/>
    <x v="5"/>
    <s v="STR136"/>
    <x v="48"/>
    <x v="1"/>
    <s v="EMP0070"/>
    <s v="Umesh Subramaniam"/>
    <s v="Sales"/>
    <n v="2"/>
    <n v="474.19"/>
    <n v="0"/>
    <n v="0"/>
    <x v="1321"/>
    <n v="687.78"/>
    <n v="260.60000000000002"/>
    <x v="1"/>
    <x v="1"/>
    <x v="1"/>
    <s v="10:13"/>
    <s v="Weekday"/>
  </r>
  <r>
    <x v="1394"/>
    <x v="85"/>
    <s v="CUST0257"/>
    <x v="23"/>
    <x v="1"/>
    <s v="PRD025"/>
    <x v="1"/>
    <x v="1"/>
    <s v="STR044"/>
    <x v="20"/>
    <x v="0"/>
    <s v="EMP0118"/>
    <s v="Banu Nathan"/>
    <s v="Inventory"/>
    <n v="3"/>
    <n v="383.51"/>
    <n v="10"/>
    <n v="115.05"/>
    <x v="224"/>
    <n v="857.7"/>
    <n v="333.1"/>
    <x v="1"/>
    <x v="1"/>
    <x v="1"/>
    <s v="17:17"/>
    <s v="Weekend"/>
  </r>
  <r>
    <x v="1395"/>
    <x v="136"/>
    <s v="CUST0425"/>
    <x v="92"/>
    <x v="0"/>
    <s v="PRD103"/>
    <x v="33"/>
    <x v="4"/>
    <s v="STR010"/>
    <x v="74"/>
    <x v="0"/>
    <s v="EMP0004"/>
    <s v="Hema Chettiar"/>
    <s v="Sales"/>
    <n v="8"/>
    <n v="360.25"/>
    <n v="0"/>
    <n v="0"/>
    <x v="1322"/>
    <n v="2427.2800000000002"/>
    <n v="454.72"/>
    <x v="1"/>
    <x v="1"/>
    <x v="2"/>
    <s v="10:29"/>
    <s v="Weekday"/>
  </r>
  <r>
    <x v="1396"/>
    <x v="16"/>
    <s v="CUST0421"/>
    <x v="176"/>
    <x v="2"/>
    <s v="PRD124"/>
    <x v="22"/>
    <x v="6"/>
    <s v="STR090"/>
    <x v="146"/>
    <x v="0"/>
    <s v="EMP0262"/>
    <s v="Umesh Krishnan"/>
    <s v="Sales"/>
    <n v="4"/>
    <n v="121.9"/>
    <n v="20"/>
    <n v="97.52"/>
    <x v="1323"/>
    <n v="435.68"/>
    <n v="12.91"/>
    <x v="1"/>
    <x v="1"/>
    <x v="1"/>
    <s v="17:28"/>
    <s v="Weekend"/>
  </r>
  <r>
    <x v="1397"/>
    <x v="349"/>
    <s v="CUST0434"/>
    <x v="564"/>
    <x v="2"/>
    <s v="PRD025"/>
    <x v="1"/>
    <x v="1"/>
    <s v="STR097"/>
    <x v="61"/>
    <x v="1"/>
    <s v="EMP0146"/>
    <s v="Kishore Chettiar"/>
    <s v="Inventory"/>
    <n v="4"/>
    <n v="383.51"/>
    <n v="20"/>
    <n v="306.81"/>
    <x v="1324"/>
    <n v="1143.5999999999999"/>
    <n v="83.63"/>
    <x v="1"/>
    <x v="1"/>
    <x v="2"/>
    <s v="18:40"/>
    <s v="Weekday"/>
  </r>
  <r>
    <x v="1398"/>
    <x v="178"/>
    <s v="CUST0180"/>
    <x v="518"/>
    <x v="1"/>
    <s v="PRD122"/>
    <x v="46"/>
    <x v="6"/>
    <s v="STR005"/>
    <x v="149"/>
    <x v="0"/>
    <s v="EMP0127"/>
    <s v="Kannan Mudaliar"/>
    <s v="Sales"/>
    <n v="1"/>
    <n v="102.51"/>
    <n v="0"/>
    <n v="0"/>
    <x v="1325"/>
    <n v="88.72"/>
    <n v="29.17"/>
    <x v="1"/>
    <x v="1"/>
    <x v="2"/>
    <s v="13:41"/>
    <s v="Weekend"/>
  </r>
  <r>
    <x v="1399"/>
    <x v="7"/>
    <s v="CUST0699"/>
    <x v="400"/>
    <x v="0"/>
    <s v="PRD126"/>
    <x v="79"/>
    <x v="6"/>
    <s v="STR045"/>
    <x v="141"/>
    <x v="0"/>
    <s v="EMP0204"/>
    <s v="Ramesh Murugan"/>
    <s v="Inventory"/>
    <n v="8"/>
    <n v="386.86"/>
    <n v="15"/>
    <n v="464.23"/>
    <x v="1326"/>
    <n v="2595.84"/>
    <n v="429.41"/>
    <x v="1"/>
    <x v="1"/>
    <x v="1"/>
    <s v="09:21"/>
    <s v="Weekend"/>
  </r>
  <r>
    <x v="1400"/>
    <x v="72"/>
    <s v="CUST0184"/>
    <x v="63"/>
    <x v="1"/>
    <s v="PRD115"/>
    <x v="20"/>
    <x v="3"/>
    <s v="STR125"/>
    <x v="109"/>
    <x v="1"/>
    <s v="EMP0139"/>
    <s v="Balamurugan Devi"/>
    <s v="Operations"/>
    <n v="1"/>
    <n v="372.61"/>
    <n v="5"/>
    <n v="18.63"/>
    <x v="1327"/>
    <n v="319.91000000000003"/>
    <n v="87.17"/>
    <x v="1"/>
    <x v="1"/>
    <x v="1"/>
    <s v="13:57"/>
    <s v="Weekend"/>
  </r>
  <r>
    <x v="1401"/>
    <x v="212"/>
    <s v="CUST0069"/>
    <x v="468"/>
    <x v="0"/>
    <s v="PRD010"/>
    <x v="127"/>
    <x v="16"/>
    <s v="STR080"/>
    <x v="42"/>
    <x v="0"/>
    <s v="EMP0117"/>
    <s v="Janani Krishnan"/>
    <s v="Billing"/>
    <n v="8"/>
    <n v="198.46"/>
    <n v="20"/>
    <n v="317.54000000000002"/>
    <x v="1328"/>
    <n v="860.8"/>
    <n v="409.34"/>
    <x v="1"/>
    <x v="1"/>
    <x v="1"/>
    <s v="16:18"/>
    <s v="Weekday"/>
  </r>
  <r>
    <x v="1402"/>
    <x v="303"/>
    <s v="CUST0694"/>
    <x v="313"/>
    <x v="0"/>
    <s v="PRD077"/>
    <x v="97"/>
    <x v="2"/>
    <s v="STR081"/>
    <x v="119"/>
    <x v="0"/>
    <s v="EMP0090"/>
    <s v="Yazhini Nair"/>
    <s v="Billing"/>
    <n v="6"/>
    <n v="87.93"/>
    <n v="10"/>
    <n v="52.76"/>
    <x v="1329"/>
    <n v="409.02"/>
    <n v="65.8"/>
    <x v="1"/>
    <x v="1"/>
    <x v="1"/>
    <s v="16:48"/>
    <s v="Weekday"/>
  </r>
  <r>
    <x v="1403"/>
    <x v="20"/>
    <s v="CUST0504"/>
    <x v="241"/>
    <x v="0"/>
    <s v="PRD082"/>
    <x v="25"/>
    <x v="8"/>
    <s v="STR115"/>
    <x v="168"/>
    <x v="1"/>
    <s v="EMP0136"/>
    <s v="Karthik Menon"/>
    <s v="Sales"/>
    <n v="3"/>
    <n v="238.97"/>
    <n v="10"/>
    <n v="71.69"/>
    <x v="1330"/>
    <n v="577.23"/>
    <n v="67.989999999999995"/>
    <x v="1"/>
    <x v="1"/>
    <x v="1"/>
    <s v="11:47"/>
    <s v="Weekday"/>
  </r>
  <r>
    <x v="1404"/>
    <x v="12"/>
    <s v="CUST0480"/>
    <x v="86"/>
    <x v="2"/>
    <s v="PRD123"/>
    <x v="65"/>
    <x v="6"/>
    <s v="STR137"/>
    <x v="169"/>
    <x v="1"/>
    <s v="EMP0080"/>
    <s v="Charulatha Balan"/>
    <s v="Sales"/>
    <n v="2"/>
    <n v="183.39"/>
    <n v="15"/>
    <n v="55.02"/>
    <x v="1331"/>
    <n v="316.86"/>
    <n v="41.66"/>
    <x v="1"/>
    <x v="0"/>
    <x v="2"/>
    <s v="15:46"/>
    <s v="Weekend"/>
  </r>
  <r>
    <x v="1405"/>
    <x v="199"/>
    <s v="CUST0627"/>
    <x v="168"/>
    <x v="1"/>
    <s v="PRD119"/>
    <x v="8"/>
    <x v="6"/>
    <s v="STR029"/>
    <x v="32"/>
    <x v="0"/>
    <s v="EMP0276"/>
    <s v="Hari Chettiar"/>
    <s v="Store Manager"/>
    <n v="5"/>
    <n v="234.86"/>
    <n v="10"/>
    <n v="117.43"/>
    <x v="1332"/>
    <n v="1066.1500000000001"/>
    <n v="-9.2799999999999994"/>
    <x v="1"/>
    <x v="1"/>
    <x v="1"/>
    <s v="10:22"/>
    <s v="Weekday"/>
  </r>
  <r>
    <x v="1406"/>
    <x v="13"/>
    <s v="CUST0106"/>
    <x v="226"/>
    <x v="0"/>
    <s v="PRD061"/>
    <x v="130"/>
    <x v="11"/>
    <s v="STR080"/>
    <x v="42"/>
    <x v="0"/>
    <s v="EMP0285"/>
    <s v="Lalitha Murugan"/>
    <s v="Store Manager"/>
    <n v="4"/>
    <n v="334.46"/>
    <n v="5"/>
    <n v="66.89"/>
    <x v="1333"/>
    <n v="886.88"/>
    <n v="574.71"/>
    <x v="1"/>
    <x v="1"/>
    <x v="0"/>
    <s v="11:24"/>
    <s v="Weekend"/>
  </r>
  <r>
    <x v="934"/>
    <x v="333"/>
    <s v="CUST0224"/>
    <x v="565"/>
    <x v="2"/>
    <s v="PRD054"/>
    <x v="75"/>
    <x v="5"/>
    <s v="STR012"/>
    <x v="85"/>
    <x v="0"/>
    <s v="EMP0157"/>
    <s v="Elango Velan"/>
    <s v="Cashier"/>
    <n v="3"/>
    <n v="530.16"/>
    <n v="10"/>
    <n v="159.05000000000001"/>
    <x v="1334"/>
    <n v="1137.57"/>
    <n v="293.86"/>
    <x v="1"/>
    <x v="1"/>
    <x v="1"/>
    <s v="15:38"/>
    <s v="Weekday"/>
  </r>
  <r>
    <x v="1407"/>
    <x v="186"/>
    <s v="CUST0106"/>
    <x v="226"/>
    <x v="0"/>
    <s v="PRD075"/>
    <x v="72"/>
    <x v="2"/>
    <s v="STR165"/>
    <x v="166"/>
    <x v="2"/>
    <s v="EMP0327"/>
    <s v="Yogesh Varma"/>
    <s v="Inventory"/>
    <n v="4"/>
    <n v="320.5"/>
    <n v="20"/>
    <n v="256.39999999999998"/>
    <x v="1335"/>
    <n v="901.12"/>
    <n v="278.32"/>
    <x v="1"/>
    <x v="1"/>
    <x v="1"/>
    <s v="20:03"/>
    <s v="Weekend"/>
  </r>
  <r>
    <x v="1408"/>
    <x v="12"/>
    <s v="CUST0600"/>
    <x v="64"/>
    <x v="0"/>
    <s v="PRD072"/>
    <x v="23"/>
    <x v="2"/>
    <s v="STR012"/>
    <x v="85"/>
    <x v="0"/>
    <s v="EMP0157"/>
    <s v="Elango Velan"/>
    <s v="Cashier"/>
    <n v="8"/>
    <n v="368.84"/>
    <n v="0"/>
    <n v="0"/>
    <x v="1336"/>
    <n v="2110.8000000000002"/>
    <n v="1282.53"/>
    <x v="1"/>
    <x v="1"/>
    <x v="1"/>
    <s v="14:14"/>
    <s v="Weekend"/>
  </r>
  <r>
    <x v="1409"/>
    <x v="72"/>
    <s v="CUST0126"/>
    <x v="536"/>
    <x v="2"/>
    <s v="PRD113"/>
    <x v="38"/>
    <x v="3"/>
    <s v="STR054"/>
    <x v="96"/>
    <x v="0"/>
    <s v="EMP0104"/>
    <s v="Pandi Nair"/>
    <s v="Inventory"/>
    <n v="3"/>
    <n v="236.56"/>
    <n v="0"/>
    <n v="0"/>
    <x v="1337"/>
    <n v="635.19000000000005"/>
    <n v="180.94"/>
    <x v="1"/>
    <x v="1"/>
    <x v="2"/>
    <s v="18:39"/>
    <s v="Weekend"/>
  </r>
  <r>
    <x v="1410"/>
    <x v="72"/>
    <s v="CUST0444"/>
    <x v="68"/>
    <x v="1"/>
    <s v="PRD015"/>
    <x v="55"/>
    <x v="0"/>
    <s v="STR103"/>
    <x v="154"/>
    <x v="1"/>
    <s v="EMP0251"/>
    <s v="Ishwarya Pillai"/>
    <s v="Cashier"/>
    <n v="3"/>
    <n v="459.58"/>
    <n v="15"/>
    <n v="206.81"/>
    <x v="1338"/>
    <n v="1160.67"/>
    <n v="187.05"/>
    <x v="1"/>
    <x v="1"/>
    <x v="1"/>
    <s v="16:05"/>
    <s v="Weekend"/>
  </r>
  <r>
    <x v="1411"/>
    <x v="138"/>
    <s v="CUST0540"/>
    <x v="100"/>
    <x v="0"/>
    <s v="PRD047"/>
    <x v="52"/>
    <x v="5"/>
    <s v="STR120"/>
    <x v="70"/>
    <x v="1"/>
    <s v="EMP0344"/>
    <s v="Meena Kumar"/>
    <s v="Sales"/>
    <n v="7"/>
    <n v="534.75"/>
    <n v="5"/>
    <n v="187.16"/>
    <x v="1339"/>
    <n v="2407.23"/>
    <n v="1148.8599999999999"/>
    <x v="1"/>
    <x v="1"/>
    <x v="0"/>
    <s v="21:34"/>
    <s v="Weekday"/>
  </r>
  <r>
    <x v="1412"/>
    <x v="205"/>
    <s v="CUST0177"/>
    <x v="566"/>
    <x v="1"/>
    <s v="PRD104"/>
    <x v="100"/>
    <x v="4"/>
    <s v="STR018"/>
    <x v="69"/>
    <x v="0"/>
    <s v="EMP0308"/>
    <s v="Thenmozhi Selvam"/>
    <s v="Cashier"/>
    <n v="4"/>
    <n v="191.13"/>
    <n v="0"/>
    <n v="0"/>
    <x v="1340"/>
    <n v="613.67999999999995"/>
    <n v="150.84"/>
    <x v="1"/>
    <x v="1"/>
    <x v="0"/>
    <s v="12:58"/>
    <s v="Weekday"/>
  </r>
  <r>
    <x v="1413"/>
    <x v="256"/>
    <s v="CUST0119"/>
    <x v="129"/>
    <x v="0"/>
    <s v="PRD013"/>
    <x v="44"/>
    <x v="0"/>
    <s v="STR009"/>
    <x v="137"/>
    <x v="0"/>
    <s v="EMP0322"/>
    <s v="Prasath Naidu"/>
    <s v="Billing"/>
    <n v="5"/>
    <n v="183.19"/>
    <n v="0"/>
    <n v="0"/>
    <x v="1341"/>
    <n v="621.20000000000005"/>
    <n v="294.75"/>
    <x v="1"/>
    <x v="1"/>
    <x v="1"/>
    <s v="12:09"/>
    <s v="Weekday"/>
  </r>
  <r>
    <x v="1414"/>
    <x v="156"/>
    <s v="CUST0483"/>
    <x v="144"/>
    <x v="1"/>
    <s v="PRD024"/>
    <x v="39"/>
    <x v="0"/>
    <s v="STR001"/>
    <x v="13"/>
    <x v="0"/>
    <s v="EMP0080"/>
    <s v="Charulatha Balan"/>
    <s v="Sales"/>
    <n v="5"/>
    <n v="313.47000000000003"/>
    <n v="15"/>
    <n v="235.1"/>
    <x v="1342"/>
    <n v="1230.5999999999999"/>
    <n v="101.65"/>
    <x v="1"/>
    <x v="1"/>
    <x v="1"/>
    <s v="20:06"/>
    <s v="Weekday"/>
  </r>
  <r>
    <x v="1415"/>
    <x v="350"/>
    <s v="CUST0144"/>
    <x v="178"/>
    <x v="0"/>
    <s v="PRD029"/>
    <x v="11"/>
    <x v="1"/>
    <s v="STR096"/>
    <x v="126"/>
    <x v="1"/>
    <s v="EMP0301"/>
    <s v="Kalpana Prabhu"/>
    <s v="Inventory"/>
    <n v="5"/>
    <n v="354.68"/>
    <n v="0"/>
    <n v="0"/>
    <x v="1343"/>
    <n v="1306.0999999999999"/>
    <n v="467.3"/>
    <x v="1"/>
    <x v="1"/>
    <x v="1"/>
    <s v="12:15"/>
    <s v="Weekday"/>
  </r>
  <r>
    <x v="1416"/>
    <x v="308"/>
    <s v="CUST0010"/>
    <x v="567"/>
    <x v="2"/>
    <s v="PRD033"/>
    <x v="13"/>
    <x v="1"/>
    <s v="STR055"/>
    <x v="27"/>
    <x v="0"/>
    <s v="EMP0068"/>
    <s v="Manoj Subramaniam"/>
    <s v="Sales"/>
    <n v="1"/>
    <n v="217.42"/>
    <n v="15"/>
    <n v="32.61"/>
    <x v="1344"/>
    <n v="177.03"/>
    <n v="35.5"/>
    <x v="1"/>
    <x v="1"/>
    <x v="1"/>
    <s v="15:23"/>
    <s v="Weekend"/>
  </r>
  <r>
    <x v="1417"/>
    <x v="80"/>
    <s v="CUST0076"/>
    <x v="442"/>
    <x v="0"/>
    <s v="PRD108"/>
    <x v="12"/>
    <x v="3"/>
    <s v="STR125"/>
    <x v="109"/>
    <x v="1"/>
    <s v="EMP0259"/>
    <s v="Ramesh Sekar"/>
    <s v="Inventory"/>
    <n v="6"/>
    <n v="325.33"/>
    <n v="0"/>
    <n v="0"/>
    <x v="1345"/>
    <n v="1559.58"/>
    <n v="685.2"/>
    <x v="1"/>
    <x v="1"/>
    <x v="1"/>
    <s v="17:54"/>
    <s v="Weekend"/>
  </r>
  <r>
    <x v="1418"/>
    <x v="251"/>
    <s v="CUST0076"/>
    <x v="442"/>
    <x v="0"/>
    <s v="PRD066"/>
    <x v="73"/>
    <x v="11"/>
    <s v="STR091"/>
    <x v="44"/>
    <x v="0"/>
    <s v="EMP0050"/>
    <s v="Umesh Menon"/>
    <s v="Sales"/>
    <n v="4"/>
    <n v="522.72"/>
    <n v="0"/>
    <n v="0"/>
    <x v="1346"/>
    <n v="1462.28"/>
    <n v="628.6"/>
    <x v="1"/>
    <x v="0"/>
    <x v="1"/>
    <s v="17:36"/>
    <s v="Weekday"/>
  </r>
  <r>
    <x v="1419"/>
    <x v="181"/>
    <s v="CUST0168"/>
    <x v="301"/>
    <x v="0"/>
    <s v="PRD054"/>
    <x v="75"/>
    <x v="5"/>
    <s v="STR097"/>
    <x v="61"/>
    <x v="1"/>
    <s v="EMP0146"/>
    <s v="Kishore Chettiar"/>
    <s v="Inventory"/>
    <n v="8"/>
    <n v="582.47"/>
    <n v="0"/>
    <n v="0"/>
    <x v="1347"/>
    <n v="3033.52"/>
    <n v="2325.1999999999998"/>
    <x v="1"/>
    <x v="1"/>
    <x v="1"/>
    <s v="13:42"/>
    <s v="Weekend"/>
  </r>
  <r>
    <x v="1420"/>
    <x v="152"/>
    <s v="CUST0264"/>
    <x v="420"/>
    <x v="0"/>
    <s v="PRD035"/>
    <x v="29"/>
    <x v="1"/>
    <s v="STR065"/>
    <x v="163"/>
    <x v="0"/>
    <s v="EMP0147"/>
    <s v="Hemalatha Naidu"/>
    <s v="Billing"/>
    <n v="7"/>
    <n v="547.79999999999995"/>
    <n v="0"/>
    <n v="0"/>
    <x v="1348"/>
    <n v="2728.6"/>
    <n v="1106"/>
    <x v="1"/>
    <x v="1"/>
    <x v="1"/>
    <s v="09:51"/>
    <s v="Weekday"/>
  </r>
  <r>
    <x v="1037"/>
    <x v="238"/>
    <s v="CUST0157"/>
    <x v="397"/>
    <x v="0"/>
    <s v="PRD033"/>
    <x v="13"/>
    <x v="1"/>
    <s v="STR121"/>
    <x v="79"/>
    <x v="1"/>
    <s v="EMP0319"/>
    <s v="Harini Kumar"/>
    <s v="Cashier"/>
    <n v="5"/>
    <n v="219.52"/>
    <n v="10"/>
    <n v="109.76"/>
    <x v="1349"/>
    <n v="885.15"/>
    <n v="102.69"/>
    <x v="1"/>
    <x v="1"/>
    <x v="1"/>
    <s v="09:39"/>
    <s v="Weekday"/>
  </r>
  <r>
    <x v="1421"/>
    <x v="136"/>
    <s v="CUST0657"/>
    <x v="399"/>
    <x v="1"/>
    <s v="PRD031"/>
    <x v="90"/>
    <x v="1"/>
    <s v="STR063"/>
    <x v="72"/>
    <x v="0"/>
    <s v="EMP0179"/>
    <s v="Divya Devi"/>
    <s v="Sales"/>
    <n v="2"/>
    <n v="342.46"/>
    <n v="0"/>
    <n v="0"/>
    <x v="1350"/>
    <n v="543.55999999999995"/>
    <n v="141.36000000000001"/>
    <x v="1"/>
    <x v="1"/>
    <x v="0"/>
    <s v="18:28"/>
    <s v="Weekday"/>
  </r>
  <r>
    <x v="1422"/>
    <x v="57"/>
    <s v="CUST0402"/>
    <x v="19"/>
    <x v="0"/>
    <s v="PRD035"/>
    <x v="29"/>
    <x v="1"/>
    <s v="STR011"/>
    <x v="111"/>
    <x v="0"/>
    <s v="EMP0102"/>
    <s v="Prasath Reddy"/>
    <s v="Cashier"/>
    <n v="7"/>
    <n v="531.25"/>
    <n v="15"/>
    <n v="557.80999999999995"/>
    <x v="1351"/>
    <n v="2728.6"/>
    <n v="906.48"/>
    <x v="1"/>
    <x v="0"/>
    <x v="1"/>
    <s v="10:58"/>
    <s v="Weekend"/>
  </r>
  <r>
    <x v="1423"/>
    <x v="349"/>
    <s v="CUST0579"/>
    <x v="453"/>
    <x v="0"/>
    <s v="PRD114"/>
    <x v="37"/>
    <x v="3"/>
    <s v="STR055"/>
    <x v="27"/>
    <x v="0"/>
    <s v="EMP0068"/>
    <s v="Manoj Subramaniam"/>
    <s v="Sales"/>
    <n v="6"/>
    <n v="197.97"/>
    <n v="10"/>
    <n v="118.78"/>
    <x v="1352"/>
    <n v="949.68"/>
    <n v="119.36"/>
    <x v="1"/>
    <x v="1"/>
    <x v="1"/>
    <s v="11:37"/>
    <s v="Weekday"/>
  </r>
  <r>
    <x v="1424"/>
    <x v="168"/>
    <s v="CUST0054"/>
    <x v="76"/>
    <x v="0"/>
    <s v="PRD089"/>
    <x v="116"/>
    <x v="8"/>
    <s v="STR093"/>
    <x v="144"/>
    <x v="1"/>
    <s v="EMP0141"/>
    <s v="Mala Velan"/>
    <s v="Sales"/>
    <n v="8"/>
    <n v="306.43"/>
    <n v="0"/>
    <n v="0"/>
    <x v="1353"/>
    <n v="2011.36"/>
    <n v="440.08"/>
    <x v="1"/>
    <x v="1"/>
    <x v="1"/>
    <s v="20:56"/>
    <s v="Weekday"/>
  </r>
  <r>
    <x v="1425"/>
    <x v="127"/>
    <s v="CUST0305"/>
    <x v="132"/>
    <x v="2"/>
    <s v="PRD007"/>
    <x v="131"/>
    <x v="9"/>
    <s v="STR126"/>
    <x v="60"/>
    <x v="1"/>
    <s v="EMP0063"/>
    <s v="Lakshmi Devi"/>
    <s v="Store Manager"/>
    <n v="1"/>
    <n v="437.49"/>
    <n v="15"/>
    <n v="65.62"/>
    <x v="1354"/>
    <n v="265.44"/>
    <n v="106.43"/>
    <x v="1"/>
    <x v="0"/>
    <x v="1"/>
    <s v="09:00"/>
    <s v="Weekday"/>
  </r>
  <r>
    <x v="1426"/>
    <x v="80"/>
    <s v="CUST0463"/>
    <x v="496"/>
    <x v="0"/>
    <s v="PRD130"/>
    <x v="128"/>
    <x v="7"/>
    <s v="STR153"/>
    <x v="167"/>
    <x v="2"/>
    <s v="EMP0333"/>
    <s v="Vasanthi Velan"/>
    <s v="Cashier"/>
    <n v="8"/>
    <n v="553.24"/>
    <n v="10"/>
    <n v="442.59"/>
    <x v="1355"/>
    <n v="3183.36"/>
    <n v="1397.47"/>
    <x v="1"/>
    <x v="1"/>
    <x v="1"/>
    <s v="17:12"/>
    <s v="Weekend"/>
  </r>
  <r>
    <x v="1427"/>
    <x v="135"/>
    <s v="CUST0198"/>
    <x v="52"/>
    <x v="1"/>
    <s v="PRD105"/>
    <x v="68"/>
    <x v="3"/>
    <s v="STR055"/>
    <x v="27"/>
    <x v="0"/>
    <s v="EMP0068"/>
    <s v="Manoj Subramaniam"/>
    <s v="Sales"/>
    <n v="4"/>
    <n v="131.03"/>
    <n v="0"/>
    <n v="0"/>
    <x v="1356"/>
    <n v="469.08"/>
    <n v="133.66"/>
    <x v="1"/>
    <x v="1"/>
    <x v="1"/>
    <s v="18:14"/>
    <s v="Weekend"/>
  </r>
  <r>
    <x v="1428"/>
    <x v="189"/>
    <s v="CUST0398"/>
    <x v="137"/>
    <x v="0"/>
    <s v="PRD144"/>
    <x v="108"/>
    <x v="10"/>
    <s v="STR054"/>
    <x v="96"/>
    <x v="0"/>
    <s v="EMP0104"/>
    <s v="Pandi Nair"/>
    <s v="Inventory"/>
    <n v="3"/>
    <n v="248.4"/>
    <n v="0"/>
    <n v="0"/>
    <x v="1357"/>
    <n v="558.12"/>
    <n v="298.86"/>
    <x v="1"/>
    <x v="1"/>
    <x v="2"/>
    <s v="09:15"/>
    <s v="Weekend"/>
  </r>
  <r>
    <x v="1429"/>
    <x v="16"/>
    <s v="CUST0592"/>
    <x v="242"/>
    <x v="0"/>
    <s v="PRD051"/>
    <x v="43"/>
    <x v="5"/>
    <s v="STR007"/>
    <x v="89"/>
    <x v="0"/>
    <s v="EMP0125"/>
    <s v="Nandhini Chettiar"/>
    <s v="Cashier"/>
    <n v="4"/>
    <n v="148.03"/>
    <n v="0"/>
    <n v="0"/>
    <x v="1358"/>
    <n v="451.2"/>
    <n v="229.74"/>
    <x v="1"/>
    <x v="1"/>
    <x v="1"/>
    <s v="21:15"/>
    <s v="Weekend"/>
  </r>
  <r>
    <x v="1430"/>
    <x v="190"/>
    <s v="CUST0321"/>
    <x v="184"/>
    <x v="1"/>
    <s v="PRD058"/>
    <x v="146"/>
    <x v="11"/>
    <s v="STR007"/>
    <x v="89"/>
    <x v="0"/>
    <s v="EMP0093"/>
    <s v="Devi Pillai"/>
    <s v="Cashier"/>
    <n v="1"/>
    <n v="339.13"/>
    <n v="20"/>
    <n v="67.83"/>
    <x v="1359"/>
    <n v="250.68"/>
    <n v="20.62"/>
    <x v="1"/>
    <x v="1"/>
    <x v="1"/>
    <s v="21:41"/>
    <s v="Weekday"/>
  </r>
  <r>
    <x v="1431"/>
    <x v="84"/>
    <s v="CUST0172"/>
    <x v="155"/>
    <x v="1"/>
    <s v="PRD031"/>
    <x v="90"/>
    <x v="1"/>
    <s v="STR140"/>
    <x v="73"/>
    <x v="1"/>
    <s v="EMP0145"/>
    <s v="Ilango Reddy"/>
    <s v="Cashier"/>
    <n v="4"/>
    <n v="342.46"/>
    <n v="10"/>
    <n v="136.97999999999999"/>
    <x v="1360"/>
    <n v="1087.1199999999999"/>
    <n v="145.74"/>
    <x v="1"/>
    <x v="1"/>
    <x v="0"/>
    <s v="12:24"/>
    <s v="Weekday"/>
  </r>
  <r>
    <x v="1432"/>
    <x v="9"/>
    <s v="CUST0114"/>
    <x v="303"/>
    <x v="2"/>
    <s v="PRD149"/>
    <x v="24"/>
    <x v="10"/>
    <s v="STR012"/>
    <x v="85"/>
    <x v="0"/>
    <s v="EMP0157"/>
    <s v="Elango Velan"/>
    <s v="Cashier"/>
    <n v="3"/>
    <n v="171.25"/>
    <n v="10"/>
    <n v="51.38"/>
    <x v="1361"/>
    <n v="372.99"/>
    <n v="158.74"/>
    <x v="1"/>
    <x v="1"/>
    <x v="1"/>
    <s v="14:10"/>
    <s v="Weekend"/>
  </r>
  <r>
    <x v="1433"/>
    <x v="146"/>
    <s v="CUST0567"/>
    <x v="0"/>
    <x v="0"/>
    <s v="PRD145"/>
    <x v="145"/>
    <x v="10"/>
    <s v="STR174"/>
    <x v="46"/>
    <x v="3"/>
    <s v="EMP0100"/>
    <s v="Jagan Prabhu"/>
    <s v="HR"/>
    <n v="5"/>
    <n v="421.67"/>
    <n v="0"/>
    <n v="0"/>
    <x v="1362"/>
    <n v="1414.95"/>
    <n v="1009.65"/>
    <x v="1"/>
    <x v="1"/>
    <x v="1"/>
    <s v="17:42"/>
    <s v="Weekend"/>
  </r>
  <r>
    <x v="1434"/>
    <x v="85"/>
    <s v="CUST0242"/>
    <x v="60"/>
    <x v="0"/>
    <s v="PRD051"/>
    <x v="43"/>
    <x v="5"/>
    <s v="STR056"/>
    <x v="112"/>
    <x v="0"/>
    <s v="EMP0315"/>
    <s v="Mani Pandian"/>
    <s v="Sales"/>
    <n v="7"/>
    <n v="166.6"/>
    <n v="0"/>
    <n v="0"/>
    <x v="1363"/>
    <n v="789.6"/>
    <n v="551.53"/>
    <x v="1"/>
    <x v="1"/>
    <x v="2"/>
    <s v="19:37"/>
    <s v="Weekend"/>
  </r>
  <r>
    <x v="1435"/>
    <x v="320"/>
    <s v="CUST0440"/>
    <x v="366"/>
    <x v="2"/>
    <s v="PRD080"/>
    <x v="106"/>
    <x v="2"/>
    <s v="STR093"/>
    <x v="144"/>
    <x v="1"/>
    <s v="EMP0141"/>
    <s v="Mala Velan"/>
    <s v="Sales"/>
    <n v="3"/>
    <n v="275.70999999999998"/>
    <n v="20"/>
    <n v="165.43"/>
    <x v="1364"/>
    <n v="618.9"/>
    <n v="42.8"/>
    <x v="1"/>
    <x v="1"/>
    <x v="1"/>
    <s v="13:58"/>
    <s v="Weekday"/>
  </r>
  <r>
    <x v="1436"/>
    <x v="103"/>
    <s v="CUST0677"/>
    <x v="230"/>
    <x v="0"/>
    <s v="PRD089"/>
    <x v="116"/>
    <x v="8"/>
    <s v="STR041"/>
    <x v="80"/>
    <x v="0"/>
    <s v="EMP0325"/>
    <s v="Chandran Naidu"/>
    <s v="Cashier"/>
    <n v="4"/>
    <n v="330.3"/>
    <n v="0"/>
    <n v="0"/>
    <x v="1365"/>
    <n v="1005.68"/>
    <n v="315.52"/>
    <x v="1"/>
    <x v="1"/>
    <x v="2"/>
    <s v="19:52"/>
    <s v="Weekday"/>
  </r>
  <r>
    <x v="1437"/>
    <x v="8"/>
    <s v="CUST0419"/>
    <x v="528"/>
    <x v="1"/>
    <s v="PRD124"/>
    <x v="22"/>
    <x v="6"/>
    <s v="STR007"/>
    <x v="89"/>
    <x v="0"/>
    <s v="EMP0278"/>
    <s v="Hariharan Reddy"/>
    <s v="Inventory"/>
    <n v="1"/>
    <n v="121.9"/>
    <n v="20"/>
    <n v="24.38"/>
    <x v="1366"/>
    <n v="108.92"/>
    <n v="3.23"/>
    <x v="1"/>
    <x v="1"/>
    <x v="2"/>
    <s v="13:08"/>
    <s v="Weekend"/>
  </r>
  <r>
    <x v="1438"/>
    <x v="278"/>
    <s v="CUST0249"/>
    <x v="568"/>
    <x v="2"/>
    <s v="PRD081"/>
    <x v="63"/>
    <x v="2"/>
    <s v="STR013"/>
    <x v="50"/>
    <x v="0"/>
    <s v="EMP0346"/>
    <s v="Dhanya Sekar"/>
    <s v="Sales"/>
    <n v="4"/>
    <n v="55.81"/>
    <n v="5"/>
    <n v="11.16"/>
    <x v="1367"/>
    <n v="179.84"/>
    <n v="32.24"/>
    <x v="1"/>
    <x v="1"/>
    <x v="1"/>
    <s v="15:49"/>
    <s v="Weekday"/>
  </r>
  <r>
    <x v="1439"/>
    <x v="266"/>
    <s v="CUST0106"/>
    <x v="226"/>
    <x v="0"/>
    <s v="PRD049"/>
    <x v="126"/>
    <x v="5"/>
    <s v="STR147"/>
    <x v="157"/>
    <x v="2"/>
    <s v="EMP0159"/>
    <s v="Devi Gupta"/>
    <s v="Store Manager"/>
    <n v="6"/>
    <n v="478.08"/>
    <n v="0"/>
    <n v="0"/>
    <x v="1368"/>
    <n v="1853.64"/>
    <n v="1014.84"/>
    <x v="1"/>
    <x v="1"/>
    <x v="1"/>
    <s v="13:13"/>
    <s v="Weekday"/>
  </r>
  <r>
    <x v="1440"/>
    <x v="237"/>
    <s v="CUST0384"/>
    <x v="102"/>
    <x v="0"/>
    <s v="PRD030"/>
    <x v="9"/>
    <x v="1"/>
    <s v="STR101"/>
    <x v="31"/>
    <x v="1"/>
    <s v="EMP0016"/>
    <s v="Chandran Sekar"/>
    <s v="Store Manager"/>
    <n v="7"/>
    <n v="189.04"/>
    <n v="10"/>
    <n v="132.33000000000001"/>
    <x v="1369"/>
    <n v="994"/>
    <n v="196.95"/>
    <x v="1"/>
    <x v="1"/>
    <x v="1"/>
    <s v="16:53"/>
    <s v="Weekday"/>
  </r>
  <r>
    <x v="1441"/>
    <x v="308"/>
    <s v="CUST0202"/>
    <x v="386"/>
    <x v="2"/>
    <s v="PRD001"/>
    <x v="92"/>
    <x v="9"/>
    <s v="STR041"/>
    <x v="80"/>
    <x v="0"/>
    <s v="EMP0325"/>
    <s v="Chandran Naidu"/>
    <s v="Cashier"/>
    <n v="4"/>
    <n v="299.73"/>
    <n v="10"/>
    <n v="119.89"/>
    <x v="1370"/>
    <n v="738.96"/>
    <n v="501.92"/>
    <x v="1"/>
    <x v="1"/>
    <x v="1"/>
    <s v="09:26"/>
    <s v="Weekend"/>
  </r>
  <r>
    <x v="1442"/>
    <x v="287"/>
    <s v="CUST0069"/>
    <x v="468"/>
    <x v="0"/>
    <s v="PRD017"/>
    <x v="27"/>
    <x v="0"/>
    <s v="STR047"/>
    <x v="37"/>
    <x v="0"/>
    <s v="EMP0160"/>
    <s v="Sangeetha Pillai"/>
    <s v="Sales"/>
    <n v="8"/>
    <n v="532.91"/>
    <n v="10"/>
    <n v="426.33"/>
    <x v="1371"/>
    <n v="3181.52"/>
    <n v="655.43"/>
    <x v="1"/>
    <x v="1"/>
    <x v="2"/>
    <s v="13:20"/>
    <s v="Weekday"/>
  </r>
  <r>
    <x v="1443"/>
    <x v="118"/>
    <s v="CUST0188"/>
    <x v="31"/>
    <x v="0"/>
    <s v="PRD035"/>
    <x v="29"/>
    <x v="1"/>
    <s v="STR101"/>
    <x v="31"/>
    <x v="1"/>
    <s v="EMP0098"/>
    <s v="Dhanya Balan"/>
    <s v="Inventory"/>
    <n v="4"/>
    <n v="542.41999999999996"/>
    <n v="0"/>
    <n v="0"/>
    <x v="1372"/>
    <n v="1559.2"/>
    <n v="610.48"/>
    <x v="1"/>
    <x v="1"/>
    <x v="2"/>
    <s v="17:55"/>
    <s v="Weekday"/>
  </r>
  <r>
    <x v="1444"/>
    <x v="6"/>
    <s v="CUST0698"/>
    <x v="356"/>
    <x v="1"/>
    <s v="PRD121"/>
    <x v="78"/>
    <x v="6"/>
    <s v="STR073"/>
    <x v="24"/>
    <x v="0"/>
    <s v="EMP0268"/>
    <s v="Dhanya Sharma"/>
    <s v="Store Manager"/>
    <n v="1"/>
    <n v="317.72000000000003"/>
    <n v="10"/>
    <n v="31.77"/>
    <x v="1373"/>
    <n v="271.52999999999997"/>
    <n v="57.31"/>
    <x v="1"/>
    <x v="1"/>
    <x v="1"/>
    <s v="18:31"/>
    <s v="Weekend"/>
  </r>
  <r>
    <x v="1445"/>
    <x v="254"/>
    <s v="CUST0450"/>
    <x v="285"/>
    <x v="0"/>
    <s v="PRD052"/>
    <x v="98"/>
    <x v="5"/>
    <s v="STR039"/>
    <x v="84"/>
    <x v="0"/>
    <s v="EMP0341"/>
    <s v="Indira Chandran"/>
    <s v="Billing"/>
    <n v="3"/>
    <n v="358.16"/>
    <n v="20"/>
    <n v="214.9"/>
    <x v="1374"/>
    <n v="766.47"/>
    <n v="222.05"/>
    <x v="1"/>
    <x v="1"/>
    <x v="1"/>
    <s v="15:53"/>
    <s v="Weekend"/>
  </r>
  <r>
    <x v="1446"/>
    <x v="307"/>
    <s v="CUST0263"/>
    <x v="18"/>
    <x v="0"/>
    <s v="PRD072"/>
    <x v="23"/>
    <x v="2"/>
    <s v="STR099"/>
    <x v="86"/>
    <x v="1"/>
    <s v="EMP0202"/>
    <s v="Vani Chettiar"/>
    <s v="Sales"/>
    <n v="5"/>
    <n v="357.79"/>
    <n v="10"/>
    <n v="178.9"/>
    <x v="1375"/>
    <n v="1319.25"/>
    <n v="290.8"/>
    <x v="1"/>
    <x v="1"/>
    <x v="1"/>
    <s v="13:45"/>
    <s v="Weekday"/>
  </r>
  <r>
    <x v="1447"/>
    <x v="299"/>
    <s v="CUST0300"/>
    <x v="185"/>
    <x v="2"/>
    <s v="PRD123"/>
    <x v="65"/>
    <x v="6"/>
    <s v="STR016"/>
    <x v="67"/>
    <x v="0"/>
    <s v="EMP0270"/>
    <s v="Priya Venkataraman"/>
    <s v="Operations"/>
    <n v="1"/>
    <n v="183.39"/>
    <n v="5"/>
    <n v="9.17"/>
    <x v="1376"/>
    <n v="158.43"/>
    <n v="41.92"/>
    <x v="1"/>
    <x v="1"/>
    <x v="2"/>
    <s v="11:09"/>
    <s v="Weekend"/>
  </r>
  <r>
    <x v="1448"/>
    <x v="16"/>
    <s v="CUST0321"/>
    <x v="184"/>
    <x v="1"/>
    <s v="PRD089"/>
    <x v="116"/>
    <x v="8"/>
    <s v="STR053"/>
    <x v="11"/>
    <x v="0"/>
    <s v="EMP0190"/>
    <s v="Balaji Prabhu"/>
    <s v="HR"/>
    <n v="4"/>
    <n v="305.67"/>
    <n v="20"/>
    <n v="244.54"/>
    <x v="1377"/>
    <n v="1005.68"/>
    <n v="119.18"/>
    <x v="1"/>
    <x v="1"/>
    <x v="1"/>
    <s v="11:01"/>
    <s v="Weekend"/>
  </r>
  <r>
    <x v="1449"/>
    <x v="26"/>
    <s v="CUST0049"/>
    <x v="70"/>
    <x v="0"/>
    <s v="PRD024"/>
    <x v="39"/>
    <x v="0"/>
    <s v="STR105"/>
    <x v="159"/>
    <x v="1"/>
    <s v="EMP0089"/>
    <s v="Kalpana Balan"/>
    <s v="Cashier"/>
    <n v="7"/>
    <n v="359.18"/>
    <n v="10"/>
    <n v="251.43"/>
    <x v="1378"/>
    <n v="1722.84"/>
    <n v="879.41"/>
    <x v="1"/>
    <x v="1"/>
    <x v="1"/>
    <s v="20:16"/>
    <s v="Weekend"/>
  </r>
  <r>
    <x v="1450"/>
    <x v="139"/>
    <s v="CUST0461"/>
    <x v="235"/>
    <x v="0"/>
    <s v="PRD056"/>
    <x v="54"/>
    <x v="5"/>
    <s v="STR011"/>
    <x v="111"/>
    <x v="0"/>
    <s v="EMP0341"/>
    <s v="Indira Chandran"/>
    <s v="Billing"/>
    <n v="6"/>
    <n v="368"/>
    <n v="0"/>
    <n v="0"/>
    <x v="1379"/>
    <n v="1430.58"/>
    <n v="777.42"/>
    <x v="1"/>
    <x v="1"/>
    <x v="1"/>
    <s v="19:42"/>
    <s v="Weekday"/>
  </r>
  <r>
    <x v="1451"/>
    <x v="127"/>
    <s v="CUST0277"/>
    <x v="79"/>
    <x v="0"/>
    <s v="PRD087"/>
    <x v="19"/>
    <x v="8"/>
    <s v="STR060"/>
    <x v="22"/>
    <x v="2"/>
    <s v="EMP0314"/>
    <s v="Naveen Naidu"/>
    <s v="Cashier"/>
    <n v="4"/>
    <n v="72.64"/>
    <n v="0"/>
    <n v="0"/>
    <x v="1380"/>
    <n v="237.48"/>
    <n v="53.08"/>
    <x v="1"/>
    <x v="1"/>
    <x v="1"/>
    <s v="21:42"/>
    <s v="Weekday"/>
  </r>
  <r>
    <x v="1452"/>
    <x v="7"/>
    <s v="CUST0461"/>
    <x v="235"/>
    <x v="0"/>
    <s v="PRD112"/>
    <x v="16"/>
    <x v="3"/>
    <s v="STR077"/>
    <x v="136"/>
    <x v="0"/>
    <s v="EMP0030"/>
    <s v="Hariharan Rao"/>
    <s v="Cashier"/>
    <n v="8"/>
    <n v="283.92"/>
    <n v="0"/>
    <n v="0"/>
    <x v="1381"/>
    <n v="1684.16"/>
    <n v="927.9"/>
    <x v="1"/>
    <x v="1"/>
    <x v="1"/>
    <s v="20:09"/>
    <s v="Weekend"/>
  </r>
  <r>
    <x v="1453"/>
    <x v="209"/>
    <s v="CUST0441"/>
    <x v="500"/>
    <x v="1"/>
    <s v="PRD009"/>
    <x v="21"/>
    <x v="9"/>
    <s v="STR026"/>
    <x v="41"/>
    <x v="0"/>
    <s v="EMP0253"/>
    <s v="Vasanthi Naicker"/>
    <s v="HR"/>
    <n v="5"/>
    <n v="661.91"/>
    <n v="15"/>
    <n v="496.43"/>
    <x v="1382"/>
    <n v="1993.6"/>
    <n v="819.52"/>
    <x v="1"/>
    <x v="1"/>
    <x v="1"/>
    <s v="10:29"/>
    <s v="Weekday"/>
  </r>
  <r>
    <x v="1454"/>
    <x v="213"/>
    <s v="CUST0263"/>
    <x v="18"/>
    <x v="0"/>
    <s v="PRD027"/>
    <x v="17"/>
    <x v="1"/>
    <s v="STR072"/>
    <x v="164"/>
    <x v="0"/>
    <s v="EMP0124"/>
    <s v="Vijay Pandian"/>
    <s v="Sales"/>
    <n v="7"/>
    <n v="155.72"/>
    <n v="0"/>
    <n v="0"/>
    <x v="1383"/>
    <n v="748.93"/>
    <n v="504.62"/>
    <x v="1"/>
    <x v="0"/>
    <x v="1"/>
    <s v="20:38"/>
    <s v="Weekend"/>
  </r>
  <r>
    <x v="1455"/>
    <x v="293"/>
    <s v="CUST0493"/>
    <x v="152"/>
    <x v="0"/>
    <s v="PRD108"/>
    <x v="12"/>
    <x v="3"/>
    <s v="STR025"/>
    <x v="64"/>
    <x v="0"/>
    <s v="EMP0011"/>
    <s v="Balamurugan Sharma"/>
    <s v="Billing"/>
    <n v="6"/>
    <n v="310.42"/>
    <n v="0"/>
    <n v="0"/>
    <x v="1384"/>
    <n v="1559.58"/>
    <n v="302.94"/>
    <x v="1"/>
    <x v="1"/>
    <x v="1"/>
    <s v="18:51"/>
    <s v="Weekday"/>
  </r>
  <r>
    <x v="1456"/>
    <x v="20"/>
    <s v="CUST0292"/>
    <x v="346"/>
    <x v="1"/>
    <s v="PRD070"/>
    <x v="6"/>
    <x v="2"/>
    <s v="STR057"/>
    <x v="155"/>
    <x v="0"/>
    <s v="EMP0119"/>
    <s v="Om Sharma"/>
    <s v="Sales"/>
    <n v="3"/>
    <n v="233.47"/>
    <n v="0"/>
    <n v="0"/>
    <x v="1385"/>
    <n v="566.94000000000005"/>
    <n v="133.47"/>
    <x v="1"/>
    <x v="1"/>
    <x v="1"/>
    <s v="14:45"/>
    <s v="Weekday"/>
  </r>
  <r>
    <x v="1457"/>
    <x v="71"/>
    <s v="CUST0099"/>
    <x v="170"/>
    <x v="1"/>
    <s v="PRD150"/>
    <x v="51"/>
    <x v="10"/>
    <s v="STR072"/>
    <x v="164"/>
    <x v="0"/>
    <s v="EMP0124"/>
    <s v="Vijay Pandian"/>
    <s v="Sales"/>
    <n v="3"/>
    <n v="214.04"/>
    <n v="20"/>
    <n v="128.41999999999999"/>
    <x v="1386"/>
    <n v="474.18"/>
    <n v="116.57"/>
    <x v="1"/>
    <x v="0"/>
    <x v="1"/>
    <s v="20:48"/>
    <s v="Weekend"/>
  </r>
  <r>
    <x v="1458"/>
    <x v="74"/>
    <s v="CUST0097"/>
    <x v="497"/>
    <x v="2"/>
    <s v="PRD047"/>
    <x v="52"/>
    <x v="5"/>
    <s v="STR093"/>
    <x v="144"/>
    <x v="1"/>
    <s v="EMP0141"/>
    <s v="Mala Velan"/>
    <s v="Sales"/>
    <n v="1"/>
    <n v="474.19"/>
    <n v="15"/>
    <n v="71.13"/>
    <x v="1387"/>
    <n v="343.89"/>
    <n v="59.17"/>
    <x v="1"/>
    <x v="1"/>
    <x v="1"/>
    <s v="17:04"/>
    <s v="Weekday"/>
  </r>
  <r>
    <x v="1459"/>
    <x v="133"/>
    <s v="CUST0621"/>
    <x v="56"/>
    <x v="0"/>
    <s v="PRD137"/>
    <x v="120"/>
    <x v="7"/>
    <s v="STR022"/>
    <x v="15"/>
    <x v="0"/>
    <s v="EMP0284"/>
    <s v="Naveen Venkataraman"/>
    <s v="Sales"/>
    <n v="6"/>
    <n v="508.03"/>
    <n v="0"/>
    <n v="0"/>
    <x v="1388"/>
    <n v="2111.2199999999998"/>
    <n v="1394.19"/>
    <x v="1"/>
    <x v="1"/>
    <x v="0"/>
    <s v="16:17"/>
    <s v="Weekend"/>
  </r>
  <r>
    <x v="1460"/>
    <x v="33"/>
    <s v="CUST0353"/>
    <x v="205"/>
    <x v="0"/>
    <s v="PRD090"/>
    <x v="91"/>
    <x v="8"/>
    <s v="STR049"/>
    <x v="33"/>
    <x v="0"/>
    <s v="EMP0017"/>
    <s v="Ovi Sharma"/>
    <s v="Sales"/>
    <n v="7"/>
    <n v="439.39"/>
    <n v="20"/>
    <n v="615.15"/>
    <x v="1389"/>
    <n v="2591.2600000000002"/>
    <n v="-130.68"/>
    <x v="1"/>
    <x v="1"/>
    <x v="2"/>
    <s v="14:34"/>
    <s v="Weekday"/>
  </r>
  <r>
    <x v="1461"/>
    <x v="330"/>
    <s v="CUST0211"/>
    <x v="485"/>
    <x v="1"/>
    <s v="PRD062"/>
    <x v="112"/>
    <x v="11"/>
    <s v="STR083"/>
    <x v="134"/>
    <x v="0"/>
    <s v="EMP0074"/>
    <s v="Indira Varma"/>
    <s v="Sales"/>
    <n v="1"/>
    <n v="446.17"/>
    <n v="0"/>
    <n v="0"/>
    <x v="1390"/>
    <n v="325.61"/>
    <n v="120.56"/>
    <x v="1"/>
    <x v="1"/>
    <x v="1"/>
    <s v="09:37"/>
    <s v="Weekday"/>
  </r>
  <r>
    <x v="1462"/>
    <x v="128"/>
    <s v="CUST0061"/>
    <x v="326"/>
    <x v="0"/>
    <s v="PRD083"/>
    <x v="26"/>
    <x v="8"/>
    <s v="STR058"/>
    <x v="90"/>
    <x v="0"/>
    <s v="EMP0125"/>
    <s v="Nandhini Chettiar"/>
    <s v="Cashier"/>
    <n v="5"/>
    <n v="442.09"/>
    <n v="20"/>
    <n v="442.09"/>
    <x v="1391"/>
    <n v="1787.35"/>
    <n v="-18.989999999999998"/>
    <x v="1"/>
    <x v="1"/>
    <x v="1"/>
    <s v="21:21"/>
    <s v="Weekday"/>
  </r>
  <r>
    <x v="1463"/>
    <x v="189"/>
    <s v="CUST0379"/>
    <x v="335"/>
    <x v="1"/>
    <s v="PRD021"/>
    <x v="15"/>
    <x v="0"/>
    <s v="STR012"/>
    <x v="85"/>
    <x v="0"/>
    <s v="EMP0142"/>
    <s v="Sathish Subramaniam"/>
    <s v="Billing"/>
    <n v="3"/>
    <n v="38.659999999999997"/>
    <n v="0"/>
    <n v="0"/>
    <x v="1392"/>
    <n v="97.2"/>
    <n v="36.18"/>
    <x v="1"/>
    <x v="1"/>
    <x v="1"/>
    <s v="16:26"/>
    <s v="Weekend"/>
  </r>
  <r>
    <x v="1464"/>
    <x v="109"/>
    <s v="CUST0482"/>
    <x v="131"/>
    <x v="0"/>
    <s v="PRD073"/>
    <x v="61"/>
    <x v="2"/>
    <s v="STR063"/>
    <x v="72"/>
    <x v="0"/>
    <s v="EMP0342"/>
    <s v="Umesh Varma"/>
    <s v="Inventory"/>
    <n v="4"/>
    <n v="404.15"/>
    <n v="0"/>
    <n v="0"/>
    <x v="1393"/>
    <n v="1276.2"/>
    <n v="582.89"/>
    <x v="1"/>
    <x v="1"/>
    <x v="1"/>
    <s v="09:01"/>
    <s v="Weekend"/>
  </r>
  <r>
    <x v="1465"/>
    <x v="48"/>
    <s v="CUST0370"/>
    <x v="81"/>
    <x v="0"/>
    <s v="PRD024"/>
    <x v="39"/>
    <x v="0"/>
    <s v="STR079"/>
    <x v="123"/>
    <x v="0"/>
    <s v="EMP0295"/>
    <s v="Lakshmi Nair"/>
    <s v="Inventory"/>
    <n v="4"/>
    <n v="331.6"/>
    <n v="0"/>
    <n v="0"/>
    <x v="1394"/>
    <n v="984.48"/>
    <n v="540.88"/>
    <x v="1"/>
    <x v="1"/>
    <x v="0"/>
    <s v="12:44"/>
    <s v="Weekend"/>
  </r>
  <r>
    <x v="1466"/>
    <x v="272"/>
    <s v="CUST0293"/>
    <x v="121"/>
    <x v="0"/>
    <s v="PRD026"/>
    <x v="99"/>
    <x v="1"/>
    <s v="STR108"/>
    <x v="30"/>
    <x v="1"/>
    <s v="EMP0250"/>
    <s v="Dinesh Pandian"/>
    <s v="Sales"/>
    <n v="6"/>
    <n v="355.35"/>
    <n v="0"/>
    <n v="0"/>
    <x v="1395"/>
    <n v="1483.5"/>
    <n v="648.6"/>
    <x v="1"/>
    <x v="1"/>
    <x v="1"/>
    <s v="16:07"/>
    <s v="Weekday"/>
  </r>
  <r>
    <x v="1467"/>
    <x v="218"/>
    <s v="CUST0574"/>
    <x v="15"/>
    <x v="2"/>
    <s v="PRD032"/>
    <x v="42"/>
    <x v="1"/>
    <s v="STR034"/>
    <x v="140"/>
    <x v="0"/>
    <s v="EMP0034"/>
    <s v="Sangeetha Venkataraman"/>
    <s v="Cashier"/>
    <n v="3"/>
    <n v="141.11000000000001"/>
    <n v="5"/>
    <n v="21.17"/>
    <x v="1396"/>
    <n v="347.73"/>
    <n v="54.43"/>
    <x v="1"/>
    <x v="1"/>
    <x v="1"/>
    <s v="09:40"/>
    <s v="Weekday"/>
  </r>
  <r>
    <x v="1468"/>
    <x v="13"/>
    <s v="CUST0482"/>
    <x v="131"/>
    <x v="0"/>
    <s v="PRD033"/>
    <x v="13"/>
    <x v="1"/>
    <s v="STR159"/>
    <x v="25"/>
    <x v="2"/>
    <s v="EMP0349"/>
    <s v="Jagan Balan"/>
    <s v="Cashier"/>
    <n v="4"/>
    <n v="241.53"/>
    <n v="15"/>
    <n v="144.91999999999999"/>
    <x v="1397"/>
    <n v="708.12"/>
    <n v="236.26"/>
    <x v="1"/>
    <x v="1"/>
    <x v="2"/>
    <s v="20:22"/>
    <s v="Weekend"/>
  </r>
  <r>
    <x v="1469"/>
    <x v="238"/>
    <s v="CUST0666"/>
    <x v="67"/>
    <x v="0"/>
    <s v="PRD110"/>
    <x v="47"/>
    <x v="3"/>
    <s v="STR109"/>
    <x v="162"/>
    <x v="1"/>
    <s v="EMP0180"/>
    <s v="Venkat Balan"/>
    <s v="Billing"/>
    <n v="4"/>
    <n v="328.15"/>
    <n v="20"/>
    <n v="262.52"/>
    <x v="1398"/>
    <n v="1014.8"/>
    <n v="35.28"/>
    <x v="1"/>
    <x v="1"/>
    <x v="1"/>
    <s v="09:59"/>
    <s v="Weekday"/>
  </r>
  <r>
    <x v="1470"/>
    <x v="146"/>
    <s v="CUST0123"/>
    <x v="73"/>
    <x v="2"/>
    <s v="PRD044"/>
    <x v="113"/>
    <x v="12"/>
    <s v="STR130"/>
    <x v="94"/>
    <x v="1"/>
    <s v="EMP0217"/>
    <s v="Radha Pillai"/>
    <s v="Sales"/>
    <n v="1"/>
    <n v="229.81"/>
    <n v="5"/>
    <n v="11.49"/>
    <x v="1399"/>
    <n v="208.22"/>
    <n v="42.85"/>
    <x v="1"/>
    <x v="1"/>
    <x v="1"/>
    <s v="12:52"/>
    <s v="Weekend"/>
  </r>
  <r>
    <x v="1471"/>
    <x v="307"/>
    <s v="CUST0041"/>
    <x v="569"/>
    <x v="1"/>
    <s v="PRD123"/>
    <x v="65"/>
    <x v="6"/>
    <s v="STR056"/>
    <x v="112"/>
    <x v="0"/>
    <s v="EMP0163"/>
    <s v="Revathi Raj"/>
    <s v="Cashier"/>
    <n v="5"/>
    <n v="183.39"/>
    <n v="10"/>
    <n v="91.69"/>
    <x v="1400"/>
    <n v="792.15"/>
    <n v="33.11"/>
    <x v="1"/>
    <x v="1"/>
    <x v="1"/>
    <s v="09:17"/>
    <s v="Weekday"/>
  </r>
  <r>
    <x v="1472"/>
    <x v="280"/>
    <s v="CUST0262"/>
    <x v="105"/>
    <x v="1"/>
    <s v="PRD038"/>
    <x v="111"/>
    <x v="12"/>
    <s v="STR167"/>
    <x v="153"/>
    <x v="3"/>
    <s v="EMP0078"/>
    <s v="Hemalatha Naicker"/>
    <s v="Billing"/>
    <n v="3"/>
    <n v="130.09"/>
    <n v="0"/>
    <n v="0"/>
    <x v="1401"/>
    <n v="337.86"/>
    <n v="52.41"/>
    <x v="1"/>
    <x v="1"/>
    <x v="1"/>
    <s v="10:16"/>
    <s v="Weekday"/>
  </r>
  <r>
    <x v="1473"/>
    <x v="256"/>
    <s v="CUST0185"/>
    <x v="570"/>
    <x v="2"/>
    <s v="PRD146"/>
    <x v="74"/>
    <x v="10"/>
    <s v="STR019"/>
    <x v="9"/>
    <x v="0"/>
    <s v="EMP0273"/>
    <s v="Prasath Subramaniam"/>
    <s v="Store Manager"/>
    <n v="2"/>
    <n v="66.400000000000006"/>
    <n v="0"/>
    <n v="0"/>
    <x v="1402"/>
    <n v="99.98"/>
    <n v="32.82"/>
    <x v="1"/>
    <x v="1"/>
    <x v="1"/>
    <s v="14:48"/>
    <s v="Weekday"/>
  </r>
  <r>
    <x v="1474"/>
    <x v="95"/>
    <s v="CUST0472"/>
    <x v="414"/>
    <x v="0"/>
    <s v="PRD111"/>
    <x v="3"/>
    <x v="3"/>
    <s v="STR027"/>
    <x v="17"/>
    <x v="0"/>
    <s v="EMP0143"/>
    <s v="Chitra Prabhu"/>
    <s v="Sales"/>
    <n v="5"/>
    <n v="245.4"/>
    <n v="0"/>
    <n v="0"/>
    <x v="1403"/>
    <n v="954.5"/>
    <n v="456.55"/>
    <x v="1"/>
    <x v="1"/>
    <x v="2"/>
    <s v="19:36"/>
    <s v="Weekend"/>
  </r>
  <r>
    <x v="1475"/>
    <x v="318"/>
    <s v="CUST0234"/>
    <x v="571"/>
    <x v="2"/>
    <s v="PRD062"/>
    <x v="112"/>
    <x v="11"/>
    <s v="STR109"/>
    <x v="162"/>
    <x v="1"/>
    <s v="EMP0180"/>
    <s v="Venkat Balan"/>
    <s v="Billing"/>
    <n v="1"/>
    <n v="446.17"/>
    <n v="0"/>
    <n v="0"/>
    <x v="1390"/>
    <n v="325.61"/>
    <n v="120.56"/>
    <x v="1"/>
    <x v="1"/>
    <x v="1"/>
    <s v="11:39"/>
    <s v="Weekday"/>
  </r>
  <r>
    <x v="1476"/>
    <x v="137"/>
    <s v="CUST0600"/>
    <x v="64"/>
    <x v="0"/>
    <s v="PRD129"/>
    <x v="41"/>
    <x v="7"/>
    <s v="STR001"/>
    <x v="13"/>
    <x v="0"/>
    <s v="EMP0185"/>
    <s v="Ezhil Raj"/>
    <s v="Inventory"/>
    <n v="3"/>
    <n v="550.96"/>
    <n v="0"/>
    <n v="0"/>
    <x v="1404"/>
    <n v="1120.74"/>
    <n v="532.14"/>
    <x v="1"/>
    <x v="1"/>
    <x v="1"/>
    <s v="17:56"/>
    <s v="Weekday"/>
  </r>
  <r>
    <x v="1477"/>
    <x v="153"/>
    <s v="CUST0088"/>
    <x v="33"/>
    <x v="1"/>
    <s v="PRD020"/>
    <x v="80"/>
    <x v="0"/>
    <s v="STR107"/>
    <x v="135"/>
    <x v="1"/>
    <s v="EMP0038"/>
    <s v="Yamuna Achari"/>
    <s v="Inventory"/>
    <n v="1"/>
    <n v="99.93"/>
    <n v="15"/>
    <n v="14.99"/>
    <x v="1405"/>
    <n v="86.05"/>
    <n v="11.63"/>
    <x v="1"/>
    <x v="1"/>
    <x v="2"/>
    <s v="12:37"/>
    <s v="Weekend"/>
  </r>
  <r>
    <x v="1478"/>
    <x v="80"/>
    <s v="CUST0120"/>
    <x v="236"/>
    <x v="1"/>
    <s v="PRD032"/>
    <x v="42"/>
    <x v="1"/>
    <s v="STR041"/>
    <x v="80"/>
    <x v="0"/>
    <s v="EMP0097"/>
    <s v="Hari Pandian"/>
    <s v="Billing"/>
    <n v="1"/>
    <n v="141.11000000000001"/>
    <n v="15"/>
    <n v="21.17"/>
    <x v="1406"/>
    <n v="115.91"/>
    <n v="22.02"/>
    <x v="1"/>
    <x v="1"/>
    <x v="2"/>
    <s v="12:06"/>
    <s v="Weekend"/>
  </r>
  <r>
    <x v="1479"/>
    <x v="149"/>
    <s v="CUST0183"/>
    <x v="357"/>
    <x v="1"/>
    <s v="PRD139"/>
    <x v="96"/>
    <x v="10"/>
    <s v="STR011"/>
    <x v="111"/>
    <x v="0"/>
    <s v="EMP0102"/>
    <s v="Prasath Reddy"/>
    <s v="Cashier"/>
    <n v="3"/>
    <n v="91.61"/>
    <n v="5"/>
    <n v="13.74"/>
    <x v="1407"/>
    <n v="212.1"/>
    <n v="48.99"/>
    <x v="1"/>
    <x v="1"/>
    <x v="2"/>
    <s v="10:24"/>
    <s v="Weekday"/>
  </r>
  <r>
    <x v="1480"/>
    <x v="8"/>
    <s v="CUST0250"/>
    <x v="58"/>
    <x v="2"/>
    <s v="PRD104"/>
    <x v="100"/>
    <x v="4"/>
    <s v="STR052"/>
    <x v="122"/>
    <x v="0"/>
    <s v="EMP0205"/>
    <s v="Divya Menon"/>
    <s v="Store Manager"/>
    <n v="1"/>
    <n v="191.13"/>
    <n v="0"/>
    <n v="0"/>
    <x v="1408"/>
    <n v="153.41999999999999"/>
    <n v="66.38"/>
    <x v="1"/>
    <x v="1"/>
    <x v="1"/>
    <s v="14:20"/>
    <s v="Weekend"/>
  </r>
  <r>
    <x v="1481"/>
    <x v="95"/>
    <s v="CUST0147"/>
    <x v="69"/>
    <x v="1"/>
    <s v="PRD067"/>
    <x v="56"/>
    <x v="11"/>
    <s v="STR076"/>
    <x v="4"/>
    <x v="0"/>
    <s v="EMP0069"/>
    <s v="Uma Chandran"/>
    <s v="Store Manager"/>
    <n v="5"/>
    <n v="186.38"/>
    <n v="20"/>
    <n v="186.38"/>
    <x v="1409"/>
    <n v="678.3"/>
    <n v="179.05"/>
    <x v="1"/>
    <x v="1"/>
    <x v="1"/>
    <s v="16:40"/>
    <s v="Weekend"/>
  </r>
  <r>
    <x v="1482"/>
    <x v="68"/>
    <s v="CUST0246"/>
    <x v="62"/>
    <x v="0"/>
    <s v="PRD102"/>
    <x v="136"/>
    <x v="4"/>
    <s v="STR051"/>
    <x v="52"/>
    <x v="0"/>
    <s v="EMP0024"/>
    <s v="Bhavani Kumar"/>
    <s v="Cashier"/>
    <n v="4"/>
    <n v="449.39"/>
    <n v="0"/>
    <n v="0"/>
    <x v="1410"/>
    <n v="1363.6"/>
    <n v="433.96"/>
    <x v="1"/>
    <x v="1"/>
    <x v="2"/>
    <s v="16:28"/>
    <s v="Weekday"/>
  </r>
  <r>
    <x v="1483"/>
    <x v="68"/>
    <s v="CUST0250"/>
    <x v="58"/>
    <x v="2"/>
    <s v="PRD050"/>
    <x v="40"/>
    <x v="5"/>
    <s v="STR148"/>
    <x v="103"/>
    <x v="2"/>
    <s v="EMP0267"/>
    <s v="Ashok Pillai"/>
    <s v="HR"/>
    <n v="4"/>
    <n v="51.33"/>
    <n v="10"/>
    <n v="20.53"/>
    <x v="1411"/>
    <n v="149.91999999999999"/>
    <n v="34.869999999999997"/>
    <x v="1"/>
    <x v="1"/>
    <x v="2"/>
    <s v="21:21"/>
    <s v="Weekday"/>
  </r>
  <r>
    <x v="1484"/>
    <x v="148"/>
    <s v="CUST0600"/>
    <x v="64"/>
    <x v="0"/>
    <s v="PRD109"/>
    <x v="93"/>
    <x v="3"/>
    <s v="STR107"/>
    <x v="135"/>
    <x v="1"/>
    <s v="EMP0038"/>
    <s v="Yamuna Achari"/>
    <s v="Inventory"/>
    <n v="8"/>
    <n v="180.81"/>
    <n v="10"/>
    <n v="144.65"/>
    <x v="1412"/>
    <n v="1103.5999999999999"/>
    <n v="198.23"/>
    <x v="1"/>
    <x v="1"/>
    <x v="1"/>
    <s v="10:34"/>
    <s v="Weekday"/>
  </r>
  <r>
    <x v="1485"/>
    <x v="273"/>
    <s v="CUST0292"/>
    <x v="346"/>
    <x v="1"/>
    <s v="PRD008"/>
    <x v="88"/>
    <x v="9"/>
    <s v="STR054"/>
    <x v="96"/>
    <x v="0"/>
    <s v="EMP0104"/>
    <s v="Pandi Nair"/>
    <s v="Inventory"/>
    <n v="1"/>
    <n v="455.79"/>
    <n v="15"/>
    <n v="68.37"/>
    <x v="543"/>
    <n v="282.88"/>
    <n v="104.54"/>
    <x v="1"/>
    <x v="0"/>
    <x v="1"/>
    <s v="12:31"/>
    <s v="Weekday"/>
  </r>
  <r>
    <x v="1486"/>
    <x v="104"/>
    <s v="CUST0155"/>
    <x v="489"/>
    <x v="2"/>
    <s v="PRD069"/>
    <x v="141"/>
    <x v="11"/>
    <s v="STR109"/>
    <x v="162"/>
    <x v="1"/>
    <s v="EMP0180"/>
    <s v="Venkat Balan"/>
    <s v="Billing"/>
    <n v="2"/>
    <n v="468.94"/>
    <n v="10"/>
    <n v="93.79"/>
    <x v="1413"/>
    <n v="673.6"/>
    <n v="170.49"/>
    <x v="1"/>
    <x v="1"/>
    <x v="1"/>
    <s v="20:55"/>
    <s v="Weekday"/>
  </r>
  <r>
    <x v="1487"/>
    <x v="119"/>
    <s v="CUST0091"/>
    <x v="186"/>
    <x v="2"/>
    <s v="PRD053"/>
    <x v="50"/>
    <x v="5"/>
    <s v="STR035"/>
    <x v="34"/>
    <x v="0"/>
    <s v="EMP0158"/>
    <s v="Kavya Varma"/>
    <s v="Sales"/>
    <n v="3"/>
    <n v="262.77"/>
    <n v="0"/>
    <n v="0"/>
    <x v="1414"/>
    <n v="583.91999999999996"/>
    <n v="204.39"/>
    <x v="1"/>
    <x v="1"/>
    <x v="2"/>
    <s v="20:11"/>
    <s v="Weekday"/>
  </r>
  <r>
    <x v="1488"/>
    <x v="247"/>
    <s v="CUST0555"/>
    <x v="546"/>
    <x v="1"/>
    <s v="PRD013"/>
    <x v="44"/>
    <x v="0"/>
    <s v="STR134"/>
    <x v="54"/>
    <x v="1"/>
    <s v="EMP0013"/>
    <s v="Gokul Achari"/>
    <s v="Billing"/>
    <n v="2"/>
    <n v="161.03"/>
    <n v="5"/>
    <n v="16.100000000000001"/>
    <x v="1415"/>
    <n v="248.48"/>
    <n v="57.48"/>
    <x v="1"/>
    <x v="0"/>
    <x v="0"/>
    <s v="11:09"/>
    <s v="Weekday"/>
  </r>
  <r>
    <x v="1489"/>
    <x v="19"/>
    <s v="CUST0312"/>
    <x v="167"/>
    <x v="0"/>
    <s v="PRD022"/>
    <x v="10"/>
    <x v="0"/>
    <s v="STR130"/>
    <x v="94"/>
    <x v="1"/>
    <s v="EMP0217"/>
    <s v="Radha Pillai"/>
    <s v="Sales"/>
    <n v="3"/>
    <n v="421.08"/>
    <n v="5"/>
    <n v="63.16"/>
    <x v="1416"/>
    <n v="958.11"/>
    <n v="421.98"/>
    <x v="1"/>
    <x v="0"/>
    <x v="1"/>
    <s v="16:01"/>
    <s v="Weekend"/>
  </r>
  <r>
    <x v="1490"/>
    <x v="315"/>
    <s v="CUST0046"/>
    <x v="198"/>
    <x v="0"/>
    <s v="PRD028"/>
    <x v="48"/>
    <x v="1"/>
    <s v="STR073"/>
    <x v="24"/>
    <x v="0"/>
    <s v="EMP0114"/>
    <s v="Devi Krishnan"/>
    <s v="Store Manager"/>
    <n v="4"/>
    <n v="404.15"/>
    <n v="10"/>
    <n v="161.66"/>
    <x v="1417"/>
    <n v="1239.92"/>
    <n v="215.02"/>
    <x v="1"/>
    <x v="1"/>
    <x v="1"/>
    <s v="15:45"/>
    <s v="Weekday"/>
  </r>
  <r>
    <x v="1491"/>
    <x v="237"/>
    <s v="CUST0437"/>
    <x v="457"/>
    <x v="1"/>
    <s v="PRD073"/>
    <x v="61"/>
    <x v="2"/>
    <s v="STR074"/>
    <x v="49"/>
    <x v="0"/>
    <s v="EMP0270"/>
    <s v="Priya Venkataraman"/>
    <s v="Operations"/>
    <n v="2"/>
    <n v="392.68"/>
    <n v="5"/>
    <n v="39.270000000000003"/>
    <x v="1418"/>
    <n v="638.1"/>
    <n v="107.99"/>
    <x v="1"/>
    <x v="1"/>
    <x v="1"/>
    <s v="16:35"/>
    <s v="Weekday"/>
  </r>
  <r>
    <x v="1492"/>
    <x v="22"/>
    <s v="CUST0651"/>
    <x v="503"/>
    <x v="2"/>
    <s v="PRD098"/>
    <x v="94"/>
    <x v="4"/>
    <s v="STR165"/>
    <x v="166"/>
    <x v="2"/>
    <s v="EMP0028"/>
    <s v="Thiru Krishnan"/>
    <s v="Sales"/>
    <n v="4"/>
    <n v="83.13"/>
    <n v="0"/>
    <n v="0"/>
    <x v="1419"/>
    <n v="276.36"/>
    <n v="56.16"/>
    <x v="1"/>
    <x v="1"/>
    <x v="1"/>
    <s v="09:50"/>
    <s v="Weekday"/>
  </r>
  <r>
    <x v="1493"/>
    <x v="351"/>
    <s v="CUST0439"/>
    <x v="182"/>
    <x v="1"/>
    <s v="Missing Product Id"/>
    <x v="124"/>
    <x v="15"/>
    <s v="STR092"/>
    <x v="26"/>
    <x v="0"/>
    <s v="EMP0336"/>
    <s v="Sanjay Sharma"/>
    <s v="Billing"/>
    <n v="4"/>
    <n v="221.61"/>
    <n v="10"/>
    <n v="88.64"/>
    <x v="1420"/>
    <n v="728.68"/>
    <n v="69.12"/>
    <x v="1"/>
    <x v="0"/>
    <x v="1"/>
    <s v="20:53"/>
    <s v="Weekday"/>
  </r>
  <r>
    <x v="1494"/>
    <x v="109"/>
    <s v="CUST0086"/>
    <x v="45"/>
    <x v="1"/>
    <s v="PRD114"/>
    <x v="37"/>
    <x v="3"/>
    <s v="STR008"/>
    <x v="8"/>
    <x v="0"/>
    <s v="EMP0228"/>
    <s v="Poornima Naidu"/>
    <s v="Sales"/>
    <n v="5"/>
    <n v="188.64"/>
    <n v="10"/>
    <n v="94.32"/>
    <x v="1421"/>
    <n v="791.4"/>
    <n v="184.81"/>
    <x v="1"/>
    <x v="1"/>
    <x v="1"/>
    <s v="13:23"/>
    <s v="Weekend"/>
  </r>
  <r>
    <x v="1495"/>
    <x v="327"/>
    <s v="CUST0549"/>
    <x v="194"/>
    <x v="2"/>
    <s v="PRD014"/>
    <x v="67"/>
    <x v="0"/>
    <s v="STR050"/>
    <x v="147"/>
    <x v="0"/>
    <s v="EMP0133"/>
    <s v="Deepak Naicker"/>
    <s v="Sales"/>
    <n v="2"/>
    <n v="434.65"/>
    <n v="20"/>
    <n v="173.86"/>
    <x v="1422"/>
    <n v="703.26"/>
    <n v="-7.82"/>
    <x v="1"/>
    <x v="1"/>
    <x v="2"/>
    <s v="16:58"/>
    <s v="Weekday"/>
  </r>
  <r>
    <x v="1496"/>
    <x v="234"/>
    <s v="CUST0231"/>
    <x v="337"/>
    <x v="0"/>
    <s v="PRD029"/>
    <x v="11"/>
    <x v="1"/>
    <s v="STR110"/>
    <x v="118"/>
    <x v="1"/>
    <s v="EMP0187"/>
    <s v="Yogesh Naidu"/>
    <s v="Billing"/>
    <n v="6"/>
    <n v="362.16"/>
    <n v="10"/>
    <n v="217.3"/>
    <x v="1423"/>
    <n v="1567.32"/>
    <n v="388.34"/>
    <x v="1"/>
    <x v="1"/>
    <x v="1"/>
    <s v="13:17"/>
    <s v="Weekday"/>
  </r>
  <r>
    <x v="1497"/>
    <x v="11"/>
    <s v="CUST0092"/>
    <x v="39"/>
    <x v="0"/>
    <s v="PRD076"/>
    <x v="144"/>
    <x v="2"/>
    <s v="STR152"/>
    <x v="160"/>
    <x v="2"/>
    <s v="EMP0291"/>
    <s v="Sathish Nathan"/>
    <s v="HR"/>
    <n v="4"/>
    <n v="432.79"/>
    <n v="0"/>
    <n v="0"/>
    <x v="1424"/>
    <n v="1280.76"/>
    <n v="450.4"/>
    <x v="1"/>
    <x v="1"/>
    <x v="1"/>
    <s v="11:35"/>
    <s v="Weekday"/>
  </r>
  <r>
    <x v="1498"/>
    <x v="6"/>
    <s v="CUST0636"/>
    <x v="125"/>
    <x v="2"/>
    <s v="PRD087"/>
    <x v="19"/>
    <x v="8"/>
    <s v="STR137"/>
    <x v="169"/>
    <x v="1"/>
    <s v="EMP0080"/>
    <s v="Charulatha Balan"/>
    <s v="Sales"/>
    <n v="3"/>
    <n v="71.290000000000006"/>
    <n v="0"/>
    <n v="0"/>
    <x v="1425"/>
    <n v="178.11"/>
    <n v="67.84"/>
    <x v="1"/>
    <x v="1"/>
    <x v="1"/>
    <s v="17:43"/>
    <s v="Weekend"/>
  </r>
  <r>
    <x v="1499"/>
    <x v="335"/>
    <s v="CUST0227"/>
    <x v="60"/>
    <x v="1"/>
    <s v="PRD017"/>
    <x v="27"/>
    <x v="0"/>
    <s v="STR086"/>
    <x v="14"/>
    <x v="0"/>
    <s v="EMP0263"/>
    <s v="Vani Nair"/>
    <s v="Cashier"/>
    <n v="5"/>
    <n v="464.41"/>
    <n v="15"/>
    <n v="348.31"/>
    <x v="1426"/>
    <n v="1988.45"/>
    <n v="281.35000000000002"/>
    <x v="1"/>
    <x v="1"/>
    <x v="1"/>
    <s v="14:53"/>
    <s v="Weekend"/>
  </r>
  <r>
    <x v="1500"/>
    <x v="237"/>
    <s v="CUST0545"/>
    <x v="158"/>
    <x v="2"/>
    <s v="PRD128"/>
    <x v="105"/>
    <x v="7"/>
    <s v="STR028"/>
    <x v="29"/>
    <x v="0"/>
    <s v="EMP0235"/>
    <s v="Mani Chandran"/>
    <s v="Cashier"/>
    <n v="2"/>
    <n v="253.11"/>
    <n v="15"/>
    <n v="75.930000000000007"/>
    <x v="1427"/>
    <n v="381.48"/>
    <n v="48.81"/>
    <x v="1"/>
    <x v="1"/>
    <x v="1"/>
    <s v="09:21"/>
    <s v="Weekday"/>
  </r>
  <r>
    <x v="1501"/>
    <x v="93"/>
    <s v="CUST0137"/>
    <x v="72"/>
    <x v="0"/>
    <s v="PRD031"/>
    <x v="90"/>
    <x v="1"/>
    <s v="STR093"/>
    <x v="144"/>
    <x v="1"/>
    <s v="EMP0141"/>
    <s v="Mala Velan"/>
    <s v="Sales"/>
    <n v="8"/>
    <n v="351.07"/>
    <n v="10"/>
    <n v="280.86"/>
    <x v="1428"/>
    <n v="2174.2399999999998"/>
    <n v="732.61"/>
    <x v="1"/>
    <x v="1"/>
    <x v="0"/>
    <s v="10:50"/>
    <s v="Weekend"/>
  </r>
  <r>
    <x v="1502"/>
    <x v="46"/>
    <s v="CUST0658"/>
    <x v="193"/>
    <x v="0"/>
    <s v="PRD017"/>
    <x v="27"/>
    <x v="0"/>
    <s v="STR126"/>
    <x v="60"/>
    <x v="1"/>
    <s v="EMP0063"/>
    <s v="Lakshmi Devi"/>
    <s v="Store Manager"/>
    <n v="3"/>
    <n v="493.36"/>
    <n v="10"/>
    <n v="148.01"/>
    <x v="1429"/>
    <n v="1193.07"/>
    <n v="338.81"/>
    <x v="1"/>
    <x v="1"/>
    <x v="1"/>
    <s v="21:37"/>
    <s v="Weekend"/>
  </r>
  <r>
    <x v="1503"/>
    <x v="170"/>
    <s v="CUST0281"/>
    <x v="560"/>
    <x v="1"/>
    <s v="PRD010"/>
    <x v="127"/>
    <x v="16"/>
    <s v="STR106"/>
    <x v="65"/>
    <x v="1"/>
    <s v="EMP0126"/>
    <s v="Anjali Kumar"/>
    <s v="Sales"/>
    <n v="4"/>
    <n v="182.3"/>
    <n v="0"/>
    <n v="0"/>
    <x v="977"/>
    <n v="430.4"/>
    <n v="298.8"/>
    <x v="1"/>
    <x v="1"/>
    <x v="1"/>
    <s v="17:39"/>
    <s v="Weekday"/>
  </r>
  <r>
    <x v="1504"/>
    <x v="352"/>
    <s v="CUST0644"/>
    <x v="572"/>
    <x v="2"/>
    <s v="PRD060"/>
    <x v="114"/>
    <x v="11"/>
    <s v="STR058"/>
    <x v="90"/>
    <x v="0"/>
    <s v="EMP0157"/>
    <s v="Elango Velan"/>
    <s v="Cashier"/>
    <n v="1"/>
    <n v="72.930000000000007"/>
    <n v="10"/>
    <n v="7.29"/>
    <x v="1430"/>
    <n v="54.25"/>
    <n v="11.39"/>
    <x v="1"/>
    <x v="1"/>
    <x v="2"/>
    <s v="18:24"/>
    <s v="Weekday"/>
  </r>
  <r>
    <x v="1505"/>
    <x v="247"/>
    <s v="CUST0634"/>
    <x v="192"/>
    <x v="0"/>
    <s v="PRD034"/>
    <x v="84"/>
    <x v="1"/>
    <s v="STR034"/>
    <x v="140"/>
    <x v="0"/>
    <s v="EMP0034"/>
    <s v="Sangeetha Venkataraman"/>
    <s v="Cashier"/>
    <n v="3"/>
    <n v="127.18"/>
    <n v="15"/>
    <n v="57.23"/>
    <x v="1431"/>
    <n v="292.05"/>
    <n v="32.26"/>
    <x v="1"/>
    <x v="1"/>
    <x v="2"/>
    <s v="18:37"/>
    <s v="Weekday"/>
  </r>
  <r>
    <x v="1506"/>
    <x v="240"/>
    <s v="CUST0044"/>
    <x v="355"/>
    <x v="2"/>
    <s v="PRD008"/>
    <x v="88"/>
    <x v="9"/>
    <s v="STR106"/>
    <x v="65"/>
    <x v="1"/>
    <s v="EMP0119"/>
    <s v="Om Sharma"/>
    <s v="Sales"/>
    <n v="2"/>
    <n v="455.79"/>
    <n v="0"/>
    <n v="0"/>
    <x v="1432"/>
    <n v="565.76"/>
    <n v="345.82"/>
    <x v="1"/>
    <x v="1"/>
    <x v="1"/>
    <s v="21:14"/>
    <s v="Weekday"/>
  </r>
  <r>
    <x v="1507"/>
    <x v="105"/>
    <s v="CUST0028"/>
    <x v="159"/>
    <x v="2"/>
    <s v="PRD115"/>
    <x v="20"/>
    <x v="3"/>
    <s v="STR029"/>
    <x v="32"/>
    <x v="0"/>
    <s v="EMP0191"/>
    <s v="Thenmozhi Krishnan"/>
    <s v="Billing"/>
    <n v="3"/>
    <n v="372.61"/>
    <n v="20"/>
    <n v="223.57"/>
    <x v="1433"/>
    <n v="959.73"/>
    <n v="-65.47"/>
    <x v="1"/>
    <x v="1"/>
    <x v="1"/>
    <s v="14:51"/>
    <s v="Weekday"/>
  </r>
  <r>
    <x v="1508"/>
    <x v="247"/>
    <s v="CUST0453"/>
    <x v="259"/>
    <x v="2"/>
    <s v="PRD034"/>
    <x v="84"/>
    <x v="1"/>
    <s v="STR027"/>
    <x v="17"/>
    <x v="0"/>
    <s v="EMP0143"/>
    <s v="Chitra Prabhu"/>
    <s v="Sales"/>
    <n v="1"/>
    <n v="124.84"/>
    <n v="0"/>
    <n v="0"/>
    <x v="1434"/>
    <n v="97.35"/>
    <n v="27.49"/>
    <x v="1"/>
    <x v="1"/>
    <x v="1"/>
    <s v="16:24"/>
    <s v="Weekday"/>
  </r>
  <r>
    <x v="1509"/>
    <x v="69"/>
    <s v="CUST0054"/>
    <x v="76"/>
    <x v="0"/>
    <s v="PRD026"/>
    <x v="99"/>
    <x v="1"/>
    <s v="STR120"/>
    <x v="70"/>
    <x v="1"/>
    <s v="EMP0344"/>
    <s v="Meena Kumar"/>
    <s v="Sales"/>
    <n v="6"/>
    <n v="342.94"/>
    <n v="0"/>
    <n v="0"/>
    <x v="1435"/>
    <n v="1483.5"/>
    <n v="574.14"/>
    <x v="1"/>
    <x v="1"/>
    <x v="1"/>
    <s v="15:00"/>
    <s v="Weekday"/>
  </r>
  <r>
    <x v="1510"/>
    <x v="153"/>
    <s v="CUST0576"/>
    <x v="573"/>
    <x v="0"/>
    <s v="PRD031"/>
    <x v="90"/>
    <x v="1"/>
    <s v="STR112"/>
    <x v="92"/>
    <x v="1"/>
    <s v="EMP0084"/>
    <s v="Lakshmi Velan"/>
    <s v="Cashier"/>
    <n v="5"/>
    <n v="389.64"/>
    <n v="0"/>
    <n v="0"/>
    <x v="1436"/>
    <n v="1358.9"/>
    <n v="881.53"/>
    <x v="1"/>
    <x v="1"/>
    <x v="1"/>
    <s v="13:47"/>
    <s v="Weekend"/>
  </r>
  <r>
    <x v="1511"/>
    <x v="277"/>
    <s v="CUST0519"/>
    <x v="574"/>
    <x v="1"/>
    <s v="PRD094"/>
    <x v="109"/>
    <x v="4"/>
    <s v="STR004"/>
    <x v="98"/>
    <x v="0"/>
    <s v="EMP0212"/>
    <s v="Tamil Pandian"/>
    <s v="Billing"/>
    <n v="4"/>
    <n v="298.68"/>
    <n v="0"/>
    <n v="0"/>
    <x v="950"/>
    <n v="1002.76"/>
    <n v="371.17"/>
    <x v="1"/>
    <x v="1"/>
    <x v="0"/>
    <s v="10:07"/>
    <s v="Weekend"/>
  </r>
  <r>
    <x v="1512"/>
    <x v="153"/>
    <s v="CUST0684"/>
    <x v="60"/>
    <x v="0"/>
    <s v="PRD144"/>
    <x v="108"/>
    <x v="10"/>
    <s v="STR128"/>
    <x v="6"/>
    <x v="1"/>
    <s v="EMP0257"/>
    <s v="Sangeetha Naidu"/>
    <s v="Cashier"/>
    <n v="3"/>
    <n v="270.12"/>
    <n v="0"/>
    <n v="0"/>
    <x v="1437"/>
    <n v="558.12"/>
    <n v="373.79"/>
    <x v="1"/>
    <x v="1"/>
    <x v="1"/>
    <s v="15:56"/>
    <s v="Weekend"/>
  </r>
  <r>
    <x v="1513"/>
    <x v="190"/>
    <s v="CUST0319"/>
    <x v="475"/>
    <x v="1"/>
    <s v="PRD129"/>
    <x v="41"/>
    <x v="7"/>
    <s v="STR171"/>
    <x v="174"/>
    <x v="3"/>
    <s v="EMP0200"/>
    <s v="Lalitha Varma"/>
    <s v="Cashier"/>
    <n v="5"/>
    <n v="490.22"/>
    <n v="20"/>
    <n v="490.22"/>
    <x v="1438"/>
    <n v="1867.9"/>
    <n v="92.98"/>
    <x v="1"/>
    <x v="1"/>
    <x v="1"/>
    <s v="10:28"/>
    <s v="Weekday"/>
  </r>
  <r>
    <x v="1514"/>
    <x v="218"/>
    <s v="CUST0384"/>
    <x v="102"/>
    <x v="0"/>
    <s v="PRD032"/>
    <x v="42"/>
    <x v="1"/>
    <s v="STR088"/>
    <x v="97"/>
    <x v="0"/>
    <s v="EMP0229"/>
    <s v="Udhay Sekar"/>
    <s v="Sales"/>
    <n v="7"/>
    <n v="160.72"/>
    <n v="5"/>
    <n v="56.25"/>
    <x v="1439"/>
    <n v="811.37"/>
    <n v="257.42"/>
    <x v="1"/>
    <x v="1"/>
    <x v="1"/>
    <s v="21:54"/>
    <s v="Weekday"/>
  </r>
  <r>
    <x v="1515"/>
    <x v="240"/>
    <s v="CUST0495"/>
    <x v="212"/>
    <x v="0"/>
    <s v="PRD035"/>
    <x v="29"/>
    <x v="1"/>
    <s v="STR065"/>
    <x v="163"/>
    <x v="0"/>
    <s v="EMP0147"/>
    <s v="Hemalatha Naidu"/>
    <s v="Billing"/>
    <n v="7"/>
    <n v="568.71"/>
    <n v="15"/>
    <n v="597.15"/>
    <x v="1440"/>
    <n v="2728.6"/>
    <n v="655.22"/>
    <x v="1"/>
    <x v="1"/>
    <x v="1"/>
    <s v="09:02"/>
    <s v="Weekday"/>
  </r>
  <r>
    <x v="1516"/>
    <x v="154"/>
    <s v="CUST0200"/>
    <x v="65"/>
    <x v="0"/>
    <s v="PRD096"/>
    <x v="132"/>
    <x v="4"/>
    <s v="STR091"/>
    <x v="44"/>
    <x v="0"/>
    <s v="EMP0349"/>
    <s v="Jagan Balan"/>
    <s v="Cashier"/>
    <n v="6"/>
    <n v="216.55"/>
    <n v="5"/>
    <n v="64.97"/>
    <x v="1441"/>
    <n v="1021.2"/>
    <n v="213.13"/>
    <x v="1"/>
    <x v="1"/>
    <x v="2"/>
    <s v="15:51"/>
    <s v="Weekday"/>
  </r>
  <r>
    <x v="1517"/>
    <x v="239"/>
    <s v="CUST0429"/>
    <x v="388"/>
    <x v="2"/>
    <s v="PRD009"/>
    <x v="21"/>
    <x v="9"/>
    <s v="STR025"/>
    <x v="64"/>
    <x v="0"/>
    <s v="EMP0323"/>
    <s v="Kavya Gupta"/>
    <s v="Sales"/>
    <n v="2"/>
    <n v="661.91"/>
    <n v="5"/>
    <n v="66.19"/>
    <x v="1442"/>
    <n v="797.44"/>
    <n v="460.19"/>
    <x v="1"/>
    <x v="1"/>
    <x v="1"/>
    <s v="12:32"/>
    <s v="Weekday"/>
  </r>
  <r>
    <x v="1518"/>
    <x v="239"/>
    <s v="CUST0492"/>
    <x v="575"/>
    <x v="2"/>
    <s v="PRD100"/>
    <x v="142"/>
    <x v="4"/>
    <s v="STR080"/>
    <x v="42"/>
    <x v="0"/>
    <s v="EMP0285"/>
    <s v="Lalitha Murugan"/>
    <s v="Store Manager"/>
    <n v="2"/>
    <n v="290.45"/>
    <n v="20"/>
    <n v="116.18"/>
    <x v="1443"/>
    <n v="475.78"/>
    <n v="-11.06"/>
    <x v="1"/>
    <x v="1"/>
    <x v="0"/>
    <s v="11:30"/>
    <s v="Weekday"/>
  </r>
  <r>
    <x v="1519"/>
    <x v="304"/>
    <s v="CUST0138"/>
    <x v="514"/>
    <x v="2"/>
    <s v="PRD085"/>
    <x v="117"/>
    <x v="8"/>
    <s v="STR162"/>
    <x v="145"/>
    <x v="2"/>
    <s v="EMP0272"/>
    <s v="Dhanush Pillai"/>
    <s v="Store Manager"/>
    <n v="3"/>
    <n v="389.61"/>
    <n v="10"/>
    <n v="116.88"/>
    <x v="1444"/>
    <n v="1008.21"/>
    <n v="43.74"/>
    <x v="1"/>
    <x v="1"/>
    <x v="0"/>
    <s v="19:19"/>
    <s v="Weekday"/>
  </r>
  <r>
    <x v="1520"/>
    <x v="7"/>
    <s v="CUST0537"/>
    <x v="533"/>
    <x v="1"/>
    <s v="PRD009"/>
    <x v="21"/>
    <x v="9"/>
    <s v="STR127"/>
    <x v="114"/>
    <x v="1"/>
    <s v="EMP0211"/>
    <s v="Tamil Mudaliar"/>
    <s v="Cashier"/>
    <n v="3"/>
    <n v="661.91"/>
    <n v="15"/>
    <n v="297.86"/>
    <x v="935"/>
    <n v="1196.1600000000001"/>
    <n v="744.89"/>
    <x v="1"/>
    <x v="1"/>
    <x v="2"/>
    <s v="18:59"/>
    <s v="Weekend"/>
  </r>
  <r>
    <x v="1521"/>
    <x v="94"/>
    <s v="CUST0433"/>
    <x v="314"/>
    <x v="0"/>
    <s v="PRD092"/>
    <x v="59"/>
    <x v="8"/>
    <s v="STR022"/>
    <x v="15"/>
    <x v="0"/>
    <s v="EMP0283"/>
    <s v="Suresh Pandian"/>
    <s v="Sales"/>
    <n v="6"/>
    <n v="239.49"/>
    <n v="0"/>
    <n v="0"/>
    <x v="1445"/>
    <n v="1154.3399999999999"/>
    <n v="282.60000000000002"/>
    <x v="1"/>
    <x v="1"/>
    <x v="1"/>
    <s v="21:11"/>
    <s v="Weekday"/>
  </r>
  <r>
    <x v="1522"/>
    <x v="104"/>
    <s v="CUST0325"/>
    <x v="576"/>
    <x v="2"/>
    <s v="PRD031"/>
    <x v="90"/>
    <x v="1"/>
    <s v="STR110"/>
    <x v="118"/>
    <x v="1"/>
    <s v="EMP0187"/>
    <s v="Yogesh Naidu"/>
    <s v="Billing"/>
    <n v="1"/>
    <n v="342.46"/>
    <n v="0"/>
    <n v="0"/>
    <x v="1061"/>
    <n v="271.77999999999997"/>
    <n v="70.680000000000007"/>
    <x v="1"/>
    <x v="1"/>
    <x v="1"/>
    <s v="16:10"/>
    <s v="Weekday"/>
  </r>
  <r>
    <x v="1523"/>
    <x v="319"/>
    <s v="CUST0198"/>
    <x v="52"/>
    <x v="1"/>
    <s v="PRD129"/>
    <x v="41"/>
    <x v="7"/>
    <s v="STR035"/>
    <x v="34"/>
    <x v="0"/>
    <s v="EMP0133"/>
    <s v="Deepak Naicker"/>
    <s v="Sales"/>
    <n v="3"/>
    <n v="490.22"/>
    <n v="5"/>
    <n v="73.53"/>
    <x v="1446"/>
    <n v="1120.74"/>
    <n v="485.96"/>
    <x v="1"/>
    <x v="1"/>
    <x v="1"/>
    <s v="19:43"/>
    <s v="Weekend"/>
  </r>
  <r>
    <x v="1524"/>
    <x v="19"/>
    <s v="CUST0477"/>
    <x v="53"/>
    <x v="0"/>
    <s v="PRD014"/>
    <x v="67"/>
    <x v="0"/>
    <s v="STR140"/>
    <x v="73"/>
    <x v="1"/>
    <s v="EMP0145"/>
    <s v="Ilango Reddy"/>
    <s v="Cashier"/>
    <n v="7"/>
    <n v="465.57"/>
    <n v="0"/>
    <n v="0"/>
    <x v="1447"/>
    <n v="2461.41"/>
    <n v="1286.43"/>
    <x v="1"/>
    <x v="1"/>
    <x v="0"/>
    <s v="18:18"/>
    <s v="Weekend"/>
  </r>
  <r>
    <x v="1525"/>
    <x v="244"/>
    <s v="CUST0149"/>
    <x v="272"/>
    <x v="1"/>
    <s v="PRD087"/>
    <x v="19"/>
    <x v="8"/>
    <s v="STR018"/>
    <x v="69"/>
    <x v="0"/>
    <s v="EMP0308"/>
    <s v="Thenmozhi Selvam"/>
    <s v="Cashier"/>
    <n v="2"/>
    <n v="71.290000000000006"/>
    <n v="15"/>
    <n v="21.39"/>
    <x v="1448"/>
    <n v="118.74"/>
    <n v="2.4500000000000002"/>
    <x v="1"/>
    <x v="1"/>
    <x v="1"/>
    <s v="12:11"/>
    <s v="Weekday"/>
  </r>
  <r>
    <x v="1526"/>
    <x v="168"/>
    <s v="CUST0119"/>
    <x v="129"/>
    <x v="0"/>
    <s v="PRD148"/>
    <x v="122"/>
    <x v="10"/>
    <s v="STR127"/>
    <x v="114"/>
    <x v="1"/>
    <s v="EMP0092"/>
    <s v="Tara Gupta"/>
    <s v="Sales"/>
    <n v="7"/>
    <n v="110.77"/>
    <n v="20"/>
    <n v="155.08000000000001"/>
    <x v="1449"/>
    <n v="583.30999999999995"/>
    <n v="37"/>
    <x v="1"/>
    <x v="1"/>
    <x v="1"/>
    <s v="17:16"/>
    <s v="Weekday"/>
  </r>
  <r>
    <x v="1527"/>
    <x v="217"/>
    <s v="CUST0528"/>
    <x v="331"/>
    <x v="1"/>
    <s v="PRD121"/>
    <x v="78"/>
    <x v="6"/>
    <s v="STR024"/>
    <x v="2"/>
    <x v="0"/>
    <s v="EMP0005"/>
    <s v="Harini Sekar"/>
    <s v="Inventory"/>
    <n v="3"/>
    <n v="317.72000000000003"/>
    <n v="5"/>
    <n v="47.66"/>
    <x v="1450"/>
    <n v="814.59"/>
    <n v="226.74"/>
    <x v="1"/>
    <x v="1"/>
    <x v="1"/>
    <s v="12:51"/>
    <s v="Weekend"/>
  </r>
  <r>
    <x v="1528"/>
    <x v="62"/>
    <s v="CUST0107"/>
    <x v="385"/>
    <x v="2"/>
    <s v="PRD085"/>
    <x v="117"/>
    <x v="8"/>
    <s v="STR051"/>
    <x v="52"/>
    <x v="0"/>
    <s v="EMP0137"/>
    <s v="Lokesh Raj"/>
    <s v="Sales"/>
    <n v="3"/>
    <n v="389.61"/>
    <n v="15"/>
    <n v="175.32"/>
    <x v="1451"/>
    <n v="1008.21"/>
    <n v="134.33000000000001"/>
    <x v="1"/>
    <x v="1"/>
    <x v="1"/>
    <s v="11:40"/>
    <s v="Weekend"/>
  </r>
  <r>
    <x v="1529"/>
    <x v="245"/>
    <s v="CUST0508"/>
    <x v="319"/>
    <x v="1"/>
    <s v="PRD053"/>
    <x v="50"/>
    <x v="5"/>
    <s v="STR129"/>
    <x v="71"/>
    <x v="1"/>
    <s v="EMP0128"/>
    <s v="Lokesh Naicker"/>
    <s v="Cashier"/>
    <n v="3"/>
    <n v="262.77"/>
    <n v="0"/>
    <n v="0"/>
    <x v="1452"/>
    <n v="583.91999999999996"/>
    <n v="322.64"/>
    <x v="1"/>
    <x v="1"/>
    <x v="1"/>
    <s v="13:36"/>
    <s v="Weekend"/>
  </r>
  <r>
    <x v="1530"/>
    <x v="16"/>
    <s v="CUST0264"/>
    <x v="420"/>
    <x v="0"/>
    <s v="PRD011"/>
    <x v="86"/>
    <x v="9"/>
    <s v="STR088"/>
    <x v="97"/>
    <x v="0"/>
    <s v="EMP0012"/>
    <s v="Suresh Nathan"/>
    <s v="Cashier"/>
    <n v="6"/>
    <n v="179.24"/>
    <n v="0"/>
    <n v="0"/>
    <x v="1453"/>
    <n v="613.38"/>
    <n v="623.38"/>
    <x v="1"/>
    <x v="1"/>
    <x v="1"/>
    <s v="13:07"/>
    <s v="Weekend"/>
  </r>
  <r>
    <x v="1531"/>
    <x v="35"/>
    <s v="CUST0370"/>
    <x v="81"/>
    <x v="0"/>
    <s v="PRD032"/>
    <x v="42"/>
    <x v="1"/>
    <s v="STR106"/>
    <x v="65"/>
    <x v="1"/>
    <s v="EMP0269"/>
    <s v="Devi Sharma"/>
    <s v="Billing"/>
    <n v="3"/>
    <n v="141.82"/>
    <n v="0"/>
    <n v="0"/>
    <x v="1454"/>
    <n v="347.73"/>
    <n v="77.73"/>
    <x v="1"/>
    <x v="1"/>
    <x v="1"/>
    <s v="10:23"/>
    <s v="Weekday"/>
  </r>
  <r>
    <x v="1532"/>
    <x v="45"/>
    <s v="CUST0547"/>
    <x v="374"/>
    <x v="2"/>
    <s v="PRD049"/>
    <x v="126"/>
    <x v="5"/>
    <s v="STR133"/>
    <x v="51"/>
    <x v="1"/>
    <s v="EMP0076"/>
    <s v="Meena Devi"/>
    <s v="Inventory"/>
    <n v="2"/>
    <n v="418.79"/>
    <n v="10"/>
    <n v="83.76"/>
    <x v="834"/>
    <n v="617.88"/>
    <n v="135.94"/>
    <x v="1"/>
    <x v="1"/>
    <x v="1"/>
    <s v="19:04"/>
    <s v="Weekday"/>
  </r>
  <r>
    <x v="1533"/>
    <x v="308"/>
    <s v="CUST0174"/>
    <x v="227"/>
    <x v="1"/>
    <s v="PRD098"/>
    <x v="94"/>
    <x v="4"/>
    <s v="STR060"/>
    <x v="22"/>
    <x v="2"/>
    <s v="EMP0140"/>
    <s v="Kavya Sharma"/>
    <s v="Sales"/>
    <n v="2"/>
    <n v="83.13"/>
    <n v="5"/>
    <n v="8.31"/>
    <x v="1455"/>
    <n v="138.18"/>
    <n v="43.46"/>
    <x v="1"/>
    <x v="1"/>
    <x v="1"/>
    <s v="10:43"/>
    <s v="Weekend"/>
  </r>
  <r>
    <x v="1534"/>
    <x v="167"/>
    <s v="CUST0613"/>
    <x v="189"/>
    <x v="0"/>
    <s v="PRD028"/>
    <x v="48"/>
    <x v="1"/>
    <s v="STR057"/>
    <x v="155"/>
    <x v="0"/>
    <s v="EMP0065"/>
    <s v="Kavya Velan"/>
    <s v="Cashier"/>
    <n v="8"/>
    <n v="401.72"/>
    <n v="20"/>
    <n v="642.75"/>
    <x v="1456"/>
    <n v="2479.84"/>
    <n v="91.17"/>
    <x v="1"/>
    <x v="1"/>
    <x v="2"/>
    <s v="18:51"/>
    <s v="Weekday"/>
  </r>
  <r>
    <x v="1535"/>
    <x v="202"/>
    <s v="CUST0356"/>
    <x v="83"/>
    <x v="2"/>
    <s v="PRD053"/>
    <x v="50"/>
    <x v="5"/>
    <s v="STR092"/>
    <x v="26"/>
    <x v="0"/>
    <s v="EMP0336"/>
    <s v="Sanjay Sharma"/>
    <s v="Billing"/>
    <n v="1"/>
    <n v="262.77"/>
    <n v="15"/>
    <n v="39.42"/>
    <x v="1457"/>
    <n v="194.64"/>
    <n v="62.21"/>
    <x v="1"/>
    <x v="1"/>
    <x v="1"/>
    <s v="21:50"/>
    <s v="Weekend"/>
  </r>
  <r>
    <x v="1536"/>
    <x v="335"/>
    <s v="CUST0275"/>
    <x v="180"/>
    <x v="0"/>
    <s v="PRD017"/>
    <x v="27"/>
    <x v="0"/>
    <s v="STR075"/>
    <x v="10"/>
    <x v="0"/>
    <s v="EMP0033"/>
    <s v="Geetha Subramaniam"/>
    <s v="Sales"/>
    <n v="4"/>
    <n v="522.42999999999995"/>
    <n v="15"/>
    <n v="313.45999999999998"/>
    <x v="1458"/>
    <n v="1590.76"/>
    <n v="451.94"/>
    <x v="1"/>
    <x v="1"/>
    <x v="0"/>
    <s v="15:26"/>
    <s v="Weekend"/>
  </r>
  <r>
    <x v="1537"/>
    <x v="68"/>
    <s v="CUST0062"/>
    <x v="448"/>
    <x v="2"/>
    <s v="PRD063"/>
    <x v="71"/>
    <x v="11"/>
    <s v="STR057"/>
    <x v="155"/>
    <x v="0"/>
    <s v="EMP0225"/>
    <s v="Banu Achari"/>
    <s v="Sales"/>
    <n v="2"/>
    <n v="73.83"/>
    <n v="0"/>
    <n v="0"/>
    <x v="1459"/>
    <n v="108.64"/>
    <n v="39.020000000000003"/>
    <x v="1"/>
    <x v="1"/>
    <x v="1"/>
    <s v="09:40"/>
    <s v="Weekday"/>
  </r>
  <r>
    <x v="1538"/>
    <x v="195"/>
    <s v="CUST0249"/>
    <x v="568"/>
    <x v="2"/>
    <s v="PRD142"/>
    <x v="110"/>
    <x v="10"/>
    <s v="STR137"/>
    <x v="169"/>
    <x v="1"/>
    <s v="EMP0039"/>
    <s v="Indira Menon"/>
    <s v="Store Manager"/>
    <n v="3"/>
    <n v="522.78"/>
    <n v="10"/>
    <n v="156.83000000000001"/>
    <x v="1460"/>
    <n v="1187.6099999999999"/>
    <n v="223.9"/>
    <x v="1"/>
    <x v="0"/>
    <x v="1"/>
    <s v="09:38"/>
    <s v="Weekday"/>
  </r>
  <r>
    <x v="1539"/>
    <x v="49"/>
    <s v="CUST0270"/>
    <x v="135"/>
    <x v="0"/>
    <s v="PRD031"/>
    <x v="90"/>
    <x v="1"/>
    <s v="STR086"/>
    <x v="14"/>
    <x v="0"/>
    <s v="EMP0263"/>
    <s v="Vani Nair"/>
    <s v="Cashier"/>
    <n v="4"/>
    <n v="389.74"/>
    <n v="15"/>
    <n v="233.84"/>
    <x v="1461"/>
    <n v="1087.1199999999999"/>
    <n v="436.77"/>
    <x v="1"/>
    <x v="1"/>
    <x v="1"/>
    <s v="19:53"/>
    <s v="Weekend"/>
  </r>
  <r>
    <x v="1540"/>
    <x v="245"/>
    <s v="CUST0572"/>
    <x v="104"/>
    <x v="0"/>
    <s v="PRD023"/>
    <x v="102"/>
    <x v="0"/>
    <s v="STR118"/>
    <x v="45"/>
    <x v="1"/>
    <s v="EMP0223"/>
    <s v="Kalpana Varma"/>
    <s v="HR"/>
    <n v="6"/>
    <n v="386.68"/>
    <n v="0"/>
    <n v="0"/>
    <x v="1462"/>
    <n v="1596.6"/>
    <n v="1071.49"/>
    <x v="1"/>
    <x v="1"/>
    <x v="1"/>
    <s v="09:30"/>
    <s v="Weekend"/>
  </r>
  <r>
    <x v="1541"/>
    <x v="0"/>
    <s v="CUST0394"/>
    <x v="71"/>
    <x v="0"/>
    <s v="PRD019"/>
    <x v="35"/>
    <x v="0"/>
    <s v="STR007"/>
    <x v="89"/>
    <x v="0"/>
    <s v="EMP0288"/>
    <s v="Chitra Selvam"/>
    <s v="Sales"/>
    <n v="4"/>
    <n v="478.3"/>
    <n v="0"/>
    <n v="0"/>
    <x v="1463"/>
    <n v="1520.32"/>
    <n v="679.86"/>
    <x v="1"/>
    <x v="1"/>
    <x v="1"/>
    <s v="18:00"/>
    <s v="Weekend"/>
  </r>
  <r>
    <x v="1542"/>
    <x v="123"/>
    <s v="CUST0109"/>
    <x v="172"/>
    <x v="2"/>
    <s v="PRD057"/>
    <x v="5"/>
    <x v="5"/>
    <s v="STR112"/>
    <x v="92"/>
    <x v="1"/>
    <s v="EMP0200"/>
    <s v="Lalitha Varma"/>
    <s v="Cashier"/>
    <n v="2"/>
    <n v="317.99"/>
    <n v="0"/>
    <n v="0"/>
    <x v="1464"/>
    <n v="470.1"/>
    <n v="165.88"/>
    <x v="1"/>
    <x v="1"/>
    <x v="1"/>
    <s v="14:41"/>
    <s v="Weekday"/>
  </r>
  <r>
    <x v="1543"/>
    <x v="297"/>
    <s v="CUST0458"/>
    <x v="577"/>
    <x v="2"/>
    <s v="PRD011"/>
    <x v="86"/>
    <x v="9"/>
    <s v="STR072"/>
    <x v="164"/>
    <x v="0"/>
    <s v="EMP0124"/>
    <s v="Vijay Pandian"/>
    <s v="Sales"/>
    <n v="2"/>
    <n v="168.36"/>
    <n v="20"/>
    <n v="67.34"/>
    <x v="1465"/>
    <n v="204.46"/>
    <n v="64.92"/>
    <x v="1"/>
    <x v="1"/>
    <x v="1"/>
    <s v="14:41"/>
    <s v="Weekday"/>
  </r>
  <r>
    <x v="1544"/>
    <x v="135"/>
    <s v="CUST0073"/>
    <x v="578"/>
    <x v="2"/>
    <s v="PRD097"/>
    <x v="7"/>
    <x v="4"/>
    <s v="STR018"/>
    <x v="69"/>
    <x v="0"/>
    <s v="EMP0308"/>
    <s v="Thenmozhi Selvam"/>
    <s v="Cashier"/>
    <n v="2"/>
    <n v="365.92"/>
    <n v="0"/>
    <n v="0"/>
    <x v="1466"/>
    <n v="620.76"/>
    <n v="220.86"/>
    <x v="1"/>
    <x v="1"/>
    <x v="1"/>
    <s v="21:29"/>
    <s v="Weekend"/>
  </r>
  <r>
    <x v="1545"/>
    <x v="130"/>
    <s v="CUST0176"/>
    <x v="579"/>
    <x v="2"/>
    <s v="PRD086"/>
    <x v="70"/>
    <x v="8"/>
    <s v="STR032"/>
    <x v="99"/>
    <x v="0"/>
    <s v="EMP0055"/>
    <s v="Gopal Kumar"/>
    <s v="Billing"/>
    <n v="4"/>
    <n v="327.08"/>
    <n v="0"/>
    <n v="0"/>
    <x v="1467"/>
    <n v="1098.44"/>
    <n v="406.13"/>
    <x v="1"/>
    <x v="1"/>
    <x v="1"/>
    <s v="18:09"/>
    <s v="Weekend"/>
  </r>
  <r>
    <x v="1546"/>
    <x v="72"/>
    <s v="CUST0093"/>
    <x v="425"/>
    <x v="1"/>
    <s v="PRD121"/>
    <x v="78"/>
    <x v="6"/>
    <s v="STR101"/>
    <x v="31"/>
    <x v="1"/>
    <s v="EMP0016"/>
    <s v="Chandran Sekar"/>
    <s v="Store Manager"/>
    <n v="5"/>
    <n v="317.72000000000003"/>
    <n v="15"/>
    <n v="238.29"/>
    <x v="1468"/>
    <n v="1357.65"/>
    <n v="195.21"/>
    <x v="1"/>
    <x v="1"/>
    <x v="2"/>
    <s v="18:41"/>
    <s v="Weekend"/>
  </r>
  <r>
    <x v="1547"/>
    <x v="88"/>
    <s v="CUST0398"/>
    <x v="137"/>
    <x v="0"/>
    <s v="PRD032"/>
    <x v="42"/>
    <x v="1"/>
    <s v="STR005"/>
    <x v="149"/>
    <x v="0"/>
    <s v="EMP0127"/>
    <s v="Kannan Mudaliar"/>
    <s v="Sales"/>
    <n v="7"/>
    <n v="161.85"/>
    <n v="10"/>
    <n v="113.3"/>
    <x v="1469"/>
    <n v="811.37"/>
    <n v="208.28"/>
    <x v="1"/>
    <x v="1"/>
    <x v="1"/>
    <s v="13:34"/>
    <s v="Weekday"/>
  </r>
  <r>
    <x v="1548"/>
    <x v="77"/>
    <s v="CUST0061"/>
    <x v="326"/>
    <x v="0"/>
    <s v="PRD058"/>
    <x v="146"/>
    <x v="11"/>
    <s v="STR025"/>
    <x v="64"/>
    <x v="0"/>
    <s v="EMP0281"/>
    <s v="Malathi Iyer"/>
    <s v="Sales"/>
    <n v="7"/>
    <n v="369.28"/>
    <n v="0"/>
    <n v="0"/>
    <x v="1470"/>
    <n v="1754.76"/>
    <n v="830.2"/>
    <x v="1"/>
    <x v="1"/>
    <x v="0"/>
    <s v="15:48"/>
    <s v="Weekday"/>
  </r>
  <r>
    <x v="1549"/>
    <x v="136"/>
    <s v="CUST0398"/>
    <x v="137"/>
    <x v="0"/>
    <s v="PRD131"/>
    <x v="36"/>
    <x v="7"/>
    <s v="STR051"/>
    <x v="52"/>
    <x v="0"/>
    <s v="EMP0098"/>
    <s v="Dhanya Balan"/>
    <s v="Inventory"/>
    <n v="6"/>
    <n v="101.17"/>
    <n v="5"/>
    <n v="30.35"/>
    <x v="1471"/>
    <n v="433.74"/>
    <n v="142.93"/>
    <x v="1"/>
    <x v="0"/>
    <x v="2"/>
    <s v="20:58"/>
    <s v="Weekday"/>
  </r>
  <r>
    <x v="1550"/>
    <x v="22"/>
    <s v="CUST0375"/>
    <x v="32"/>
    <x v="2"/>
    <s v="PRD020"/>
    <x v="80"/>
    <x v="0"/>
    <s v="STR116"/>
    <x v="95"/>
    <x v="1"/>
    <s v="EMP0028"/>
    <s v="Thiru Krishnan"/>
    <s v="Sales"/>
    <n v="6"/>
    <n v="100.88"/>
    <n v="20"/>
    <n v="121.06"/>
    <x v="1472"/>
    <n v="516.29999999999995"/>
    <n v="-32.08"/>
    <x v="1"/>
    <x v="1"/>
    <x v="1"/>
    <s v="18:48"/>
    <s v="Weekday"/>
  </r>
  <r>
    <x v="1551"/>
    <x v="149"/>
    <s v="CUST0409"/>
    <x v="208"/>
    <x v="0"/>
    <s v="PRD065"/>
    <x v="125"/>
    <x v="11"/>
    <s v="STR071"/>
    <x v="5"/>
    <x v="0"/>
    <s v="EMP0210"/>
    <s v="Karthik Venkataraman"/>
    <s v="Sales"/>
    <n v="3"/>
    <n v="307"/>
    <n v="20"/>
    <n v="184.2"/>
    <x v="1473"/>
    <n v="597.48"/>
    <n v="139.32"/>
    <x v="1"/>
    <x v="1"/>
    <x v="1"/>
    <s v="18:35"/>
    <s v="Weekday"/>
  </r>
  <r>
    <x v="1552"/>
    <x v="302"/>
    <s v="CUST0507"/>
    <x v="13"/>
    <x v="1"/>
    <s v="PRD108"/>
    <x v="12"/>
    <x v="3"/>
    <s v="STR021"/>
    <x v="121"/>
    <x v="0"/>
    <s v="EMP0280"/>
    <s v="Hema Mudaliar"/>
    <s v="Store Manager"/>
    <n v="5"/>
    <n v="306.62"/>
    <n v="10"/>
    <n v="153.31"/>
    <x v="353"/>
    <n v="1299.6500000000001"/>
    <n v="80.14"/>
    <x v="1"/>
    <x v="1"/>
    <x v="1"/>
    <s v="13:38"/>
    <s v="Weekday"/>
  </r>
  <r>
    <x v="1553"/>
    <x v="159"/>
    <s v="CUST0516"/>
    <x v="146"/>
    <x v="0"/>
    <s v="PRD108"/>
    <x v="12"/>
    <x v="3"/>
    <s v="STR023"/>
    <x v="59"/>
    <x v="0"/>
    <s v="EMP0064"/>
    <s v="Sanjay Venkataraman"/>
    <s v="Cashier"/>
    <n v="5"/>
    <n v="337.35"/>
    <n v="10"/>
    <n v="168.68"/>
    <x v="1474"/>
    <n v="1299.6500000000001"/>
    <n v="446.13"/>
    <x v="1"/>
    <x v="1"/>
    <x v="1"/>
    <s v="20:09"/>
    <s v="Weekend"/>
  </r>
  <r>
    <x v="1554"/>
    <x v="240"/>
    <s v="CUST0465"/>
    <x v="392"/>
    <x v="1"/>
    <s v="PRD031"/>
    <x v="90"/>
    <x v="1"/>
    <s v="STR014"/>
    <x v="131"/>
    <x v="0"/>
    <s v="EMP0198"/>
    <s v="Ovi Chettiar"/>
    <s v="Store Manager"/>
    <n v="2"/>
    <n v="342.46"/>
    <n v="20"/>
    <n v="136.97999999999999"/>
    <x v="1475"/>
    <n v="543.55999999999995"/>
    <n v="4.38"/>
    <x v="1"/>
    <x v="1"/>
    <x v="1"/>
    <s v="13:41"/>
    <s v="Weekday"/>
  </r>
  <r>
    <x v="1555"/>
    <x v="113"/>
    <s v="CUST0410"/>
    <x v="550"/>
    <x v="2"/>
    <s v="PRD112"/>
    <x v="16"/>
    <x v="3"/>
    <s v="STR027"/>
    <x v="17"/>
    <x v="0"/>
    <s v="EMP0143"/>
    <s v="Chitra Prabhu"/>
    <s v="Sales"/>
    <n v="4"/>
    <n v="251.73"/>
    <n v="10"/>
    <n v="100.69"/>
    <x v="1476"/>
    <n v="842.08"/>
    <n v="200.08"/>
    <x v="1"/>
    <x v="1"/>
    <x v="1"/>
    <s v="12:27"/>
    <s v="Weekend"/>
  </r>
  <r>
    <x v="1556"/>
    <x v="52"/>
    <s v="CUST0205"/>
    <x v="110"/>
    <x v="0"/>
    <s v="PRD029"/>
    <x v="11"/>
    <x v="1"/>
    <s v="STR092"/>
    <x v="26"/>
    <x v="0"/>
    <s v="EMP0336"/>
    <s v="Sanjay Sharma"/>
    <s v="Billing"/>
    <n v="4"/>
    <n v="334.24"/>
    <n v="20"/>
    <n v="267.39"/>
    <x v="1477"/>
    <n v="1044.8800000000001"/>
    <n v="24.69"/>
    <x v="1"/>
    <x v="1"/>
    <x v="1"/>
    <s v="18:13"/>
    <s v="Weekday"/>
  </r>
  <r>
    <x v="1557"/>
    <x v="25"/>
    <s v="CUST0263"/>
    <x v="18"/>
    <x v="0"/>
    <s v="PRD069"/>
    <x v="141"/>
    <x v="11"/>
    <s v="STR070"/>
    <x v="104"/>
    <x v="0"/>
    <s v="EMP0211"/>
    <s v="Tamil Mudaliar"/>
    <s v="Cashier"/>
    <n v="6"/>
    <n v="479.54"/>
    <n v="0"/>
    <n v="0"/>
    <x v="1478"/>
    <n v="2020.8"/>
    <n v="856.44"/>
    <x v="1"/>
    <x v="1"/>
    <x v="1"/>
    <s v="11:48"/>
    <s v="Weekday"/>
  </r>
  <r>
    <x v="1558"/>
    <x v="1"/>
    <s v="CUST0396"/>
    <x v="116"/>
    <x v="1"/>
    <s v="PRD142"/>
    <x v="110"/>
    <x v="10"/>
    <s v="STR148"/>
    <x v="103"/>
    <x v="2"/>
    <s v="EMP0267"/>
    <s v="Ashok Pillai"/>
    <s v="HR"/>
    <n v="2"/>
    <n v="522.78"/>
    <n v="15"/>
    <n v="156.83000000000001"/>
    <x v="1479"/>
    <n v="791.74"/>
    <n v="96.99"/>
    <x v="1"/>
    <x v="1"/>
    <x v="1"/>
    <s v="14:13"/>
    <s v="Weekday"/>
  </r>
  <r>
    <x v="1559"/>
    <x v="25"/>
    <s v="CUST0246"/>
    <x v="62"/>
    <x v="0"/>
    <s v="PRD089"/>
    <x v="116"/>
    <x v="8"/>
    <s v="STR126"/>
    <x v="60"/>
    <x v="1"/>
    <s v="EMP0080"/>
    <s v="Charulatha Balan"/>
    <s v="Sales"/>
    <n v="5"/>
    <n v="326.66000000000003"/>
    <n v="10"/>
    <n v="163.33000000000001"/>
    <x v="1480"/>
    <n v="1257.0999999999999"/>
    <n v="212.87"/>
    <x v="1"/>
    <x v="1"/>
    <x v="1"/>
    <s v="14:14"/>
    <s v="Weekday"/>
  </r>
  <r>
    <x v="1560"/>
    <x v="248"/>
    <s v="CUST0115"/>
    <x v="362"/>
    <x v="1"/>
    <s v="PRD052"/>
    <x v="98"/>
    <x v="5"/>
    <s v="STR036"/>
    <x v="83"/>
    <x v="0"/>
    <s v="EMP0150"/>
    <s v="Dhanya Iyer"/>
    <s v="Operations"/>
    <n v="4"/>
    <n v="328.59"/>
    <n v="0"/>
    <n v="0"/>
    <x v="1481"/>
    <n v="1021.96"/>
    <n v="292.39999999999998"/>
    <x v="1"/>
    <x v="0"/>
    <x v="1"/>
    <s v="10:16"/>
    <s v="Weekday"/>
  </r>
  <r>
    <x v="1561"/>
    <x v="71"/>
    <s v="CUST0663"/>
    <x v="133"/>
    <x v="1"/>
    <s v="PRD097"/>
    <x v="7"/>
    <x v="4"/>
    <s v="STR081"/>
    <x v="119"/>
    <x v="0"/>
    <s v="EMP0274"/>
    <s v="Uma Subramaniam"/>
    <s v="Sales"/>
    <n v="3"/>
    <n v="365.92"/>
    <n v="0"/>
    <n v="0"/>
    <x v="1482"/>
    <n v="931.14"/>
    <n v="331.28"/>
    <x v="1"/>
    <x v="1"/>
    <x v="1"/>
    <s v="16:20"/>
    <s v="Weekend"/>
  </r>
  <r>
    <x v="1562"/>
    <x v="353"/>
    <s v="CUST0084"/>
    <x v="557"/>
    <x v="1"/>
    <s v="PRD071"/>
    <x v="76"/>
    <x v="2"/>
    <s v="STR078"/>
    <x v="53"/>
    <x v="0"/>
    <s v="EMP0296"/>
    <s v="Vani Venkataraman"/>
    <s v="Billing"/>
    <n v="2"/>
    <n v="53.39"/>
    <n v="15"/>
    <n v="16.02"/>
    <x v="1483"/>
    <n v="86.02"/>
    <n v="4.74"/>
    <x v="1"/>
    <x v="1"/>
    <x v="0"/>
    <s v="19:15"/>
    <s v="Weekday"/>
  </r>
  <r>
    <x v="1563"/>
    <x v="5"/>
    <s v="CUST0030"/>
    <x v="245"/>
    <x v="1"/>
    <s v="PRD097"/>
    <x v="7"/>
    <x v="4"/>
    <s v="STR003"/>
    <x v="43"/>
    <x v="0"/>
    <s v="EMP0245"/>
    <s v="Ashok Nathan"/>
    <s v="Inventory"/>
    <n v="5"/>
    <n v="365.92"/>
    <n v="15"/>
    <n v="274.44"/>
    <x v="1484"/>
    <n v="1551.9"/>
    <n v="236.53"/>
    <x v="1"/>
    <x v="1"/>
    <x v="2"/>
    <s v="20:27"/>
    <s v="Weekend"/>
  </r>
  <r>
    <x v="1564"/>
    <x v="118"/>
    <s v="CUST0576"/>
    <x v="573"/>
    <x v="0"/>
    <s v="PRD028"/>
    <x v="48"/>
    <x v="1"/>
    <s v="STR158"/>
    <x v="148"/>
    <x v="2"/>
    <s v="EMP0133"/>
    <s v="Deepak Naicker"/>
    <s v="Sales"/>
    <n v="5"/>
    <n v="433.97"/>
    <n v="10"/>
    <n v="216.99"/>
    <x v="1485"/>
    <n v="1549.9"/>
    <n v="402.96"/>
    <x v="1"/>
    <x v="1"/>
    <x v="1"/>
    <s v="13:57"/>
    <s v="Weekday"/>
  </r>
  <r>
    <x v="1565"/>
    <x v="208"/>
    <s v="CUST0308"/>
    <x v="24"/>
    <x v="0"/>
    <s v="PRD045"/>
    <x v="139"/>
    <x v="12"/>
    <s v="STR158"/>
    <x v="148"/>
    <x v="2"/>
    <s v="EMP0107"/>
    <s v="Sangeetha Devi"/>
    <s v="Sales"/>
    <n v="6"/>
    <n v="70.900000000000006"/>
    <n v="15"/>
    <n v="63.81"/>
    <x v="1486"/>
    <n v="347.34"/>
    <n v="68.489999999999995"/>
    <x v="1"/>
    <x v="1"/>
    <x v="1"/>
    <s v="18:55"/>
    <s v="Weekend"/>
  </r>
  <r>
    <x v="1566"/>
    <x v="226"/>
    <s v="CUST0495"/>
    <x v="212"/>
    <x v="0"/>
    <s v="PRD117"/>
    <x v="82"/>
    <x v="6"/>
    <s v="STR146"/>
    <x v="139"/>
    <x v="2"/>
    <s v="EMP0343"/>
    <s v="Kishore Velan"/>
    <s v="Inventory"/>
    <n v="5"/>
    <n v="279.74"/>
    <n v="0"/>
    <n v="0"/>
    <x v="1487"/>
    <n v="1207.2"/>
    <n v="191.5"/>
    <x v="1"/>
    <x v="1"/>
    <x v="1"/>
    <s v="17:42"/>
    <s v="Weekday"/>
  </r>
  <r>
    <x v="1567"/>
    <x v="343"/>
    <s v="CUST0008"/>
    <x v="95"/>
    <x v="1"/>
    <s v="PRD132"/>
    <x v="58"/>
    <x v="7"/>
    <s v="STR142"/>
    <x v="100"/>
    <x v="2"/>
    <s v="EMP0101"/>
    <s v="Hariharan Chandran"/>
    <s v="Operations"/>
    <n v="2"/>
    <n v="351.78"/>
    <n v="0"/>
    <n v="0"/>
    <x v="1488"/>
    <n v="507.66"/>
    <n v="195.9"/>
    <x v="1"/>
    <x v="1"/>
    <x v="1"/>
    <s v="18:49"/>
    <s v="Weekday"/>
  </r>
  <r>
    <x v="1568"/>
    <x v="137"/>
    <s v="CUST0106"/>
    <x v="226"/>
    <x v="0"/>
    <s v="PRD060"/>
    <x v="114"/>
    <x v="11"/>
    <s v="STR077"/>
    <x v="136"/>
    <x v="0"/>
    <s v="EMP0030"/>
    <s v="Hariharan Rao"/>
    <s v="Cashier"/>
    <n v="3"/>
    <n v="78.72"/>
    <n v="0"/>
    <n v="0"/>
    <x v="1489"/>
    <n v="162.75"/>
    <n v="73.41"/>
    <x v="1"/>
    <x v="1"/>
    <x v="2"/>
    <s v="15:10"/>
    <s v="Weekday"/>
  </r>
  <r>
    <x v="1569"/>
    <x v="250"/>
    <s v="CUST0179"/>
    <x v="580"/>
    <x v="0"/>
    <s v="PRD139"/>
    <x v="96"/>
    <x v="10"/>
    <s v="STR110"/>
    <x v="118"/>
    <x v="1"/>
    <s v="EMP0187"/>
    <s v="Yogesh Naidu"/>
    <s v="Billing"/>
    <n v="6"/>
    <n v="93.93"/>
    <n v="20"/>
    <n v="112.72"/>
    <x v="1490"/>
    <n v="424.2"/>
    <n v="26.66"/>
    <x v="1"/>
    <x v="1"/>
    <x v="2"/>
    <s v="17:44"/>
    <s v="Weekday"/>
  </r>
  <r>
    <x v="1570"/>
    <x v="17"/>
    <s v="CUST0086"/>
    <x v="45"/>
    <x v="1"/>
    <s v="PRD029"/>
    <x v="11"/>
    <x v="1"/>
    <s v="STR108"/>
    <x v="30"/>
    <x v="1"/>
    <s v="EMP0171"/>
    <s v="Ashok Nair"/>
    <s v="Cashier"/>
    <n v="1"/>
    <n v="332.73"/>
    <n v="20"/>
    <n v="66.55"/>
    <x v="1223"/>
    <n v="261.22000000000003"/>
    <n v="4.96"/>
    <x v="1"/>
    <x v="1"/>
    <x v="1"/>
    <s v="19:45"/>
    <s v="Weekday"/>
  </r>
  <r>
    <x v="1571"/>
    <x v="112"/>
    <s v="CUST0074"/>
    <x v="547"/>
    <x v="2"/>
    <s v="PRD006"/>
    <x v="30"/>
    <x v="9"/>
    <s v="STR034"/>
    <x v="140"/>
    <x v="0"/>
    <s v="EMP0059"/>
    <s v="Ezhil Rao"/>
    <s v="Billing"/>
    <n v="2"/>
    <n v="343.56"/>
    <n v="0"/>
    <n v="0"/>
    <x v="932"/>
    <n v="432.64"/>
    <n v="357.55"/>
    <x v="1"/>
    <x v="1"/>
    <x v="1"/>
    <s v="19:51"/>
    <s v="Weekend"/>
  </r>
  <r>
    <x v="1572"/>
    <x v="262"/>
    <s v="CUST0246"/>
    <x v="62"/>
    <x v="0"/>
    <s v="PRD086"/>
    <x v="70"/>
    <x v="8"/>
    <s v="STR072"/>
    <x v="164"/>
    <x v="0"/>
    <s v="EMP0124"/>
    <s v="Vijay Pandian"/>
    <s v="Sales"/>
    <n v="0"/>
    <n v="359.87"/>
    <n v="0"/>
    <n v="0"/>
    <x v="1491"/>
    <n v="823.83"/>
    <n v="417.72"/>
    <x v="1"/>
    <x v="1"/>
    <x v="2"/>
    <s v="16:36"/>
    <s v="Weekend"/>
  </r>
  <r>
    <x v="1573"/>
    <x v="16"/>
    <s v="CUST0573"/>
    <x v="80"/>
    <x v="2"/>
    <s v="PRD034"/>
    <x v="84"/>
    <x v="1"/>
    <s v="STR018"/>
    <x v="69"/>
    <x v="0"/>
    <s v="EMP0308"/>
    <s v="Thenmozhi Selvam"/>
    <s v="Cashier"/>
    <n v="6"/>
    <n v="128.81"/>
    <n v="0"/>
    <n v="0"/>
    <x v="1492"/>
    <n v="584.1"/>
    <n v="304.69"/>
    <x v="1"/>
    <x v="1"/>
    <x v="1"/>
    <s v="12:12"/>
    <s v="Weekend"/>
  </r>
  <r>
    <x v="1574"/>
    <x v="151"/>
    <s v="CUST0227"/>
    <x v="60"/>
    <x v="1"/>
    <s v="PRD119"/>
    <x v="8"/>
    <x v="6"/>
    <s v="STR032"/>
    <x v="99"/>
    <x v="0"/>
    <s v="EMP0252"/>
    <s v="Deepak Iyer"/>
    <s v="Sales"/>
    <n v="2"/>
    <n v="234.86"/>
    <n v="10"/>
    <n v="46.97"/>
    <x v="1493"/>
    <n v="426.46"/>
    <n v="59.7"/>
    <x v="1"/>
    <x v="1"/>
    <x v="0"/>
    <s v="11:16"/>
    <s v="Weekend"/>
  </r>
  <r>
    <x v="1575"/>
    <x v="11"/>
    <s v="CUST0056"/>
    <x v="581"/>
    <x v="1"/>
    <s v="PRD069"/>
    <x v="141"/>
    <x v="11"/>
    <s v="STR048"/>
    <x v="28"/>
    <x v="0"/>
    <s v="EMP0152"/>
    <s v="Thiru Varma"/>
    <s v="Store Manager"/>
    <n v="3"/>
    <n v="468.94"/>
    <n v="5"/>
    <n v="70.34"/>
    <x v="1494"/>
    <n v="1010.4"/>
    <n v="326.08"/>
    <x v="1"/>
    <x v="1"/>
    <x v="1"/>
    <s v="12:03"/>
    <s v="Weekday"/>
  </r>
  <r>
    <x v="1576"/>
    <x v="280"/>
    <s v="CUST0574"/>
    <x v="15"/>
    <x v="2"/>
    <s v="PRD035"/>
    <x v="29"/>
    <x v="1"/>
    <s v="STR091"/>
    <x v="44"/>
    <x v="0"/>
    <s v="EMP0218"/>
    <s v="Missing Employee Name"/>
    <s v="Sales"/>
    <n v="4"/>
    <n v="503.36"/>
    <n v="20"/>
    <n v="402.69"/>
    <x v="338"/>
    <n v="1559.2"/>
    <n v="51.55"/>
    <x v="1"/>
    <x v="1"/>
    <x v="1"/>
    <s v="16:58"/>
    <s v="Weekday"/>
  </r>
  <r>
    <x v="1577"/>
    <x v="112"/>
    <s v="CUST0398"/>
    <x v="137"/>
    <x v="0"/>
    <s v="PRD133"/>
    <x v="14"/>
    <x v="7"/>
    <s v="STR124"/>
    <x v="29"/>
    <x v="1"/>
    <s v="EMP0042"/>
    <s v="Nirmala Venkataraman"/>
    <s v="Sales"/>
    <n v="6"/>
    <n v="82.49"/>
    <n v="20"/>
    <n v="98.99"/>
    <x v="1495"/>
    <n v="373.5"/>
    <n v="81.84"/>
    <x v="1"/>
    <x v="1"/>
    <x v="2"/>
    <s v="17:14"/>
    <s v="Weekend"/>
  </r>
  <r>
    <x v="1578"/>
    <x v="270"/>
    <s v="CUST0214"/>
    <x v="157"/>
    <x v="2"/>
    <s v="PRD026"/>
    <x v="99"/>
    <x v="1"/>
    <s v="STR060"/>
    <x v="22"/>
    <x v="2"/>
    <s v="EMP0314"/>
    <s v="Naveen Naidu"/>
    <s v="Cashier"/>
    <n v="3"/>
    <n v="329.69"/>
    <n v="0"/>
    <n v="0"/>
    <x v="1496"/>
    <n v="741.75"/>
    <n v="247.32"/>
    <x v="1"/>
    <x v="1"/>
    <x v="2"/>
    <s v="20:38"/>
    <s v="Weekday"/>
  </r>
  <r>
    <x v="1579"/>
    <x v="117"/>
    <s v="CUST0066"/>
    <x v="253"/>
    <x v="1"/>
    <s v="PRD080"/>
    <x v="106"/>
    <x v="2"/>
    <s v="STR058"/>
    <x v="90"/>
    <x v="0"/>
    <s v="EMP0312"/>
    <s v="Vasanthi Chettiar"/>
    <s v="Sales"/>
    <n v="4"/>
    <n v="275.70999999999998"/>
    <n v="5"/>
    <n v="55.14"/>
    <x v="1497"/>
    <n v="825.2"/>
    <n v="222.5"/>
    <x v="1"/>
    <x v="1"/>
    <x v="2"/>
    <s v="19:34"/>
    <s v="Weekday"/>
  </r>
  <r>
    <x v="1580"/>
    <x v="322"/>
    <s v="CUST0327"/>
    <x v="82"/>
    <x v="2"/>
    <s v="PRD001"/>
    <x v="92"/>
    <x v="9"/>
    <s v="STR012"/>
    <x v="85"/>
    <x v="0"/>
    <s v="EMP0142"/>
    <s v="Sathish Subramaniam"/>
    <s v="Billing"/>
    <n v="2"/>
    <n v="299.73"/>
    <n v="0"/>
    <n v="0"/>
    <x v="227"/>
    <n v="369.48"/>
    <n v="319.89999999999998"/>
    <x v="1"/>
    <x v="1"/>
    <x v="1"/>
    <s v="18:59"/>
    <s v="Weekend"/>
  </r>
  <r>
    <x v="1581"/>
    <x v="354"/>
    <s v="CUST0605"/>
    <x v="175"/>
    <x v="0"/>
    <s v="PRD109"/>
    <x v="93"/>
    <x v="3"/>
    <s v="STR154"/>
    <x v="3"/>
    <x v="2"/>
    <s v="EMP0165"/>
    <s v="Aishwarya Nathan"/>
    <s v="Sales"/>
    <n v="4"/>
    <n v="163.55000000000001"/>
    <n v="0"/>
    <n v="0"/>
    <x v="1498"/>
    <n v="551.79999999999995"/>
    <n v="102.4"/>
    <x v="1"/>
    <x v="1"/>
    <x v="2"/>
    <s v="12:44"/>
    <s v="Weekday"/>
  </r>
  <r>
    <x v="1582"/>
    <x v="355"/>
    <s v="CUST0048"/>
    <x v="582"/>
    <x v="1"/>
    <s v="PRD065"/>
    <x v="125"/>
    <x v="11"/>
    <s v="STR014"/>
    <x v="131"/>
    <x v="0"/>
    <s v="EMP0282"/>
    <s v="Gokul Nathan"/>
    <s v="Sales"/>
    <n v="1"/>
    <n v="277.42"/>
    <n v="5"/>
    <n v="13.87"/>
    <x v="1499"/>
    <n v="199.16"/>
    <n v="64.39"/>
    <x v="1"/>
    <x v="1"/>
    <x v="1"/>
    <s v="11:22"/>
    <s v="Weekday"/>
  </r>
  <r>
    <x v="1583"/>
    <x v="298"/>
    <s v="CUST0338"/>
    <x v="520"/>
    <x v="2"/>
    <s v="PRD025"/>
    <x v="1"/>
    <x v="1"/>
    <s v="STR015"/>
    <x v="138"/>
    <x v="0"/>
    <s v="EMP0086"/>
    <s v="Charulatha Murugan"/>
    <s v="Sales"/>
    <n v="3"/>
    <n v="383.51"/>
    <n v="10"/>
    <n v="115.05"/>
    <x v="1500"/>
    <n v="857.7"/>
    <n v="-92.6"/>
    <x v="1"/>
    <x v="1"/>
    <x v="1"/>
    <s v="10:10"/>
    <s v="Weekday"/>
  </r>
  <r>
    <x v="1584"/>
    <x v="164"/>
    <s v="CUST0096"/>
    <x v="203"/>
    <x v="0"/>
    <s v="PRD056"/>
    <x v="54"/>
    <x v="5"/>
    <s v="STR119"/>
    <x v="152"/>
    <x v="1"/>
    <s v="EMP0110"/>
    <s v="Nandhini Chandran"/>
    <s v="Cashier"/>
    <n v="7"/>
    <n v="357.05"/>
    <n v="5"/>
    <n v="124.97"/>
    <x v="1501"/>
    <n v="1669.01"/>
    <n v="705.37"/>
    <x v="1"/>
    <x v="1"/>
    <x v="2"/>
    <s v="10:57"/>
    <s v="Weekday"/>
  </r>
  <r>
    <x v="1585"/>
    <x v="286"/>
    <s v="CUST0018"/>
    <x v="476"/>
    <x v="1"/>
    <s v="PRD105"/>
    <x v="68"/>
    <x v="3"/>
    <s v="STR144"/>
    <x v="127"/>
    <x v="2"/>
    <s v="EMP0048"/>
    <s v="Ovi Venkataraman"/>
    <s v="Cashier"/>
    <n v="2"/>
    <n v="131.03"/>
    <n v="0"/>
    <n v="0"/>
    <x v="1502"/>
    <n v="234.54"/>
    <n v="27.52"/>
    <x v="1"/>
    <x v="1"/>
    <x v="2"/>
    <s v="15:15"/>
    <s v="Weekday"/>
  </r>
  <r>
    <x v="1586"/>
    <x v="93"/>
    <s v="CUST0412"/>
    <x v="411"/>
    <x v="0"/>
    <s v="PRD007"/>
    <x v="131"/>
    <x v="9"/>
    <s v="STR093"/>
    <x v="144"/>
    <x v="1"/>
    <s v="EMP0141"/>
    <s v="Mala Velan"/>
    <s v="Sales"/>
    <n v="7"/>
    <n v="479.24"/>
    <n v="0"/>
    <n v="0"/>
    <x v="1503"/>
    <n v="1858.08"/>
    <n v="1999.8"/>
    <x v="1"/>
    <x v="1"/>
    <x v="1"/>
    <s v="10:36"/>
    <s v="Weekend"/>
  </r>
  <r>
    <x v="1587"/>
    <x v="318"/>
    <s v="CUST0396"/>
    <x v="116"/>
    <x v="1"/>
    <s v="PRD035"/>
    <x v="29"/>
    <x v="1"/>
    <s v="STR124"/>
    <x v="29"/>
    <x v="1"/>
    <s v="EMP0138"/>
    <s v="Dinesh Velan"/>
    <s v="Cashier"/>
    <n v="2"/>
    <n v="503.36"/>
    <n v="10"/>
    <n v="100.67"/>
    <x v="1504"/>
    <n v="779.6"/>
    <n v="126.45"/>
    <x v="1"/>
    <x v="1"/>
    <x v="1"/>
    <s v="16:24"/>
    <s v="Weekday"/>
  </r>
  <r>
    <x v="1588"/>
    <x v="66"/>
    <s v="Customer Id Missing"/>
    <x v="195"/>
    <x v="3"/>
    <s v="PRD031"/>
    <x v="90"/>
    <x v="1"/>
    <s v="STR129"/>
    <x v="71"/>
    <x v="1"/>
    <s v="EMP0075"/>
    <s v="Yogesh Velan"/>
    <s v="Billing"/>
    <n v="8"/>
    <n v="385.8"/>
    <n v="10"/>
    <n v="308.64"/>
    <x v="1505"/>
    <n v="2174.2399999999998"/>
    <n v="603.52"/>
    <x v="1"/>
    <x v="1"/>
    <x v="2"/>
    <s v="17:23"/>
    <s v="Weekday"/>
  </r>
  <r>
    <x v="1589"/>
    <x v="287"/>
    <s v="CUST0675"/>
    <x v="128"/>
    <x v="0"/>
    <s v="PRD111"/>
    <x v="3"/>
    <x v="3"/>
    <s v="STR076"/>
    <x v="4"/>
    <x v="0"/>
    <s v="EMP0056"/>
    <s v="Anjali Balan"/>
    <s v="Sales"/>
    <n v="3"/>
    <n v="232.32"/>
    <n v="0"/>
    <n v="0"/>
    <x v="1506"/>
    <n v="572.70000000000005"/>
    <n v="124.26"/>
    <x v="1"/>
    <x v="1"/>
    <x v="1"/>
    <s v="14:42"/>
    <s v="Weekday"/>
  </r>
  <r>
    <x v="1590"/>
    <x v="62"/>
    <s v="CUST0523"/>
    <x v="268"/>
    <x v="1"/>
    <s v="PRD044"/>
    <x v="113"/>
    <x v="12"/>
    <s v="STR152"/>
    <x v="160"/>
    <x v="2"/>
    <s v="EMP0291"/>
    <s v="Sathish Nathan"/>
    <s v="HR"/>
    <n v="3"/>
    <n v="229.81"/>
    <n v="5"/>
    <n v="34.47"/>
    <x v="1507"/>
    <n v="624.66"/>
    <n v="128.54"/>
    <x v="1"/>
    <x v="1"/>
    <x v="2"/>
    <s v="15:09"/>
    <s v="Weekend"/>
  </r>
  <r>
    <x v="1591"/>
    <x v="113"/>
    <s v="CUST0381"/>
    <x v="257"/>
    <x v="2"/>
    <s v="PRD136"/>
    <x v="45"/>
    <x v="7"/>
    <s v="STR145"/>
    <x v="117"/>
    <x v="2"/>
    <s v="EMP0117"/>
    <s v="Janani Krishnan"/>
    <s v="Billing"/>
    <n v="2"/>
    <n v="123.11"/>
    <n v="20"/>
    <n v="49.24"/>
    <x v="1508"/>
    <n v="182.36"/>
    <n v="44.17"/>
    <x v="1"/>
    <x v="1"/>
    <x v="1"/>
    <s v="20:16"/>
    <s v="Weekend"/>
  </r>
  <r>
    <x v="1592"/>
    <x v="118"/>
    <s v="CUST0096"/>
    <x v="203"/>
    <x v="0"/>
    <s v="PRD104"/>
    <x v="100"/>
    <x v="4"/>
    <s v="STR093"/>
    <x v="144"/>
    <x v="1"/>
    <s v="EMP0141"/>
    <s v="Mala Velan"/>
    <s v="Sales"/>
    <n v="8"/>
    <n v="204.43"/>
    <n v="0"/>
    <n v="0"/>
    <x v="1509"/>
    <n v="1227.3599999999999"/>
    <n v="408.08"/>
    <x v="1"/>
    <x v="1"/>
    <x v="1"/>
    <s v="12:42"/>
    <s v="Weekday"/>
  </r>
  <r>
    <x v="1593"/>
    <x v="263"/>
    <s v="CUST0262"/>
    <x v="105"/>
    <x v="1"/>
    <s v="PRD017"/>
    <x v="27"/>
    <x v="0"/>
    <s v="STR096"/>
    <x v="126"/>
    <x v="1"/>
    <s v="EMP0301"/>
    <s v="Kalpana Prabhu"/>
    <s v="Inventory"/>
    <n v="3"/>
    <n v="464.41"/>
    <n v="15"/>
    <n v="208.98"/>
    <x v="1510"/>
    <n v="1193.07"/>
    <n v="-8.82"/>
    <x v="1"/>
    <x v="1"/>
    <x v="1"/>
    <s v="14:37"/>
    <s v="Weekday"/>
  </r>
  <r>
    <x v="1594"/>
    <x v="176"/>
    <s v="CUST0038"/>
    <x v="583"/>
    <x v="2"/>
    <s v="PRD114"/>
    <x v="37"/>
    <x v="3"/>
    <s v="STR082"/>
    <x v="87"/>
    <x v="0"/>
    <s v="EMP0115"/>
    <s v="Vasanth Menon"/>
    <s v="Store Manager"/>
    <n v="1"/>
    <n v="188.64"/>
    <n v="0"/>
    <n v="0"/>
    <x v="1511"/>
    <n v="158.28"/>
    <n v="58.66"/>
    <x v="1"/>
    <x v="1"/>
    <x v="1"/>
    <s v="13:30"/>
    <s v="Weekend"/>
  </r>
  <r>
    <x v="1595"/>
    <x v="8"/>
    <s v="CUST0090"/>
    <x v="548"/>
    <x v="1"/>
    <s v="PRD128"/>
    <x v="105"/>
    <x v="7"/>
    <s v="STR079"/>
    <x v="123"/>
    <x v="0"/>
    <s v="EMP0295"/>
    <s v="Lakshmi Nair"/>
    <s v="Inventory"/>
    <n v="3"/>
    <n v="253.11"/>
    <n v="0"/>
    <n v="0"/>
    <x v="1512"/>
    <n v="572.22"/>
    <n v="301.01"/>
    <x v="1"/>
    <x v="1"/>
    <x v="2"/>
    <s v="15:02"/>
    <s v="Weekend"/>
  </r>
  <r>
    <x v="1596"/>
    <x v="78"/>
    <s v="CUST0610"/>
    <x v="504"/>
    <x v="0"/>
    <s v="PRD008"/>
    <x v="88"/>
    <x v="9"/>
    <s v="STR101"/>
    <x v="31"/>
    <x v="1"/>
    <s v="EMP0249"/>
    <s v="Radha Murugan"/>
    <s v="Inventory"/>
    <n v="3"/>
    <n v="510.28"/>
    <n v="15"/>
    <n v="229.63"/>
    <x v="1513"/>
    <n v="848.64"/>
    <n v="452.57"/>
    <x v="1"/>
    <x v="1"/>
    <x v="1"/>
    <s v="15:26"/>
    <s v="Weekday"/>
  </r>
  <r>
    <x v="1597"/>
    <x v="135"/>
    <s v="CUST0179"/>
    <x v="580"/>
    <x v="0"/>
    <s v="PRD028"/>
    <x v="48"/>
    <x v="1"/>
    <s v="STR063"/>
    <x v="72"/>
    <x v="0"/>
    <s v="EMP0324"/>
    <s v="Devi Raj"/>
    <s v="Inventory"/>
    <n v="6"/>
    <n v="421.9"/>
    <n v="0"/>
    <n v="0"/>
    <x v="1514"/>
    <n v="1859.88"/>
    <n v="1051.23"/>
    <x v="1"/>
    <x v="1"/>
    <x v="1"/>
    <s v="17:44"/>
    <s v="Weekend"/>
  </r>
  <r>
    <x v="1598"/>
    <x v="250"/>
    <s v="CUST0409"/>
    <x v="208"/>
    <x v="0"/>
    <s v="PRD082"/>
    <x v="25"/>
    <x v="8"/>
    <s v="STR069"/>
    <x v="108"/>
    <x v="0"/>
    <s v="EMP0275"/>
    <s v="Tara Kumar"/>
    <s v="Billing"/>
    <n v="4"/>
    <n v="252.99"/>
    <n v="0"/>
    <n v="0"/>
    <x v="1515"/>
    <n v="769.64"/>
    <n v="242.32"/>
    <x v="1"/>
    <x v="1"/>
    <x v="1"/>
    <s v="16:08"/>
    <s v="Weekday"/>
  </r>
  <r>
    <x v="1599"/>
    <x v="252"/>
    <s v="CUST0108"/>
    <x v="473"/>
    <x v="0"/>
    <s v="PRD061"/>
    <x v="130"/>
    <x v="11"/>
    <s v="STR037"/>
    <x v="57"/>
    <x v="0"/>
    <s v="EMP0341"/>
    <s v="Indira Chandran"/>
    <s v="Billing"/>
    <n v="5"/>
    <n v="364.69"/>
    <n v="0"/>
    <n v="0"/>
    <x v="1516"/>
    <n v="1108.5999999999999"/>
    <n v="988.37"/>
    <x v="1"/>
    <x v="1"/>
    <x v="1"/>
    <s v="15:34"/>
    <s v="Weekend"/>
  </r>
  <r>
    <x v="1600"/>
    <x v="249"/>
    <s v="CUST0222"/>
    <x v="584"/>
    <x v="1"/>
    <s v="PRD017"/>
    <x v="27"/>
    <x v="0"/>
    <s v="STR034"/>
    <x v="140"/>
    <x v="0"/>
    <s v="EMP0059"/>
    <s v="Ezhil Rao"/>
    <s v="Billing"/>
    <n v="1"/>
    <n v="464.41"/>
    <n v="20"/>
    <n v="92.88"/>
    <x v="211"/>
    <n v="397.69"/>
    <n v="-26.16"/>
    <x v="1"/>
    <x v="1"/>
    <x v="2"/>
    <s v="13:37"/>
    <s v="Weekday"/>
  </r>
  <r>
    <x v="1601"/>
    <x v="112"/>
    <s v="CUST0345"/>
    <x v="585"/>
    <x v="2"/>
    <s v="PRD034"/>
    <x v="84"/>
    <x v="1"/>
    <s v="STR075"/>
    <x v="10"/>
    <x v="0"/>
    <s v="EMP0300"/>
    <s v="Thiru Raj"/>
    <s v="Sales"/>
    <n v="4"/>
    <n v="124.84"/>
    <n v="0"/>
    <n v="0"/>
    <x v="1517"/>
    <n v="389.4"/>
    <n v="184.86"/>
    <x v="1"/>
    <x v="1"/>
    <x v="1"/>
    <s v="21:53"/>
    <s v="Weekend"/>
  </r>
  <r>
    <x v="1602"/>
    <x v="106"/>
    <s v="CUST0045"/>
    <x v="244"/>
    <x v="0"/>
    <s v="PRD071"/>
    <x v="76"/>
    <x v="2"/>
    <s v="STR044"/>
    <x v="20"/>
    <x v="0"/>
    <s v="EMP0118"/>
    <s v="Banu Nathan"/>
    <s v="Inventory"/>
    <n v="6"/>
    <n v="59.94"/>
    <n v="0"/>
    <n v="0"/>
    <x v="1518"/>
    <n v="258.06"/>
    <n v="155.53"/>
    <x v="1"/>
    <x v="1"/>
    <x v="1"/>
    <s v="13:37"/>
    <s v="Weekend"/>
  </r>
  <r>
    <x v="1603"/>
    <x v="300"/>
    <s v="CUST0677"/>
    <x v="230"/>
    <x v="0"/>
    <s v="PRD032"/>
    <x v="42"/>
    <x v="1"/>
    <s v="STR049"/>
    <x v="33"/>
    <x v="0"/>
    <s v="EMP0017"/>
    <s v="Ovi Sharma"/>
    <s v="Sales"/>
    <n v="5"/>
    <n v="151.47999999999999"/>
    <n v="0"/>
    <n v="0"/>
    <x v="1519"/>
    <n v="579.54999999999995"/>
    <n v="291.45999999999998"/>
    <x v="1"/>
    <x v="1"/>
    <x v="1"/>
    <s v="09:44"/>
    <s v="Weekend"/>
  </r>
  <r>
    <x v="1604"/>
    <x v="46"/>
    <s v="CUST0455"/>
    <x v="127"/>
    <x v="0"/>
    <s v="PRD018"/>
    <x v="0"/>
    <x v="0"/>
    <s v="STR008"/>
    <x v="8"/>
    <x v="0"/>
    <s v="EMP0175"/>
    <s v="Dinesh Reddy"/>
    <s v="Sales"/>
    <n v="7"/>
    <n v="239.76"/>
    <n v="15"/>
    <n v="251.75"/>
    <x v="1520"/>
    <n v="1338.4"/>
    <n v="302.16000000000003"/>
    <x v="1"/>
    <x v="1"/>
    <x v="0"/>
    <s v="14:40"/>
    <s v="Weekend"/>
  </r>
  <r>
    <x v="1605"/>
    <x v="76"/>
    <s v="CUST0143"/>
    <x v="6"/>
    <x v="1"/>
    <s v="PRD099"/>
    <x v="72"/>
    <x v="4"/>
    <s v="STR030"/>
    <x v="158"/>
    <x v="0"/>
    <s v="EMP0224"/>
    <s v="Sathish Sekar"/>
    <s v="Operations"/>
    <n v="1"/>
    <n v="401.06"/>
    <n v="15"/>
    <n v="60.16"/>
    <x v="1521"/>
    <n v="347.47"/>
    <n v="-6.57"/>
    <x v="1"/>
    <x v="1"/>
    <x v="1"/>
    <s v="12:40"/>
    <s v="Weekday"/>
  </r>
  <r>
    <x v="1606"/>
    <x v="256"/>
    <s v="CUST0200"/>
    <x v="65"/>
    <x v="0"/>
    <s v="PRD008"/>
    <x v="88"/>
    <x v="9"/>
    <s v="STR032"/>
    <x v="99"/>
    <x v="0"/>
    <s v="EMP0070"/>
    <s v="Umesh Subramaniam"/>
    <s v="Sales"/>
    <n v="3"/>
    <n v="506.54"/>
    <n v="0"/>
    <n v="0"/>
    <x v="1522"/>
    <n v="848.64"/>
    <n v="670.98"/>
    <x v="1"/>
    <x v="1"/>
    <x v="1"/>
    <s v="18:03"/>
    <s v="Weekday"/>
  </r>
  <r>
    <x v="1607"/>
    <x v="130"/>
    <s v="CUST0421"/>
    <x v="176"/>
    <x v="2"/>
    <s v="PRD058"/>
    <x v="146"/>
    <x v="11"/>
    <s v="STR051"/>
    <x v="52"/>
    <x v="0"/>
    <s v="EMP0126"/>
    <s v="Anjali Kumar"/>
    <s v="Sales"/>
    <n v="2"/>
    <n v="339.13"/>
    <n v="5"/>
    <n v="33.909999999999997"/>
    <x v="1523"/>
    <n v="501.36"/>
    <n v="239.64"/>
    <x v="1"/>
    <x v="1"/>
    <x v="1"/>
    <s v="14:20"/>
    <s v="Weekend"/>
  </r>
  <r>
    <x v="1608"/>
    <x v="26"/>
    <s v="CUST0498"/>
    <x v="407"/>
    <x v="2"/>
    <s v="PRD023"/>
    <x v="102"/>
    <x v="0"/>
    <s v="STR101"/>
    <x v="31"/>
    <x v="1"/>
    <s v="EMP0131"/>
    <s v="Vani Chandran"/>
    <s v="Inventory"/>
    <n v="1"/>
    <n v="342.27"/>
    <n v="0"/>
    <n v="0"/>
    <x v="1132"/>
    <n v="266.10000000000002"/>
    <n v="127.51"/>
    <x v="1"/>
    <x v="0"/>
    <x v="1"/>
    <s v="19:35"/>
    <s v="Weekend"/>
  </r>
  <r>
    <x v="1609"/>
    <x v="80"/>
    <s v="CUST0098"/>
    <x v="586"/>
    <x v="1"/>
    <s v="PRD012"/>
    <x v="61"/>
    <x v="9"/>
    <s v="STR088"/>
    <x v="97"/>
    <x v="0"/>
    <s v="EMP0229"/>
    <s v="Udhay Sekar"/>
    <s v="Sales"/>
    <n v="1"/>
    <n v="541.35"/>
    <n v="10"/>
    <n v="54.13"/>
    <x v="1524"/>
    <n v="336.4"/>
    <n v="223.9"/>
    <x v="1"/>
    <x v="1"/>
    <x v="0"/>
    <s v="18:07"/>
    <s v="Weekend"/>
  </r>
  <r>
    <x v="1610"/>
    <x v="158"/>
    <s v="CUST0293"/>
    <x v="121"/>
    <x v="0"/>
    <s v="PRD082"/>
    <x v="25"/>
    <x v="8"/>
    <s v="STR180"/>
    <x v="106"/>
    <x v="3"/>
    <s v="EMP0195"/>
    <s v="Ovi Menon"/>
    <s v="Sales"/>
    <n v="7"/>
    <n v="235.76"/>
    <n v="10"/>
    <n v="165.03"/>
    <x v="1525"/>
    <n v="1346.87"/>
    <n v="138.41999999999999"/>
    <x v="1"/>
    <x v="1"/>
    <x v="1"/>
    <s v="14:31"/>
    <s v="Weekday"/>
  </r>
  <r>
    <x v="1611"/>
    <x v="46"/>
    <s v="CUST0595"/>
    <x v="57"/>
    <x v="2"/>
    <s v="PRD044"/>
    <x v="113"/>
    <x v="12"/>
    <s v="STR051"/>
    <x v="52"/>
    <x v="0"/>
    <s v="EMP0156"/>
    <s v="Malathi Naicker"/>
    <s v="Inventory"/>
    <n v="2"/>
    <n v="229.81"/>
    <n v="0"/>
    <n v="0"/>
    <x v="1526"/>
    <n v="416.44"/>
    <n v="112.12"/>
    <x v="1"/>
    <x v="1"/>
    <x v="0"/>
    <s v="09:49"/>
    <s v="Weekend"/>
  </r>
  <r>
    <x v="1612"/>
    <x v="322"/>
    <s v="CUST0080"/>
    <x v="401"/>
    <x v="1"/>
    <s v="PRD109"/>
    <x v="93"/>
    <x v="3"/>
    <s v="STR083"/>
    <x v="134"/>
    <x v="0"/>
    <s v="EMP0074"/>
    <s v="Indira Varma"/>
    <s v="Sales"/>
    <n v="2"/>
    <n v="157.97999999999999"/>
    <n v="10"/>
    <n v="31.6"/>
    <x v="1527"/>
    <n v="275.89999999999998"/>
    <n v="51.11"/>
    <x v="1"/>
    <x v="1"/>
    <x v="0"/>
    <s v="21:28"/>
    <s v="Weekend"/>
  </r>
  <r>
    <x v="1613"/>
    <x v="217"/>
    <s v="CUST0415"/>
    <x v="296"/>
    <x v="0"/>
    <s v="PRD033"/>
    <x v="13"/>
    <x v="1"/>
    <s v="STR054"/>
    <x v="96"/>
    <x v="0"/>
    <s v="EMP0104"/>
    <s v="Pandi Nair"/>
    <s v="Inventory"/>
    <n v="3"/>
    <n v="249.45"/>
    <n v="15"/>
    <n v="112.25"/>
    <x v="1528"/>
    <n v="531.09"/>
    <n v="200.42"/>
    <x v="1"/>
    <x v="1"/>
    <x v="1"/>
    <s v="20:20"/>
    <s v="Weekend"/>
  </r>
  <r>
    <x v="1614"/>
    <x v="64"/>
    <s v="CUST0144"/>
    <x v="178"/>
    <x v="0"/>
    <s v="PRD032"/>
    <x v="42"/>
    <x v="1"/>
    <s v="STR068"/>
    <x v="21"/>
    <x v="0"/>
    <s v="EMP0233"/>
    <s v="Sangeetha Balan"/>
    <s v="Sales"/>
    <n v="8"/>
    <n v="157.32"/>
    <n v="0"/>
    <n v="0"/>
    <x v="1529"/>
    <n v="927.28"/>
    <n v="520.05999999999995"/>
    <x v="1"/>
    <x v="1"/>
    <x v="1"/>
    <s v="17:40"/>
    <s v="Weekend"/>
  </r>
  <r>
    <x v="1615"/>
    <x v="14"/>
    <s v="CUST0451"/>
    <x v="317"/>
    <x v="1"/>
    <s v="PRD059"/>
    <x v="133"/>
    <x v="11"/>
    <s v="STR095"/>
    <x v="55"/>
    <x v="1"/>
    <s v="EMP0177"/>
    <s v="Raghav Iyer"/>
    <s v="Store Manager"/>
    <n v="2"/>
    <n v="507.5"/>
    <n v="0"/>
    <n v="0"/>
    <x v="1530"/>
    <n v="726.58"/>
    <n v="440.67"/>
    <x v="1"/>
    <x v="1"/>
    <x v="2"/>
    <s v="17:38"/>
    <s v="Weekend"/>
  </r>
  <r>
    <x v="1616"/>
    <x v="143"/>
    <s v="CUST0172"/>
    <x v="155"/>
    <x v="1"/>
    <s v="PRD062"/>
    <x v="112"/>
    <x v="11"/>
    <s v="STR084"/>
    <x v="81"/>
    <x v="0"/>
    <s v="EMP0288"/>
    <s v="Chitra Selvam"/>
    <s v="Sales"/>
    <n v="1"/>
    <n v="446.17"/>
    <n v="0"/>
    <n v="0"/>
    <x v="1390"/>
    <n v="325.61"/>
    <n v="120.56"/>
    <x v="2"/>
    <x v="1"/>
    <x v="1"/>
    <s v="17:51"/>
    <s v="Weekday"/>
  </r>
  <r>
    <x v="1617"/>
    <x v="299"/>
    <s v="CUST0151"/>
    <x v="369"/>
    <x v="1"/>
    <s v="PRD105"/>
    <x v="68"/>
    <x v="3"/>
    <s v="STR062"/>
    <x v="7"/>
    <x v="0"/>
    <s v="EMP0350"/>
    <s v="Uma Pandian"/>
    <s v="Cashier"/>
    <n v="5"/>
    <n v="131.03"/>
    <n v="0"/>
    <n v="0"/>
    <x v="1531"/>
    <n v="586.35"/>
    <n v="167.07"/>
    <x v="5"/>
    <x v="1"/>
    <x v="2"/>
    <s v="13:50"/>
    <s v="Weekend"/>
  </r>
  <r>
    <x v="1618"/>
    <x v="333"/>
    <s v="CUST0041"/>
    <x v="569"/>
    <x v="1"/>
    <s v="PRD079"/>
    <x v="28"/>
    <x v="2"/>
    <s v="STR071"/>
    <x v="5"/>
    <x v="0"/>
    <s v="EMP0189"/>
    <s v="Harini Pillai"/>
    <s v="Billing"/>
    <n v="4"/>
    <n v="260.93"/>
    <n v="5"/>
    <n v="52.19"/>
    <x v="1532"/>
    <n v="776.24"/>
    <n v="215.29"/>
    <x v="5"/>
    <x v="1"/>
    <x v="1"/>
    <s v="20:59"/>
    <s v="Weekday"/>
  </r>
  <r>
    <x v="1619"/>
    <x v="241"/>
    <s v="Customer Id Missing"/>
    <x v="195"/>
    <x v="3"/>
    <s v="PRD021"/>
    <x v="15"/>
    <x v="0"/>
    <s v="STR084"/>
    <x v="81"/>
    <x v="0"/>
    <s v="EMP0288"/>
    <s v="Chitra Selvam"/>
    <s v="Sales"/>
    <n v="5"/>
    <n v="42.05"/>
    <n v="20"/>
    <n v="42.05"/>
    <x v="1533"/>
    <n v="162"/>
    <n v="6.2"/>
    <x v="5"/>
    <x v="1"/>
    <x v="1"/>
    <s v="20:10"/>
    <s v="Weekday"/>
  </r>
  <r>
    <x v="1620"/>
    <x v="39"/>
    <s v="CUST0398"/>
    <x v="137"/>
    <x v="0"/>
    <s v="PRD029"/>
    <x v="11"/>
    <x v="1"/>
    <s v="STR049"/>
    <x v="33"/>
    <x v="0"/>
    <s v="EMP0017"/>
    <s v="Ovi Sharma"/>
    <s v="Sales"/>
    <n v="7"/>
    <n v="343.97"/>
    <n v="0"/>
    <n v="0"/>
    <x v="1534"/>
    <n v="1828.54"/>
    <n v="579.25"/>
    <x v="5"/>
    <x v="1"/>
    <x v="2"/>
    <s v="12:01"/>
    <s v="Weekday"/>
  </r>
  <r>
    <x v="1621"/>
    <x v="330"/>
    <s v="CUST0464"/>
    <x v="149"/>
    <x v="1"/>
    <s v="PRD005"/>
    <x v="44"/>
    <x v="9"/>
    <s v="STR015"/>
    <x v="138"/>
    <x v="0"/>
    <s v="EMP0284"/>
    <s v="Naveen Venkataraman"/>
    <s v="Sales"/>
    <n v="5"/>
    <n v="332.74"/>
    <n v="5"/>
    <n v="83.19"/>
    <x v="1535"/>
    <n v="1026.3499999999999"/>
    <n v="554.16"/>
    <x v="5"/>
    <x v="1"/>
    <x v="1"/>
    <s v="17:16"/>
    <s v="Weekday"/>
  </r>
  <r>
    <x v="1622"/>
    <x v="322"/>
    <s v="CUST0309"/>
    <x v="439"/>
    <x v="0"/>
    <s v="PRD025"/>
    <x v="1"/>
    <x v="1"/>
    <s v="STR015"/>
    <x v="138"/>
    <x v="0"/>
    <s v="EMP0349"/>
    <s v="Jagan Balan"/>
    <s v="Cashier"/>
    <n v="7"/>
    <n v="428.85"/>
    <n v="0"/>
    <n v="0"/>
    <x v="1536"/>
    <n v="2001.3"/>
    <n v="1450.94"/>
    <x v="5"/>
    <x v="1"/>
    <x v="1"/>
    <s v="13:39"/>
    <s v="Weekend"/>
  </r>
  <r>
    <x v="1623"/>
    <x v="319"/>
    <s v="CUST0445"/>
    <x v="486"/>
    <x v="1"/>
    <s v="PRD006"/>
    <x v="30"/>
    <x v="9"/>
    <s v="STR039"/>
    <x v="84"/>
    <x v="0"/>
    <s v="EMP0061"/>
    <s v="Poornima Devi"/>
    <s v="Billing"/>
    <n v="2"/>
    <n v="343.56"/>
    <n v="10"/>
    <n v="68.709999999999994"/>
    <x v="1537"/>
    <n v="432.64"/>
    <n v="278.52999999999997"/>
    <x v="5"/>
    <x v="1"/>
    <x v="2"/>
    <s v="11:56"/>
    <s v="Weekend"/>
  </r>
  <r>
    <x v="1624"/>
    <x v="85"/>
    <s v="CUST0179"/>
    <x v="580"/>
    <x v="0"/>
    <s v="PRD147"/>
    <x v="32"/>
    <x v="10"/>
    <s v="STR068"/>
    <x v="21"/>
    <x v="0"/>
    <s v="EMP0233"/>
    <s v="Sangeetha Balan"/>
    <s v="Sales"/>
    <n v="8"/>
    <n v="76.67"/>
    <n v="5"/>
    <n v="30.67"/>
    <x v="1538"/>
    <n v="403.44"/>
    <n v="266.64999999999998"/>
    <x v="5"/>
    <x v="1"/>
    <x v="2"/>
    <s v="15:18"/>
    <s v="Weekend"/>
  </r>
  <r>
    <x v="1625"/>
    <x v="189"/>
    <s v="CUST0168"/>
    <x v="301"/>
    <x v="0"/>
    <s v="PRD062"/>
    <x v="112"/>
    <x v="11"/>
    <s v="STR003"/>
    <x v="43"/>
    <x v="0"/>
    <s v="EMP0245"/>
    <s v="Ashok Nathan"/>
    <s v="Inventory"/>
    <n v="4"/>
    <n v="465.03"/>
    <n v="10"/>
    <n v="186.01"/>
    <x v="1539"/>
    <n v="1302.44"/>
    <n v="622.79"/>
    <x v="5"/>
    <x v="1"/>
    <x v="1"/>
    <s v="16:18"/>
    <s v="Weekend"/>
  </r>
  <r>
    <x v="1626"/>
    <x v="71"/>
    <s v="CUST0653"/>
    <x v="509"/>
    <x v="0"/>
    <s v="PRD015"/>
    <x v="55"/>
    <x v="0"/>
    <s v="STR047"/>
    <x v="37"/>
    <x v="0"/>
    <s v="EMP0108"/>
    <s v="Padma Menon"/>
    <s v="Cashier"/>
    <n v="4"/>
    <n v="506"/>
    <n v="0"/>
    <n v="0"/>
    <x v="1540"/>
    <n v="1547.56"/>
    <n v="780.04"/>
    <x v="5"/>
    <x v="1"/>
    <x v="2"/>
    <s v="20:31"/>
    <s v="Weekend"/>
  </r>
  <r>
    <x v="1627"/>
    <x v="1"/>
    <s v="CUST0481"/>
    <x v="490"/>
    <x v="2"/>
    <s v="PRD028"/>
    <x v="48"/>
    <x v="1"/>
    <s v="STR136"/>
    <x v="48"/>
    <x v="1"/>
    <s v="EMP0070"/>
    <s v="Umesh Subramaniam"/>
    <s v="Sales"/>
    <n v="2"/>
    <n v="380.12"/>
    <n v="0"/>
    <n v="0"/>
    <x v="549"/>
    <n v="619.96"/>
    <n v="140.28"/>
    <x v="5"/>
    <x v="1"/>
    <x v="1"/>
    <s v="12:45"/>
    <s v="Weekday"/>
  </r>
  <r>
    <x v="1628"/>
    <x v="290"/>
    <s v="CUST0634"/>
    <x v="192"/>
    <x v="0"/>
    <s v="PRD014"/>
    <x v="67"/>
    <x v="0"/>
    <s v="STR033"/>
    <x v="23"/>
    <x v="0"/>
    <s v="EMP0024"/>
    <s v="Bhavani Kumar"/>
    <s v="Cashier"/>
    <n v="6"/>
    <n v="473.63"/>
    <n v="10"/>
    <n v="284.18"/>
    <x v="1541"/>
    <n v="2109.7800000000002"/>
    <n v="447.82"/>
    <x v="5"/>
    <x v="1"/>
    <x v="1"/>
    <s v="21:48"/>
    <s v="Weekday"/>
  </r>
  <r>
    <x v="1629"/>
    <x v="197"/>
    <s v="CUST0468"/>
    <x v="463"/>
    <x v="1"/>
    <s v="PRD105"/>
    <x v="68"/>
    <x v="3"/>
    <s v="STR138"/>
    <x v="132"/>
    <x v="1"/>
    <s v="EMP0125"/>
    <s v="Nandhini Chettiar"/>
    <s v="Cashier"/>
    <n v="4"/>
    <n v="131.03"/>
    <n v="5"/>
    <n v="26.21"/>
    <x v="1542"/>
    <n v="469.08"/>
    <n v="28.83"/>
    <x v="5"/>
    <x v="1"/>
    <x v="1"/>
    <s v="16:46"/>
    <s v="Weekday"/>
  </r>
  <r>
    <x v="1630"/>
    <x v="46"/>
    <s v="CUST0177"/>
    <x v="566"/>
    <x v="1"/>
    <s v="PRD096"/>
    <x v="132"/>
    <x v="4"/>
    <s v="STR031"/>
    <x v="58"/>
    <x v="0"/>
    <s v="EMP0174"/>
    <s v="Dhanush Venkataraman"/>
    <s v="Cashier"/>
    <n v="4"/>
    <n v="205.93"/>
    <n v="15"/>
    <n v="123.56"/>
    <x v="1543"/>
    <n v="680.8"/>
    <n v="124.38"/>
    <x v="5"/>
    <x v="1"/>
    <x v="2"/>
    <s v="13:55"/>
    <s v="Weekend"/>
  </r>
  <r>
    <x v="1631"/>
    <x v="291"/>
    <s v="CUST0284"/>
    <x v="508"/>
    <x v="2"/>
    <s v="PRD143"/>
    <x v="107"/>
    <x v="10"/>
    <s v="STR034"/>
    <x v="140"/>
    <x v="0"/>
    <s v="EMP0059"/>
    <s v="Ezhil Rao"/>
    <s v="Billing"/>
    <n v="2"/>
    <n v="210.36"/>
    <n v="20"/>
    <n v="84.14"/>
    <x v="1544"/>
    <n v="311.3"/>
    <n v="25.28"/>
    <x v="5"/>
    <x v="1"/>
    <x v="1"/>
    <s v="15:39"/>
    <s v="Weekday"/>
  </r>
  <r>
    <x v="1632"/>
    <x v="248"/>
    <s v="CUST0133"/>
    <x v="333"/>
    <x v="1"/>
    <s v="PRD087"/>
    <x v="19"/>
    <x v="8"/>
    <s v="STR004"/>
    <x v="98"/>
    <x v="0"/>
    <s v="EMP0212"/>
    <s v="Tamil Pandian"/>
    <s v="Billing"/>
    <n v="5"/>
    <n v="71.290000000000006"/>
    <n v="5"/>
    <n v="17.82"/>
    <x v="1545"/>
    <n v="296.85000000000002"/>
    <n v="41.78"/>
    <x v="5"/>
    <x v="0"/>
    <x v="1"/>
    <s v="13:46"/>
    <s v="Weekday"/>
  </r>
  <r>
    <x v="1633"/>
    <x v="80"/>
    <s v="CUST0380"/>
    <x v="307"/>
    <x v="1"/>
    <s v="PRD018"/>
    <x v="0"/>
    <x v="0"/>
    <s v="STR175"/>
    <x v="165"/>
    <x v="3"/>
    <s v="EMP0043"/>
    <s v="Suresh Reddy"/>
    <s v="Cashier"/>
    <n v="4"/>
    <n v="232.58"/>
    <n v="15"/>
    <n v="139.55000000000001"/>
    <x v="1546"/>
    <n v="764.8"/>
    <n v="144.59"/>
    <x v="5"/>
    <x v="1"/>
    <x v="2"/>
    <s v="14:33"/>
    <s v="Weekend"/>
  </r>
  <r>
    <x v="1634"/>
    <x v="335"/>
    <s v="CUST0613"/>
    <x v="189"/>
    <x v="0"/>
    <s v="PRD110"/>
    <x v="47"/>
    <x v="3"/>
    <s v="STR122"/>
    <x v="124"/>
    <x v="1"/>
    <s v="EMP0256"/>
    <s v="Vani Naicker"/>
    <s v="Cashier"/>
    <n v="0"/>
    <n v="335.52"/>
    <n v="0"/>
    <n v="0"/>
    <x v="1547"/>
    <n v="2029.6"/>
    <n v="1057.18"/>
    <x v="5"/>
    <x v="1"/>
    <x v="1"/>
    <s v="18:19"/>
    <s v="Weekend"/>
  </r>
  <r>
    <x v="1635"/>
    <x v="99"/>
    <s v="CUST0368"/>
    <x v="302"/>
    <x v="1"/>
    <s v="PRD062"/>
    <x v="112"/>
    <x v="11"/>
    <s v="STR145"/>
    <x v="117"/>
    <x v="2"/>
    <s v="EMP0161"/>
    <s v="Lokesh Venkataraman"/>
    <s v="Inventory"/>
    <n v="3"/>
    <n v="446.17"/>
    <n v="15"/>
    <n v="200.78"/>
    <x v="1548"/>
    <n v="976.83"/>
    <n v="331.56"/>
    <x v="5"/>
    <x v="1"/>
    <x v="0"/>
    <s v="20:16"/>
    <s v="Weekend"/>
  </r>
  <r>
    <x v="1636"/>
    <x v="87"/>
    <s v="CUST0505"/>
    <x v="109"/>
    <x v="0"/>
    <s v="PRD088"/>
    <x v="138"/>
    <x v="8"/>
    <s v="STR120"/>
    <x v="70"/>
    <x v="1"/>
    <s v="EMP0344"/>
    <s v="Meena Kumar"/>
    <s v="Sales"/>
    <n v="6"/>
    <n v="465.55"/>
    <n v="15"/>
    <n v="419"/>
    <x v="1549"/>
    <n v="2047.44"/>
    <n v="326.86"/>
    <x v="5"/>
    <x v="1"/>
    <x v="1"/>
    <s v="19:48"/>
    <s v="Weekday"/>
  </r>
  <r>
    <x v="1637"/>
    <x v="299"/>
    <s v="CUST0063"/>
    <x v="75"/>
    <x v="0"/>
    <s v="PRD084"/>
    <x v="118"/>
    <x v="8"/>
    <s v="STR030"/>
    <x v="158"/>
    <x v="0"/>
    <s v="EMP0036"/>
    <s v="Senthil Varma"/>
    <s v="Cashier"/>
    <n v="8"/>
    <n v="226.02"/>
    <n v="0"/>
    <n v="0"/>
    <x v="1550"/>
    <n v="1457.36"/>
    <n v="622.02"/>
    <x v="5"/>
    <x v="1"/>
    <x v="1"/>
    <s v="11:36"/>
    <s v="Weekend"/>
  </r>
  <r>
    <x v="1638"/>
    <x v="356"/>
    <s v="CUST0129"/>
    <x v="587"/>
    <x v="2"/>
    <s v="PRD049"/>
    <x v="126"/>
    <x v="5"/>
    <s v="STR097"/>
    <x v="61"/>
    <x v="1"/>
    <s v="EMP0146"/>
    <s v="Kishore Chettiar"/>
    <s v="Inventory"/>
    <n v="4"/>
    <n v="418.79"/>
    <n v="15"/>
    <n v="251.27"/>
    <x v="1551"/>
    <n v="1235.76"/>
    <n v="188.13"/>
    <x v="5"/>
    <x v="1"/>
    <x v="1"/>
    <s v="20:23"/>
    <s v="Weekday"/>
  </r>
  <r>
    <x v="1639"/>
    <x v="146"/>
    <s v="CUST0405"/>
    <x v="544"/>
    <x v="2"/>
    <s v="PRD099"/>
    <x v="72"/>
    <x v="4"/>
    <s v="STR160"/>
    <x v="62"/>
    <x v="2"/>
    <s v="EMP0073"/>
    <s v="Harini Prabhu"/>
    <s v="Sales"/>
    <n v="3"/>
    <n v="401.06"/>
    <n v="5"/>
    <n v="60.16"/>
    <x v="1552"/>
    <n v="1042.4100000000001"/>
    <n v="272.06"/>
    <x v="5"/>
    <x v="1"/>
    <x v="1"/>
    <s v="11:12"/>
    <s v="Weekend"/>
  </r>
  <r>
    <x v="1640"/>
    <x v="151"/>
    <s v="CUST0289"/>
    <x v="141"/>
    <x v="1"/>
    <s v="PRD051"/>
    <x v="43"/>
    <x v="5"/>
    <s v="STR024"/>
    <x v="2"/>
    <x v="0"/>
    <s v="EMP0005"/>
    <s v="Harini Sekar"/>
    <s v="Inventory"/>
    <n v="4"/>
    <n v="147.97"/>
    <n v="15"/>
    <n v="88.78"/>
    <x v="1553"/>
    <n v="451.2"/>
    <n v="127.36"/>
    <x v="5"/>
    <x v="0"/>
    <x v="0"/>
    <s v="15:11"/>
    <s v="Weekend"/>
  </r>
  <r>
    <x v="1641"/>
    <x v="178"/>
    <s v="CUST0369"/>
    <x v="30"/>
    <x v="2"/>
    <s v="PRD084"/>
    <x v="118"/>
    <x v="8"/>
    <s v="STR051"/>
    <x v="52"/>
    <x v="0"/>
    <s v="EMP0007"/>
    <s v="Udhay Selvam"/>
    <s v="Billing"/>
    <n v="4"/>
    <n v="221.61"/>
    <n v="15"/>
    <n v="132.97"/>
    <x v="1554"/>
    <n v="728.68"/>
    <n v="137.81"/>
    <x v="5"/>
    <x v="0"/>
    <x v="1"/>
    <s v="19:25"/>
    <s v="Weekend"/>
  </r>
  <r>
    <x v="1642"/>
    <x v="316"/>
    <s v="CUST0147"/>
    <x v="69"/>
    <x v="1"/>
    <s v="PRD127"/>
    <x v="123"/>
    <x v="6"/>
    <s v="STR162"/>
    <x v="145"/>
    <x v="2"/>
    <s v="EMP0032"/>
    <s v="Kavya Nair"/>
    <s v="Cashier"/>
    <n v="3"/>
    <n v="331.35"/>
    <n v="0"/>
    <n v="0"/>
    <x v="1555"/>
    <n v="870.99"/>
    <n v="123.06"/>
    <x v="5"/>
    <x v="1"/>
    <x v="1"/>
    <s v="20:52"/>
    <s v="Weekday"/>
  </r>
  <r>
    <x v="1643"/>
    <x v="353"/>
    <s v="CUST0207"/>
    <x v="358"/>
    <x v="2"/>
    <s v="PRD109"/>
    <x v="93"/>
    <x v="3"/>
    <s v="STR106"/>
    <x v="65"/>
    <x v="1"/>
    <s v="EMP0314"/>
    <s v="Naveen Naidu"/>
    <s v="Cashier"/>
    <n v="3"/>
    <n v="157.97999999999999"/>
    <n v="10"/>
    <n v="47.39"/>
    <x v="1556"/>
    <n v="413.85"/>
    <n v="12.7"/>
    <x v="5"/>
    <x v="1"/>
    <x v="1"/>
    <s v="14:21"/>
    <s v="Weekday"/>
  </r>
  <r>
    <x v="1644"/>
    <x v="57"/>
    <s v="CUST0573"/>
    <x v="80"/>
    <x v="2"/>
    <s v="PRD101"/>
    <x v="62"/>
    <x v="4"/>
    <s v="STR025"/>
    <x v="64"/>
    <x v="0"/>
    <s v="EMP0323"/>
    <s v="Kavya Gupta"/>
    <s v="Sales"/>
    <n v="7"/>
    <n v="499.18"/>
    <n v="15"/>
    <n v="524.14"/>
    <x v="1557"/>
    <n v="2710.12"/>
    <n v="705.52"/>
    <x v="5"/>
    <x v="1"/>
    <x v="1"/>
    <s v="18:05"/>
    <s v="Weekend"/>
  </r>
  <r>
    <x v="1645"/>
    <x v="62"/>
    <s v="CUST0655"/>
    <x v="325"/>
    <x v="1"/>
    <s v="PRD034"/>
    <x v="84"/>
    <x v="1"/>
    <s v="STR114"/>
    <x v="23"/>
    <x v="1"/>
    <s v="EMP0012"/>
    <s v="Suresh Nathan"/>
    <s v="Cashier"/>
    <n v="4"/>
    <n v="124.84"/>
    <n v="0"/>
    <n v="0"/>
    <x v="1517"/>
    <n v="389.4"/>
    <n v="184.86"/>
    <x v="5"/>
    <x v="1"/>
    <x v="1"/>
    <s v="18:54"/>
    <s v="Weekend"/>
  </r>
  <r>
    <x v="1646"/>
    <x v="120"/>
    <s v="CUST0540"/>
    <x v="100"/>
    <x v="0"/>
    <s v="PRD051"/>
    <x v="43"/>
    <x v="5"/>
    <s v="STR132"/>
    <x v="19"/>
    <x v="1"/>
    <s v="EMP0151"/>
    <s v="Arun Subramaniam"/>
    <s v="Billing"/>
    <n v="4"/>
    <n v="164.99"/>
    <n v="15"/>
    <n v="98.99"/>
    <x v="1558"/>
    <n v="451.2"/>
    <n v="193.92"/>
    <x v="5"/>
    <x v="1"/>
    <x v="1"/>
    <s v="12:26"/>
    <s v="Weekend"/>
  </r>
  <r>
    <x v="1647"/>
    <x v="224"/>
    <s v="CUST0233"/>
    <x v="525"/>
    <x v="2"/>
    <s v="PRD112"/>
    <x v="16"/>
    <x v="3"/>
    <s v="STR070"/>
    <x v="104"/>
    <x v="0"/>
    <s v="EMP0201"/>
    <s v="Bharath Reddy"/>
    <s v="Sales"/>
    <n v="3"/>
    <n v="251.73"/>
    <n v="20"/>
    <n v="151.04"/>
    <x v="1559"/>
    <n v="631.55999999999995"/>
    <n v="-27.41"/>
    <x v="5"/>
    <x v="1"/>
    <x v="2"/>
    <s v="15:18"/>
    <s v="Weekday"/>
  </r>
  <r>
    <x v="1648"/>
    <x v="122"/>
    <s v="CUST0216"/>
    <x v="42"/>
    <x v="2"/>
    <s v="Missing Product Id"/>
    <x v="124"/>
    <x v="15"/>
    <s v="STR087"/>
    <x v="88"/>
    <x v="0"/>
    <s v="EMP0222"/>
    <s v="Poornima Rao"/>
    <s v="Inventory"/>
    <n v="2"/>
    <n v="262.77"/>
    <n v="10"/>
    <n v="52.55"/>
    <x v="1560"/>
    <n v="389.28"/>
    <n v="83.71"/>
    <x v="5"/>
    <x v="1"/>
    <x v="1"/>
    <s v="16:15"/>
    <s v="Weekday"/>
  </r>
  <r>
    <x v="1649"/>
    <x v="245"/>
    <s v="CUST0067"/>
    <x v="60"/>
    <x v="1"/>
    <s v="PRD106"/>
    <x v="69"/>
    <x v="3"/>
    <s v="STR118"/>
    <x v="45"/>
    <x v="1"/>
    <s v="EMP0223"/>
    <s v="Kalpana Varma"/>
    <s v="HR"/>
    <n v="4"/>
    <n v="227"/>
    <n v="0"/>
    <n v="0"/>
    <x v="1561"/>
    <n v="785.2"/>
    <n v="259"/>
    <x v="5"/>
    <x v="1"/>
    <x v="2"/>
    <s v="17:07"/>
    <s v="Weekend"/>
  </r>
  <r>
    <x v="1650"/>
    <x v="104"/>
    <s v="CUST0361"/>
    <x v="419"/>
    <x v="0"/>
    <s v="PRD015"/>
    <x v="55"/>
    <x v="0"/>
    <s v="STR143"/>
    <x v="101"/>
    <x v="2"/>
    <s v="EMP0254"/>
    <s v="Devi Achari"/>
    <s v="Cashier"/>
    <n v="4"/>
    <n v="475.32"/>
    <n v="15"/>
    <n v="285.19"/>
    <x v="1562"/>
    <n v="1547.56"/>
    <n v="68.53"/>
    <x v="5"/>
    <x v="1"/>
    <x v="0"/>
    <s v="13:35"/>
    <s v="Weekday"/>
  </r>
  <r>
    <x v="1651"/>
    <x v="138"/>
    <s v="CUST0473"/>
    <x v="191"/>
    <x v="2"/>
    <s v="PRD016"/>
    <x v="34"/>
    <x v="0"/>
    <s v="STR017"/>
    <x v="151"/>
    <x v="0"/>
    <s v="EMP0092"/>
    <s v="Tara Gupta"/>
    <s v="Sales"/>
    <n v="4"/>
    <n v="59.92"/>
    <n v="0"/>
    <n v="0"/>
    <x v="690"/>
    <n v="192.6"/>
    <n v="47.08"/>
    <x v="5"/>
    <x v="1"/>
    <x v="1"/>
    <s v="12:38"/>
    <s v="Weekday"/>
  </r>
  <r>
    <x v="1652"/>
    <x v="153"/>
    <s v="CUST0519"/>
    <x v="574"/>
    <x v="1"/>
    <s v="PRD138"/>
    <x v="134"/>
    <x v="7"/>
    <s v="STR125"/>
    <x v="109"/>
    <x v="1"/>
    <s v="EMP0139"/>
    <s v="Balamurugan Devi"/>
    <s v="Operations"/>
    <n v="4"/>
    <n v="416.08"/>
    <n v="20"/>
    <n v="332.86"/>
    <x v="1125"/>
    <n v="1278.56"/>
    <n v="252.62"/>
    <x v="5"/>
    <x v="1"/>
    <x v="2"/>
    <s v="09:58"/>
    <s v="Weekend"/>
  </r>
  <r>
    <x v="1653"/>
    <x v="120"/>
    <s v="CUST0024"/>
    <x v="177"/>
    <x v="1"/>
    <s v="PRD007"/>
    <x v="131"/>
    <x v="9"/>
    <s v="STR134"/>
    <x v="54"/>
    <x v="1"/>
    <s v="EMP0013"/>
    <s v="Gokul Achari"/>
    <s v="Billing"/>
    <n v="1"/>
    <n v="437.49"/>
    <n v="10"/>
    <n v="43.75"/>
    <x v="1563"/>
    <n v="265.44"/>
    <n v="187.36"/>
    <x v="5"/>
    <x v="1"/>
    <x v="0"/>
    <s v="21:04"/>
    <s v="Weekend"/>
  </r>
  <r>
    <x v="1654"/>
    <x v="172"/>
    <s v="CUST0577"/>
    <x v="588"/>
    <x v="2"/>
    <s v="PRD119"/>
    <x v="8"/>
    <x v="6"/>
    <s v="STR008"/>
    <x v="8"/>
    <x v="0"/>
    <s v="EMP0162"/>
    <s v="Jagan Pandian"/>
    <s v="Store Manager"/>
    <n v="3"/>
    <n v="234.86"/>
    <n v="0"/>
    <n v="0"/>
    <x v="597"/>
    <n v="639.69000000000005"/>
    <n v="170.58"/>
    <x v="5"/>
    <x v="1"/>
    <x v="1"/>
    <s v="12:49"/>
    <s v="Weekend"/>
  </r>
  <r>
    <x v="1655"/>
    <x v="186"/>
    <s v="CUST0605"/>
    <x v="175"/>
    <x v="0"/>
    <s v="PRD064"/>
    <x v="53"/>
    <x v="11"/>
    <s v="STR113"/>
    <x v="156"/>
    <x v="1"/>
    <s v="EMP0339"/>
    <s v="Hariharan Mudaliar"/>
    <s v="Cashier"/>
    <n v="7"/>
    <n v="410.2"/>
    <n v="0"/>
    <n v="0"/>
    <x v="1564"/>
    <n v="1929.69"/>
    <n v="1372.42"/>
    <x v="5"/>
    <x v="1"/>
    <x v="0"/>
    <s v="11:47"/>
    <s v="Weekend"/>
  </r>
  <r>
    <x v="1656"/>
    <x v="52"/>
    <s v="CUST0506"/>
    <x v="370"/>
    <x v="0"/>
    <s v="PRD084"/>
    <x v="118"/>
    <x v="8"/>
    <s v="STR110"/>
    <x v="118"/>
    <x v="1"/>
    <s v="EMP0133"/>
    <s v="Deepak Naicker"/>
    <s v="Sales"/>
    <n v="3"/>
    <n v="225.35"/>
    <n v="5"/>
    <n v="33.799999999999997"/>
    <x v="1565"/>
    <n v="546.51"/>
    <n v="95.74"/>
    <x v="5"/>
    <x v="1"/>
    <x v="2"/>
    <s v="17:28"/>
    <s v="Weekday"/>
  </r>
  <r>
    <x v="1657"/>
    <x v="178"/>
    <s v="CUST0287"/>
    <x v="41"/>
    <x v="1"/>
    <s v="PRD105"/>
    <x v="68"/>
    <x v="3"/>
    <s v="STR071"/>
    <x v="5"/>
    <x v="0"/>
    <s v="EMP0189"/>
    <s v="Harini Pillai"/>
    <s v="Billing"/>
    <n v="1"/>
    <n v="131.03"/>
    <n v="15"/>
    <n v="19.649999999999999"/>
    <x v="336"/>
    <n v="117.27"/>
    <n v="10.82"/>
    <x v="5"/>
    <x v="1"/>
    <x v="2"/>
    <s v="11:00"/>
    <s v="Weekend"/>
  </r>
  <r>
    <x v="1658"/>
    <x v="143"/>
    <s v="CUST0669"/>
    <x v="1"/>
    <x v="1"/>
    <s v="PRD119"/>
    <x v="8"/>
    <x v="6"/>
    <s v="STR086"/>
    <x v="14"/>
    <x v="0"/>
    <s v="EMP0263"/>
    <s v="Vani Nair"/>
    <s v="Cashier"/>
    <n v="1"/>
    <n v="234.86"/>
    <n v="10"/>
    <n v="23.49"/>
    <x v="1566"/>
    <n v="213.23"/>
    <n v="-1.86"/>
    <x v="5"/>
    <x v="1"/>
    <x v="1"/>
    <s v="19:55"/>
    <s v="Weekday"/>
  </r>
  <r>
    <x v="1659"/>
    <x v="120"/>
    <s v="CUST0094"/>
    <x v="77"/>
    <x v="1"/>
    <s v="PRD012"/>
    <x v="61"/>
    <x v="9"/>
    <s v="STR033"/>
    <x v="23"/>
    <x v="0"/>
    <s v="EMP0313"/>
    <s v="Lokesh Varma"/>
    <s v="HR"/>
    <n v="5"/>
    <n v="541.35"/>
    <n v="0"/>
    <n v="0"/>
    <x v="1567"/>
    <n v="1682"/>
    <n v="1430.76"/>
    <x v="5"/>
    <x v="1"/>
    <x v="2"/>
    <s v="17:12"/>
    <s v="Weekend"/>
  </r>
  <r>
    <x v="1660"/>
    <x v="338"/>
    <s v="CUST0485"/>
    <x v="5"/>
    <x v="0"/>
    <s v="PRD056"/>
    <x v="54"/>
    <x v="5"/>
    <s v="STR140"/>
    <x v="73"/>
    <x v="1"/>
    <s v="EMP0145"/>
    <s v="Ilango Reddy"/>
    <s v="Cashier"/>
    <n v="7"/>
    <n v="382.17"/>
    <n v="5"/>
    <n v="133.76"/>
    <x v="1568"/>
    <n v="1669.01"/>
    <n v="872.42"/>
    <x v="5"/>
    <x v="1"/>
    <x v="2"/>
    <s v="13:00"/>
    <s v="Weekday"/>
  </r>
  <r>
    <x v="1661"/>
    <x v="280"/>
    <s v="CUST0335"/>
    <x v="589"/>
    <x v="2"/>
    <s v="PRD016"/>
    <x v="34"/>
    <x v="0"/>
    <s v="STR013"/>
    <x v="50"/>
    <x v="0"/>
    <s v="EMP0142"/>
    <s v="Sathish Subramaniam"/>
    <s v="Billing"/>
    <n v="2"/>
    <n v="59.92"/>
    <n v="0"/>
    <n v="0"/>
    <x v="1569"/>
    <n v="96.3"/>
    <n v="23.54"/>
    <x v="5"/>
    <x v="1"/>
    <x v="1"/>
    <s v="14:00"/>
    <s v="Weekday"/>
  </r>
  <r>
    <x v="1662"/>
    <x v="5"/>
    <s v="CUST0353"/>
    <x v="205"/>
    <x v="0"/>
    <s v="PRD038"/>
    <x v="111"/>
    <x v="12"/>
    <s v="STR029"/>
    <x v="32"/>
    <x v="0"/>
    <s v="EMP0250"/>
    <s v="Dinesh Pandian"/>
    <s v="Sales"/>
    <n v="7"/>
    <n v="147.07"/>
    <n v="15"/>
    <n v="154.41999999999999"/>
    <x v="1570"/>
    <n v="788.34"/>
    <n v="217.99"/>
    <x v="5"/>
    <x v="1"/>
    <x v="1"/>
    <s v="21:41"/>
    <s v="Weekend"/>
  </r>
  <r>
    <x v="1663"/>
    <x v="198"/>
    <s v="CUST0325"/>
    <x v="576"/>
    <x v="2"/>
    <s v="PRD015"/>
    <x v="55"/>
    <x v="0"/>
    <s v="STR073"/>
    <x v="24"/>
    <x v="0"/>
    <s v="EMP0268"/>
    <s v="Dhanya Sharma"/>
    <s v="Store Manager"/>
    <n v="1"/>
    <n v="459.58"/>
    <n v="0"/>
    <n v="0"/>
    <x v="472"/>
    <n v="386.89"/>
    <n v="72.69"/>
    <x v="5"/>
    <x v="1"/>
    <x v="1"/>
    <s v="21:50"/>
    <s v="Weekday"/>
  </r>
  <r>
    <x v="1664"/>
    <x v="49"/>
    <s v="CUST0209"/>
    <x v="202"/>
    <x v="0"/>
    <s v="PRD017"/>
    <x v="27"/>
    <x v="0"/>
    <s v="STR059"/>
    <x v="68"/>
    <x v="0"/>
    <s v="EMP0116"/>
    <s v="Balamurugan Kumar"/>
    <s v="Inventory"/>
    <n v="7"/>
    <n v="498.08"/>
    <n v="5"/>
    <n v="174.33"/>
    <x v="1571"/>
    <n v="2783.83"/>
    <n v="1025.23"/>
    <x v="5"/>
    <x v="1"/>
    <x v="0"/>
    <s v="12:26"/>
    <s v="Weekend"/>
  </r>
  <r>
    <x v="1665"/>
    <x v="10"/>
    <s v="CUST0140"/>
    <x v="445"/>
    <x v="2"/>
    <s v="PRD020"/>
    <x v="80"/>
    <x v="0"/>
    <s v="STR034"/>
    <x v="140"/>
    <x v="0"/>
    <s v="EMP0239"/>
    <s v="Hariharan Gounder"/>
    <s v="Billing"/>
    <n v="4"/>
    <n v="99.93"/>
    <n v="10"/>
    <n v="39.97"/>
    <x v="1572"/>
    <n v="344.2"/>
    <n v="15.55"/>
    <x v="5"/>
    <x v="1"/>
    <x v="0"/>
    <s v="09:35"/>
    <s v="Weekday"/>
  </r>
  <r>
    <x v="1666"/>
    <x v="48"/>
    <s v="CUST0297"/>
    <x v="265"/>
    <x v="0"/>
    <s v="PRD065"/>
    <x v="125"/>
    <x v="11"/>
    <s v="STR011"/>
    <x v="111"/>
    <x v="0"/>
    <s v="EMP0341"/>
    <s v="Indira Chandran"/>
    <s v="Billing"/>
    <n v="8"/>
    <n v="309.23"/>
    <n v="0"/>
    <n v="0"/>
    <x v="1573"/>
    <n v="1593.28"/>
    <n v="1251.6400000000001"/>
    <x v="5"/>
    <x v="1"/>
    <x v="1"/>
    <s v="17:44"/>
    <s v="Weekend"/>
  </r>
  <r>
    <x v="1667"/>
    <x v="5"/>
    <s v="CUST0580"/>
    <x v="422"/>
    <x v="2"/>
    <s v="PRD119"/>
    <x v="8"/>
    <x v="6"/>
    <s v="STR165"/>
    <x v="166"/>
    <x v="2"/>
    <s v="EMP0028"/>
    <s v="Thiru Krishnan"/>
    <s v="Sales"/>
    <n v="1"/>
    <n v="234.86"/>
    <n v="10"/>
    <n v="23.49"/>
    <x v="8"/>
    <n v="213.23"/>
    <n v="29.85"/>
    <x v="5"/>
    <x v="1"/>
    <x v="2"/>
    <s v="12:38"/>
    <s v="Weekend"/>
  </r>
  <r>
    <x v="1668"/>
    <x v="121"/>
    <s v="CUST0372"/>
    <x v="320"/>
    <x v="2"/>
    <s v="PRD051"/>
    <x v="43"/>
    <x v="5"/>
    <s v="STR044"/>
    <x v="20"/>
    <x v="0"/>
    <s v="EMP0031"/>
    <s v="Ramesh Iyer"/>
    <s v="Cashier"/>
    <n v="1"/>
    <n v="147.97"/>
    <n v="0"/>
    <n v="0"/>
    <x v="1574"/>
    <n v="112.8"/>
    <n v="57.37"/>
    <x v="5"/>
    <x v="1"/>
    <x v="2"/>
    <s v="18:36"/>
    <s v="Weekend"/>
  </r>
  <r>
    <x v="1669"/>
    <x v="208"/>
    <s v="CUST0051"/>
    <x v="14"/>
    <x v="0"/>
    <s v="PRD017"/>
    <x v="27"/>
    <x v="0"/>
    <s v="STR046"/>
    <x v="0"/>
    <x v="0"/>
    <s v="EMP0087"/>
    <s v="Nagarajan Rao"/>
    <s v="Sales"/>
    <n v="8"/>
    <n v="502.58"/>
    <n v="5"/>
    <n v="201.03"/>
    <x v="1575"/>
    <n v="3181.52"/>
    <n v="1211.03"/>
    <x v="5"/>
    <x v="1"/>
    <x v="1"/>
    <s v="10:21"/>
    <s v="Weekend"/>
  </r>
  <r>
    <x v="1670"/>
    <x v="57"/>
    <s v="CUST0576"/>
    <x v="573"/>
    <x v="0"/>
    <s v="PRD032"/>
    <x v="42"/>
    <x v="1"/>
    <s v="STR175"/>
    <x v="165"/>
    <x v="3"/>
    <s v="EMP0043"/>
    <s v="Suresh Reddy"/>
    <s v="Cashier"/>
    <n v="6"/>
    <n v="141.99"/>
    <n v="0"/>
    <n v="0"/>
    <x v="1576"/>
    <n v="695.46"/>
    <n v="284.27"/>
    <x v="5"/>
    <x v="1"/>
    <x v="0"/>
    <s v="20:48"/>
    <s v="Weekend"/>
  </r>
  <r>
    <x v="1671"/>
    <x v="281"/>
    <s v="CUST0298"/>
    <x v="179"/>
    <x v="1"/>
    <s v="PRD055"/>
    <x v="103"/>
    <x v="5"/>
    <s v="STR082"/>
    <x v="87"/>
    <x v="0"/>
    <s v="EMP0115"/>
    <s v="Vasanth Menon"/>
    <s v="Store Manager"/>
    <n v="3"/>
    <n v="125.15"/>
    <n v="15"/>
    <n v="56.32"/>
    <x v="1577"/>
    <n v="287.10000000000002"/>
    <n v="32.03"/>
    <x v="5"/>
    <x v="1"/>
    <x v="1"/>
    <s v="16:01"/>
    <s v="Weekday"/>
  </r>
  <r>
    <x v="1672"/>
    <x v="300"/>
    <s v="CUST0153"/>
    <x v="338"/>
    <x v="1"/>
    <s v="PRD107"/>
    <x v="81"/>
    <x v="3"/>
    <s v="STR019"/>
    <x v="9"/>
    <x v="0"/>
    <s v="EMP0273"/>
    <s v="Prasath Subramaniam"/>
    <s v="Store Manager"/>
    <n v="2"/>
    <n v="405.1"/>
    <n v="0"/>
    <n v="0"/>
    <x v="1578"/>
    <n v="696.82"/>
    <n v="234.91"/>
    <x v="5"/>
    <x v="1"/>
    <x v="1"/>
    <s v="12:39"/>
    <s v="Weekend"/>
  </r>
  <r>
    <x v="1673"/>
    <x v="68"/>
    <s v="CUST0369"/>
    <x v="30"/>
    <x v="2"/>
    <s v="PRD100"/>
    <x v="142"/>
    <x v="4"/>
    <s v="STR041"/>
    <x v="80"/>
    <x v="0"/>
    <s v="EMP0097"/>
    <s v="Hari Pandian"/>
    <s v="Billing"/>
    <n v="1"/>
    <n v="290.45"/>
    <n v="0"/>
    <n v="0"/>
    <x v="1127"/>
    <n v="237.89"/>
    <n v="52.56"/>
    <x v="5"/>
    <x v="1"/>
    <x v="1"/>
    <s v="11:28"/>
    <s v="Weekday"/>
  </r>
  <r>
    <x v="1674"/>
    <x v="324"/>
    <s v="CUST0336"/>
    <x v="267"/>
    <x v="1"/>
    <s v="PRD048"/>
    <x v="104"/>
    <x v="5"/>
    <s v="STR080"/>
    <x v="42"/>
    <x v="0"/>
    <s v="EMP0285"/>
    <s v="Lalitha Murugan"/>
    <s v="Store Manager"/>
    <n v="3"/>
    <n v="147.72"/>
    <n v="10"/>
    <n v="44.32"/>
    <x v="1579"/>
    <n v="327.63"/>
    <n v="71.209999999999994"/>
    <x v="5"/>
    <x v="1"/>
    <x v="2"/>
    <s v="13:19"/>
    <s v="Weekday"/>
  </r>
  <r>
    <x v="1675"/>
    <x v="13"/>
    <s v="CUST0254"/>
    <x v="118"/>
    <x v="1"/>
    <s v="PRD034"/>
    <x v="84"/>
    <x v="1"/>
    <s v="STR148"/>
    <x v="103"/>
    <x v="2"/>
    <s v="EMP0133"/>
    <s v="Deepak Naicker"/>
    <s v="Sales"/>
    <n v="5"/>
    <n v="124.84"/>
    <n v="0"/>
    <n v="0"/>
    <x v="1580"/>
    <n v="486.75"/>
    <n v="231.08"/>
    <x v="5"/>
    <x v="1"/>
    <x v="2"/>
    <s v="16:38"/>
    <s v="Weekend"/>
  </r>
  <r>
    <x v="1676"/>
    <x v="257"/>
    <s v="CUST0113"/>
    <x v="590"/>
    <x v="2"/>
    <s v="PRD072"/>
    <x v="23"/>
    <x v="2"/>
    <s v="STR055"/>
    <x v="27"/>
    <x v="0"/>
    <s v="EMP0068"/>
    <s v="Manoj Subramaniam"/>
    <s v="Sales"/>
    <n v="3"/>
    <n v="340.25"/>
    <n v="15"/>
    <n v="153.11000000000001"/>
    <x v="1581"/>
    <n v="791.55"/>
    <n v="76.09"/>
    <x v="5"/>
    <x v="1"/>
    <x v="1"/>
    <s v="18:50"/>
    <s v="Weekday"/>
  </r>
  <r>
    <x v="1677"/>
    <x v="116"/>
    <s v="CUST0571"/>
    <x v="340"/>
    <x v="0"/>
    <s v="PRD015"/>
    <x v="55"/>
    <x v="0"/>
    <s v="STR003"/>
    <x v="43"/>
    <x v="0"/>
    <s v="EMP0298"/>
    <s v="Balaji Reddy"/>
    <s v="Billing"/>
    <n v="5"/>
    <n v="491.63"/>
    <n v="0"/>
    <n v="0"/>
    <x v="1582"/>
    <n v="1934.45"/>
    <n v="523.70000000000005"/>
    <x v="5"/>
    <x v="1"/>
    <x v="1"/>
    <s v="18:28"/>
    <s v="Weekday"/>
  </r>
  <r>
    <x v="1678"/>
    <x v="175"/>
    <s v="CUST0200"/>
    <x v="65"/>
    <x v="0"/>
    <s v="PRD079"/>
    <x v="28"/>
    <x v="2"/>
    <s v="STR052"/>
    <x v="122"/>
    <x v="0"/>
    <s v="EMP0232"/>
    <s v="Uma Nathan"/>
    <s v="Operations"/>
    <n v="8"/>
    <n v="287.23"/>
    <n v="20"/>
    <n v="459.57"/>
    <x v="1583"/>
    <n v="1552.48"/>
    <n v="285.79000000000002"/>
    <x v="5"/>
    <x v="1"/>
    <x v="1"/>
    <s v="15:51"/>
    <s v="Weekday"/>
  </r>
  <r>
    <x v="1679"/>
    <x v="87"/>
    <s v="CUST0570"/>
    <x v="499"/>
    <x v="1"/>
    <s v="PRD125"/>
    <x v="31"/>
    <x v="6"/>
    <s v="STR067"/>
    <x v="102"/>
    <x v="0"/>
    <s v="EMP0247"/>
    <s v="Sudha Balan"/>
    <s v="Sales"/>
    <n v="1"/>
    <n v="219.39"/>
    <n v="0"/>
    <n v="0"/>
    <x v="1584"/>
    <n v="195.44"/>
    <n v="23.95"/>
    <x v="5"/>
    <x v="1"/>
    <x v="1"/>
    <s v="11:06"/>
    <s v="Weekday"/>
  </r>
  <r>
    <x v="1680"/>
    <x v="229"/>
    <s v="CUST0637"/>
    <x v="441"/>
    <x v="2"/>
    <s v="PRD017"/>
    <x v="27"/>
    <x v="0"/>
    <s v="STR002"/>
    <x v="116"/>
    <x v="0"/>
    <s v="EMP0150"/>
    <s v="Dhanya Iyer"/>
    <s v="Operations"/>
    <n v="4"/>
    <n v="464.41"/>
    <n v="0"/>
    <n v="0"/>
    <x v="226"/>
    <n v="1590.76"/>
    <n v="545.53"/>
    <x v="5"/>
    <x v="1"/>
    <x v="1"/>
    <s v="11:21"/>
    <s v="Weekend"/>
  </r>
  <r>
    <x v="1681"/>
    <x v="19"/>
    <s v="CUST0029"/>
    <x v="440"/>
    <x v="1"/>
    <s v="PRD025"/>
    <x v="1"/>
    <x v="1"/>
    <s v="STR105"/>
    <x v="159"/>
    <x v="1"/>
    <s v="EMP0089"/>
    <s v="Kalpana Balan"/>
    <s v="Cashier"/>
    <n v="4"/>
    <n v="383.51"/>
    <n v="0"/>
    <n v="0"/>
    <x v="300"/>
    <n v="1143.5999999999999"/>
    <n v="620.54999999999995"/>
    <x v="5"/>
    <x v="0"/>
    <x v="1"/>
    <s v="10:30"/>
    <s v="Weekend"/>
  </r>
  <r>
    <x v="1682"/>
    <x v="192"/>
    <s v="CUST0244"/>
    <x v="234"/>
    <x v="1"/>
    <s v="PRD080"/>
    <x v="106"/>
    <x v="2"/>
    <s v="STR069"/>
    <x v="108"/>
    <x v="0"/>
    <s v="EMP0318"/>
    <s v="Prakash Raj"/>
    <s v="Billing"/>
    <n v="1"/>
    <n v="275.70999999999998"/>
    <n v="10"/>
    <n v="27.57"/>
    <x v="1585"/>
    <n v="206.3"/>
    <n v="79.06"/>
    <x v="5"/>
    <x v="1"/>
    <x v="1"/>
    <s v="13:44"/>
    <s v="Weekend"/>
  </r>
  <r>
    <x v="1683"/>
    <x v="306"/>
    <s v="CUST0035"/>
    <x v="404"/>
    <x v="0"/>
    <s v="PRD136"/>
    <x v="45"/>
    <x v="7"/>
    <s v="STR174"/>
    <x v="46"/>
    <x v="3"/>
    <s v="EMP0100"/>
    <s v="Jagan Prabhu"/>
    <s v="HR"/>
    <n v="3"/>
    <n v="139.19"/>
    <n v="20"/>
    <n v="83.51"/>
    <x v="1586"/>
    <n v="273.54000000000002"/>
    <n v="60.52"/>
    <x v="5"/>
    <x v="0"/>
    <x v="1"/>
    <s v="14:25"/>
    <s v="Weekday"/>
  </r>
  <r>
    <x v="1684"/>
    <x v="181"/>
    <s v="CUST0020"/>
    <x v="101"/>
    <x v="2"/>
    <s v="PRD120"/>
    <x v="64"/>
    <x v="6"/>
    <s v="STR004"/>
    <x v="98"/>
    <x v="0"/>
    <s v="EMP0040"/>
    <s v="Pandi Selvam"/>
    <s v="Sales"/>
    <n v="3"/>
    <n v="109.69"/>
    <n v="0"/>
    <n v="0"/>
    <x v="1587"/>
    <n v="278.88"/>
    <n v="99.55"/>
    <x v="5"/>
    <x v="1"/>
    <x v="1"/>
    <s v="18:36"/>
    <s v="Weekend"/>
  </r>
  <r>
    <x v="1685"/>
    <x v="165"/>
    <s v="CUST0257"/>
    <x v="23"/>
    <x v="1"/>
    <s v="PRD150"/>
    <x v="51"/>
    <x v="10"/>
    <s v="STR120"/>
    <x v="70"/>
    <x v="1"/>
    <s v="EMP0344"/>
    <s v="Meena Kumar"/>
    <s v="Sales"/>
    <n v="3"/>
    <n v="214.04"/>
    <n v="20"/>
    <n v="128.41999999999999"/>
    <x v="1588"/>
    <n v="474.18"/>
    <n v="39.520000000000003"/>
    <x v="5"/>
    <x v="1"/>
    <x v="1"/>
    <s v="15:14"/>
    <s v="Weekday"/>
  </r>
  <r>
    <x v="1686"/>
    <x v="192"/>
    <s v="CUST0689"/>
    <x v="3"/>
    <x v="1"/>
    <s v="PRD121"/>
    <x v="78"/>
    <x v="6"/>
    <s v="STR086"/>
    <x v="14"/>
    <x v="0"/>
    <s v="EMP0263"/>
    <s v="Vani Nair"/>
    <s v="Cashier"/>
    <n v="5"/>
    <n v="317.72000000000003"/>
    <n v="20"/>
    <n v="317.72000000000003"/>
    <x v="1589"/>
    <n v="1357.65"/>
    <n v="103.86"/>
    <x v="5"/>
    <x v="0"/>
    <x v="2"/>
    <s v="12:56"/>
    <s v="Weekend"/>
  </r>
  <r>
    <x v="1687"/>
    <x v="79"/>
    <s v="CUST0219"/>
    <x v="383"/>
    <x v="5"/>
    <s v="PRD030"/>
    <x v="9"/>
    <x v="1"/>
    <s v="STR049"/>
    <x v="33"/>
    <x v="0"/>
    <s v="EMP0183"/>
    <s v="Kamala Murugan"/>
    <s v="Cashier"/>
    <n v="6"/>
    <n v="191.09"/>
    <n v="0"/>
    <n v="0"/>
    <x v="1590"/>
    <n v="852"/>
    <n v="294.54000000000002"/>
    <x v="5"/>
    <x v="1"/>
    <x v="1"/>
    <s v="09:31"/>
    <s v="Weekday"/>
  </r>
  <r>
    <x v="1688"/>
    <x v="275"/>
    <s v="CUST0287"/>
    <x v="41"/>
    <x v="1"/>
    <s v="PRD021"/>
    <x v="15"/>
    <x v="0"/>
    <s v="STR178"/>
    <x v="175"/>
    <x v="3"/>
    <s v="EMP0306"/>
    <s v="Yogesh Menon"/>
    <s v="Cashier"/>
    <n v="4"/>
    <n v="38.659999999999997"/>
    <n v="5"/>
    <n v="7.73"/>
    <x v="1591"/>
    <n v="129.6"/>
    <n v="17.309999999999999"/>
    <x v="5"/>
    <x v="1"/>
    <x v="1"/>
    <s v="12:29"/>
    <s v="Weekday"/>
  </r>
  <r>
    <x v="1689"/>
    <x v="186"/>
    <s v="CUST0167"/>
    <x v="530"/>
    <x v="2"/>
    <s v="PRD025"/>
    <x v="1"/>
    <x v="1"/>
    <s v="STR123"/>
    <x v="77"/>
    <x v="1"/>
    <s v="EMP0299"/>
    <s v="Nandhini Kumar"/>
    <s v="Cashier"/>
    <n v="4"/>
    <n v="383.51"/>
    <n v="0"/>
    <n v="0"/>
    <x v="300"/>
    <n v="1143.5999999999999"/>
    <n v="620.54999999999995"/>
    <x v="5"/>
    <x v="1"/>
    <x v="1"/>
    <s v="13:59"/>
    <s v="Weekend"/>
  </r>
  <r>
    <x v="1690"/>
    <x v="202"/>
    <s v="CUST0673"/>
    <x v="502"/>
    <x v="1"/>
    <s v="PRD124"/>
    <x v="22"/>
    <x v="6"/>
    <s v="STR018"/>
    <x v="69"/>
    <x v="0"/>
    <s v="EMP0308"/>
    <s v="Thenmozhi Selvam"/>
    <s v="Cashier"/>
    <n v="2"/>
    <n v="121.9"/>
    <n v="20"/>
    <n v="48.76"/>
    <x v="1592"/>
    <n v="217.84"/>
    <n v="6.46"/>
    <x v="5"/>
    <x v="1"/>
    <x v="2"/>
    <s v="20:46"/>
    <s v="Weekend"/>
  </r>
  <r>
    <x v="1691"/>
    <x v="149"/>
    <s v="CUST0586"/>
    <x v="97"/>
    <x v="2"/>
    <s v="PRD005"/>
    <x v="44"/>
    <x v="9"/>
    <s v="STR135"/>
    <x v="142"/>
    <x v="1"/>
    <s v="EMP0134"/>
    <s v="Poornima Gounder"/>
    <s v="Billing"/>
    <n v="3"/>
    <n v="332.74"/>
    <n v="0"/>
    <n v="0"/>
    <x v="1593"/>
    <n v="615.80999999999995"/>
    <n v="382.41"/>
    <x v="5"/>
    <x v="1"/>
    <x v="1"/>
    <s v="20:30"/>
    <s v="Weekday"/>
  </r>
  <r>
    <x v="1692"/>
    <x v="357"/>
    <s v="CUST0546"/>
    <x v="334"/>
    <x v="1"/>
    <s v="PRD015"/>
    <x v="55"/>
    <x v="0"/>
    <s v="STR115"/>
    <x v="168"/>
    <x v="1"/>
    <s v="EMP0136"/>
    <s v="Karthik Menon"/>
    <s v="Sales"/>
    <n v="2"/>
    <n v="459.58"/>
    <n v="0"/>
    <n v="0"/>
    <x v="1594"/>
    <n v="773.78"/>
    <n v="145.38"/>
    <x v="5"/>
    <x v="1"/>
    <x v="2"/>
    <s v="14:09"/>
    <s v="Weekday"/>
  </r>
  <r>
    <x v="1693"/>
    <x v="131"/>
    <s v="CUST0683"/>
    <x v="484"/>
    <x v="1"/>
    <s v="PRD121"/>
    <x v="78"/>
    <x v="6"/>
    <s v="STR007"/>
    <x v="89"/>
    <x v="0"/>
    <s v="EMP0021"/>
    <s v="Tamil Nathan"/>
    <s v="Inventory"/>
    <n v="4"/>
    <n v="317.72000000000003"/>
    <n v="0"/>
    <n v="0"/>
    <x v="1589"/>
    <n v="1086.1199999999999"/>
    <n v="375.39"/>
    <x v="5"/>
    <x v="1"/>
    <x v="1"/>
    <s v="21:17"/>
    <s v="Weekend"/>
  </r>
  <r>
    <x v="1694"/>
    <x v="144"/>
    <s v="CUST0297"/>
    <x v="265"/>
    <x v="0"/>
    <s v="PRD146"/>
    <x v="74"/>
    <x v="10"/>
    <s v="STR038"/>
    <x v="35"/>
    <x v="0"/>
    <s v="EMP0041"/>
    <s v="Thenmozhi Pandian"/>
    <s v="Inventory"/>
    <n v="3"/>
    <n v="72.31"/>
    <n v="5"/>
    <n v="10.85"/>
    <x v="1595"/>
    <n v="149.97"/>
    <n v="56.11"/>
    <x v="5"/>
    <x v="1"/>
    <x v="1"/>
    <s v="21:21"/>
    <s v="Weekday"/>
  </r>
  <r>
    <x v="1695"/>
    <x v="83"/>
    <s v="CUST0160"/>
    <x v="437"/>
    <x v="1"/>
    <s v="PRD026"/>
    <x v="99"/>
    <x v="1"/>
    <s v="STR140"/>
    <x v="73"/>
    <x v="1"/>
    <s v="EMP0145"/>
    <s v="Ilango Reddy"/>
    <s v="Cashier"/>
    <n v="3"/>
    <n v="329.69"/>
    <n v="10"/>
    <n v="98.91"/>
    <x v="1596"/>
    <n v="741.75"/>
    <n v="281.93"/>
    <x v="5"/>
    <x v="1"/>
    <x v="2"/>
    <s v="09:19"/>
    <s v="Weekend"/>
  </r>
  <r>
    <x v="1696"/>
    <x v="257"/>
    <s v="CUST0546"/>
    <x v="334"/>
    <x v="1"/>
    <s v="PRD115"/>
    <x v="20"/>
    <x v="3"/>
    <s v="STR113"/>
    <x v="156"/>
    <x v="1"/>
    <s v="EMP0339"/>
    <s v="Hariharan Mudaliar"/>
    <s v="Cashier"/>
    <n v="3"/>
    <n v="372.61"/>
    <n v="0"/>
    <n v="0"/>
    <x v="1212"/>
    <n v="959.73"/>
    <n v="158.1"/>
    <x v="5"/>
    <x v="1"/>
    <x v="1"/>
    <s v="15:05"/>
    <s v="Weekday"/>
  </r>
  <r>
    <x v="1697"/>
    <x v="178"/>
    <s v="CUST0030"/>
    <x v="245"/>
    <x v="1"/>
    <s v="PRD017"/>
    <x v="27"/>
    <x v="0"/>
    <s v="STR086"/>
    <x v="14"/>
    <x v="0"/>
    <s v="EMP0263"/>
    <s v="Vani Nair"/>
    <s v="Cashier"/>
    <n v="1"/>
    <n v="464.41"/>
    <n v="0"/>
    <n v="0"/>
    <x v="1152"/>
    <n v="397.69"/>
    <n v="136.38"/>
    <x v="5"/>
    <x v="1"/>
    <x v="2"/>
    <s v="15:34"/>
    <s v="Weekend"/>
  </r>
  <r>
    <x v="1698"/>
    <x v="160"/>
    <s v="CUST0092"/>
    <x v="39"/>
    <x v="0"/>
    <s v="PRD016"/>
    <x v="34"/>
    <x v="0"/>
    <s v="STR067"/>
    <x v="102"/>
    <x v="0"/>
    <s v="EMP0247"/>
    <s v="Sudha Balan"/>
    <s v="Sales"/>
    <n v="8"/>
    <n v="66.900000000000006"/>
    <n v="0"/>
    <n v="0"/>
    <x v="1597"/>
    <n v="385.2"/>
    <n v="230.28"/>
    <x v="5"/>
    <x v="1"/>
    <x v="1"/>
    <s v="12:39"/>
    <s v="Weekend"/>
  </r>
  <r>
    <x v="1699"/>
    <x v="79"/>
    <s v="CUST0424"/>
    <x v="591"/>
    <x v="2"/>
    <s v="PRD010"/>
    <x v="127"/>
    <x v="16"/>
    <s v="STR068"/>
    <x v="21"/>
    <x v="0"/>
    <s v="EMP0233"/>
    <s v="Sangeetha Balan"/>
    <s v="Sales"/>
    <n v="1"/>
    <n v="182.3"/>
    <n v="0"/>
    <n v="0"/>
    <x v="1598"/>
    <n v="107.6"/>
    <n v="74.7"/>
    <x v="5"/>
    <x v="1"/>
    <x v="2"/>
    <s v="20:08"/>
    <s v="Weekday"/>
  </r>
  <r>
    <x v="1700"/>
    <x v="106"/>
    <s v="CUST0351"/>
    <x v="466"/>
    <x v="1"/>
    <s v="PRD006"/>
    <x v="30"/>
    <x v="9"/>
    <s v="STR115"/>
    <x v="168"/>
    <x v="1"/>
    <s v="EMP0072"/>
    <s v="Madhavan Venkataraman"/>
    <s v="Sales"/>
    <n v="1"/>
    <n v="343.56"/>
    <n v="15"/>
    <n v="51.53"/>
    <x v="1599"/>
    <n v="216.32"/>
    <n v="119.51"/>
    <x v="5"/>
    <x v="1"/>
    <x v="1"/>
    <s v="10:56"/>
    <s v="Weekend"/>
  </r>
  <r>
    <x v="1701"/>
    <x v="49"/>
    <s v="CUST0151"/>
    <x v="369"/>
    <x v="1"/>
    <s v="PRD108"/>
    <x v="12"/>
    <x v="3"/>
    <s v="STR096"/>
    <x v="126"/>
    <x v="1"/>
    <s v="EMP0301"/>
    <s v="Kalpana Prabhu"/>
    <s v="Inventory"/>
    <n v="3"/>
    <n v="306.62"/>
    <n v="0"/>
    <n v="0"/>
    <x v="1600"/>
    <n v="779.79"/>
    <n v="278.05"/>
    <x v="5"/>
    <x v="1"/>
    <x v="1"/>
    <s v="16:14"/>
    <s v="Weekend"/>
  </r>
  <r>
    <x v="1702"/>
    <x v="44"/>
    <s v="CUST0464"/>
    <x v="149"/>
    <x v="1"/>
    <s v="PRD015"/>
    <x v="55"/>
    <x v="0"/>
    <s v="STR023"/>
    <x v="59"/>
    <x v="0"/>
    <s v="EMP0221"/>
    <s v="Banu Reddy"/>
    <s v="Sales"/>
    <n v="2"/>
    <n v="459.58"/>
    <n v="0"/>
    <n v="0"/>
    <x v="1601"/>
    <n v="773.78"/>
    <n v="283.25"/>
    <x v="5"/>
    <x v="1"/>
    <x v="1"/>
    <s v="15:34"/>
    <s v="Weekend"/>
  </r>
  <r>
    <x v="1703"/>
    <x v="172"/>
    <s v="CUST0386"/>
    <x v="592"/>
    <x v="2"/>
    <s v="PRD087"/>
    <x v="19"/>
    <x v="8"/>
    <s v="STR062"/>
    <x v="7"/>
    <x v="0"/>
    <s v="EMP0350"/>
    <s v="Uma Pandian"/>
    <s v="Cashier"/>
    <n v="2"/>
    <n v="71.290000000000006"/>
    <n v="0"/>
    <n v="0"/>
    <x v="1602"/>
    <n v="118.74"/>
    <n v="45.23"/>
    <x v="5"/>
    <x v="1"/>
    <x v="1"/>
    <s v="18:08"/>
    <s v="Weekend"/>
  </r>
  <r>
    <x v="1704"/>
    <x v="107"/>
    <s v="CUST0480"/>
    <x v="86"/>
    <x v="2"/>
    <s v="PRD106"/>
    <x v="69"/>
    <x v="3"/>
    <s v="STR025"/>
    <x v="64"/>
    <x v="0"/>
    <s v="EMP0323"/>
    <s v="Kavya Gupta"/>
    <s v="Sales"/>
    <n v="1"/>
    <n v="227"/>
    <n v="0"/>
    <n v="0"/>
    <x v="96"/>
    <n v="196.3"/>
    <n v="64.75"/>
    <x v="5"/>
    <x v="1"/>
    <x v="2"/>
    <s v="16:59"/>
    <s v="Weekend"/>
  </r>
  <r>
    <x v="1705"/>
    <x v="218"/>
    <s v="CUST0526"/>
    <x v="166"/>
    <x v="2"/>
    <s v="PRD085"/>
    <x v="117"/>
    <x v="8"/>
    <s v="STR086"/>
    <x v="14"/>
    <x v="0"/>
    <s v="EMP0263"/>
    <s v="Vani Nair"/>
    <s v="Cashier"/>
    <n v="1"/>
    <n v="389.61"/>
    <n v="20"/>
    <n v="77.92"/>
    <x v="1603"/>
    <n v="336.07"/>
    <n v="-24.38"/>
    <x v="5"/>
    <x v="1"/>
    <x v="1"/>
    <s v="17:58"/>
    <s v="Weekday"/>
  </r>
  <r>
    <x v="1706"/>
    <x v="75"/>
    <s v="CUST0643"/>
    <x v="403"/>
    <x v="2"/>
    <s v="PRD096"/>
    <x v="132"/>
    <x v="4"/>
    <s v="STR018"/>
    <x v="69"/>
    <x v="0"/>
    <s v="EMP0308"/>
    <s v="Thenmozhi Selvam"/>
    <s v="Cashier"/>
    <n v="2"/>
    <n v="205.93"/>
    <n v="10"/>
    <n v="41.19"/>
    <x v="737"/>
    <n v="340.4"/>
    <n v="30.27"/>
    <x v="5"/>
    <x v="1"/>
    <x v="0"/>
    <s v="17:12"/>
    <s v="Weekday"/>
  </r>
  <r>
    <x v="1707"/>
    <x v="85"/>
    <s v="CUST0682"/>
    <x v="216"/>
    <x v="1"/>
    <s v="PRD026"/>
    <x v="99"/>
    <x v="1"/>
    <s v="STR025"/>
    <x v="64"/>
    <x v="0"/>
    <s v="EMP0079"/>
    <s v="Udhay Naicker"/>
    <s v="Sales"/>
    <n v="2"/>
    <n v="329.69"/>
    <n v="15"/>
    <n v="98.91"/>
    <x v="630"/>
    <n v="494.5"/>
    <n v="150.04"/>
    <x v="5"/>
    <x v="1"/>
    <x v="1"/>
    <s v="11:33"/>
    <s v="Weekend"/>
  </r>
  <r>
    <x v="1708"/>
    <x v="137"/>
    <s v="CUST0613"/>
    <x v="189"/>
    <x v="0"/>
    <s v="PRD078"/>
    <x v="60"/>
    <x v="2"/>
    <s v="STR121"/>
    <x v="79"/>
    <x v="1"/>
    <s v="EMP0319"/>
    <s v="Harini Kumar"/>
    <s v="Cashier"/>
    <n v="3"/>
    <n v="284.56"/>
    <n v="20"/>
    <n v="170.74"/>
    <x v="1604"/>
    <n v="645.09"/>
    <n v="37.85"/>
    <x v="5"/>
    <x v="1"/>
    <x v="2"/>
    <s v="11:13"/>
    <s v="Weekday"/>
  </r>
  <r>
    <x v="1709"/>
    <x v="303"/>
    <s v="CUST0692"/>
    <x v="451"/>
    <x v="1"/>
    <s v="PRD019"/>
    <x v="35"/>
    <x v="0"/>
    <s v="STR006"/>
    <x v="18"/>
    <x v="0"/>
    <s v="EMP0265"/>
    <s v="Padma Subramaniam"/>
    <s v="Operations"/>
    <n v="1"/>
    <n v="448.94"/>
    <n v="20"/>
    <n v="89.79"/>
    <x v="1219"/>
    <n v="380.08"/>
    <n v="-20.93"/>
    <x v="5"/>
    <x v="1"/>
    <x v="1"/>
    <s v="18:06"/>
    <s v="Weekday"/>
  </r>
  <r>
    <x v="1710"/>
    <x v="79"/>
    <s v="CUST0685"/>
    <x v="219"/>
    <x v="0"/>
    <s v="PRD008"/>
    <x v="88"/>
    <x v="9"/>
    <s v="STR180"/>
    <x v="106"/>
    <x v="3"/>
    <s v="EMP0195"/>
    <s v="Ovi Menon"/>
    <s v="Sales"/>
    <n v="3"/>
    <n v="512.71"/>
    <n v="0"/>
    <n v="0"/>
    <x v="1605"/>
    <n v="848.64"/>
    <n v="689.49"/>
    <x v="5"/>
    <x v="1"/>
    <x v="1"/>
    <s v="19:54"/>
    <s v="Weekday"/>
  </r>
  <r>
    <x v="1711"/>
    <x v="328"/>
    <s v="CUST0560"/>
    <x v="479"/>
    <x v="1"/>
    <s v="PRD120"/>
    <x v="64"/>
    <x v="6"/>
    <s v="STR056"/>
    <x v="112"/>
    <x v="0"/>
    <s v="EMP0315"/>
    <s v="Mani Pandian"/>
    <s v="Sales"/>
    <n v="1"/>
    <n v="109.69"/>
    <n v="20"/>
    <n v="21.94"/>
    <x v="1606"/>
    <n v="92.96"/>
    <n v="-5.21"/>
    <x v="5"/>
    <x v="1"/>
    <x v="1"/>
    <s v="19:12"/>
    <s v="Weekday"/>
  </r>
  <r>
    <x v="1712"/>
    <x v="23"/>
    <s v="CUST0485"/>
    <x v="5"/>
    <x v="0"/>
    <s v="PRD033"/>
    <x v="13"/>
    <x v="1"/>
    <s v="STR055"/>
    <x v="27"/>
    <x v="0"/>
    <s v="EMP0068"/>
    <s v="Manoj Subramaniam"/>
    <s v="Sales"/>
    <n v="7"/>
    <n v="223.81"/>
    <n v="10"/>
    <n v="156.66999999999999"/>
    <x v="1607"/>
    <n v="1239.21"/>
    <n v="382.29"/>
    <x v="5"/>
    <x v="1"/>
    <x v="1"/>
    <s v="09:46"/>
    <s v="Weekend"/>
  </r>
  <r>
    <x v="1713"/>
    <x v="302"/>
    <s v="CUST0088"/>
    <x v="33"/>
    <x v="1"/>
    <s v="PRD111"/>
    <x v="3"/>
    <x v="3"/>
    <s v="STR060"/>
    <x v="22"/>
    <x v="2"/>
    <s v="EMP0181"/>
    <s v="Madhavan Murugan"/>
    <s v="Sales"/>
    <n v="1"/>
    <n v="225.45"/>
    <n v="15"/>
    <n v="33.82"/>
    <x v="1608"/>
    <n v="190.9"/>
    <n v="0.73"/>
    <x v="5"/>
    <x v="1"/>
    <x v="2"/>
    <s v="15:59"/>
    <s v="Weekday"/>
  </r>
  <r>
    <x v="1714"/>
    <x v="130"/>
    <s v="CUST0236"/>
    <x v="593"/>
    <x v="2"/>
    <s v="PRD001"/>
    <x v="92"/>
    <x v="9"/>
    <s v="STR075"/>
    <x v="10"/>
    <x v="0"/>
    <s v="EMP0033"/>
    <s v="Geetha Subramaniam"/>
    <s v="Sales"/>
    <n v="3"/>
    <n v="299.73"/>
    <n v="0"/>
    <n v="0"/>
    <x v="1609"/>
    <n v="554.22"/>
    <n v="479.85"/>
    <x v="5"/>
    <x v="1"/>
    <x v="1"/>
    <s v="13:04"/>
    <s v="Weekend"/>
  </r>
  <r>
    <x v="1715"/>
    <x v="180"/>
    <s v="CUST0057"/>
    <x v="25"/>
    <x v="1"/>
    <s v="PRD025"/>
    <x v="1"/>
    <x v="1"/>
    <s v="STR051"/>
    <x v="52"/>
    <x v="0"/>
    <s v="EMP0058"/>
    <s v="Senthil Raj"/>
    <s v="Cashier"/>
    <n v="3"/>
    <n v="383.51"/>
    <n v="0"/>
    <n v="0"/>
    <x v="1610"/>
    <n v="857.7"/>
    <n v="292.83"/>
    <x v="5"/>
    <x v="1"/>
    <x v="1"/>
    <s v="14:24"/>
    <s v="Weekday"/>
  </r>
  <r>
    <x v="1716"/>
    <x v="281"/>
    <s v="CUST0515"/>
    <x v="232"/>
    <x v="2"/>
    <s v="PRD110"/>
    <x v="47"/>
    <x v="3"/>
    <s v="STR112"/>
    <x v="92"/>
    <x v="1"/>
    <s v="EMP0200"/>
    <s v="Lalitha Varma"/>
    <s v="Cashier"/>
    <n v="1"/>
    <n v="291.93"/>
    <n v="5"/>
    <n v="14.6"/>
    <x v="1611"/>
    <n v="253.7"/>
    <n v="23.63"/>
    <x v="5"/>
    <x v="1"/>
    <x v="1"/>
    <s v="21:51"/>
    <s v="Weekday"/>
  </r>
  <r>
    <x v="1717"/>
    <x v="16"/>
    <s v="CUST0514"/>
    <x v="467"/>
    <x v="1"/>
    <s v="PRD082"/>
    <x v="25"/>
    <x v="8"/>
    <s v="STR043"/>
    <x v="93"/>
    <x v="0"/>
    <s v="Missing Employee Id"/>
    <s v="Missing Name"/>
    <s v="Missing Department"/>
    <n v="1"/>
    <n v="232.92"/>
    <n v="10"/>
    <n v="23.29"/>
    <x v="1612"/>
    <n v="192.41"/>
    <n v="48.66"/>
    <x v="5"/>
    <x v="1"/>
    <x v="2"/>
    <s v="18:04"/>
    <s v="Weekend"/>
  </r>
  <r>
    <x v="1718"/>
    <x v="232"/>
    <s v="CUST0308"/>
    <x v="24"/>
    <x v="0"/>
    <s v="PRD112"/>
    <x v="16"/>
    <x v="3"/>
    <s v="STR038"/>
    <x v="35"/>
    <x v="0"/>
    <s v="EMP0041"/>
    <s v="Thenmozhi Pandian"/>
    <s v="Inventory"/>
    <n v="3"/>
    <n v="283.39"/>
    <n v="0"/>
    <n v="0"/>
    <x v="1613"/>
    <n v="631.55999999999995"/>
    <n v="346.14"/>
    <x v="5"/>
    <x v="1"/>
    <x v="1"/>
    <s v="16:06"/>
    <s v="Weekend"/>
  </r>
  <r>
    <x v="1719"/>
    <x v="272"/>
    <s v="CUST0173"/>
    <x v="594"/>
    <x v="1"/>
    <s v="PRD069"/>
    <x v="141"/>
    <x v="11"/>
    <s v="STR084"/>
    <x v="81"/>
    <x v="0"/>
    <s v="EMP0288"/>
    <s v="Chitra Selvam"/>
    <s v="Sales"/>
    <n v="5"/>
    <n v="468.94"/>
    <n v="5"/>
    <n v="117.23"/>
    <x v="1614"/>
    <n v="1684"/>
    <n v="543.47"/>
    <x v="5"/>
    <x v="1"/>
    <x v="1"/>
    <s v="11:08"/>
    <s v="Weekday"/>
  </r>
  <r>
    <x v="1720"/>
    <x v="58"/>
    <s v="CUST0420"/>
    <x v="103"/>
    <x v="1"/>
    <s v="PRD097"/>
    <x v="7"/>
    <x v="4"/>
    <s v="STR015"/>
    <x v="138"/>
    <x v="0"/>
    <s v="EMP0350"/>
    <s v="Uma Pandian"/>
    <s v="Cashier"/>
    <n v="5"/>
    <n v="365.92"/>
    <n v="10"/>
    <n v="182.96"/>
    <x v="1615"/>
    <n v="1551.9"/>
    <n v="94.74"/>
    <x v="5"/>
    <x v="1"/>
    <x v="1"/>
    <s v="20:31"/>
    <s v="Weekday"/>
  </r>
  <r>
    <x v="1721"/>
    <x v="81"/>
    <s v="CUST0571"/>
    <x v="340"/>
    <x v="0"/>
    <s v="PRD010"/>
    <x v="127"/>
    <x v="16"/>
    <s v="STR072"/>
    <x v="164"/>
    <x v="0"/>
    <s v="EMP0124"/>
    <s v="Vijay Pandian"/>
    <s v="Sales"/>
    <n v="5"/>
    <n v="182.96"/>
    <n v="0"/>
    <n v="0"/>
    <x v="1616"/>
    <n v="538"/>
    <n v="376.8"/>
    <x v="5"/>
    <x v="1"/>
    <x v="2"/>
    <s v="19:29"/>
    <s v="Weekday"/>
  </r>
  <r>
    <x v="1722"/>
    <x v="30"/>
    <s v="CUST0071"/>
    <x v="107"/>
    <x v="1"/>
    <s v="PRD067"/>
    <x v="56"/>
    <x v="11"/>
    <s v="STR028"/>
    <x v="29"/>
    <x v="0"/>
    <s v="EMP0337"/>
    <s v="Janani Chettiar"/>
    <s v="Store Manager"/>
    <n v="2"/>
    <n v="186.38"/>
    <n v="20"/>
    <n v="74.55"/>
    <x v="1617"/>
    <n v="271.32"/>
    <n v="71.62"/>
    <x v="5"/>
    <x v="1"/>
    <x v="0"/>
    <s v="18:21"/>
    <s v="Weekend"/>
  </r>
  <r>
    <x v="1723"/>
    <x v="342"/>
    <s v="CUST0254"/>
    <x v="118"/>
    <x v="1"/>
    <s v="PRD101"/>
    <x v="62"/>
    <x v="4"/>
    <s v="STR062"/>
    <x v="7"/>
    <x v="0"/>
    <s v="EMP0350"/>
    <s v="Uma Pandian"/>
    <s v="Cashier"/>
    <n v="1"/>
    <n v="451.89"/>
    <n v="0"/>
    <n v="0"/>
    <x v="1618"/>
    <n v="387.16"/>
    <n v="64.73"/>
    <x v="5"/>
    <x v="1"/>
    <x v="2"/>
    <s v="18:28"/>
    <s v="Weekday"/>
  </r>
  <r>
    <x v="1724"/>
    <x v="106"/>
    <s v="CUST0654"/>
    <x v="156"/>
    <x v="0"/>
    <s v="PRD107"/>
    <x v="81"/>
    <x v="3"/>
    <s v="STR091"/>
    <x v="44"/>
    <x v="0"/>
    <s v="EMP0002"/>
    <s v="Lokesh Gounder"/>
    <s v="Billing"/>
    <n v="5"/>
    <n v="420.08"/>
    <n v="10"/>
    <n v="210.04"/>
    <x v="1619"/>
    <n v="1742.05"/>
    <n v="431.86"/>
    <x v="5"/>
    <x v="1"/>
    <x v="0"/>
    <s v="20:07"/>
    <s v="Weekend"/>
  </r>
  <r>
    <x v="1725"/>
    <x v="239"/>
    <s v="CUST0287"/>
    <x v="41"/>
    <x v="1"/>
    <s v="PRD031"/>
    <x v="90"/>
    <x v="1"/>
    <s v="STR076"/>
    <x v="4"/>
    <x v="0"/>
    <s v="EMP0056"/>
    <s v="Anjali Balan"/>
    <s v="Sales"/>
    <n v="4"/>
    <n v="342.46"/>
    <n v="5"/>
    <n v="68.489999999999995"/>
    <x v="620"/>
    <n v="1087.1199999999999"/>
    <n v="214.23"/>
    <x v="5"/>
    <x v="1"/>
    <x v="1"/>
    <s v="10:38"/>
    <s v="Weekday"/>
  </r>
  <r>
    <x v="1726"/>
    <x v="262"/>
    <s v="CUST0467"/>
    <x v="300"/>
    <x v="1"/>
    <s v="PRD144"/>
    <x v="108"/>
    <x v="10"/>
    <s v="STR047"/>
    <x v="37"/>
    <x v="0"/>
    <s v="EMP0160"/>
    <s v="Sangeetha Pillai"/>
    <s v="Sales"/>
    <n v="1"/>
    <n v="242.22"/>
    <n v="5"/>
    <n v="12.11"/>
    <x v="1620"/>
    <n v="186.04"/>
    <n v="78.59"/>
    <x v="5"/>
    <x v="1"/>
    <x v="1"/>
    <s v="12:08"/>
    <s v="Weekend"/>
  </r>
  <r>
    <x v="1727"/>
    <x v="0"/>
    <s v="CUST0442"/>
    <x v="34"/>
    <x v="1"/>
    <s v="PRD057"/>
    <x v="5"/>
    <x v="5"/>
    <s v="STR149"/>
    <x v="133"/>
    <x v="2"/>
    <s v="EMP0128"/>
    <s v="Lokesh Naicker"/>
    <s v="Cashier"/>
    <n v="3"/>
    <n v="317.99"/>
    <n v="5"/>
    <n v="47.7"/>
    <x v="1621"/>
    <n v="705.15"/>
    <n v="337.06"/>
    <x v="5"/>
    <x v="1"/>
    <x v="2"/>
    <s v="16:23"/>
    <s v="Weekend"/>
  </r>
  <r>
    <x v="1728"/>
    <x v="42"/>
    <s v="CUST0099"/>
    <x v="170"/>
    <x v="1"/>
    <s v="PRD004"/>
    <x v="89"/>
    <x v="9"/>
    <s v="STR010"/>
    <x v="74"/>
    <x v="0"/>
    <s v="EMP0004"/>
    <s v="Hema Chettiar"/>
    <s v="Sales"/>
    <n v="2"/>
    <n v="398.25"/>
    <n v="0"/>
    <n v="0"/>
    <x v="1622"/>
    <n v="473.08"/>
    <n v="442.89"/>
    <x v="5"/>
    <x v="1"/>
    <x v="2"/>
    <s v="10:31"/>
    <s v="Weekend"/>
  </r>
  <r>
    <x v="1729"/>
    <x v="27"/>
    <s v="CUST0499"/>
    <x v="16"/>
    <x v="0"/>
    <s v="PRD014"/>
    <x v="67"/>
    <x v="0"/>
    <s v="STR042"/>
    <x v="63"/>
    <x v="0"/>
    <s v="EMP0261"/>
    <s v="Hari Murugan"/>
    <s v="Sales"/>
    <n v="5"/>
    <n v="476.81"/>
    <n v="10"/>
    <n v="238.41"/>
    <x v="1623"/>
    <n v="1758.15"/>
    <n v="387.49"/>
    <x v="5"/>
    <x v="1"/>
    <x v="1"/>
    <s v="18:33"/>
    <s v="Weekday"/>
  </r>
  <r>
    <x v="1730"/>
    <x v="138"/>
    <s v="CUST0699"/>
    <x v="400"/>
    <x v="0"/>
    <s v="PRD061"/>
    <x v="130"/>
    <x v="11"/>
    <s v="STR009"/>
    <x v="137"/>
    <x v="0"/>
    <s v="EMP0328"/>
    <s v="Chitra Raj"/>
    <s v="Sales"/>
    <n v="6"/>
    <n v="351.37"/>
    <n v="20"/>
    <n v="421.64"/>
    <x v="1624"/>
    <n v="1330.32"/>
    <n v="356.26"/>
    <x v="5"/>
    <x v="1"/>
    <x v="1"/>
    <s v="13:06"/>
    <s v="Weekday"/>
  </r>
  <r>
    <x v="1731"/>
    <x v="265"/>
    <s v="CUST0224"/>
    <x v="565"/>
    <x v="2"/>
    <s v="PRD083"/>
    <x v="26"/>
    <x v="8"/>
    <s v="STR123"/>
    <x v="77"/>
    <x v="1"/>
    <s v="EMP0299"/>
    <s v="Nandhini Kumar"/>
    <s v="Cashier"/>
    <n v="1"/>
    <n v="425.88"/>
    <n v="5"/>
    <n v="21.29"/>
    <x v="1625"/>
    <n v="357.47"/>
    <n v="47.12"/>
    <x v="5"/>
    <x v="1"/>
    <x v="1"/>
    <s v="11:48"/>
    <s v="Weekday"/>
  </r>
  <r>
    <x v="1732"/>
    <x v="160"/>
    <s v="CUST0309"/>
    <x v="439"/>
    <x v="0"/>
    <s v="PRD065"/>
    <x v="125"/>
    <x v="11"/>
    <s v="STR086"/>
    <x v="14"/>
    <x v="0"/>
    <s v="EMP0263"/>
    <s v="Vani Nair"/>
    <s v="Cashier"/>
    <n v="7"/>
    <n v="315.37"/>
    <n v="10"/>
    <n v="220.76"/>
    <x v="1626"/>
    <n v="1394.12"/>
    <n v="890.73"/>
    <x v="5"/>
    <x v="1"/>
    <x v="1"/>
    <s v="13:10"/>
    <s v="Weekend"/>
  </r>
  <r>
    <x v="1733"/>
    <x v="42"/>
    <s v="CUST0684"/>
    <x v="60"/>
    <x v="0"/>
    <s v="PRD026"/>
    <x v="99"/>
    <x v="1"/>
    <s v="STR002"/>
    <x v="116"/>
    <x v="0"/>
    <s v="EMP0184"/>
    <s v="Deepa Subramaniam"/>
    <s v="Sales"/>
    <n v="7"/>
    <n v="337.13"/>
    <n v="15"/>
    <n v="353.99"/>
    <x v="1627"/>
    <n v="1730.75"/>
    <n v="576.05999999999995"/>
    <x v="5"/>
    <x v="1"/>
    <x v="0"/>
    <s v="16:42"/>
    <s v="Weekend"/>
  </r>
  <r>
    <x v="1734"/>
    <x v="107"/>
    <s v="CUST0548"/>
    <x v="412"/>
    <x v="0"/>
    <s v="PRD089"/>
    <x v="116"/>
    <x v="8"/>
    <s v="STR014"/>
    <x v="131"/>
    <x v="0"/>
    <s v="EMP0241"/>
    <s v="Lalitha Krishnan"/>
    <s v="Sales"/>
    <n v="8"/>
    <n v="345.17"/>
    <n v="10"/>
    <n v="276.14"/>
    <x v="1628"/>
    <n v="2011.36"/>
    <n v="846.64"/>
    <x v="5"/>
    <x v="1"/>
    <x v="1"/>
    <s v="14:50"/>
    <s v="Weekend"/>
  </r>
  <r>
    <x v="1735"/>
    <x v="356"/>
    <s v="CUST0156"/>
    <x v="206"/>
    <x v="0"/>
    <s v="PRD044"/>
    <x v="113"/>
    <x v="12"/>
    <s v="STR086"/>
    <x v="14"/>
    <x v="0"/>
    <s v="EMP0263"/>
    <s v="Vani Nair"/>
    <s v="Cashier"/>
    <n v="8"/>
    <n v="239.78"/>
    <n v="0"/>
    <n v="0"/>
    <x v="1629"/>
    <n v="1665.76"/>
    <n v="252.48"/>
    <x v="5"/>
    <x v="1"/>
    <x v="1"/>
    <s v="14:14"/>
    <s v="Weekday"/>
  </r>
  <r>
    <x v="1736"/>
    <x v="107"/>
    <s v="CUST0477"/>
    <x v="53"/>
    <x v="0"/>
    <s v="PRD110"/>
    <x v="47"/>
    <x v="3"/>
    <s v="STR108"/>
    <x v="30"/>
    <x v="1"/>
    <s v="EMP0171"/>
    <s v="Ashok Nair"/>
    <s v="Cashier"/>
    <n v="5"/>
    <n v="329.27"/>
    <n v="15"/>
    <n v="246.95"/>
    <x v="1630"/>
    <n v="1268.5"/>
    <n v="340.81"/>
    <x v="5"/>
    <x v="1"/>
    <x v="2"/>
    <s v="11:03"/>
    <s v="Weekend"/>
  </r>
  <r>
    <x v="1737"/>
    <x v="58"/>
    <s v="CUST0665"/>
    <x v="271"/>
    <x v="1"/>
    <s v="PRD083"/>
    <x v="26"/>
    <x v="8"/>
    <s v="STR060"/>
    <x v="22"/>
    <x v="2"/>
    <s v="EMP0314"/>
    <s v="Naveen Naidu"/>
    <s v="Cashier"/>
    <n v="3"/>
    <n v="425.88"/>
    <n v="15"/>
    <n v="191.65"/>
    <x v="1631"/>
    <n v="1072.4100000000001"/>
    <n v="13.58"/>
    <x v="5"/>
    <x v="1"/>
    <x v="1"/>
    <s v="12:54"/>
    <s v="Weekday"/>
  </r>
  <r>
    <x v="1738"/>
    <x v="23"/>
    <s v="CUST0209"/>
    <x v="202"/>
    <x v="0"/>
    <s v="PRD087"/>
    <x v="19"/>
    <x v="8"/>
    <s v="STR138"/>
    <x v="132"/>
    <x v="1"/>
    <s v="EMP0083"/>
    <s v="Sathish Sharma"/>
    <s v="Billing"/>
    <n v="8"/>
    <n v="78.55"/>
    <n v="0"/>
    <n v="0"/>
    <x v="1632"/>
    <n v="474.96"/>
    <n v="247.7"/>
    <x v="5"/>
    <x v="1"/>
    <x v="1"/>
    <s v="17:34"/>
    <s v="Weekend"/>
  </r>
  <r>
    <x v="1739"/>
    <x v="262"/>
    <s v="CUST0526"/>
    <x v="166"/>
    <x v="2"/>
    <s v="PRD115"/>
    <x v="20"/>
    <x v="3"/>
    <s v="STR070"/>
    <x v="104"/>
    <x v="0"/>
    <s v="EMP0297"/>
    <s v="Kishore Naidu"/>
    <s v="Sales"/>
    <n v="2"/>
    <n v="372.61"/>
    <n v="0"/>
    <n v="0"/>
    <x v="1633"/>
    <n v="639.82000000000005"/>
    <n v="217.18"/>
    <x v="5"/>
    <x v="1"/>
    <x v="2"/>
    <s v="20:38"/>
    <s v="Weekend"/>
  </r>
  <r>
    <x v="1740"/>
    <x v="26"/>
    <s v="CUST0497"/>
    <x v="478"/>
    <x v="0"/>
    <s v="PRD073"/>
    <x v="61"/>
    <x v="2"/>
    <s v="STR041"/>
    <x v="80"/>
    <x v="0"/>
    <s v="EMP0097"/>
    <s v="Hari Pandian"/>
    <s v="Billing"/>
    <n v="8"/>
    <n v="425.06"/>
    <n v="0"/>
    <n v="0"/>
    <x v="1634"/>
    <n v="2552.4"/>
    <n v="1358.15"/>
    <x v="5"/>
    <x v="1"/>
    <x v="1"/>
    <s v="18:13"/>
    <s v="Weekend"/>
  </r>
  <r>
    <x v="1741"/>
    <x v="121"/>
    <s v="CUST0526"/>
    <x v="166"/>
    <x v="2"/>
    <s v="PRD071"/>
    <x v="76"/>
    <x v="2"/>
    <s v="STR028"/>
    <x v="29"/>
    <x v="0"/>
    <s v="EMP0235"/>
    <s v="Mani Chandran"/>
    <s v="Cashier"/>
    <n v="4"/>
    <n v="53.39"/>
    <n v="20"/>
    <n v="42.71"/>
    <x v="1635"/>
    <n v="172.04"/>
    <n v="24.44"/>
    <x v="5"/>
    <x v="1"/>
    <x v="1"/>
    <s v="13:21"/>
    <s v="Weekend"/>
  </r>
  <r>
    <x v="306"/>
    <x v="219"/>
    <s v="CUST0269"/>
    <x v="372"/>
    <x v="1"/>
    <s v="PRD150"/>
    <x v="51"/>
    <x v="10"/>
    <s v="STR136"/>
    <x v="48"/>
    <x v="1"/>
    <s v="EMP0070"/>
    <s v="Umesh Subramaniam"/>
    <s v="Sales"/>
    <n v="2"/>
    <n v="214.04"/>
    <n v="0"/>
    <n v="0"/>
    <x v="1636"/>
    <n v="316.12"/>
    <n v="111.96"/>
    <x v="5"/>
    <x v="1"/>
    <x v="1"/>
    <s v="15:01"/>
    <s v="Weekday"/>
  </r>
  <r>
    <x v="1742"/>
    <x v="244"/>
    <s v="CUST0493"/>
    <x v="152"/>
    <x v="0"/>
    <s v="PRD082"/>
    <x v="25"/>
    <x v="8"/>
    <s v="STR077"/>
    <x v="136"/>
    <x v="0"/>
    <s v="EMP0030"/>
    <s v="Hariharan Rao"/>
    <s v="Cashier"/>
    <n v="5"/>
    <n v="247.24"/>
    <n v="0"/>
    <n v="0"/>
    <x v="1637"/>
    <n v="962.05"/>
    <n v="274.14999999999998"/>
    <x v="5"/>
    <x v="1"/>
    <x v="2"/>
    <s v="13:54"/>
    <s v="Weekday"/>
  </r>
  <r>
    <x v="1743"/>
    <x v="104"/>
    <s v="CUST0436"/>
    <x v="151"/>
    <x v="0"/>
    <s v="PRD025"/>
    <x v="1"/>
    <x v="1"/>
    <s v="STR013"/>
    <x v="50"/>
    <x v="0"/>
    <s v="EMP0288"/>
    <s v="Chitra Selvam"/>
    <s v="Sales"/>
    <n v="4"/>
    <n v="429.38"/>
    <n v="10"/>
    <n v="171.75"/>
    <x v="1638"/>
    <n v="1143.5999999999999"/>
    <n v="402.17"/>
    <x v="5"/>
    <x v="1"/>
    <x v="1"/>
    <s v="12:55"/>
    <s v="Weekday"/>
  </r>
  <r>
    <x v="1744"/>
    <x v="53"/>
    <s v="CUST0415"/>
    <x v="296"/>
    <x v="0"/>
    <s v="PRD045"/>
    <x v="139"/>
    <x v="12"/>
    <s v="STR128"/>
    <x v="6"/>
    <x v="1"/>
    <s v="EMP0257"/>
    <s v="Sangeetha Naidu"/>
    <s v="Cashier"/>
    <n v="6"/>
    <n v="77.87"/>
    <n v="10"/>
    <n v="46.72"/>
    <x v="1639"/>
    <n v="347.34"/>
    <n v="73.16"/>
    <x v="5"/>
    <x v="0"/>
    <x v="1"/>
    <s v="12:37"/>
    <s v="Weekday"/>
  </r>
  <r>
    <x v="1745"/>
    <x v="17"/>
    <s v="CUST0116"/>
    <x v="595"/>
    <x v="2"/>
    <s v="PRD103"/>
    <x v="33"/>
    <x v="4"/>
    <s v="STR104"/>
    <x v="143"/>
    <x v="1"/>
    <s v="EMP0148"/>
    <s v="Malathi Rao"/>
    <s v="Billing"/>
    <n v="4"/>
    <n v="355.64"/>
    <n v="0"/>
    <n v="0"/>
    <x v="740"/>
    <n v="1213.6400000000001"/>
    <n v="208.92"/>
    <x v="5"/>
    <x v="1"/>
    <x v="2"/>
    <s v="16:38"/>
    <s v="Weekday"/>
  </r>
  <r>
    <x v="1746"/>
    <x v="232"/>
    <s v="CUST0185"/>
    <x v="570"/>
    <x v="2"/>
    <s v="PRD127"/>
    <x v="123"/>
    <x v="6"/>
    <s v="STR034"/>
    <x v="140"/>
    <x v="0"/>
    <s v="EMP0034"/>
    <s v="Sangeetha Venkataraman"/>
    <s v="Cashier"/>
    <n v="1"/>
    <n v="331.35"/>
    <n v="5"/>
    <n v="16.57"/>
    <x v="1640"/>
    <n v="290.33"/>
    <n v="71.67"/>
    <x v="5"/>
    <x v="1"/>
    <x v="1"/>
    <s v="19:01"/>
    <s v="Weekend"/>
  </r>
  <r>
    <x v="1747"/>
    <x v="85"/>
    <s v="CUST0327"/>
    <x v="82"/>
    <x v="2"/>
    <s v="PRD102"/>
    <x v="136"/>
    <x v="4"/>
    <s v="STR037"/>
    <x v="57"/>
    <x v="0"/>
    <s v="Missing Employee Id"/>
    <s v="Missing Name"/>
    <s v="Missing Department"/>
    <n v="4"/>
    <n v="400.33"/>
    <n v="15"/>
    <n v="240.2"/>
    <x v="1641"/>
    <n v="1363.6"/>
    <n v="201.69"/>
    <x v="5"/>
    <x v="1"/>
    <x v="1"/>
    <s v="20:57"/>
    <s v="Weekend"/>
  </r>
  <r>
    <x v="1748"/>
    <x v="235"/>
    <s v="CUST0686"/>
    <x v="122"/>
    <x v="0"/>
    <s v="PRD098"/>
    <x v="94"/>
    <x v="4"/>
    <s v="STR036"/>
    <x v="83"/>
    <x v="0"/>
    <s v="EMP0150"/>
    <s v="Dhanya Iyer"/>
    <s v="Operations"/>
    <n v="4"/>
    <n v="90.53"/>
    <n v="10"/>
    <n v="36.21"/>
    <x v="1642"/>
    <n v="276.36"/>
    <n v="98.44"/>
    <x v="5"/>
    <x v="1"/>
    <x v="1"/>
    <s v="12:53"/>
    <s v="Weekend"/>
  </r>
  <r>
    <x v="1749"/>
    <x v="106"/>
    <s v="CUST0353"/>
    <x v="205"/>
    <x v="0"/>
    <s v="PRD054"/>
    <x v="75"/>
    <x v="5"/>
    <s v="STR012"/>
    <x v="85"/>
    <x v="0"/>
    <s v="EMP0142"/>
    <s v="Sathish Subramaniam"/>
    <s v="Billing"/>
    <n v="5"/>
    <n v="537.21"/>
    <n v="0"/>
    <n v="0"/>
    <x v="1643"/>
    <n v="1895.95"/>
    <n v="1193.01"/>
    <x v="5"/>
    <x v="1"/>
    <x v="1"/>
    <s v="20:08"/>
    <s v="Weekend"/>
  </r>
  <r>
    <x v="1750"/>
    <x v="49"/>
    <s v="CUST0297"/>
    <x v="265"/>
    <x v="0"/>
    <s v="PRD054"/>
    <x v="75"/>
    <x v="5"/>
    <s v="STR092"/>
    <x v="26"/>
    <x v="0"/>
    <s v="EMP0122"/>
    <s v="Rajesh Chettiar"/>
    <s v="Cashier"/>
    <n v="4"/>
    <n v="540.54"/>
    <n v="5"/>
    <n v="108.11"/>
    <x v="1644"/>
    <n v="1516.76"/>
    <n v="845.4"/>
    <x v="5"/>
    <x v="1"/>
    <x v="0"/>
    <s v="20:56"/>
    <s v="Weekend"/>
  </r>
  <r>
    <x v="1751"/>
    <x v="300"/>
    <s v="CUST0615"/>
    <x v="563"/>
    <x v="2"/>
    <s v="PRD122"/>
    <x v="46"/>
    <x v="6"/>
    <s v="STR136"/>
    <x v="48"/>
    <x v="1"/>
    <s v="EMP0070"/>
    <s v="Umesh Subramaniam"/>
    <s v="Sales"/>
    <n v="4"/>
    <n v="102.51"/>
    <n v="20"/>
    <n v="82.01"/>
    <x v="1645"/>
    <n v="354.88"/>
    <n v="22.35"/>
    <x v="5"/>
    <x v="1"/>
    <x v="2"/>
    <s v="09:24"/>
    <s v="Weekend"/>
  </r>
  <r>
    <x v="1752"/>
    <x v="132"/>
    <s v="CUST0384"/>
    <x v="102"/>
    <x v="0"/>
    <s v="PRD024"/>
    <x v="39"/>
    <x v="0"/>
    <s v="STR163"/>
    <x v="36"/>
    <x v="2"/>
    <s v="EMP0292"/>
    <s v="Deepa Gupta"/>
    <s v="Inventory"/>
    <n v="4"/>
    <n v="347.33"/>
    <n v="0"/>
    <n v="0"/>
    <x v="1646"/>
    <n v="984.48"/>
    <n v="404.84"/>
    <x v="5"/>
    <x v="1"/>
    <x v="1"/>
    <s v="14:42"/>
    <s v="Weekday"/>
  </r>
  <r>
    <x v="1753"/>
    <x v="115"/>
    <s v="CUST0396"/>
    <x v="116"/>
    <x v="1"/>
    <s v="PRD111"/>
    <x v="3"/>
    <x v="3"/>
    <s v="STR132"/>
    <x v="19"/>
    <x v="1"/>
    <s v="EMP0106"/>
    <s v="Banu Raj"/>
    <s v="Sales"/>
    <n v="5"/>
    <n v="225.45"/>
    <n v="20"/>
    <n v="225.45"/>
    <x v="869"/>
    <n v="954.5"/>
    <n v="-52.7"/>
    <x v="5"/>
    <x v="1"/>
    <x v="2"/>
    <s v="18:41"/>
    <s v="Weekday"/>
  </r>
  <r>
    <x v="1754"/>
    <x v="249"/>
    <s v="CUST0539"/>
    <x v="510"/>
    <x v="2"/>
    <s v="PRD053"/>
    <x v="50"/>
    <x v="5"/>
    <s v="STR048"/>
    <x v="28"/>
    <x v="0"/>
    <s v="EMP0312"/>
    <s v="Vasanthi Chettiar"/>
    <s v="Sales"/>
    <n v="3"/>
    <n v="262.77"/>
    <n v="20"/>
    <n v="157.66"/>
    <x v="1647"/>
    <n v="583.91999999999996"/>
    <n v="46.73"/>
    <x v="5"/>
    <x v="1"/>
    <x v="1"/>
    <s v="21:16"/>
    <s v="Weekday"/>
  </r>
  <r>
    <x v="1755"/>
    <x v="122"/>
    <s v="CUST0054"/>
    <x v="76"/>
    <x v="0"/>
    <s v="PRD092"/>
    <x v="59"/>
    <x v="8"/>
    <s v="STR045"/>
    <x v="141"/>
    <x v="0"/>
    <s v="EMP0204"/>
    <s v="Ramesh Murugan"/>
    <s v="Inventory"/>
    <n v="3"/>
    <n v="242.16"/>
    <n v="0"/>
    <n v="0"/>
    <x v="1648"/>
    <n v="577.16999999999996"/>
    <n v="149.31"/>
    <x v="5"/>
    <x v="1"/>
    <x v="1"/>
    <s v="10:52"/>
    <s v="Weekday"/>
  </r>
  <r>
    <x v="1756"/>
    <x v="160"/>
    <s v="CUST0610"/>
    <x v="504"/>
    <x v="0"/>
    <s v="PRD029"/>
    <x v="11"/>
    <x v="1"/>
    <s v="STR147"/>
    <x v="157"/>
    <x v="2"/>
    <s v="EMP0159"/>
    <s v="Devi Gupta"/>
    <s v="Store Manager"/>
    <n v="8"/>
    <n v="355.49"/>
    <n v="0"/>
    <n v="0"/>
    <x v="1649"/>
    <n v="2089.7600000000002"/>
    <n v="1180.75"/>
    <x v="5"/>
    <x v="0"/>
    <x v="1"/>
    <s v="11:26"/>
    <s v="Weekend"/>
  </r>
  <r>
    <x v="1757"/>
    <x v="132"/>
    <s v="CUST0590"/>
    <x v="233"/>
    <x v="1"/>
    <s v="PRD031"/>
    <x v="90"/>
    <x v="1"/>
    <s v="STR104"/>
    <x v="143"/>
    <x v="1"/>
    <s v="EMP0148"/>
    <s v="Malathi Rao"/>
    <s v="Billing"/>
    <n v="5"/>
    <n v="342.46"/>
    <n v="0"/>
    <n v="0"/>
    <x v="1650"/>
    <n v="1358.9"/>
    <n v="353.4"/>
    <x v="5"/>
    <x v="1"/>
    <x v="1"/>
    <s v="19:36"/>
    <s v="Weekday"/>
  </r>
  <r>
    <x v="1758"/>
    <x v="244"/>
    <s v="CUST0082"/>
    <x v="197"/>
    <x v="0"/>
    <s v="PRD121"/>
    <x v="78"/>
    <x v="6"/>
    <s v="STR039"/>
    <x v="84"/>
    <x v="0"/>
    <s v="EMP0333"/>
    <s v="Vasanthi Velan"/>
    <s v="Cashier"/>
    <n v="3"/>
    <n v="350.83"/>
    <n v="10"/>
    <n v="105.25"/>
    <x v="1651"/>
    <n v="814.59"/>
    <n v="132.65"/>
    <x v="5"/>
    <x v="1"/>
    <x v="1"/>
    <s v="14:07"/>
    <s v="Weekday"/>
  </r>
  <r>
    <x v="1759"/>
    <x v="41"/>
    <s v="CUST0341"/>
    <x v="217"/>
    <x v="1"/>
    <s v="PRD002"/>
    <x v="95"/>
    <x v="9"/>
    <s v="STR033"/>
    <x v="23"/>
    <x v="0"/>
    <s v="EMP0313"/>
    <s v="Lokesh Varma"/>
    <s v="HR"/>
    <n v="4"/>
    <n v="440.5"/>
    <n v="15"/>
    <n v="264.3"/>
    <x v="1652"/>
    <n v="1016.2"/>
    <n v="481.5"/>
    <x v="5"/>
    <x v="1"/>
    <x v="0"/>
    <s v="21:16"/>
    <s v="Weekday"/>
  </r>
  <r>
    <x v="1760"/>
    <x v="171"/>
    <s v="CUST0485"/>
    <x v="5"/>
    <x v="0"/>
    <s v="PRD117"/>
    <x v="82"/>
    <x v="6"/>
    <s v="STR142"/>
    <x v="100"/>
    <x v="2"/>
    <s v="EMP0345"/>
    <s v="Chitra Murugan"/>
    <s v="Sales"/>
    <n v="6"/>
    <n v="273.48"/>
    <n v="15"/>
    <n v="246.13"/>
    <x v="1653"/>
    <n v="1448.64"/>
    <n v="155.32"/>
    <x v="5"/>
    <x v="1"/>
    <x v="1"/>
    <s v="18:42"/>
    <s v="Weekend"/>
  </r>
  <r>
    <x v="1761"/>
    <x v="133"/>
    <s v="CUST0051"/>
    <x v="14"/>
    <x v="0"/>
    <s v="PRD064"/>
    <x v="53"/>
    <x v="11"/>
    <s v="STR132"/>
    <x v="19"/>
    <x v="1"/>
    <s v="EMP0151"/>
    <s v="Arun Subramaniam"/>
    <s v="Billing"/>
    <n v="8"/>
    <n v="436.2"/>
    <n v="0"/>
    <n v="0"/>
    <x v="1654"/>
    <n v="2205.36"/>
    <n v="1807.68"/>
    <x v="5"/>
    <x v="1"/>
    <x v="1"/>
    <s v="18:25"/>
    <s v="Weekend"/>
  </r>
  <r>
    <x v="1762"/>
    <x v="181"/>
    <s v="CUST0534"/>
    <x v="207"/>
    <x v="1"/>
    <s v="PRD081"/>
    <x v="63"/>
    <x v="2"/>
    <s v="STR158"/>
    <x v="148"/>
    <x v="2"/>
    <s v="EMP0107"/>
    <s v="Sangeetha Devi"/>
    <s v="Sales"/>
    <n v="1"/>
    <n v="55.81"/>
    <n v="15"/>
    <n v="8.3699999999999992"/>
    <x v="1655"/>
    <n v="44.96"/>
    <n v="9.6"/>
    <x v="5"/>
    <x v="1"/>
    <x v="1"/>
    <s v="09:28"/>
    <s v="Weekend"/>
  </r>
  <r>
    <x v="1763"/>
    <x v="11"/>
    <s v="CUST0034"/>
    <x v="596"/>
    <x v="2"/>
    <s v="PRD025"/>
    <x v="1"/>
    <x v="1"/>
    <s v="STR002"/>
    <x v="116"/>
    <x v="0"/>
    <s v="EMP0060"/>
    <s v="Venkat Gupta"/>
    <s v="Sales"/>
    <n v="3"/>
    <n v="383.51"/>
    <n v="5"/>
    <n v="57.53"/>
    <x v="909"/>
    <n v="857.7"/>
    <n v="235.3"/>
    <x v="5"/>
    <x v="1"/>
    <x v="1"/>
    <s v="13:58"/>
    <s v="Weekday"/>
  </r>
  <r>
    <x v="1764"/>
    <x v="31"/>
    <s v="CUST0361"/>
    <x v="419"/>
    <x v="0"/>
    <s v="PRD121"/>
    <x v="78"/>
    <x v="6"/>
    <s v="STR070"/>
    <x v="104"/>
    <x v="0"/>
    <s v="EMP0131"/>
    <s v="Vani Chandran"/>
    <s v="Inventory"/>
    <n v="5"/>
    <n v="324.85000000000002"/>
    <n v="0"/>
    <n v="0"/>
    <x v="1656"/>
    <n v="1357.65"/>
    <n v="510.24"/>
    <x v="5"/>
    <x v="1"/>
    <x v="1"/>
    <s v="19:51"/>
    <s v="Weekend"/>
  </r>
  <r>
    <x v="1765"/>
    <x v="16"/>
    <s v="CUST0433"/>
    <x v="314"/>
    <x v="0"/>
    <s v="PRD035"/>
    <x v="29"/>
    <x v="1"/>
    <s v="STR094"/>
    <x v="1"/>
    <x v="1"/>
    <s v="EMP0133"/>
    <s v="Deepak Naicker"/>
    <s v="Sales"/>
    <n v="7"/>
    <n v="573.42999999999995"/>
    <n v="5"/>
    <n v="200.7"/>
    <x v="1657"/>
    <n v="2728.6"/>
    <n v="1656.71"/>
    <x v="5"/>
    <x v="1"/>
    <x v="1"/>
    <s v="14:33"/>
    <s v="Weekend"/>
  </r>
  <r>
    <x v="1766"/>
    <x v="84"/>
    <s v="Customer Id Missing"/>
    <x v="195"/>
    <x v="3"/>
    <s v="PRD116"/>
    <x v="85"/>
    <x v="3"/>
    <s v="STR090"/>
    <x v="146"/>
    <x v="0"/>
    <s v="EMP0032"/>
    <s v="Kavya Nair"/>
    <s v="Cashier"/>
    <n v="4"/>
    <n v="168.55"/>
    <n v="20"/>
    <n v="134.84"/>
    <x v="1658"/>
    <n v="511.92"/>
    <n v="27.44"/>
    <x v="5"/>
    <x v="1"/>
    <x v="2"/>
    <s v="11:54"/>
    <s v="Weekday"/>
  </r>
  <r>
    <x v="1767"/>
    <x v="16"/>
    <s v="CUST0324"/>
    <x v="213"/>
    <x v="0"/>
    <s v="PRD106"/>
    <x v="69"/>
    <x v="3"/>
    <s v="STR042"/>
    <x v="63"/>
    <x v="0"/>
    <s v="EMP0261"/>
    <s v="Hari Murugan"/>
    <s v="Sales"/>
    <n v="6"/>
    <n v="242.49"/>
    <n v="0"/>
    <n v="0"/>
    <x v="1659"/>
    <n v="1177.8"/>
    <n v="495.38"/>
    <x v="5"/>
    <x v="1"/>
    <x v="0"/>
    <s v="10:00"/>
    <s v="Weekend"/>
  </r>
  <r>
    <x v="1768"/>
    <x v="76"/>
    <s v="CUST0112"/>
    <x v="298"/>
    <x v="1"/>
    <s v="PRD034"/>
    <x v="84"/>
    <x v="1"/>
    <s v="STR139"/>
    <x v="105"/>
    <x v="1"/>
    <s v="EMP0133"/>
    <s v="Deepak Naicker"/>
    <s v="Sales"/>
    <n v="3"/>
    <n v="124.84"/>
    <n v="15"/>
    <n v="56.18"/>
    <x v="1660"/>
    <n v="292.05"/>
    <n v="26.29"/>
    <x v="5"/>
    <x v="1"/>
    <x v="2"/>
    <s v="18:55"/>
    <s v="Weekday"/>
  </r>
  <r>
    <x v="1769"/>
    <x v="122"/>
    <s v="CUST0442"/>
    <x v="34"/>
    <x v="1"/>
    <s v="PRD091"/>
    <x v="101"/>
    <x v="13"/>
    <s v="STR043"/>
    <x v="93"/>
    <x v="0"/>
    <s v="EMP0278"/>
    <s v="Hariharan Reddy"/>
    <s v="Inventory"/>
    <n v="5"/>
    <n v="376.11"/>
    <n v="10"/>
    <n v="188.06"/>
    <x v="1661"/>
    <n v="1507.85"/>
    <n v="184.64"/>
    <x v="5"/>
    <x v="1"/>
    <x v="1"/>
    <s v="17:50"/>
    <s v="Weekday"/>
  </r>
  <r>
    <x v="1770"/>
    <x v="131"/>
    <s v="CUST0103"/>
    <x v="396"/>
    <x v="2"/>
    <s v="PRD093"/>
    <x v="4"/>
    <x v="4"/>
    <s v="STR062"/>
    <x v="7"/>
    <x v="0"/>
    <s v="EMP0350"/>
    <s v="Uma Pandian"/>
    <s v="Cashier"/>
    <n v="3"/>
    <n v="96.72"/>
    <n v="20"/>
    <n v="58.03"/>
    <x v="1662"/>
    <n v="239.46"/>
    <n v="27.49"/>
    <x v="5"/>
    <x v="1"/>
    <x v="1"/>
    <s v="12:25"/>
    <s v="Weekend"/>
  </r>
  <r>
    <x v="1771"/>
    <x v="97"/>
    <s v="CUST0035"/>
    <x v="404"/>
    <x v="0"/>
    <s v="PRD045"/>
    <x v="139"/>
    <x v="12"/>
    <s v="STR163"/>
    <x v="36"/>
    <x v="2"/>
    <s v="EMP0292"/>
    <s v="Deepa Gupta"/>
    <s v="Inventory"/>
    <n v="3"/>
    <n v="70.650000000000006"/>
    <n v="0"/>
    <n v="0"/>
    <x v="1663"/>
    <n v="173.67"/>
    <n v="70.069999999999993"/>
    <x v="5"/>
    <x v="0"/>
    <x v="1"/>
    <s v="17:38"/>
    <s v="Weekend"/>
  </r>
  <r>
    <x v="1772"/>
    <x v="16"/>
    <s v="CUST0397"/>
    <x v="308"/>
    <x v="2"/>
    <s v="PRD071"/>
    <x v="76"/>
    <x v="2"/>
    <s v="STR021"/>
    <x v="121"/>
    <x v="0"/>
    <s v="EMP0280"/>
    <s v="Hema Mudaliar"/>
    <s v="Store Manager"/>
    <n v="3"/>
    <n v="53.39"/>
    <n v="0"/>
    <n v="0"/>
    <x v="1664"/>
    <n v="129.03"/>
    <n v="55.17"/>
    <x v="5"/>
    <x v="1"/>
    <x v="2"/>
    <s v="10:20"/>
    <s v="Weekend"/>
  </r>
  <r>
    <x v="1773"/>
    <x v="349"/>
    <s v="CUST0677"/>
    <x v="230"/>
    <x v="0"/>
    <s v="PRD025"/>
    <x v="1"/>
    <x v="1"/>
    <s v="STR075"/>
    <x v="10"/>
    <x v="0"/>
    <s v="EMP0033"/>
    <s v="Geetha Subramaniam"/>
    <s v="Sales"/>
    <n v="5"/>
    <n v="423.91"/>
    <n v="10"/>
    <n v="211.96"/>
    <x v="1665"/>
    <n v="1429.5"/>
    <n v="478.09"/>
    <x v="5"/>
    <x v="1"/>
    <x v="1"/>
    <s v="18:13"/>
    <s v="Weekday"/>
  </r>
  <r>
    <x v="1774"/>
    <x v="292"/>
    <s v="CUST0546"/>
    <x v="334"/>
    <x v="1"/>
    <s v="PRD023"/>
    <x v="102"/>
    <x v="0"/>
    <s v="STR039"/>
    <x v="84"/>
    <x v="0"/>
    <s v="EMP0015"/>
    <s v="Harini Krishnan"/>
    <s v="Inventory"/>
    <n v="5"/>
    <n v="342.27"/>
    <n v="0"/>
    <n v="0"/>
    <x v="1666"/>
    <n v="1330.5"/>
    <n v="380.85"/>
    <x v="5"/>
    <x v="1"/>
    <x v="1"/>
    <s v="12:53"/>
    <s v="Weekday"/>
  </r>
  <r>
    <x v="1775"/>
    <x v="353"/>
    <s v="CUST0686"/>
    <x v="122"/>
    <x v="0"/>
    <s v="PRD119"/>
    <x v="8"/>
    <x v="6"/>
    <s v="STR080"/>
    <x v="42"/>
    <x v="0"/>
    <s v="EMP0285"/>
    <s v="Lalitha Murugan"/>
    <s v="Store Manager"/>
    <n v="4"/>
    <n v="254.62"/>
    <n v="0"/>
    <n v="0"/>
    <x v="1667"/>
    <n v="852.92"/>
    <n v="165.56"/>
    <x v="5"/>
    <x v="1"/>
    <x v="2"/>
    <s v="14:48"/>
    <s v="Weekday"/>
  </r>
  <r>
    <x v="1776"/>
    <x v="36"/>
    <s v="CUST0151"/>
    <x v="369"/>
    <x v="1"/>
    <s v="PRD139"/>
    <x v="96"/>
    <x v="10"/>
    <s v="STR079"/>
    <x v="123"/>
    <x v="0"/>
    <s v="EMP0295"/>
    <s v="Lakshmi Nair"/>
    <s v="Inventory"/>
    <n v="4"/>
    <n v="91.61"/>
    <n v="0"/>
    <n v="0"/>
    <x v="1668"/>
    <n v="282.8"/>
    <n v="83.64"/>
    <x v="5"/>
    <x v="0"/>
    <x v="1"/>
    <s v="18:33"/>
    <s v="Weekday"/>
  </r>
  <r>
    <x v="1777"/>
    <x v="95"/>
    <s v="CUST0529"/>
    <x v="173"/>
    <x v="2"/>
    <s v="PRD003"/>
    <x v="57"/>
    <x v="9"/>
    <s v="STR040"/>
    <x v="91"/>
    <x v="1"/>
    <s v="EMP0061"/>
    <s v="Poornima Devi"/>
    <s v="Billing"/>
    <n v="3"/>
    <n v="589.75"/>
    <n v="20"/>
    <n v="353.85"/>
    <x v="1669"/>
    <n v="1030.95"/>
    <n v="596.76"/>
    <x v="5"/>
    <x v="1"/>
    <x v="1"/>
    <s v="13:28"/>
    <s v="Weekend"/>
  </r>
  <r>
    <x v="1778"/>
    <x v="354"/>
    <s v="CUST0206"/>
    <x v="17"/>
    <x v="0"/>
    <s v="PRD026"/>
    <x v="99"/>
    <x v="1"/>
    <s v="STR041"/>
    <x v="80"/>
    <x v="0"/>
    <s v="EMP0097"/>
    <s v="Hari Pandian"/>
    <s v="Billing"/>
    <n v="7"/>
    <n v="374.25"/>
    <n v="10"/>
    <n v="261.98"/>
    <x v="1670"/>
    <n v="1730.75"/>
    <n v="627.02"/>
    <x v="5"/>
    <x v="1"/>
    <x v="1"/>
    <s v="19:47"/>
    <s v="Weekday"/>
  </r>
  <r>
    <x v="1779"/>
    <x v="4"/>
    <s v="CUST0231"/>
    <x v="337"/>
    <x v="0"/>
    <s v="PRD100"/>
    <x v="142"/>
    <x v="4"/>
    <s v="STR008"/>
    <x v="8"/>
    <x v="0"/>
    <s v="EMP0083"/>
    <s v="Sathish Sharma"/>
    <s v="Billing"/>
    <n v="7"/>
    <n v="292.25"/>
    <n v="10"/>
    <n v="204.57"/>
    <x v="1671"/>
    <n v="1665.23"/>
    <n v="175.95"/>
    <x v="5"/>
    <x v="1"/>
    <x v="1"/>
    <s v="16:09"/>
    <s v="Weekday"/>
  </r>
  <r>
    <x v="1780"/>
    <x v="13"/>
    <s v="CUST0041"/>
    <x v="569"/>
    <x v="1"/>
    <s v="PRD062"/>
    <x v="112"/>
    <x v="11"/>
    <s v="STR001"/>
    <x v="13"/>
    <x v="0"/>
    <s v="EMP0096"/>
    <s v="Manoj Nathan"/>
    <s v="Sales"/>
    <n v="3"/>
    <n v="446.17"/>
    <n v="15"/>
    <n v="200.78"/>
    <x v="1548"/>
    <n v="976.83"/>
    <n v="331.56"/>
    <x v="5"/>
    <x v="1"/>
    <x v="0"/>
    <s v="10:36"/>
    <s v="Weekend"/>
  </r>
  <r>
    <x v="1781"/>
    <x v="120"/>
    <s v="CUST0270"/>
    <x v="135"/>
    <x v="0"/>
    <s v="PRD024"/>
    <x v="39"/>
    <x v="0"/>
    <s v="STR063"/>
    <x v="72"/>
    <x v="0"/>
    <s v="EMP0173"/>
    <s v="Mala Iyer"/>
    <s v="Inventory"/>
    <n v="7"/>
    <n v="333.47"/>
    <n v="0"/>
    <n v="0"/>
    <x v="1672"/>
    <n v="1722.84"/>
    <n v="961.59"/>
    <x v="5"/>
    <x v="1"/>
    <x v="1"/>
    <s v="18:52"/>
    <s v="Weekend"/>
  </r>
  <r>
    <x v="1782"/>
    <x v="109"/>
    <s v="CUST0344"/>
    <x v="40"/>
    <x v="2"/>
    <s v="PRD089"/>
    <x v="116"/>
    <x v="8"/>
    <s v="STR029"/>
    <x v="32"/>
    <x v="0"/>
    <s v="EMP0036"/>
    <s v="Senthil Varma"/>
    <s v="Cashier"/>
    <n v="4"/>
    <n v="305.67"/>
    <n v="0"/>
    <n v="0"/>
    <x v="1673"/>
    <n v="1005.68"/>
    <n v="400.4"/>
    <x v="5"/>
    <x v="1"/>
    <x v="1"/>
    <s v="13:18"/>
    <s v="Weekend"/>
  </r>
  <r>
    <x v="1783"/>
    <x v="75"/>
    <s v="CUST0246"/>
    <x v="62"/>
    <x v="0"/>
    <s v="PRD042"/>
    <x v="143"/>
    <x v="12"/>
    <s v="STR002"/>
    <x v="116"/>
    <x v="0"/>
    <s v="EMP0060"/>
    <s v="Venkat Gupta"/>
    <s v="Sales"/>
    <n v="5"/>
    <n v="445.26"/>
    <n v="15"/>
    <n v="333.94"/>
    <x v="1674"/>
    <n v="1872.4"/>
    <n v="19.96"/>
    <x v="5"/>
    <x v="1"/>
    <x v="1"/>
    <s v="21:57"/>
    <s v="Weekday"/>
  </r>
  <r>
    <x v="1784"/>
    <x v="40"/>
    <s v="CUST0299"/>
    <x v="597"/>
    <x v="2"/>
    <s v="PRD016"/>
    <x v="34"/>
    <x v="0"/>
    <s v="STR003"/>
    <x v="43"/>
    <x v="0"/>
    <s v="EMP0298"/>
    <s v="Balaji Reddy"/>
    <s v="Billing"/>
    <n v="2"/>
    <n v="59.92"/>
    <n v="0"/>
    <n v="0"/>
    <x v="1569"/>
    <n v="96.3"/>
    <n v="23.54"/>
    <x v="5"/>
    <x v="1"/>
    <x v="1"/>
    <s v="19:19"/>
    <s v="Weekday"/>
  </r>
  <r>
    <x v="1785"/>
    <x v="84"/>
    <s v="CUST0338"/>
    <x v="520"/>
    <x v="2"/>
    <s v="PRD002"/>
    <x v="95"/>
    <x v="9"/>
    <s v="STR082"/>
    <x v="87"/>
    <x v="0"/>
    <s v="EMP0115"/>
    <s v="Vasanth Menon"/>
    <s v="Store Manager"/>
    <n v="2"/>
    <n v="440.5"/>
    <n v="20"/>
    <n v="176.2"/>
    <x v="1675"/>
    <n v="508.1"/>
    <n v="196.7"/>
    <x v="5"/>
    <x v="1"/>
    <x v="1"/>
    <s v="16:00"/>
    <s v="Weekday"/>
  </r>
  <r>
    <x v="1786"/>
    <x v="142"/>
    <s v="CUST0553"/>
    <x v="522"/>
    <x v="0"/>
    <s v="PRD104"/>
    <x v="100"/>
    <x v="4"/>
    <s v="STR043"/>
    <x v="93"/>
    <x v="0"/>
    <s v="EMP0278"/>
    <s v="Hariharan Reddy"/>
    <s v="Inventory"/>
    <n v="5"/>
    <n v="213.78"/>
    <n v="0"/>
    <n v="0"/>
    <x v="1676"/>
    <n v="767.1"/>
    <n v="301.8"/>
    <x v="5"/>
    <x v="1"/>
    <x v="1"/>
    <s v="11:37"/>
    <s v="Weekday"/>
  </r>
  <r>
    <x v="1787"/>
    <x v="232"/>
    <s v="CUST0573"/>
    <x v="80"/>
    <x v="2"/>
    <s v="PRD103"/>
    <x v="33"/>
    <x v="4"/>
    <s v="STR003"/>
    <x v="43"/>
    <x v="0"/>
    <s v="EMP0298"/>
    <s v="Balaji Reddy"/>
    <s v="Billing"/>
    <n v="5"/>
    <n v="394.37"/>
    <n v="15"/>
    <n v="295.77999999999997"/>
    <x v="1677"/>
    <n v="1517.05"/>
    <n v="410.43"/>
    <x v="5"/>
    <x v="1"/>
    <x v="0"/>
    <s v="11:05"/>
    <s v="Weekend"/>
  </r>
  <r>
    <x v="1788"/>
    <x v="337"/>
    <s v="CUST0562"/>
    <x v="402"/>
    <x v="0"/>
    <s v="PRD136"/>
    <x v="45"/>
    <x v="7"/>
    <s v="STR161"/>
    <x v="113"/>
    <x v="2"/>
    <s v="EMP0126"/>
    <s v="Anjali Kumar"/>
    <s v="Sales"/>
    <n v="4"/>
    <n v="136.15"/>
    <n v="0"/>
    <n v="0"/>
    <x v="1678"/>
    <n v="364.72"/>
    <n v="179.88"/>
    <x v="5"/>
    <x v="1"/>
    <x v="1"/>
    <s v="19:55"/>
    <s v="Weekday"/>
  </r>
  <r>
    <x v="1789"/>
    <x v="342"/>
    <s v="CUST0676"/>
    <x v="254"/>
    <x v="0"/>
    <s v="PRD069"/>
    <x v="141"/>
    <x v="11"/>
    <s v="STR176"/>
    <x v="161"/>
    <x v="3"/>
    <s v="EMP0082"/>
    <s v="Nirmala Krishnan"/>
    <s v="Store Manager"/>
    <n v="8"/>
    <n v="484.89"/>
    <n v="0"/>
    <n v="0"/>
    <x v="1679"/>
    <n v="2694.4"/>
    <n v="1184.72"/>
    <x v="5"/>
    <x v="1"/>
    <x v="1"/>
    <s v="20:32"/>
    <s v="Weekday"/>
  </r>
  <r>
    <x v="1790"/>
    <x v="175"/>
    <s v="CUST0252"/>
    <x v="111"/>
    <x v="1"/>
    <s v="PRD028"/>
    <x v="48"/>
    <x v="1"/>
    <s v="STR093"/>
    <x v="144"/>
    <x v="1"/>
    <s v="EMP0141"/>
    <s v="Mala Velan"/>
    <s v="Sales"/>
    <n v="1"/>
    <n v="380.12"/>
    <n v="5"/>
    <n v="19.010000000000002"/>
    <x v="1680"/>
    <n v="309.98"/>
    <n v="51.13"/>
    <x v="5"/>
    <x v="1"/>
    <x v="1"/>
    <s v="15:39"/>
    <s v="Weekday"/>
  </r>
  <r>
    <x v="1791"/>
    <x v="268"/>
    <s v="CUST0674"/>
    <x v="598"/>
    <x v="1"/>
    <s v="PRD017"/>
    <x v="27"/>
    <x v="0"/>
    <s v="STR061"/>
    <x v="66"/>
    <x v="0"/>
    <s v="EMP0279"/>
    <s v="Arun Varma"/>
    <s v="Sales"/>
    <n v="3"/>
    <n v="464.41"/>
    <n v="0"/>
    <n v="0"/>
    <x v="1232"/>
    <n v="1193.07"/>
    <n v="409.14"/>
    <x v="5"/>
    <x v="1"/>
    <x v="1"/>
    <s v="21:45"/>
    <s v="Weekend"/>
  </r>
  <r>
    <x v="1792"/>
    <x v="265"/>
    <s v="CUST0686"/>
    <x v="122"/>
    <x v="0"/>
    <s v="PRD084"/>
    <x v="118"/>
    <x v="8"/>
    <s v="STR010"/>
    <x v="74"/>
    <x v="0"/>
    <s v="EMP0004"/>
    <s v="Hema Chettiar"/>
    <s v="Sales"/>
    <n v="6"/>
    <n v="245.61"/>
    <n v="20"/>
    <n v="294.73"/>
    <x v="1681"/>
    <n v="1093.02"/>
    <n v="85.91"/>
    <x v="5"/>
    <x v="1"/>
    <x v="1"/>
    <s v="19:44"/>
    <s v="Weekday"/>
  </r>
  <r>
    <x v="1793"/>
    <x v="307"/>
    <s v="CUST0383"/>
    <x v="599"/>
    <x v="1"/>
    <s v="PRD140"/>
    <x v="66"/>
    <x v="10"/>
    <s v="STR156"/>
    <x v="176"/>
    <x v="2"/>
    <s v="EMP0025"/>
    <s v="Lakshmi Rao"/>
    <s v="Sales"/>
    <n v="3"/>
    <n v="352.51"/>
    <n v="10"/>
    <n v="105.75"/>
    <x v="1682"/>
    <n v="780.18"/>
    <n v="171.6"/>
    <x v="5"/>
    <x v="1"/>
    <x v="1"/>
    <s v="09:20"/>
    <s v="Weekday"/>
  </r>
  <r>
    <x v="1794"/>
    <x v="17"/>
    <s v="CUST0262"/>
    <x v="105"/>
    <x v="1"/>
    <s v="PRD002"/>
    <x v="95"/>
    <x v="9"/>
    <s v="STR002"/>
    <x v="116"/>
    <x v="0"/>
    <s v="EMP0185"/>
    <s v="Ezhil Raj"/>
    <s v="Inventory"/>
    <n v="1"/>
    <n v="440.5"/>
    <n v="20"/>
    <n v="88.1"/>
    <x v="1683"/>
    <n v="254.05"/>
    <n v="98.35"/>
    <x v="5"/>
    <x v="1"/>
    <x v="1"/>
    <s v="18:54"/>
    <s v="Weekday"/>
  </r>
  <r>
    <x v="1795"/>
    <x v="44"/>
    <s v="CUST0288"/>
    <x v="460"/>
    <x v="2"/>
    <s v="PRD030"/>
    <x v="9"/>
    <x v="1"/>
    <s v="STR017"/>
    <x v="151"/>
    <x v="0"/>
    <s v="EMP0092"/>
    <s v="Tara Gupta"/>
    <s v="Sales"/>
    <n v="1"/>
    <n v="172.63"/>
    <n v="15"/>
    <n v="25.89"/>
    <x v="1684"/>
    <n v="142"/>
    <n v="26.75"/>
    <x v="5"/>
    <x v="1"/>
    <x v="1"/>
    <s v="09:10"/>
    <s v="Weekend"/>
  </r>
  <r>
    <x v="1796"/>
    <x v="317"/>
    <s v="CUST0564"/>
    <x v="424"/>
    <x v="0"/>
    <s v="PRD035"/>
    <x v="29"/>
    <x v="1"/>
    <s v="STR080"/>
    <x v="42"/>
    <x v="0"/>
    <s v="EMP0285"/>
    <s v="Lalitha Murugan"/>
    <s v="Store Manager"/>
    <n v="8"/>
    <n v="547.63"/>
    <n v="0"/>
    <n v="0"/>
    <x v="1685"/>
    <n v="3118.4"/>
    <n v="1262.6400000000001"/>
    <x v="5"/>
    <x v="1"/>
    <x v="1"/>
    <s v="17:27"/>
    <s v="Weekday"/>
  </r>
  <r>
    <x v="1797"/>
    <x v="268"/>
    <s v="CUST0633"/>
    <x v="43"/>
    <x v="0"/>
    <s v="PRD035"/>
    <x v="29"/>
    <x v="1"/>
    <s v="STR039"/>
    <x v="84"/>
    <x v="0"/>
    <s v="EMP0315"/>
    <s v="Mani Pandian"/>
    <s v="Sales"/>
    <n v="4"/>
    <n v="521.69000000000005"/>
    <n v="5"/>
    <n v="104.34"/>
    <x v="1686"/>
    <n v="1559.2"/>
    <n v="720.58"/>
    <x v="5"/>
    <x v="1"/>
    <x v="1"/>
    <s v="13:37"/>
    <s v="Weekend"/>
  </r>
  <r>
    <x v="1798"/>
    <x v="185"/>
    <s v="CUST0364"/>
    <x v="600"/>
    <x v="2"/>
    <s v="PRD056"/>
    <x v="54"/>
    <x v="5"/>
    <s v="STR115"/>
    <x v="168"/>
    <x v="1"/>
    <s v="EMP0051"/>
    <s v="Thenmozhi Prabhu"/>
    <s v="Billing"/>
    <n v="2"/>
    <n v="333.54"/>
    <n v="0"/>
    <n v="0"/>
    <x v="264"/>
    <n v="476.86"/>
    <n v="190.22"/>
    <x v="5"/>
    <x v="1"/>
    <x v="2"/>
    <s v="11:27"/>
    <s v="Weekday"/>
  </r>
  <r>
    <x v="1799"/>
    <x v="279"/>
    <s v="CUST0140"/>
    <x v="445"/>
    <x v="2"/>
    <s v="PRD079"/>
    <x v="28"/>
    <x v="2"/>
    <s v="STR028"/>
    <x v="29"/>
    <x v="0"/>
    <s v="EMP0235"/>
    <s v="Mani Chandran"/>
    <s v="Cashier"/>
    <n v="4"/>
    <n v="260.93"/>
    <n v="0"/>
    <n v="0"/>
    <x v="1687"/>
    <n v="776.24"/>
    <n v="267.48"/>
    <x v="5"/>
    <x v="1"/>
    <x v="0"/>
    <s v="20:01"/>
    <s v="Weekday"/>
  </r>
  <r>
    <x v="1800"/>
    <x v="120"/>
    <s v="CUST0576"/>
    <x v="573"/>
    <x v="0"/>
    <s v="PRD049"/>
    <x v="126"/>
    <x v="5"/>
    <s v="STR070"/>
    <x v="104"/>
    <x v="0"/>
    <s v="EMP0072"/>
    <s v="Madhavan Venkataraman"/>
    <s v="Sales"/>
    <n v="6"/>
    <n v="449.26"/>
    <n v="10"/>
    <n v="269.56"/>
    <x v="1688"/>
    <n v="1853.64"/>
    <n v="936.26"/>
    <x v="5"/>
    <x v="1"/>
    <x v="1"/>
    <s v="18:08"/>
    <s v="Weekend"/>
  </r>
  <r>
    <x v="1801"/>
    <x v="195"/>
    <s v="CUST0110"/>
    <x v="88"/>
    <x v="0"/>
    <s v="PRD088"/>
    <x v="138"/>
    <x v="8"/>
    <s v="STR113"/>
    <x v="156"/>
    <x v="1"/>
    <s v="EMP0339"/>
    <s v="Hariharan Mudaliar"/>
    <s v="Cashier"/>
    <n v="6"/>
    <n v="434.9"/>
    <n v="5"/>
    <n v="130.47"/>
    <x v="1689"/>
    <n v="2047.44"/>
    <n v="431.49"/>
    <x v="5"/>
    <x v="1"/>
    <x v="2"/>
    <s v="12:13"/>
    <s v="Weekday"/>
  </r>
  <r>
    <x v="1802"/>
    <x v="322"/>
    <s v="CUST0219"/>
    <x v="383"/>
    <x v="5"/>
    <s v="PRD081"/>
    <x v="63"/>
    <x v="2"/>
    <s v="STR036"/>
    <x v="83"/>
    <x v="0"/>
    <s v="EMP0150"/>
    <s v="Dhanya Iyer"/>
    <s v="Operations"/>
    <n v="5"/>
    <n v="56.65"/>
    <n v="10"/>
    <n v="28.32"/>
    <x v="1690"/>
    <n v="224.8"/>
    <n v="68.37"/>
    <x v="5"/>
    <x v="0"/>
    <x v="1"/>
    <s v="16:39"/>
    <s v="Weekend"/>
  </r>
  <r>
    <x v="1803"/>
    <x v="104"/>
    <s v="CUST0685"/>
    <x v="219"/>
    <x v="0"/>
    <s v="PRD033"/>
    <x v="13"/>
    <x v="1"/>
    <s v="STR047"/>
    <x v="37"/>
    <x v="0"/>
    <s v="EMP0231"/>
    <s v="Umesh Murugan"/>
    <s v="Billing"/>
    <n v="7"/>
    <n v="225.96"/>
    <n v="0"/>
    <n v="0"/>
    <x v="1691"/>
    <n v="1239.21"/>
    <n v="342.51"/>
    <x v="5"/>
    <x v="1"/>
    <x v="2"/>
    <s v="10:34"/>
    <s v="Weekday"/>
  </r>
  <r>
    <x v="1804"/>
    <x v="97"/>
    <s v="CUST0520"/>
    <x v="416"/>
    <x v="2"/>
    <s v="PRD094"/>
    <x v="109"/>
    <x v="4"/>
    <s v="STR132"/>
    <x v="19"/>
    <x v="1"/>
    <s v="EMP0219"/>
    <s v="Kavya Menon"/>
    <s v="Billing"/>
    <n v="4"/>
    <n v="298.68"/>
    <n v="0"/>
    <n v="0"/>
    <x v="950"/>
    <n v="1002.76"/>
    <n v="371.17"/>
    <x v="5"/>
    <x v="1"/>
    <x v="1"/>
    <s v="15:48"/>
    <s v="Weekend"/>
  </r>
  <r>
    <x v="1805"/>
    <x v="99"/>
    <s v="Customer Id Missing"/>
    <x v="195"/>
    <x v="3"/>
    <s v="PRD002"/>
    <x v="95"/>
    <x v="9"/>
    <s v="STR128"/>
    <x v="6"/>
    <x v="1"/>
    <s v="EMP0021"/>
    <s v="Tamil Nathan"/>
    <s v="Inventory"/>
    <n v="6"/>
    <n v="484.5"/>
    <n v="0"/>
    <n v="0"/>
    <x v="1692"/>
    <n v="1524.3"/>
    <n v="1818.75"/>
    <x v="5"/>
    <x v="1"/>
    <x v="2"/>
    <s v="10:35"/>
    <s v="Weekend"/>
  </r>
  <r>
    <x v="1806"/>
    <x v="77"/>
    <s v="CUST0186"/>
    <x v="471"/>
    <x v="2"/>
    <s v="PRD107"/>
    <x v="81"/>
    <x v="3"/>
    <s v="STR093"/>
    <x v="144"/>
    <x v="1"/>
    <s v="EMP0141"/>
    <s v="Mala Velan"/>
    <s v="Sales"/>
    <n v="1"/>
    <n v="405.1"/>
    <n v="10"/>
    <n v="40.51"/>
    <x v="1693"/>
    <n v="348.41"/>
    <n v="16.18"/>
    <x v="5"/>
    <x v="1"/>
    <x v="1"/>
    <s v="13:10"/>
    <s v="Weekday"/>
  </r>
  <r>
    <x v="1807"/>
    <x v="12"/>
    <s v="CUST0670"/>
    <x v="154"/>
    <x v="2"/>
    <s v="PRD012"/>
    <x v="61"/>
    <x v="9"/>
    <s v="STR011"/>
    <x v="111"/>
    <x v="0"/>
    <s v="EMP0058"/>
    <s v="Senthil Raj"/>
    <s v="Cashier"/>
    <n v="1"/>
    <n v="541.35"/>
    <n v="5"/>
    <n v="27.07"/>
    <x v="1694"/>
    <n v="336.4"/>
    <n v="255.02"/>
    <x v="5"/>
    <x v="1"/>
    <x v="1"/>
    <s v="18:33"/>
    <s v="Weekend"/>
  </r>
  <r>
    <x v="1808"/>
    <x v="256"/>
    <s v="CUST0199"/>
    <x v="601"/>
    <x v="2"/>
    <s v="PRD087"/>
    <x v="19"/>
    <x v="8"/>
    <s v="STR086"/>
    <x v="14"/>
    <x v="0"/>
    <s v="EMP0263"/>
    <s v="Vani Nair"/>
    <s v="Cashier"/>
    <n v="4"/>
    <n v="71.290000000000006"/>
    <n v="0"/>
    <n v="0"/>
    <x v="1695"/>
    <n v="237.48"/>
    <n v="47.68"/>
    <x v="5"/>
    <x v="1"/>
    <x v="1"/>
    <s v="15:11"/>
    <s v="Weekday"/>
  </r>
  <r>
    <x v="1809"/>
    <x v="174"/>
    <s v="CUST0538"/>
    <x v="150"/>
    <x v="2"/>
    <s v="PRD013"/>
    <x v="44"/>
    <x v="0"/>
    <s v="STR059"/>
    <x v="68"/>
    <x v="0"/>
    <s v="EMP0317"/>
    <s v="Umesh Sharma"/>
    <s v="HR"/>
    <n v="2"/>
    <n v="161.03"/>
    <n v="0"/>
    <n v="0"/>
    <x v="1696"/>
    <n v="248.48"/>
    <n v="121.89"/>
    <x v="5"/>
    <x v="1"/>
    <x v="1"/>
    <s v="12:26"/>
    <s v="Weekend"/>
  </r>
  <r>
    <x v="1810"/>
    <x v="151"/>
    <s v="CUST0008"/>
    <x v="95"/>
    <x v="1"/>
    <s v="PRD097"/>
    <x v="7"/>
    <x v="4"/>
    <s v="STR059"/>
    <x v="68"/>
    <x v="0"/>
    <s v="EMP0098"/>
    <s v="Dhanya Balan"/>
    <s v="Inventory"/>
    <n v="3"/>
    <n v="365.92"/>
    <n v="20"/>
    <n v="219.55"/>
    <x v="1697"/>
    <n v="931.14"/>
    <n v="78.8"/>
    <x v="5"/>
    <x v="1"/>
    <x v="1"/>
    <s v="21:17"/>
    <s v="Weekend"/>
  </r>
  <r>
    <x v="1811"/>
    <x v="37"/>
    <s v="CUST0067"/>
    <x v="60"/>
    <x v="1"/>
    <s v="PRD096"/>
    <x v="132"/>
    <x v="4"/>
    <s v="STR033"/>
    <x v="23"/>
    <x v="0"/>
    <s v="EMP0024"/>
    <s v="Bhavani Kumar"/>
    <s v="Cashier"/>
    <n v="3"/>
    <n v="205.93"/>
    <n v="0"/>
    <n v="0"/>
    <x v="1698"/>
    <n v="510.6"/>
    <n v="107.19"/>
    <x v="5"/>
    <x v="1"/>
    <x v="0"/>
    <s v="11:55"/>
    <s v="Weekday"/>
  </r>
  <r>
    <x v="1812"/>
    <x v="198"/>
    <s v="CUST0529"/>
    <x v="173"/>
    <x v="2"/>
    <s v="PRD100"/>
    <x v="142"/>
    <x v="4"/>
    <s v="STR085"/>
    <x v="78"/>
    <x v="0"/>
    <s v="EMP0154"/>
    <s v="Dinesh Varma"/>
    <s v="Store Manager"/>
    <n v="1"/>
    <n v="290.45"/>
    <n v="20"/>
    <n v="58.09"/>
    <x v="1699"/>
    <n v="237.89"/>
    <n v="-5.53"/>
    <x v="5"/>
    <x v="1"/>
    <x v="1"/>
    <s v="18:35"/>
    <s v="Weekday"/>
  </r>
  <r>
    <x v="1813"/>
    <x v="135"/>
    <s v="CUST0473"/>
    <x v="191"/>
    <x v="2"/>
    <s v="PRD052"/>
    <x v="98"/>
    <x v="5"/>
    <s v="STR058"/>
    <x v="90"/>
    <x v="0"/>
    <s v="EMP0038"/>
    <s v="Yamuna Achari"/>
    <s v="Inventory"/>
    <n v="4"/>
    <n v="328.59"/>
    <n v="20"/>
    <n v="262.87"/>
    <x v="1700"/>
    <n v="1021.96"/>
    <n v="187.25"/>
    <x v="5"/>
    <x v="1"/>
    <x v="0"/>
    <s v="11:55"/>
    <s v="Weekend"/>
  </r>
  <r>
    <x v="1814"/>
    <x v="97"/>
    <s v="CUST0496"/>
    <x v="277"/>
    <x v="0"/>
    <s v="PRD110"/>
    <x v="47"/>
    <x v="3"/>
    <s v="STR137"/>
    <x v="169"/>
    <x v="1"/>
    <s v="EMP0307"/>
    <s v="Kishore Chandran"/>
    <s v="Cashier"/>
    <n v="5"/>
    <n v="325.3"/>
    <n v="5"/>
    <n v="81.33"/>
    <x v="1701"/>
    <n v="1268.5"/>
    <n v="508.45"/>
    <x v="5"/>
    <x v="1"/>
    <x v="1"/>
    <s v="21:43"/>
    <s v="Weekend"/>
  </r>
  <r>
    <x v="1815"/>
    <x v="342"/>
    <s v="CUST0227"/>
    <x v="60"/>
    <x v="1"/>
    <s v="PRD030"/>
    <x v="9"/>
    <x v="1"/>
    <s v="STR015"/>
    <x v="138"/>
    <x v="0"/>
    <s v="EMP0190"/>
    <s v="Balaji Prabhu"/>
    <s v="HR"/>
    <n v="3"/>
    <n v="172.63"/>
    <n v="15"/>
    <n v="77.680000000000007"/>
    <x v="1702"/>
    <n v="426"/>
    <n v="14.21"/>
    <x v="5"/>
    <x v="1"/>
    <x v="1"/>
    <s v="21:26"/>
    <s v="Weekday"/>
  </r>
  <r>
    <x v="1816"/>
    <x v="179"/>
    <s v="CUST0646"/>
    <x v="602"/>
    <x v="2"/>
    <s v="PRD031"/>
    <x v="90"/>
    <x v="1"/>
    <s v="STR118"/>
    <x v="45"/>
    <x v="1"/>
    <s v="EMP0223"/>
    <s v="Kalpana Varma"/>
    <s v="HR"/>
    <n v="3"/>
    <n v="342.46"/>
    <n v="10"/>
    <n v="102.74"/>
    <x v="1703"/>
    <n v="815.34"/>
    <n v="109.3"/>
    <x v="5"/>
    <x v="1"/>
    <x v="1"/>
    <s v="11:16"/>
    <s v="Weekday"/>
  </r>
  <r>
    <x v="1817"/>
    <x v="260"/>
    <s v="CUST0049"/>
    <x v="70"/>
    <x v="0"/>
    <s v="PRD027"/>
    <x v="17"/>
    <x v="1"/>
    <s v="STR084"/>
    <x v="81"/>
    <x v="0"/>
    <s v="EMP0288"/>
    <s v="Chitra Selvam"/>
    <s v="Sales"/>
    <n v="7"/>
    <n v="153.82"/>
    <n v="0"/>
    <n v="0"/>
    <x v="1704"/>
    <n v="748.93"/>
    <n v="327.81"/>
    <x v="5"/>
    <x v="1"/>
    <x v="1"/>
    <s v="16:01"/>
    <s v="Weekday"/>
  </r>
  <r>
    <x v="1818"/>
    <x v="145"/>
    <s v="CUST0084"/>
    <x v="557"/>
    <x v="1"/>
    <s v="PRD066"/>
    <x v="73"/>
    <x v="11"/>
    <s v="STR087"/>
    <x v="88"/>
    <x v="0"/>
    <s v="EMP0222"/>
    <s v="Poornima Rao"/>
    <s v="Inventory"/>
    <n v="2"/>
    <n v="491.81"/>
    <n v="0"/>
    <n v="0"/>
    <x v="802"/>
    <n v="731.14"/>
    <n v="400.02"/>
    <x v="5"/>
    <x v="1"/>
    <x v="1"/>
    <s v="12:08"/>
    <s v="Weekend"/>
  </r>
  <r>
    <x v="1819"/>
    <x v="177"/>
    <s v="CUST0583"/>
    <x v="381"/>
    <x v="1"/>
    <s v="PRD114"/>
    <x v="37"/>
    <x v="3"/>
    <s v="STR074"/>
    <x v="49"/>
    <x v="0"/>
    <s v="EMP0270"/>
    <s v="Priya Venkataraman"/>
    <s v="Operations"/>
    <n v="3"/>
    <n v="188.64"/>
    <n v="15"/>
    <n v="84.89"/>
    <x v="1705"/>
    <n v="474.84"/>
    <n v="78.34"/>
    <x v="5"/>
    <x v="1"/>
    <x v="1"/>
    <s v="13:21"/>
    <s v="Weekend"/>
  </r>
  <r>
    <x v="1820"/>
    <x v="172"/>
    <s v="CUST0572"/>
    <x v="104"/>
    <x v="0"/>
    <s v="PRD047"/>
    <x v="52"/>
    <x v="5"/>
    <s v="STR011"/>
    <x v="111"/>
    <x v="0"/>
    <s v="EMP0058"/>
    <s v="Senthil Raj"/>
    <s v="Cashier"/>
    <n v="7"/>
    <n v="503.11"/>
    <n v="10"/>
    <n v="352.18"/>
    <x v="1706"/>
    <n v="2407.23"/>
    <n v="1237.8"/>
    <x v="5"/>
    <x v="0"/>
    <x v="2"/>
    <s v="14:52"/>
    <s v="Weekend"/>
  </r>
  <r>
    <x v="1821"/>
    <x v="195"/>
    <s v="CUST0572"/>
    <x v="104"/>
    <x v="0"/>
    <s v="PRD041"/>
    <x v="135"/>
    <x v="12"/>
    <s v="STR011"/>
    <x v="111"/>
    <x v="0"/>
    <s v="EMP0102"/>
    <s v="Prasath Reddy"/>
    <s v="Cashier"/>
    <n v="3"/>
    <n v="233.01"/>
    <n v="0"/>
    <n v="0"/>
    <x v="1707"/>
    <n v="569.07000000000005"/>
    <n v="129.96"/>
    <x v="5"/>
    <x v="1"/>
    <x v="1"/>
    <s v="17:00"/>
    <s v="Weekday"/>
  </r>
  <r>
    <x v="1822"/>
    <x v="334"/>
    <s v="CUST0477"/>
    <x v="53"/>
    <x v="0"/>
    <s v="PRD097"/>
    <x v="7"/>
    <x v="4"/>
    <s v="STR063"/>
    <x v="72"/>
    <x v="0"/>
    <s v="EMP0224"/>
    <s v="Sathish Sekar"/>
    <s v="Operations"/>
    <n v="8"/>
    <n v="382.87"/>
    <n v="10"/>
    <n v="306.3"/>
    <x v="1708"/>
    <n v="2483.04"/>
    <n v="273.62"/>
    <x v="5"/>
    <x v="1"/>
    <x v="0"/>
    <s v="19:33"/>
    <s v="Weekday"/>
  </r>
  <r>
    <x v="1823"/>
    <x v="15"/>
    <s v="CUST0005"/>
    <x v="96"/>
    <x v="1"/>
    <s v="PRD057"/>
    <x v="5"/>
    <x v="5"/>
    <s v="STR091"/>
    <x v="44"/>
    <x v="0"/>
    <s v="EMP0142"/>
    <s v="Sathish Subramaniam"/>
    <s v="Billing"/>
    <n v="2"/>
    <n v="317.99"/>
    <n v="0"/>
    <n v="0"/>
    <x v="1709"/>
    <n v="470.1"/>
    <n v="261.27999999999997"/>
    <x v="5"/>
    <x v="0"/>
    <x v="1"/>
    <s v="20:35"/>
    <s v="Weekend"/>
  </r>
  <r>
    <x v="1824"/>
    <x v="215"/>
    <s v="CUST0489"/>
    <x v="554"/>
    <x v="2"/>
    <s v="PRD018"/>
    <x v="0"/>
    <x v="0"/>
    <s v="STR072"/>
    <x v="164"/>
    <x v="0"/>
    <s v="EMP0124"/>
    <s v="Vijay Pandian"/>
    <s v="Sales"/>
    <n v="4"/>
    <n v="232.58"/>
    <n v="0"/>
    <n v="0"/>
    <x v="1710"/>
    <n v="764.8"/>
    <n v="305.07"/>
    <x v="5"/>
    <x v="1"/>
    <x v="0"/>
    <s v="09:09"/>
    <s v="Weekend"/>
  </r>
  <r>
    <x v="1825"/>
    <x v="353"/>
    <s v="CUST0540"/>
    <x v="100"/>
    <x v="0"/>
    <s v="PRD124"/>
    <x v="22"/>
    <x v="6"/>
    <s v="STR027"/>
    <x v="17"/>
    <x v="0"/>
    <s v="EMP0143"/>
    <s v="Chitra Prabhu"/>
    <s v="Sales"/>
    <n v="5"/>
    <n v="123.19"/>
    <n v="20"/>
    <n v="123.19"/>
    <x v="1711"/>
    <n v="544.6"/>
    <n v="-51.84"/>
    <x v="5"/>
    <x v="1"/>
    <x v="1"/>
    <s v="12:37"/>
    <s v="Weekday"/>
  </r>
  <r>
    <x v="1826"/>
    <x v="54"/>
    <s v="CUST0436"/>
    <x v="151"/>
    <x v="0"/>
    <s v="PRD102"/>
    <x v="136"/>
    <x v="4"/>
    <s v="STR144"/>
    <x v="127"/>
    <x v="2"/>
    <s v="EMP0047"/>
    <s v="Sundar Gounder"/>
    <s v="Store Manager"/>
    <n v="5"/>
    <n v="435.35"/>
    <n v="0"/>
    <n v="0"/>
    <x v="1712"/>
    <n v="1704.5"/>
    <n v="472.25"/>
    <x v="5"/>
    <x v="1"/>
    <x v="1"/>
    <s v="13:23"/>
    <s v="Weekday"/>
  </r>
  <r>
    <x v="1827"/>
    <x v="45"/>
    <s v="CUST0346"/>
    <x v="20"/>
    <x v="0"/>
    <s v="PRD019"/>
    <x v="35"/>
    <x v="0"/>
    <s v="STR087"/>
    <x v="88"/>
    <x v="0"/>
    <s v="EMP0222"/>
    <s v="Poornima Rao"/>
    <s v="Inventory"/>
    <n v="3"/>
    <n v="459.1"/>
    <n v="10"/>
    <n v="137.72999999999999"/>
    <x v="1713"/>
    <n v="1140.24"/>
    <n v="99.33"/>
    <x v="5"/>
    <x v="1"/>
    <x v="1"/>
    <s v="19:50"/>
    <s v="Weekday"/>
  </r>
  <r>
    <x v="1828"/>
    <x v="231"/>
    <s v="CUST0371"/>
    <x v="603"/>
    <x v="2"/>
    <s v="PRD128"/>
    <x v="105"/>
    <x v="7"/>
    <s v="STR058"/>
    <x v="90"/>
    <x v="0"/>
    <s v="EMP0306"/>
    <s v="Yogesh Menon"/>
    <s v="Cashier"/>
    <n v="2"/>
    <n v="253.11"/>
    <n v="0"/>
    <n v="0"/>
    <x v="1714"/>
    <n v="381.48"/>
    <n v="124.74"/>
    <x v="5"/>
    <x v="1"/>
    <x v="1"/>
    <s v="11:24"/>
    <s v="Weekday"/>
  </r>
  <r>
    <x v="1829"/>
    <x v="217"/>
    <s v="CUST0501"/>
    <x v="204"/>
    <x v="2"/>
    <s v="PRD012"/>
    <x v="61"/>
    <x v="9"/>
    <s v="STR026"/>
    <x v="41"/>
    <x v="0"/>
    <s v="EMP0253"/>
    <s v="Vasanthi Naicker"/>
    <s v="HR"/>
    <n v="3"/>
    <n v="541.35"/>
    <n v="10"/>
    <n v="162.41"/>
    <x v="1715"/>
    <n v="1009.2"/>
    <n v="671.69"/>
    <x v="5"/>
    <x v="1"/>
    <x v="1"/>
    <s v="14:02"/>
    <s v="Weekend"/>
  </r>
  <r>
    <x v="1830"/>
    <x v="167"/>
    <s v="CUST0142"/>
    <x v="223"/>
    <x v="2"/>
    <s v="PRD102"/>
    <x v="136"/>
    <x v="4"/>
    <s v="STR115"/>
    <x v="168"/>
    <x v="1"/>
    <s v="EMP0136"/>
    <s v="Karthik Menon"/>
    <s v="Sales"/>
    <n v="2"/>
    <n v="400.33"/>
    <n v="20"/>
    <n v="160.13"/>
    <x v="1716"/>
    <n v="681.8"/>
    <n v="-41.27"/>
    <x v="5"/>
    <x v="1"/>
    <x v="1"/>
    <s v="13:52"/>
    <s v="Weekday"/>
  </r>
  <r>
    <x v="1831"/>
    <x v="233"/>
    <s v="CUST0629"/>
    <x v="558"/>
    <x v="1"/>
    <s v="PRD126"/>
    <x v="79"/>
    <x v="6"/>
    <s v="STR044"/>
    <x v="20"/>
    <x v="0"/>
    <s v="EMP0208"/>
    <s v="Devi Reddy"/>
    <s v="Inventory"/>
    <n v="3"/>
    <n v="360.52"/>
    <n v="0"/>
    <n v="0"/>
    <x v="1717"/>
    <n v="973.44"/>
    <n v="270.35000000000002"/>
    <x v="5"/>
    <x v="1"/>
    <x v="2"/>
    <s v="15:11"/>
    <s v="Weekend"/>
  </r>
  <r>
    <x v="1832"/>
    <x v="251"/>
    <s v="CUST0699"/>
    <x v="400"/>
    <x v="0"/>
    <s v="PRD118"/>
    <x v="117"/>
    <x v="6"/>
    <s v="STR121"/>
    <x v="79"/>
    <x v="1"/>
    <s v="EMP0319"/>
    <s v="Harini Kumar"/>
    <s v="Cashier"/>
    <n v="3"/>
    <n v="168.57"/>
    <n v="0"/>
    <n v="0"/>
    <x v="1718"/>
    <n v="412.92"/>
    <n v="92.79"/>
    <x v="5"/>
    <x v="1"/>
    <x v="1"/>
    <s v="18:47"/>
    <s v="Weekday"/>
  </r>
  <r>
    <x v="1833"/>
    <x v="235"/>
    <s v="CUST0014"/>
    <x v="452"/>
    <x v="1"/>
    <s v="PRD026"/>
    <x v="99"/>
    <x v="1"/>
    <s v="STR090"/>
    <x v="146"/>
    <x v="0"/>
    <s v="EMP0141"/>
    <s v="Mala Velan"/>
    <s v="Sales"/>
    <n v="4"/>
    <n v="329.69"/>
    <n v="0"/>
    <n v="0"/>
    <x v="976"/>
    <n v="989"/>
    <n v="527.57000000000005"/>
    <x v="5"/>
    <x v="1"/>
    <x v="1"/>
    <s v="13:08"/>
    <s v="Weekend"/>
  </r>
  <r>
    <x v="1834"/>
    <x v="220"/>
    <s v="CUST0572"/>
    <x v="104"/>
    <x v="0"/>
    <s v="PRD088"/>
    <x v="138"/>
    <x v="8"/>
    <s v="STR170"/>
    <x v="76"/>
    <x v="3"/>
    <s v="EMP0162"/>
    <s v="Jagan Pandian"/>
    <s v="Store Manager"/>
    <n v="3"/>
    <n v="407.72"/>
    <n v="15"/>
    <n v="183.47"/>
    <x v="1719"/>
    <n v="1023.72"/>
    <n v="171.92"/>
    <x v="5"/>
    <x v="1"/>
    <x v="1"/>
    <s v="13:08"/>
    <s v="Weekend"/>
  </r>
  <r>
    <x v="1835"/>
    <x v="298"/>
    <s v="CUST0018"/>
    <x v="476"/>
    <x v="1"/>
    <s v="PRD020"/>
    <x v="80"/>
    <x v="0"/>
    <s v="STR128"/>
    <x v="6"/>
    <x v="1"/>
    <s v="EMP0021"/>
    <s v="Tamil Nathan"/>
    <s v="Inventory"/>
    <n v="3"/>
    <n v="99.93"/>
    <n v="0"/>
    <n v="0"/>
    <x v="230"/>
    <n v="258.14999999999998"/>
    <n v="41.64"/>
    <x v="5"/>
    <x v="1"/>
    <x v="1"/>
    <s v="12:19"/>
    <s v="Weekday"/>
  </r>
  <r>
    <x v="1836"/>
    <x v="192"/>
    <s v="CUST0205"/>
    <x v="110"/>
    <x v="0"/>
    <s v="PRD075"/>
    <x v="72"/>
    <x v="2"/>
    <s v="STR021"/>
    <x v="121"/>
    <x v="0"/>
    <s v="EMP0280"/>
    <s v="Hema Mudaliar"/>
    <s v="Store Manager"/>
    <n v="8"/>
    <n v="320.10000000000002"/>
    <n v="10"/>
    <n v="256.08"/>
    <x v="1720"/>
    <n v="1802.24"/>
    <n v="848.19"/>
    <x v="5"/>
    <x v="1"/>
    <x v="1"/>
    <s v="16:50"/>
    <s v="Weekend"/>
  </r>
  <r>
    <x v="1837"/>
    <x v="0"/>
    <s v="CUST0028"/>
    <x v="159"/>
    <x v="2"/>
    <s v="PRD150"/>
    <x v="51"/>
    <x v="10"/>
    <s v="STR121"/>
    <x v="79"/>
    <x v="1"/>
    <s v="EMP0319"/>
    <s v="Harini Kumar"/>
    <s v="Cashier"/>
    <n v="4"/>
    <n v="214.04"/>
    <n v="20"/>
    <n v="171.23"/>
    <x v="1721"/>
    <n v="632.24"/>
    <n v="155.43"/>
    <x v="5"/>
    <x v="1"/>
    <x v="0"/>
    <s v="09:35"/>
    <s v="Weekend"/>
  </r>
  <r>
    <x v="1838"/>
    <x v="218"/>
    <s v="CUST0544"/>
    <x v="428"/>
    <x v="1"/>
    <s v="PRD143"/>
    <x v="107"/>
    <x v="10"/>
    <s v="STR020"/>
    <x v="12"/>
    <x v="0"/>
    <s v="EMP0308"/>
    <s v="Thenmozhi Selvam"/>
    <s v="Cashier"/>
    <n v="1"/>
    <n v="210.36"/>
    <n v="0"/>
    <n v="0"/>
    <x v="1722"/>
    <n v="155.65"/>
    <n v="54.71"/>
    <x v="5"/>
    <x v="0"/>
    <x v="1"/>
    <s v="19:45"/>
    <s v="Weekday"/>
  </r>
  <r>
    <x v="1839"/>
    <x v="245"/>
    <s v="CUST0222"/>
    <x v="584"/>
    <x v="1"/>
    <s v="PRD057"/>
    <x v="5"/>
    <x v="5"/>
    <s v="STR012"/>
    <x v="85"/>
    <x v="0"/>
    <s v="EMP0142"/>
    <s v="Sathish Subramaniam"/>
    <s v="Billing"/>
    <n v="5"/>
    <n v="317.99"/>
    <n v="0"/>
    <n v="0"/>
    <x v="971"/>
    <n v="1175.25"/>
    <n v="653.19000000000005"/>
    <x v="5"/>
    <x v="1"/>
    <x v="2"/>
    <s v="12:38"/>
    <s v="Weekend"/>
  </r>
  <r>
    <x v="1840"/>
    <x v="89"/>
    <s v="CUST0100"/>
    <x v="352"/>
    <x v="1"/>
    <s v="PRD109"/>
    <x v="93"/>
    <x v="3"/>
    <s v="STR078"/>
    <x v="53"/>
    <x v="0"/>
    <s v="EMP0296"/>
    <s v="Vani Venkataraman"/>
    <s v="Billing"/>
    <n v="1"/>
    <n v="157.97999999999999"/>
    <n v="15"/>
    <n v="23.7"/>
    <x v="1723"/>
    <n v="137.94999999999999"/>
    <n v="-3.67"/>
    <x v="5"/>
    <x v="1"/>
    <x v="1"/>
    <s v="13:10"/>
    <s v="Weekday"/>
  </r>
  <r>
    <x v="1841"/>
    <x v="59"/>
    <s v="CUST0294"/>
    <x v="512"/>
    <x v="1"/>
    <s v="PRD118"/>
    <x v="117"/>
    <x v="6"/>
    <s v="STR049"/>
    <x v="33"/>
    <x v="0"/>
    <s v="EMP0017"/>
    <s v="Ovi Sharma"/>
    <s v="Sales"/>
    <n v="5"/>
    <n v="155.55000000000001"/>
    <n v="0"/>
    <n v="0"/>
    <x v="1724"/>
    <n v="688.2"/>
    <n v="206.21"/>
    <x v="5"/>
    <x v="1"/>
    <x v="1"/>
    <s v="14:56"/>
    <s v="Weekend"/>
  </r>
  <r>
    <x v="1842"/>
    <x v="5"/>
    <s v="CUST0490"/>
    <x v="139"/>
    <x v="0"/>
    <s v="PRD021"/>
    <x v="15"/>
    <x v="0"/>
    <s v="STR119"/>
    <x v="152"/>
    <x v="1"/>
    <s v="EMP0110"/>
    <s v="Nandhini Chandran"/>
    <s v="Cashier"/>
    <n v="7"/>
    <n v="39.590000000000003"/>
    <n v="10"/>
    <n v="27.71"/>
    <x v="1725"/>
    <n v="226.8"/>
    <n v="60.03"/>
    <x v="5"/>
    <x v="1"/>
    <x v="1"/>
    <s v="21:53"/>
    <s v="Weekend"/>
  </r>
  <r>
    <x v="1843"/>
    <x v="264"/>
    <s v="CUST0001"/>
    <x v="604"/>
    <x v="2"/>
    <s v="PRD028"/>
    <x v="48"/>
    <x v="1"/>
    <s v="STR034"/>
    <x v="140"/>
    <x v="0"/>
    <s v="EMP0059"/>
    <s v="Ezhil Rao"/>
    <s v="Billing"/>
    <n v="3"/>
    <n v="380.12"/>
    <n v="0"/>
    <n v="0"/>
    <x v="1726"/>
    <n v="929.94"/>
    <n v="210.42"/>
    <x v="5"/>
    <x v="1"/>
    <x v="1"/>
    <s v="14:20"/>
    <s v="Weekday"/>
  </r>
  <r>
    <x v="1844"/>
    <x v="71"/>
    <s v="CUST0458"/>
    <x v="577"/>
    <x v="2"/>
    <s v="PRD107"/>
    <x v="81"/>
    <x v="3"/>
    <s v="STR135"/>
    <x v="142"/>
    <x v="1"/>
    <s v="EMP0235"/>
    <s v="Mani Chandran"/>
    <s v="Cashier"/>
    <n v="2"/>
    <n v="405.1"/>
    <n v="20"/>
    <n v="162.04"/>
    <x v="1727"/>
    <n v="696.82"/>
    <n v="48.56"/>
    <x v="5"/>
    <x v="1"/>
    <x v="1"/>
    <s v="11:17"/>
    <s v="Weekend"/>
  </r>
  <r>
    <x v="1845"/>
    <x v="160"/>
    <s v="CUST0642"/>
    <x v="38"/>
    <x v="2"/>
    <s v="PRD026"/>
    <x v="99"/>
    <x v="1"/>
    <s v="STR029"/>
    <x v="32"/>
    <x v="0"/>
    <s v="EMP0062"/>
    <s v="Jaya Selvam"/>
    <s v="Operations"/>
    <n v="2"/>
    <n v="329.69"/>
    <n v="5"/>
    <n v="32.97"/>
    <x v="1728"/>
    <n v="494.5"/>
    <n v="225.87"/>
    <x v="5"/>
    <x v="1"/>
    <x v="1"/>
    <s v="09:25"/>
    <s v="Weekend"/>
  </r>
  <r>
    <x v="1846"/>
    <x v="112"/>
    <s v="CUST0551"/>
    <x v="201"/>
    <x v="0"/>
    <s v="PRD150"/>
    <x v="51"/>
    <x v="10"/>
    <s v="STR082"/>
    <x v="87"/>
    <x v="0"/>
    <s v="EMP0133"/>
    <s v="Deepak Naicker"/>
    <s v="Sales"/>
    <n v="8"/>
    <n v="232.72"/>
    <n v="0"/>
    <n v="0"/>
    <x v="1729"/>
    <n v="1264.48"/>
    <n v="876.54"/>
    <x v="5"/>
    <x v="1"/>
    <x v="1"/>
    <s v="14:24"/>
    <s v="Weekend"/>
  </r>
  <r>
    <x v="1847"/>
    <x v="7"/>
    <s v="CUST0554"/>
    <x v="266"/>
    <x v="1"/>
    <s v="PRD065"/>
    <x v="125"/>
    <x v="11"/>
    <s v="STR126"/>
    <x v="60"/>
    <x v="1"/>
    <s v="EMP0063"/>
    <s v="Lakshmi Devi"/>
    <s v="Store Manager"/>
    <n v="4"/>
    <n v="277.42"/>
    <n v="10"/>
    <n v="110.97"/>
    <x v="1730"/>
    <n v="796.64"/>
    <n v="351.88"/>
    <x v="5"/>
    <x v="1"/>
    <x v="1"/>
    <s v="16:32"/>
    <s v="Weekend"/>
  </r>
  <r>
    <x v="1848"/>
    <x v="224"/>
    <s v="CUST0654"/>
    <x v="156"/>
    <x v="0"/>
    <s v="PRD039"/>
    <x v="119"/>
    <x v="12"/>
    <s v="STR026"/>
    <x v="41"/>
    <x v="0"/>
    <s v="EMP0253"/>
    <s v="Vasanthi Naicker"/>
    <s v="HR"/>
    <n v="8"/>
    <n v="397.84"/>
    <n v="0"/>
    <n v="0"/>
    <x v="1731"/>
    <n v="2786.64"/>
    <n v="396.08"/>
    <x v="5"/>
    <x v="0"/>
    <x v="1"/>
    <s v="19:16"/>
    <s v="Weekday"/>
  </r>
  <r>
    <x v="1849"/>
    <x v="195"/>
    <s v="CUST0540"/>
    <x v="100"/>
    <x v="0"/>
    <s v="PRD089"/>
    <x v="116"/>
    <x v="8"/>
    <s v="STR064"/>
    <x v="110"/>
    <x v="0"/>
    <s v="EMP0334"/>
    <s v="Elango Raj"/>
    <s v="Sales"/>
    <n v="4"/>
    <n v="308.60000000000002"/>
    <n v="5"/>
    <n v="61.72"/>
    <x v="1732"/>
    <n v="1005.68"/>
    <n v="167"/>
    <x v="5"/>
    <x v="1"/>
    <x v="1"/>
    <s v="19:13"/>
    <s v="Weekday"/>
  </r>
  <r>
    <x v="1850"/>
    <x v="32"/>
    <s v="CUST0352"/>
    <x v="410"/>
    <x v="2"/>
    <s v="PRD055"/>
    <x v="103"/>
    <x v="5"/>
    <s v="STR012"/>
    <x v="85"/>
    <x v="0"/>
    <s v="EMP0142"/>
    <s v="Sathish Subramaniam"/>
    <s v="Billing"/>
    <n v="4"/>
    <n v="125.15"/>
    <n v="5"/>
    <n v="25.03"/>
    <x v="1733"/>
    <n v="382.8"/>
    <n v="164.11"/>
    <x v="5"/>
    <x v="1"/>
    <x v="2"/>
    <s v="15:10"/>
    <s v="Weekend"/>
  </r>
  <r>
    <x v="1851"/>
    <x v="175"/>
    <s v="CUST0647"/>
    <x v="306"/>
    <x v="0"/>
    <s v="PRD042"/>
    <x v="143"/>
    <x v="12"/>
    <s v="STR059"/>
    <x v="68"/>
    <x v="0"/>
    <s v="EMP0017"/>
    <s v="Ovi Sharma"/>
    <s v="Sales"/>
    <n v="8"/>
    <n v="499.34"/>
    <n v="0"/>
    <n v="0"/>
    <x v="1734"/>
    <n v="2995.84"/>
    <n v="998.88"/>
    <x v="5"/>
    <x v="1"/>
    <x v="1"/>
    <s v="21:38"/>
    <s v="Weekday"/>
  </r>
  <r>
    <x v="1852"/>
    <x v="358"/>
    <s v="CUST0416"/>
    <x v="288"/>
    <x v="1"/>
    <s v="PRD031"/>
    <x v="90"/>
    <x v="1"/>
    <s v="STR071"/>
    <x v="5"/>
    <x v="0"/>
    <s v="EMP0189"/>
    <s v="Harini Pillai"/>
    <s v="Billing"/>
    <n v="1"/>
    <n v="342.46"/>
    <n v="0"/>
    <n v="0"/>
    <x v="1061"/>
    <n v="271.77999999999997"/>
    <n v="70.680000000000007"/>
    <x v="5"/>
    <x v="1"/>
    <x v="1"/>
    <s v="14:07"/>
    <s v="Weekday"/>
  </r>
  <r>
    <x v="1853"/>
    <x v="180"/>
    <s v="CUST0126"/>
    <x v="536"/>
    <x v="2"/>
    <s v="PRD020"/>
    <x v="80"/>
    <x v="0"/>
    <s v="STR057"/>
    <x v="155"/>
    <x v="0"/>
    <s v="EMP0065"/>
    <s v="Kavya Velan"/>
    <s v="Cashier"/>
    <n v="3"/>
    <n v="99.93"/>
    <n v="0"/>
    <n v="0"/>
    <x v="230"/>
    <n v="258.14999999999998"/>
    <n v="41.64"/>
    <x v="5"/>
    <x v="1"/>
    <x v="0"/>
    <s v="13:21"/>
    <s v="Weekday"/>
  </r>
  <r>
    <x v="1854"/>
    <x v="233"/>
    <s v="CUST0035"/>
    <x v="404"/>
    <x v="0"/>
    <s v="PRD008"/>
    <x v="88"/>
    <x v="9"/>
    <s v="STR057"/>
    <x v="155"/>
    <x v="0"/>
    <s v="EMP0119"/>
    <s v="Om Sharma"/>
    <s v="Sales"/>
    <n v="4"/>
    <n v="490.61"/>
    <n v="20"/>
    <n v="392.49"/>
    <x v="1735"/>
    <n v="1131.52"/>
    <n v="673.92"/>
    <x v="5"/>
    <x v="1"/>
    <x v="1"/>
    <s v="20:03"/>
    <s v="Weekend"/>
  </r>
  <r>
    <x v="1855"/>
    <x v="265"/>
    <s v="CUST0032"/>
    <x v="199"/>
    <x v="1"/>
    <s v="PRD009"/>
    <x v="21"/>
    <x v="9"/>
    <s v="STR094"/>
    <x v="1"/>
    <x v="1"/>
    <s v="EMP0008"/>
    <s v="Karthik Balan"/>
    <s v="Store Manager"/>
    <n v="3"/>
    <n v="661.91"/>
    <n v="15"/>
    <n v="297.86"/>
    <x v="1243"/>
    <n v="1196.1600000000001"/>
    <n v="491.71"/>
    <x v="5"/>
    <x v="1"/>
    <x v="1"/>
    <s v="21:25"/>
    <s v="Weekday"/>
  </r>
  <r>
    <x v="1856"/>
    <x v="347"/>
    <s v="CUST0627"/>
    <x v="168"/>
    <x v="1"/>
    <s v="PRD028"/>
    <x v="48"/>
    <x v="1"/>
    <s v="STR088"/>
    <x v="97"/>
    <x v="0"/>
    <s v="EMP0229"/>
    <s v="Udhay Sekar"/>
    <s v="Sales"/>
    <n v="5"/>
    <n v="380.12"/>
    <n v="15"/>
    <n v="285.08999999999997"/>
    <x v="1736"/>
    <n v="1549.9"/>
    <n v="65.61"/>
    <x v="5"/>
    <x v="1"/>
    <x v="0"/>
    <s v="13:30"/>
    <s v="Weekday"/>
  </r>
  <r>
    <x v="1857"/>
    <x v="21"/>
    <s v="CUST0015"/>
    <x v="605"/>
    <x v="2"/>
    <s v="PRD105"/>
    <x v="68"/>
    <x v="3"/>
    <s v="STR077"/>
    <x v="136"/>
    <x v="0"/>
    <s v="EMP0030"/>
    <s v="Hariharan Rao"/>
    <s v="Cashier"/>
    <n v="1"/>
    <n v="131.03"/>
    <n v="0"/>
    <n v="0"/>
    <x v="1737"/>
    <n v="117.27"/>
    <n v="33.409999999999997"/>
    <x v="5"/>
    <x v="1"/>
    <x v="1"/>
    <s v="20:18"/>
    <s v="Weekend"/>
  </r>
  <r>
    <x v="1858"/>
    <x v="118"/>
    <s v="CUST0612"/>
    <x v="323"/>
    <x v="0"/>
    <s v="PRD027"/>
    <x v="17"/>
    <x v="1"/>
    <s v="STR112"/>
    <x v="92"/>
    <x v="1"/>
    <s v="EMP0084"/>
    <s v="Lakshmi Velan"/>
    <s v="Cashier"/>
    <n v="5"/>
    <n v="156.58000000000001"/>
    <n v="20"/>
    <n v="156.58000000000001"/>
    <x v="1738"/>
    <n v="534.95000000000005"/>
    <n v="91.37"/>
    <x v="5"/>
    <x v="1"/>
    <x v="0"/>
    <s v="10:52"/>
    <s v="Weekday"/>
  </r>
  <r>
    <x v="1859"/>
    <x v="232"/>
    <s v="CUST0236"/>
    <x v="593"/>
    <x v="2"/>
    <s v="PRD116"/>
    <x v="85"/>
    <x v="3"/>
    <s v="STR093"/>
    <x v="144"/>
    <x v="1"/>
    <s v="EMP0141"/>
    <s v="Mala Velan"/>
    <s v="Sales"/>
    <n v="2"/>
    <n v="150.04"/>
    <n v="0"/>
    <n v="0"/>
    <x v="1739"/>
    <n v="255.96"/>
    <n v="89.13"/>
    <x v="5"/>
    <x v="1"/>
    <x v="1"/>
    <s v="20:21"/>
    <s v="Weekend"/>
  </r>
  <r>
    <x v="1860"/>
    <x v="8"/>
    <s v="CUST0168"/>
    <x v="301"/>
    <x v="0"/>
    <s v="PRD103"/>
    <x v="33"/>
    <x v="4"/>
    <s v="STR038"/>
    <x v="35"/>
    <x v="0"/>
    <s v="EMP0041"/>
    <s v="Thenmozhi Pandian"/>
    <s v="Inventory"/>
    <n v="6"/>
    <n v="365.89"/>
    <n v="5"/>
    <n v="109.77"/>
    <x v="1740"/>
    <n v="1820.46"/>
    <n v="577.95000000000005"/>
    <x v="5"/>
    <x v="0"/>
    <x v="1"/>
    <s v="10:30"/>
    <s v="Weekend"/>
  </r>
  <r>
    <x v="1861"/>
    <x v="260"/>
    <s v="CUST0049"/>
    <x v="70"/>
    <x v="0"/>
    <s v="PRD025"/>
    <x v="1"/>
    <x v="1"/>
    <s v="STR108"/>
    <x v="30"/>
    <x v="1"/>
    <s v="EMP0171"/>
    <s v="Ashok Nair"/>
    <s v="Cashier"/>
    <n v="4"/>
    <n v="394.14"/>
    <n v="0"/>
    <n v="0"/>
    <x v="1741"/>
    <n v="1143.5999999999999"/>
    <n v="432.96"/>
    <x v="5"/>
    <x v="1"/>
    <x v="0"/>
    <s v="10:57"/>
    <s v="Weekday"/>
  </r>
  <r>
    <x v="1862"/>
    <x v="98"/>
    <s v="CUST0249"/>
    <x v="568"/>
    <x v="2"/>
    <s v="PRD099"/>
    <x v="72"/>
    <x v="4"/>
    <s v="STR007"/>
    <x v="89"/>
    <x v="0"/>
    <s v="EMP0126"/>
    <s v="Anjali Kumar"/>
    <s v="Sales"/>
    <n v="3"/>
    <n v="401.06"/>
    <n v="5"/>
    <n v="60.16"/>
    <x v="1742"/>
    <n v="1042.4100000000001"/>
    <n v="100.61"/>
    <x v="5"/>
    <x v="1"/>
    <x v="2"/>
    <s v="10:07"/>
    <s v="Weekday"/>
  </r>
  <r>
    <x v="1863"/>
    <x v="106"/>
    <s v="CUST0131"/>
    <x v="606"/>
    <x v="1"/>
    <s v="PRD070"/>
    <x v="6"/>
    <x v="2"/>
    <s v="STR058"/>
    <x v="90"/>
    <x v="0"/>
    <s v="EMP0296"/>
    <s v="Vani Venkataraman"/>
    <s v="Billing"/>
    <n v="2"/>
    <n v="233.47"/>
    <n v="0"/>
    <n v="0"/>
    <x v="1743"/>
    <n v="377.96"/>
    <n v="159.02000000000001"/>
    <x v="5"/>
    <x v="1"/>
    <x v="1"/>
    <s v="18:42"/>
    <s v="Weekend"/>
  </r>
  <r>
    <x v="1864"/>
    <x v="198"/>
    <s v="CUST0323"/>
    <x v="119"/>
    <x v="2"/>
    <s v="PRD147"/>
    <x v="32"/>
    <x v="10"/>
    <s v="STR024"/>
    <x v="2"/>
    <x v="0"/>
    <s v="EMP0005"/>
    <s v="Harini Sekar"/>
    <s v="Inventory"/>
    <n v="4"/>
    <n v="67.37"/>
    <n v="5"/>
    <n v="13.47"/>
    <x v="1744"/>
    <n v="201.72"/>
    <n v="54.29"/>
    <x v="5"/>
    <x v="1"/>
    <x v="1"/>
    <s v="11:24"/>
    <s v="Weekday"/>
  </r>
  <r>
    <x v="1865"/>
    <x v="159"/>
    <s v="CUST0092"/>
    <x v="39"/>
    <x v="0"/>
    <s v="PRD023"/>
    <x v="102"/>
    <x v="0"/>
    <s v="STR130"/>
    <x v="94"/>
    <x v="1"/>
    <s v="EMP0066"/>
    <s v="Padma Raj"/>
    <s v="Operations"/>
    <n v="5"/>
    <n v="368.06"/>
    <n v="15"/>
    <n v="276.05"/>
    <x v="1745"/>
    <n v="1330.5"/>
    <n v="468.39"/>
    <x v="5"/>
    <x v="1"/>
    <x v="1"/>
    <s v="15:04"/>
    <s v="Weekend"/>
  </r>
  <r>
    <x v="1866"/>
    <x v="15"/>
    <s v="CUST0349"/>
    <x v="607"/>
    <x v="1"/>
    <s v="PRD015"/>
    <x v="55"/>
    <x v="0"/>
    <s v="STR163"/>
    <x v="36"/>
    <x v="2"/>
    <s v="EMP0292"/>
    <s v="Deepa Gupta"/>
    <s v="Inventory"/>
    <n v="4"/>
    <n v="459.58"/>
    <n v="10"/>
    <n v="183.83"/>
    <x v="1746"/>
    <n v="1547.56"/>
    <n v="355.1"/>
    <x v="5"/>
    <x v="1"/>
    <x v="1"/>
    <s v="16:46"/>
    <s v="Weekend"/>
  </r>
  <r>
    <x v="1867"/>
    <x v="276"/>
    <s v="CUST0364"/>
    <x v="600"/>
    <x v="2"/>
    <s v="PRD007"/>
    <x v="131"/>
    <x v="9"/>
    <s v="STR124"/>
    <x v="29"/>
    <x v="1"/>
    <s v="EMP0164"/>
    <s v="Sundar Naicker"/>
    <s v="Billing"/>
    <n v="1"/>
    <n v="437.49"/>
    <n v="0"/>
    <n v="0"/>
    <x v="397"/>
    <n v="265.44"/>
    <n v="172.05"/>
    <x v="5"/>
    <x v="1"/>
    <x v="2"/>
    <s v="12:35"/>
    <s v="Weekday"/>
  </r>
  <r>
    <x v="1868"/>
    <x v="335"/>
    <s v="CUST0576"/>
    <x v="573"/>
    <x v="0"/>
    <s v="PRD126"/>
    <x v="79"/>
    <x v="6"/>
    <s v="STR085"/>
    <x v="78"/>
    <x v="0"/>
    <s v="EMP0133"/>
    <s v="Deepak Naicker"/>
    <s v="Sales"/>
    <n v="8"/>
    <n v="372.74"/>
    <n v="10"/>
    <n v="298.19"/>
    <x v="1747"/>
    <n v="2595.84"/>
    <n v="490.45"/>
    <x v="5"/>
    <x v="1"/>
    <x v="2"/>
    <s v="10:34"/>
    <s v="Weekend"/>
  </r>
  <r>
    <x v="1869"/>
    <x v="152"/>
    <s v="CUST0291"/>
    <x v="430"/>
    <x v="2"/>
    <s v="PRD035"/>
    <x v="29"/>
    <x v="1"/>
    <s v="STR062"/>
    <x v="7"/>
    <x v="0"/>
    <s v="EMP0350"/>
    <s v="Uma Pandian"/>
    <s v="Cashier"/>
    <n v="4"/>
    <n v="503.36"/>
    <n v="15"/>
    <n v="302.02"/>
    <x v="1748"/>
    <n v="1559.2"/>
    <n v="152.22"/>
    <x v="5"/>
    <x v="1"/>
    <x v="1"/>
    <s v="09:57"/>
    <s v="Weekday"/>
  </r>
  <r>
    <x v="1870"/>
    <x v="329"/>
    <s v="CUST0119"/>
    <x v="129"/>
    <x v="0"/>
    <s v="PRD047"/>
    <x v="52"/>
    <x v="5"/>
    <s v="STR018"/>
    <x v="69"/>
    <x v="0"/>
    <s v="EMP0308"/>
    <s v="Thenmozhi Selvam"/>
    <s v="Cashier"/>
    <n v="5"/>
    <n v="537.24"/>
    <n v="0"/>
    <n v="0"/>
    <x v="1749"/>
    <n v="1719.45"/>
    <n v="966.75"/>
    <x v="5"/>
    <x v="1"/>
    <x v="1"/>
    <s v="18:21"/>
    <s v="Weekday"/>
  </r>
  <r>
    <x v="1871"/>
    <x v="145"/>
    <s v="CUST0412"/>
    <x v="411"/>
    <x v="0"/>
    <s v="PRD012"/>
    <x v="61"/>
    <x v="9"/>
    <s v="STR075"/>
    <x v="10"/>
    <x v="0"/>
    <s v="EMP0033"/>
    <s v="Geetha Subramaniam"/>
    <s v="Sales"/>
    <n v="8"/>
    <n v="611.84"/>
    <n v="10"/>
    <n v="489.47"/>
    <x v="1750"/>
    <n v="2691.2"/>
    <n v="2374.84"/>
    <x v="5"/>
    <x v="0"/>
    <x v="1"/>
    <s v="18:17"/>
    <s v="Weekend"/>
  </r>
  <r>
    <x v="1872"/>
    <x v="42"/>
    <s v="CUST0618"/>
    <x v="375"/>
    <x v="0"/>
    <s v="PRD016"/>
    <x v="34"/>
    <x v="0"/>
    <s v="STR155"/>
    <x v="120"/>
    <x v="2"/>
    <s v="EMP0175"/>
    <s v="Dinesh Reddy"/>
    <s v="Sales"/>
    <n v="8"/>
    <n v="62.6"/>
    <n v="20"/>
    <n v="100.16"/>
    <x v="1751"/>
    <n v="385.2"/>
    <n v="75.540000000000006"/>
    <x v="5"/>
    <x v="1"/>
    <x v="1"/>
    <s v="16:32"/>
    <s v="Weekend"/>
  </r>
  <r>
    <x v="1873"/>
    <x v="132"/>
    <s v="CUST0517"/>
    <x v="304"/>
    <x v="1"/>
    <s v="PRD021"/>
    <x v="15"/>
    <x v="0"/>
    <s v="STR165"/>
    <x v="166"/>
    <x v="2"/>
    <s v="EMP0010"/>
    <s v="Hema Sharma"/>
    <s v="Billing"/>
    <n v="5"/>
    <n v="38.659999999999997"/>
    <n v="0"/>
    <n v="0"/>
    <x v="1752"/>
    <n v="162"/>
    <n v="31.3"/>
    <x v="5"/>
    <x v="1"/>
    <x v="2"/>
    <s v="18:20"/>
    <s v="Weekday"/>
  </r>
  <r>
    <x v="1874"/>
    <x v="225"/>
    <s v="CUST0378"/>
    <x v="78"/>
    <x v="0"/>
    <s v="PRD048"/>
    <x v="104"/>
    <x v="5"/>
    <s v="STR006"/>
    <x v="18"/>
    <x v="0"/>
    <s v="EMP0265"/>
    <s v="Padma Subramaniam"/>
    <s v="Operations"/>
    <n v="5"/>
    <n v="161.82"/>
    <n v="0"/>
    <n v="0"/>
    <x v="1753"/>
    <n v="546.04999999999995"/>
    <n v="384.41"/>
    <x v="5"/>
    <x v="1"/>
    <x v="1"/>
    <s v="21:45"/>
    <s v="Weekend"/>
  </r>
  <r>
    <x v="1875"/>
    <x v="282"/>
    <s v="CUST0669"/>
    <x v="1"/>
    <x v="1"/>
    <s v="PRD110"/>
    <x v="47"/>
    <x v="3"/>
    <s v="STR067"/>
    <x v="102"/>
    <x v="0"/>
    <s v="EMP0247"/>
    <s v="Sudha Balan"/>
    <s v="Sales"/>
    <n v="5"/>
    <n v="291.93"/>
    <n v="5"/>
    <n v="72.98"/>
    <x v="1754"/>
    <n v="1268.5"/>
    <n v="118.17"/>
    <x v="5"/>
    <x v="1"/>
    <x v="1"/>
    <s v="18:26"/>
    <s v="Weekday"/>
  </r>
  <r>
    <x v="1876"/>
    <x v="125"/>
    <s v="CUST0063"/>
    <x v="75"/>
    <x v="0"/>
    <s v="PRD146"/>
    <x v="74"/>
    <x v="10"/>
    <s v="STR003"/>
    <x v="43"/>
    <x v="0"/>
    <s v="EMP0298"/>
    <s v="Balaji Reddy"/>
    <s v="Billing"/>
    <n v="5"/>
    <n v="75.23"/>
    <n v="10"/>
    <n v="37.619999999999997"/>
    <x v="849"/>
    <n v="249.95"/>
    <n v="88.58"/>
    <x v="5"/>
    <x v="1"/>
    <x v="1"/>
    <s v="12:59"/>
    <s v="Weekday"/>
  </r>
  <r>
    <x v="1877"/>
    <x v="287"/>
    <s v="CUST0096"/>
    <x v="203"/>
    <x v="0"/>
    <s v="PRD029"/>
    <x v="11"/>
    <x v="1"/>
    <s v="STR123"/>
    <x v="77"/>
    <x v="1"/>
    <s v="EMP0155"/>
    <s v="Vijay Chandran"/>
    <s v="Cashier"/>
    <n v="4"/>
    <n v="335.78"/>
    <n v="0"/>
    <n v="0"/>
    <x v="1755"/>
    <n v="1044.8800000000001"/>
    <n v="298.24"/>
    <x v="5"/>
    <x v="1"/>
    <x v="2"/>
    <s v="10:48"/>
    <s v="Weekday"/>
  </r>
  <r>
    <x v="1878"/>
    <x v="167"/>
    <s v="CUST0666"/>
    <x v="67"/>
    <x v="0"/>
    <s v="PRD007"/>
    <x v="131"/>
    <x v="9"/>
    <s v="STR089"/>
    <x v="16"/>
    <x v="0"/>
    <s v="EMP0105"/>
    <s v="Nagarajan Mudaliar"/>
    <s v="Cashier"/>
    <n v="5"/>
    <n v="463.77"/>
    <n v="10"/>
    <n v="231.88"/>
    <x v="1756"/>
    <n v="1327.2"/>
    <n v="759.77"/>
    <x v="5"/>
    <x v="1"/>
    <x v="1"/>
    <s v="20:31"/>
    <s v="Weekday"/>
  </r>
  <r>
    <x v="1879"/>
    <x v="332"/>
    <s v="CUST0406"/>
    <x v="435"/>
    <x v="0"/>
    <s v="PRD044"/>
    <x v="113"/>
    <x v="12"/>
    <s v="STR020"/>
    <x v="12"/>
    <x v="0"/>
    <s v="EMP0341"/>
    <s v="Indira Chandran"/>
    <s v="Billing"/>
    <n v="4"/>
    <n v="241.98"/>
    <n v="0"/>
    <n v="0"/>
    <x v="1757"/>
    <n v="832.88"/>
    <n v="135.04"/>
    <x v="5"/>
    <x v="1"/>
    <x v="1"/>
    <s v="19:50"/>
    <s v="Weekday"/>
  </r>
  <r>
    <x v="1880"/>
    <x v="183"/>
    <s v="CUST0168"/>
    <x v="301"/>
    <x v="0"/>
    <s v="PRD113"/>
    <x v="38"/>
    <x v="3"/>
    <s v="STR135"/>
    <x v="142"/>
    <x v="1"/>
    <s v="EMP0332"/>
    <s v="Udhay Gounder"/>
    <s v="Cashier"/>
    <n v="6"/>
    <n v="266.27999999999997"/>
    <n v="15"/>
    <n v="239.65"/>
    <x v="1758"/>
    <n v="1270.3800000000001"/>
    <n v="87.65"/>
    <x v="5"/>
    <x v="1"/>
    <x v="2"/>
    <s v="17:49"/>
    <s v="Weekday"/>
  </r>
  <r>
    <x v="1881"/>
    <x v="196"/>
    <s v="CUST0244"/>
    <x v="234"/>
    <x v="1"/>
    <s v="PRD108"/>
    <x v="12"/>
    <x v="3"/>
    <s v="STR025"/>
    <x v="64"/>
    <x v="0"/>
    <s v="EMP0011"/>
    <s v="Balamurugan Sharma"/>
    <s v="Billing"/>
    <n v="5"/>
    <n v="306.62"/>
    <n v="0"/>
    <n v="0"/>
    <x v="1759"/>
    <n v="1299.6500000000001"/>
    <n v="233.45"/>
    <x v="5"/>
    <x v="0"/>
    <x v="1"/>
    <s v="16:56"/>
    <s v="Weekday"/>
  </r>
  <r>
    <x v="1882"/>
    <x v="349"/>
    <s v="CUST0260"/>
    <x v="46"/>
    <x v="1"/>
    <s v="PRD004"/>
    <x v="89"/>
    <x v="9"/>
    <s v="STR107"/>
    <x v="135"/>
    <x v="1"/>
    <s v="EMP0038"/>
    <s v="Yamuna Achari"/>
    <s v="Inventory"/>
    <n v="4"/>
    <n v="398.25"/>
    <n v="0"/>
    <n v="0"/>
    <x v="214"/>
    <n v="946.16"/>
    <n v="646.84"/>
    <x v="5"/>
    <x v="1"/>
    <x v="1"/>
    <s v="14:26"/>
    <s v="Weekday"/>
  </r>
  <r>
    <x v="1883"/>
    <x v="122"/>
    <s v="CUST0194"/>
    <x v="469"/>
    <x v="1"/>
    <s v="PRD073"/>
    <x v="61"/>
    <x v="2"/>
    <s v="STR115"/>
    <x v="168"/>
    <x v="1"/>
    <s v="EMP0072"/>
    <s v="Madhavan Venkataraman"/>
    <s v="Sales"/>
    <n v="3"/>
    <n v="392.68"/>
    <n v="0"/>
    <n v="0"/>
    <x v="1760"/>
    <n v="957.15"/>
    <n v="220.89"/>
    <x v="5"/>
    <x v="1"/>
    <x v="2"/>
    <s v="21:40"/>
    <s v="Weekday"/>
  </r>
  <r>
    <x v="1884"/>
    <x v="285"/>
    <s v="CUST0568"/>
    <x v="286"/>
    <x v="0"/>
    <s v="PRD074"/>
    <x v="2"/>
    <x v="2"/>
    <s v="STR097"/>
    <x v="61"/>
    <x v="1"/>
    <s v="EMP0340"/>
    <s v="Nithya Subramaniam"/>
    <s v="Cashier"/>
    <n v="3"/>
    <n v="461.27"/>
    <n v="5"/>
    <n v="69.19"/>
    <x v="1761"/>
    <n v="942.78"/>
    <n v="371.84"/>
    <x v="5"/>
    <x v="1"/>
    <x v="2"/>
    <s v="15:54"/>
    <s v="Weekday"/>
  </r>
  <r>
    <x v="1885"/>
    <x v="321"/>
    <s v="CUST0305"/>
    <x v="132"/>
    <x v="2"/>
    <s v="PRD028"/>
    <x v="48"/>
    <x v="1"/>
    <s v="STR019"/>
    <x v="9"/>
    <x v="0"/>
    <s v="EMP0064"/>
    <s v="Sanjay Venkataraman"/>
    <s v="Cashier"/>
    <n v="3"/>
    <n v="380.12"/>
    <n v="10"/>
    <n v="114.04"/>
    <x v="1762"/>
    <n v="929.94"/>
    <n v="250.33"/>
    <x v="5"/>
    <x v="1"/>
    <x v="2"/>
    <s v="16:21"/>
    <s v="Weekend"/>
  </r>
  <r>
    <x v="1886"/>
    <x v="77"/>
    <s v="CUST0209"/>
    <x v="202"/>
    <x v="0"/>
    <s v="PRD059"/>
    <x v="133"/>
    <x v="11"/>
    <s v="STR001"/>
    <x v="13"/>
    <x v="0"/>
    <s v="EMP0156"/>
    <s v="Malathi Naicker"/>
    <s v="Inventory"/>
    <n v="3"/>
    <n v="548.71"/>
    <n v="0"/>
    <n v="0"/>
    <x v="1763"/>
    <n v="1089.8699999999999"/>
    <n v="556.26"/>
    <x v="5"/>
    <x v="0"/>
    <x v="1"/>
    <s v="13:10"/>
    <s v="Weekday"/>
  </r>
  <r>
    <x v="1887"/>
    <x v="300"/>
    <s v="CUST0425"/>
    <x v="92"/>
    <x v="0"/>
    <s v="PRD004"/>
    <x v="89"/>
    <x v="9"/>
    <s v="STR105"/>
    <x v="159"/>
    <x v="1"/>
    <s v="EMP0089"/>
    <s v="Kalpana Balan"/>
    <s v="Cashier"/>
    <n v="7"/>
    <n v="441.15"/>
    <n v="0"/>
    <n v="0"/>
    <x v="1764"/>
    <n v="1655.78"/>
    <n v="1895.48"/>
    <x v="5"/>
    <x v="1"/>
    <x v="1"/>
    <s v="10:03"/>
    <s v="Weekend"/>
  </r>
  <r>
    <x v="1888"/>
    <x v="75"/>
    <s v="CUST0634"/>
    <x v="192"/>
    <x v="0"/>
    <s v="PRD064"/>
    <x v="53"/>
    <x v="11"/>
    <s v="STR056"/>
    <x v="112"/>
    <x v="0"/>
    <s v="EMP0163"/>
    <s v="Revathi Raj"/>
    <s v="Cashier"/>
    <n v="7"/>
    <n v="435.89"/>
    <n v="15"/>
    <n v="457.68"/>
    <x v="1765"/>
    <n v="1929.69"/>
    <n v="663.86"/>
    <x v="5"/>
    <x v="0"/>
    <x v="1"/>
    <s v="20:37"/>
    <s v="Weekday"/>
  </r>
  <r>
    <x v="1889"/>
    <x v="153"/>
    <s v="CUST0611"/>
    <x v="138"/>
    <x v="0"/>
    <s v="PRD004"/>
    <x v="89"/>
    <x v="9"/>
    <s v="STR027"/>
    <x v="17"/>
    <x v="0"/>
    <s v="EMP0046"/>
    <s v="Pandi Subramaniam"/>
    <s v="Sales"/>
    <n v="7"/>
    <n v="426.71"/>
    <n v="10"/>
    <n v="298.7"/>
    <x v="1766"/>
    <n v="1655.78"/>
    <n v="1435.73"/>
    <x v="5"/>
    <x v="1"/>
    <x v="2"/>
    <s v="16:38"/>
    <s v="Weekend"/>
  </r>
  <r>
    <x v="1890"/>
    <x v="354"/>
    <s v="CUST0436"/>
    <x v="151"/>
    <x v="0"/>
    <s v="PRD124"/>
    <x v="22"/>
    <x v="6"/>
    <s v="STR080"/>
    <x v="42"/>
    <x v="0"/>
    <s v="EMP0285"/>
    <s v="Lalitha Murugan"/>
    <s v="Store Manager"/>
    <n v="6"/>
    <n v="124.54"/>
    <n v="0"/>
    <n v="0"/>
    <x v="1767"/>
    <n v="653.52"/>
    <n v="93.72"/>
    <x v="5"/>
    <x v="1"/>
    <x v="1"/>
    <s v="20:51"/>
    <s v="Weekday"/>
  </r>
  <r>
    <x v="1891"/>
    <x v="64"/>
    <s v="CUST0183"/>
    <x v="357"/>
    <x v="1"/>
    <s v="PRD023"/>
    <x v="102"/>
    <x v="0"/>
    <s v="STR037"/>
    <x v="57"/>
    <x v="0"/>
    <s v="EMP0074"/>
    <s v="Indira Varma"/>
    <s v="Sales"/>
    <n v="1"/>
    <n v="342.27"/>
    <n v="20"/>
    <n v="68.45"/>
    <x v="653"/>
    <n v="266.10000000000002"/>
    <n v="48.79"/>
    <x v="5"/>
    <x v="1"/>
    <x v="0"/>
    <s v="20:14"/>
    <s v="Weekend"/>
  </r>
  <r>
    <x v="1892"/>
    <x v="164"/>
    <s v="CUST0290"/>
    <x v="431"/>
    <x v="2"/>
    <s v="PRD030"/>
    <x v="9"/>
    <x v="1"/>
    <s v="STR029"/>
    <x v="32"/>
    <x v="0"/>
    <s v="EMP0155"/>
    <s v="Vijay Chandran"/>
    <s v="Cashier"/>
    <n v="4"/>
    <n v="172.63"/>
    <n v="10"/>
    <n v="69.05"/>
    <x v="1768"/>
    <n v="568"/>
    <n v="53.47"/>
    <x v="5"/>
    <x v="1"/>
    <x v="1"/>
    <s v="16:34"/>
    <s v="Weekday"/>
  </r>
  <r>
    <x v="1893"/>
    <x v="343"/>
    <s v="CUST0101"/>
    <x v="276"/>
    <x v="1"/>
    <s v="PRD025"/>
    <x v="1"/>
    <x v="1"/>
    <s v="STR035"/>
    <x v="34"/>
    <x v="0"/>
    <s v="EMP0290"/>
    <s v="Balamurugan Iyer"/>
    <s v="Operations"/>
    <n v="4"/>
    <n v="383.51"/>
    <n v="0"/>
    <n v="0"/>
    <x v="1"/>
    <n v="1143.5999999999999"/>
    <n v="390.44"/>
    <x v="5"/>
    <x v="1"/>
    <x v="2"/>
    <s v="13:47"/>
    <s v="Weekday"/>
  </r>
  <r>
    <x v="1894"/>
    <x v="357"/>
    <s v="CUST0522"/>
    <x v="134"/>
    <x v="1"/>
    <s v="PRD090"/>
    <x v="91"/>
    <x v="8"/>
    <s v="STR018"/>
    <x v="69"/>
    <x v="0"/>
    <s v="EMP0308"/>
    <s v="Thenmozhi Selvam"/>
    <s v="Cashier"/>
    <n v="4"/>
    <n v="438.7"/>
    <n v="0"/>
    <n v="0"/>
    <x v="1769"/>
    <n v="1480.72"/>
    <n v="274.08"/>
    <x v="5"/>
    <x v="1"/>
    <x v="2"/>
    <s v="21:19"/>
    <s v="Weekday"/>
  </r>
  <r>
    <x v="1895"/>
    <x v="348"/>
    <s v="CUST0471"/>
    <x v="608"/>
    <x v="1"/>
    <s v="PRD051"/>
    <x v="43"/>
    <x v="5"/>
    <s v="STR043"/>
    <x v="93"/>
    <x v="0"/>
    <s v="EMP0271"/>
    <s v="Dhanush Gounder"/>
    <s v="Inventory"/>
    <n v="4"/>
    <n v="147.97"/>
    <n v="15"/>
    <n v="88.78"/>
    <x v="1770"/>
    <n v="451.2"/>
    <n v="51.9"/>
    <x v="5"/>
    <x v="1"/>
    <x v="2"/>
    <s v="13:19"/>
    <s v="Weekday"/>
  </r>
  <r>
    <x v="1896"/>
    <x v="48"/>
    <s v="CUST0137"/>
    <x v="72"/>
    <x v="0"/>
    <s v="PRD116"/>
    <x v="85"/>
    <x v="3"/>
    <s v="STR140"/>
    <x v="73"/>
    <x v="1"/>
    <s v="EMP0145"/>
    <s v="Ilango Reddy"/>
    <s v="Cashier"/>
    <n v="4"/>
    <n v="156.52000000000001"/>
    <n v="0"/>
    <n v="0"/>
    <x v="1771"/>
    <n v="511.92"/>
    <n v="208.07"/>
    <x v="5"/>
    <x v="1"/>
    <x v="2"/>
    <s v="20:53"/>
    <s v="Weekend"/>
  </r>
  <r>
    <x v="1897"/>
    <x v="335"/>
    <s v="CUST0247"/>
    <x v="380"/>
    <x v="2"/>
    <s v="PRD041"/>
    <x v="135"/>
    <x v="12"/>
    <s v="STR160"/>
    <x v="62"/>
    <x v="2"/>
    <s v="EMP0073"/>
    <s v="Harini Prabhu"/>
    <s v="Sales"/>
    <n v="1"/>
    <n v="217.85"/>
    <n v="0"/>
    <n v="0"/>
    <x v="1772"/>
    <n v="189.69"/>
    <n v="60.84"/>
    <x v="5"/>
    <x v="1"/>
    <x v="1"/>
    <s v="18:48"/>
    <s v="Weekend"/>
  </r>
  <r>
    <x v="1898"/>
    <x v="296"/>
    <s v="CUST0108"/>
    <x v="473"/>
    <x v="0"/>
    <s v="PRD103"/>
    <x v="33"/>
    <x v="4"/>
    <s v="STR132"/>
    <x v="19"/>
    <x v="1"/>
    <s v="EMP0106"/>
    <s v="Banu Raj"/>
    <s v="Sales"/>
    <n v="6"/>
    <n v="404.27"/>
    <n v="5"/>
    <n v="121.28"/>
    <x v="1773"/>
    <n v="1820.46"/>
    <n v="483.88"/>
    <x v="5"/>
    <x v="1"/>
    <x v="1"/>
    <s v="14:15"/>
    <s v="Weekday"/>
  </r>
  <r>
    <x v="1899"/>
    <x v="131"/>
    <s v="CUST0493"/>
    <x v="152"/>
    <x v="0"/>
    <s v="PRD100"/>
    <x v="142"/>
    <x v="4"/>
    <s v="STR099"/>
    <x v="86"/>
    <x v="1"/>
    <s v="EMP0202"/>
    <s v="Vani Chettiar"/>
    <s v="Sales"/>
    <n v="5"/>
    <n v="292.39999999999998"/>
    <n v="0"/>
    <n v="0"/>
    <x v="1774"/>
    <n v="1189.45"/>
    <n v="491.85"/>
    <x v="5"/>
    <x v="1"/>
    <x v="1"/>
    <s v="11:20"/>
    <s v="Weekend"/>
  </r>
  <r>
    <x v="1900"/>
    <x v="339"/>
    <s v="CUST0124"/>
    <x v="609"/>
    <x v="2"/>
    <s v="PRD121"/>
    <x v="78"/>
    <x v="6"/>
    <s v="STR035"/>
    <x v="34"/>
    <x v="0"/>
    <s v="EMP0158"/>
    <s v="Kavya Varma"/>
    <s v="Sales"/>
    <n v="3"/>
    <n v="317.72000000000003"/>
    <n v="10"/>
    <n v="95.32"/>
    <x v="1775"/>
    <n v="814.59"/>
    <n v="43.25"/>
    <x v="5"/>
    <x v="1"/>
    <x v="1"/>
    <s v="13:40"/>
    <s v="Weekday"/>
  </r>
  <r>
    <x v="1901"/>
    <x v="78"/>
    <s v="CUST0346"/>
    <x v="20"/>
    <x v="0"/>
    <s v="PRD096"/>
    <x v="132"/>
    <x v="4"/>
    <s v="STR008"/>
    <x v="8"/>
    <x v="0"/>
    <s v="EMP0027"/>
    <s v="Priya Sharma"/>
    <s v="Billing"/>
    <n v="8"/>
    <n v="226.78"/>
    <n v="0"/>
    <n v="0"/>
    <x v="1776"/>
    <n v="1361.6"/>
    <n v="452.64"/>
    <x v="5"/>
    <x v="1"/>
    <x v="1"/>
    <s v="18:10"/>
    <s v="Weekday"/>
  </r>
  <r>
    <x v="1902"/>
    <x v="245"/>
    <s v="CUST0441"/>
    <x v="500"/>
    <x v="1"/>
    <s v="PRD062"/>
    <x v="112"/>
    <x v="11"/>
    <s v="STR102"/>
    <x v="129"/>
    <x v="0"/>
    <s v="EMP0302"/>
    <s v="Anitha Subramaniam"/>
    <s v="Sales"/>
    <n v="3"/>
    <n v="446.17"/>
    <n v="0"/>
    <n v="0"/>
    <x v="1777"/>
    <n v="976.83"/>
    <n v="562.46"/>
    <x v="5"/>
    <x v="1"/>
    <x v="2"/>
    <s v="15:27"/>
    <s v="Weekend"/>
  </r>
  <r>
    <x v="1903"/>
    <x v="169"/>
    <s v="CUST0590"/>
    <x v="233"/>
    <x v="1"/>
    <s v="PRD113"/>
    <x v="38"/>
    <x v="3"/>
    <s v="STR063"/>
    <x v="72"/>
    <x v="0"/>
    <s v="EMP0119"/>
    <s v="Om Sharma"/>
    <s v="Sales"/>
    <n v="1"/>
    <n v="236.56"/>
    <n v="20"/>
    <n v="47.31"/>
    <x v="1778"/>
    <n v="211.73"/>
    <n v="-22.48"/>
    <x v="5"/>
    <x v="1"/>
    <x v="1"/>
    <s v="10:42"/>
    <s v="Weekday"/>
  </r>
  <r>
    <x v="1904"/>
    <x v="137"/>
    <s v="CUST0264"/>
    <x v="420"/>
    <x v="0"/>
    <s v="PRD094"/>
    <x v="109"/>
    <x v="4"/>
    <s v="STR092"/>
    <x v="26"/>
    <x v="0"/>
    <s v="EMP0122"/>
    <s v="Rajesh Chettiar"/>
    <s v="Cashier"/>
    <n v="8"/>
    <n v="327.9"/>
    <n v="10"/>
    <n v="262.32"/>
    <x v="1779"/>
    <n v="2005.52"/>
    <n v="355.36"/>
    <x v="5"/>
    <x v="1"/>
    <x v="1"/>
    <s v="12:43"/>
    <s v="Weekday"/>
  </r>
  <r>
    <x v="1905"/>
    <x v="25"/>
    <s v="CUST0284"/>
    <x v="508"/>
    <x v="2"/>
    <s v="PRD104"/>
    <x v="100"/>
    <x v="4"/>
    <s v="STR041"/>
    <x v="80"/>
    <x v="0"/>
    <s v="EMP0325"/>
    <s v="Chandran Naidu"/>
    <s v="Cashier"/>
    <n v="2"/>
    <n v="191.13"/>
    <n v="15"/>
    <n v="57.34"/>
    <x v="1780"/>
    <n v="306.83999999999997"/>
    <n v="18.079999999999998"/>
    <x v="5"/>
    <x v="1"/>
    <x v="1"/>
    <s v="19:35"/>
    <s v="Weekday"/>
  </r>
  <r>
    <x v="1906"/>
    <x v="19"/>
    <s v="CUST0372"/>
    <x v="320"/>
    <x v="2"/>
    <s v="PRD061"/>
    <x v="130"/>
    <x v="11"/>
    <s v="STR137"/>
    <x v="169"/>
    <x v="1"/>
    <s v="EMP0039"/>
    <s v="Indira Menon"/>
    <s v="Store Manager"/>
    <n v="3"/>
    <n v="318.62"/>
    <n v="20"/>
    <n v="191.17"/>
    <x v="1781"/>
    <n v="665.16"/>
    <n v="214.23"/>
    <x v="5"/>
    <x v="1"/>
    <x v="1"/>
    <s v="21:05"/>
    <s v="Weekend"/>
  </r>
  <r>
    <x v="1907"/>
    <x v="91"/>
    <s v="CUST0316"/>
    <x v="409"/>
    <x v="2"/>
    <s v="PRD149"/>
    <x v="24"/>
    <x v="10"/>
    <s v="STR082"/>
    <x v="87"/>
    <x v="0"/>
    <s v="EMP0115"/>
    <s v="Vasanth Menon"/>
    <s v="Store Manager"/>
    <n v="3"/>
    <n v="171.25"/>
    <n v="0"/>
    <n v="0"/>
    <x v="1782"/>
    <n v="372.99"/>
    <n v="140.76"/>
    <x v="5"/>
    <x v="1"/>
    <x v="1"/>
    <s v="19:26"/>
    <s v="Weekday"/>
  </r>
  <r>
    <x v="1908"/>
    <x v="23"/>
    <s v="CUST0588"/>
    <x v="526"/>
    <x v="2"/>
    <s v="PRD034"/>
    <x v="84"/>
    <x v="1"/>
    <s v="STR124"/>
    <x v="29"/>
    <x v="1"/>
    <s v="EMP0138"/>
    <s v="Dinesh Velan"/>
    <s v="Cashier"/>
    <n v="3"/>
    <n v="124.84"/>
    <n v="0"/>
    <n v="0"/>
    <x v="1204"/>
    <n v="292.05"/>
    <n v="138.65"/>
    <x v="5"/>
    <x v="1"/>
    <x v="1"/>
    <s v="12:25"/>
    <s v="Weekend"/>
  </r>
  <r>
    <x v="1909"/>
    <x v="167"/>
    <s v="CUST0179"/>
    <x v="580"/>
    <x v="0"/>
    <s v="PRD031"/>
    <x v="90"/>
    <x v="1"/>
    <s v="STR001"/>
    <x v="13"/>
    <x v="0"/>
    <s v="EMP0020"/>
    <s v="Yazhini Prabhu"/>
    <s v="Inventory"/>
    <n v="6"/>
    <n v="373.25"/>
    <n v="10"/>
    <n v="223.95"/>
    <x v="1783"/>
    <n v="1630.68"/>
    <n v="384.87"/>
    <x v="5"/>
    <x v="1"/>
    <x v="1"/>
    <s v="17:37"/>
    <s v="Weekday"/>
  </r>
  <r>
    <x v="1910"/>
    <x v="268"/>
    <s v="CUST0141"/>
    <x v="36"/>
    <x v="2"/>
    <s v="PRD011"/>
    <x v="86"/>
    <x v="9"/>
    <s v="STR032"/>
    <x v="99"/>
    <x v="0"/>
    <s v="EMP0140"/>
    <s v="Kavya Sharma"/>
    <s v="Sales"/>
    <n v="1"/>
    <n v="168.36"/>
    <n v="0"/>
    <n v="0"/>
    <x v="1784"/>
    <n v="102.23"/>
    <n v="91.38"/>
    <x v="5"/>
    <x v="1"/>
    <x v="1"/>
    <s v="10:28"/>
    <s v="Weekend"/>
  </r>
  <r>
    <x v="1911"/>
    <x v="160"/>
    <s v="CUST0398"/>
    <x v="137"/>
    <x v="0"/>
    <s v="PRD112"/>
    <x v="16"/>
    <x v="3"/>
    <s v="STR026"/>
    <x v="41"/>
    <x v="0"/>
    <s v="EMP0253"/>
    <s v="Vasanthi Naicker"/>
    <s v="HR"/>
    <n v="4"/>
    <n v="281.60000000000002"/>
    <n v="20"/>
    <n v="225.28"/>
    <x v="1785"/>
    <n v="842.08"/>
    <n v="194.21"/>
    <x v="5"/>
    <x v="1"/>
    <x v="1"/>
    <s v="09:27"/>
    <s v="Weekend"/>
  </r>
  <r>
    <x v="1912"/>
    <x v="71"/>
    <s v="CUST0064"/>
    <x v="341"/>
    <x v="2"/>
    <s v="PRD070"/>
    <x v="6"/>
    <x v="2"/>
    <s v="STR022"/>
    <x v="15"/>
    <x v="0"/>
    <s v="EMP0283"/>
    <s v="Suresh Pandian"/>
    <s v="Sales"/>
    <n v="3"/>
    <n v="233.47"/>
    <n v="0"/>
    <n v="0"/>
    <x v="1786"/>
    <n v="566.94000000000005"/>
    <n v="238.53"/>
    <x v="5"/>
    <x v="1"/>
    <x v="1"/>
    <s v="19:45"/>
    <s v="Weekend"/>
  </r>
  <r>
    <x v="1913"/>
    <x v="78"/>
    <s v="CUST0134"/>
    <x v="529"/>
    <x v="2"/>
    <s v="PRD007"/>
    <x v="131"/>
    <x v="9"/>
    <s v="STR048"/>
    <x v="28"/>
    <x v="0"/>
    <s v="EMP0312"/>
    <s v="Vasanthi Chettiar"/>
    <s v="Sales"/>
    <n v="4"/>
    <n v="437.49"/>
    <n v="20"/>
    <n v="349.99"/>
    <x v="805"/>
    <n v="1061.76"/>
    <n v="338.21"/>
    <x v="5"/>
    <x v="1"/>
    <x v="1"/>
    <s v="18:15"/>
    <s v="Weekday"/>
  </r>
  <r>
    <x v="1914"/>
    <x v="251"/>
    <s v="CUST0107"/>
    <x v="385"/>
    <x v="2"/>
    <s v="PRD022"/>
    <x v="10"/>
    <x v="0"/>
    <s v="STR086"/>
    <x v="14"/>
    <x v="0"/>
    <s v="EMP0263"/>
    <s v="Vani Nair"/>
    <s v="Cashier"/>
    <n v="4"/>
    <n v="397.22"/>
    <n v="10"/>
    <n v="158.88999999999999"/>
    <x v="1787"/>
    <n v="1277.48"/>
    <n v="152.51"/>
    <x v="5"/>
    <x v="1"/>
    <x v="1"/>
    <s v="14:36"/>
    <s v="Weekday"/>
  </r>
  <r>
    <x v="1915"/>
    <x v="67"/>
    <s v="CUST0435"/>
    <x v="310"/>
    <x v="1"/>
    <s v="PRD019"/>
    <x v="35"/>
    <x v="0"/>
    <s v="STR049"/>
    <x v="33"/>
    <x v="0"/>
    <s v="EMP0017"/>
    <s v="Ovi Sharma"/>
    <s v="Sales"/>
    <n v="1"/>
    <n v="448.94"/>
    <n v="0"/>
    <n v="0"/>
    <x v="1788"/>
    <n v="380.08"/>
    <n v="68.86"/>
    <x v="5"/>
    <x v="1"/>
    <x v="0"/>
    <s v="16:00"/>
    <s v="Weekday"/>
  </r>
  <r>
    <x v="1916"/>
    <x v="139"/>
    <s v="CUST0066"/>
    <x v="253"/>
    <x v="1"/>
    <s v="PRD031"/>
    <x v="90"/>
    <x v="1"/>
    <s v="STR020"/>
    <x v="12"/>
    <x v="0"/>
    <s v="EMP0203"/>
    <s v="Hariharan Sekar"/>
    <s v="Operations"/>
    <n v="4"/>
    <n v="342.46"/>
    <n v="10"/>
    <n v="136.97999999999999"/>
    <x v="1360"/>
    <n v="1087.1199999999999"/>
    <n v="145.74"/>
    <x v="5"/>
    <x v="1"/>
    <x v="1"/>
    <s v="19:19"/>
    <s v="Weekday"/>
  </r>
  <r>
    <x v="1917"/>
    <x v="13"/>
    <s v="CUST0357"/>
    <x v="537"/>
    <x v="1"/>
    <s v="PRD053"/>
    <x v="50"/>
    <x v="5"/>
    <s v="STR162"/>
    <x v="145"/>
    <x v="2"/>
    <s v="EMP0032"/>
    <s v="Kavya Nair"/>
    <s v="Cashier"/>
    <n v="1"/>
    <n v="262.77"/>
    <n v="0"/>
    <n v="0"/>
    <x v="1789"/>
    <n v="194.64"/>
    <n v="107.55"/>
    <x v="5"/>
    <x v="0"/>
    <x v="1"/>
    <s v="14:33"/>
    <s v="Weekend"/>
  </r>
  <r>
    <x v="1918"/>
    <x v="174"/>
    <s v="CUST0250"/>
    <x v="58"/>
    <x v="2"/>
    <s v="PRD110"/>
    <x v="47"/>
    <x v="3"/>
    <s v="STR111"/>
    <x v="115"/>
    <x v="1"/>
    <s v="EMP0268"/>
    <s v="Dhanya Sharma"/>
    <s v="Store Manager"/>
    <n v="3"/>
    <n v="291.93"/>
    <n v="5"/>
    <n v="43.79"/>
    <x v="1790"/>
    <n v="761.1"/>
    <n v="195.7"/>
    <x v="5"/>
    <x v="1"/>
    <x v="1"/>
    <s v="19:32"/>
    <s v="Weekend"/>
  </r>
  <r>
    <x v="1919"/>
    <x v="198"/>
    <s v="CUST0483"/>
    <x v="144"/>
    <x v="1"/>
    <s v="PRD027"/>
    <x v="17"/>
    <x v="1"/>
    <s v="STR168"/>
    <x v="125"/>
    <x v="3"/>
    <s v="EMP0003"/>
    <s v="Manoj Achari"/>
    <s v="Sales"/>
    <n v="1"/>
    <n v="139.21"/>
    <n v="0"/>
    <n v="0"/>
    <x v="1791"/>
    <n v="106.99"/>
    <n v="32.22"/>
    <x v="5"/>
    <x v="1"/>
    <x v="1"/>
    <s v="09:37"/>
    <s v="Weekday"/>
  </r>
  <r>
    <x v="1920"/>
    <x v="18"/>
    <s v="CUST0655"/>
    <x v="325"/>
    <x v="1"/>
    <s v="PRD097"/>
    <x v="7"/>
    <x v="4"/>
    <s v="STR159"/>
    <x v="25"/>
    <x v="2"/>
    <s v="EMP0052"/>
    <s v="Pandi Iyer"/>
    <s v="Sales"/>
    <n v="5"/>
    <n v="365.92"/>
    <n v="10"/>
    <n v="182.96"/>
    <x v="1792"/>
    <n v="1551.9"/>
    <n v="341.74"/>
    <x v="5"/>
    <x v="1"/>
    <x v="2"/>
    <s v="11:03"/>
    <s v="Weekend"/>
  </r>
  <r>
    <x v="1921"/>
    <x v="2"/>
    <s v="CUST0450"/>
    <x v="285"/>
    <x v="0"/>
    <s v="PRD043"/>
    <x v="137"/>
    <x v="12"/>
    <s v="STR023"/>
    <x v="59"/>
    <x v="0"/>
    <s v="EMP0275"/>
    <s v="Tara Kumar"/>
    <s v="Billing"/>
    <n v="8"/>
    <n v="47.48"/>
    <n v="0"/>
    <n v="0"/>
    <x v="1793"/>
    <n v="292.72000000000003"/>
    <n v="144.1"/>
    <x v="5"/>
    <x v="1"/>
    <x v="1"/>
    <s v="21:55"/>
    <s v="Weekend"/>
  </r>
  <r>
    <x v="1922"/>
    <x v="78"/>
    <s v="CUST0144"/>
    <x v="178"/>
    <x v="0"/>
    <s v="PRD079"/>
    <x v="28"/>
    <x v="2"/>
    <s v="STR111"/>
    <x v="115"/>
    <x v="1"/>
    <s v="EMP0307"/>
    <s v="Kishore Chandran"/>
    <s v="Cashier"/>
    <n v="8"/>
    <n v="263.72000000000003"/>
    <n v="15"/>
    <n v="316.45999999999998"/>
    <x v="1794"/>
    <n v="1552.48"/>
    <n v="240.82"/>
    <x v="5"/>
    <x v="1"/>
    <x v="1"/>
    <s v="09:21"/>
    <s v="Weekday"/>
  </r>
  <r>
    <x v="1923"/>
    <x v="62"/>
    <s v="CUST0317"/>
    <x v="275"/>
    <x v="1"/>
    <s v="PRD013"/>
    <x v="44"/>
    <x v="0"/>
    <s v="STR026"/>
    <x v="41"/>
    <x v="0"/>
    <s v="EMP0253"/>
    <s v="Vasanthi Naicker"/>
    <s v="HR"/>
    <n v="1"/>
    <n v="161.03"/>
    <n v="10"/>
    <n v="16.100000000000001"/>
    <x v="55"/>
    <n v="124.24"/>
    <n v="42.43"/>
    <x v="5"/>
    <x v="0"/>
    <x v="2"/>
    <s v="16:00"/>
    <s v="Weekend"/>
  </r>
  <r>
    <x v="1924"/>
    <x v="224"/>
    <s v="CUST0205"/>
    <x v="110"/>
    <x v="0"/>
    <s v="PRD052"/>
    <x v="98"/>
    <x v="5"/>
    <s v="STR091"/>
    <x v="44"/>
    <x v="0"/>
    <s v="EMP0264"/>
    <s v="Bhavani Iyer"/>
    <s v="Sales"/>
    <n v="3"/>
    <n v="346.68"/>
    <n v="0"/>
    <n v="0"/>
    <x v="1795"/>
    <n v="766.47"/>
    <n v="273.57"/>
    <x v="5"/>
    <x v="1"/>
    <x v="1"/>
    <s v="09:30"/>
    <s v="Weekday"/>
  </r>
  <r>
    <x v="1925"/>
    <x v="212"/>
    <s v="CUST0379"/>
    <x v="335"/>
    <x v="1"/>
    <s v="PRD143"/>
    <x v="107"/>
    <x v="10"/>
    <s v="STR012"/>
    <x v="85"/>
    <x v="0"/>
    <s v="EMP0157"/>
    <s v="Elango Velan"/>
    <s v="Cashier"/>
    <n v="3"/>
    <n v="210.36"/>
    <n v="0"/>
    <n v="0"/>
    <x v="1796"/>
    <n v="466.95"/>
    <n v="164.13"/>
    <x v="5"/>
    <x v="1"/>
    <x v="1"/>
    <s v="21:47"/>
    <s v="Weekday"/>
  </r>
  <r>
    <x v="1926"/>
    <x v="191"/>
    <s v="CUST0077"/>
    <x v="248"/>
    <x v="2"/>
    <s v="PRD011"/>
    <x v="86"/>
    <x v="9"/>
    <s v="STR059"/>
    <x v="68"/>
    <x v="0"/>
    <s v="EMP0349"/>
    <s v="Jagan Balan"/>
    <s v="Cashier"/>
    <n v="2"/>
    <n v="168.36"/>
    <n v="0"/>
    <n v="0"/>
    <x v="1797"/>
    <n v="204.46"/>
    <n v="182.77"/>
    <x v="5"/>
    <x v="1"/>
    <x v="0"/>
    <s v="21:14"/>
    <s v="Weekend"/>
  </r>
  <r>
    <x v="1927"/>
    <x v="247"/>
    <s v="CUST0147"/>
    <x v="69"/>
    <x v="1"/>
    <s v="PRD026"/>
    <x v="99"/>
    <x v="1"/>
    <s v="STR128"/>
    <x v="6"/>
    <x v="1"/>
    <s v="EMP0257"/>
    <s v="Sangeetha Naidu"/>
    <s v="Cashier"/>
    <n v="5"/>
    <n v="329.69"/>
    <n v="5"/>
    <n v="82.42"/>
    <x v="1798"/>
    <n v="1236.25"/>
    <n v="329.78"/>
    <x v="5"/>
    <x v="1"/>
    <x v="2"/>
    <s v="15:49"/>
    <s v="Weekday"/>
  </r>
  <r>
    <x v="1928"/>
    <x v="133"/>
    <s v="CUST0033"/>
    <x v="483"/>
    <x v="2"/>
    <s v="PRD016"/>
    <x v="34"/>
    <x v="0"/>
    <s v="STR080"/>
    <x v="42"/>
    <x v="0"/>
    <s v="EMP0285"/>
    <s v="Lalitha Murugan"/>
    <s v="Store Manager"/>
    <n v="3"/>
    <n v="59.92"/>
    <n v="10"/>
    <n v="17.98"/>
    <x v="1799"/>
    <n v="144.44999999999999"/>
    <n v="41.6"/>
    <x v="5"/>
    <x v="1"/>
    <x v="2"/>
    <s v="19:22"/>
    <s v="Weekend"/>
  </r>
  <r>
    <x v="1929"/>
    <x v="22"/>
    <s v="CUST0605"/>
    <x v="175"/>
    <x v="0"/>
    <s v="PRD034"/>
    <x v="84"/>
    <x v="1"/>
    <s v="STR034"/>
    <x v="140"/>
    <x v="0"/>
    <s v="EMP0252"/>
    <s v="Deepak Iyer"/>
    <s v="Sales"/>
    <n v="7"/>
    <n v="130.19999999999999"/>
    <n v="0"/>
    <n v="0"/>
    <x v="1800"/>
    <n v="681.45"/>
    <n v="229.95"/>
    <x v="5"/>
    <x v="1"/>
    <x v="1"/>
    <s v="21:42"/>
    <s v="Weekday"/>
  </r>
  <r>
    <x v="1930"/>
    <x v="335"/>
    <s v="CUST0168"/>
    <x v="301"/>
    <x v="0"/>
    <s v="PRD056"/>
    <x v="54"/>
    <x v="5"/>
    <s v="STR110"/>
    <x v="118"/>
    <x v="1"/>
    <s v="EMP0178"/>
    <s v="Jaya Sharma"/>
    <s v="Cashier"/>
    <n v="3"/>
    <n v="343.95"/>
    <n v="5"/>
    <n v="51.59"/>
    <x v="1801"/>
    <n v="715.29"/>
    <n v="412.01"/>
    <x v="5"/>
    <x v="1"/>
    <x v="0"/>
    <s v="11:50"/>
    <s v="Weekend"/>
  </r>
  <r>
    <x v="1931"/>
    <x v="113"/>
    <s v="CUST0689"/>
    <x v="3"/>
    <x v="1"/>
    <s v="PRD018"/>
    <x v="0"/>
    <x v="0"/>
    <s v="STR064"/>
    <x v="110"/>
    <x v="0"/>
    <s v="EMP0321"/>
    <s v="Sundar Velan"/>
    <s v="Cashier"/>
    <n v="1"/>
    <n v="232.58"/>
    <n v="10"/>
    <n v="23.26"/>
    <x v="1802"/>
    <n v="191.2"/>
    <n v="49.52"/>
    <x v="5"/>
    <x v="1"/>
    <x v="1"/>
    <s v="13:28"/>
    <s v="Weekend"/>
  </r>
  <r>
    <x v="1932"/>
    <x v="38"/>
    <s v="CUST0482"/>
    <x v="131"/>
    <x v="0"/>
    <s v="PRD093"/>
    <x v="4"/>
    <x v="4"/>
    <s v="STR001"/>
    <x v="13"/>
    <x v="0"/>
    <s v="EMP0320"/>
    <s v="Revathi Varma"/>
    <s v="Sales"/>
    <n v="7"/>
    <n v="102.76"/>
    <n v="0"/>
    <n v="0"/>
    <x v="1803"/>
    <n v="558.74"/>
    <n v="160.58000000000001"/>
    <x v="5"/>
    <x v="1"/>
    <x v="2"/>
    <s v="10:49"/>
    <s v="Weekday"/>
  </r>
  <r>
    <x v="1933"/>
    <x v="310"/>
    <s v="CUST0554"/>
    <x v="266"/>
    <x v="1"/>
    <s v="PRD004"/>
    <x v="89"/>
    <x v="9"/>
    <s v="STR006"/>
    <x v="18"/>
    <x v="0"/>
    <s v="EMP0265"/>
    <s v="Padma Subramaniam"/>
    <s v="Operations"/>
    <n v="2"/>
    <n v="398.25"/>
    <n v="10"/>
    <n v="79.650000000000006"/>
    <x v="1804"/>
    <n v="473.08"/>
    <n v="243.77"/>
    <x v="5"/>
    <x v="1"/>
    <x v="1"/>
    <s v="13:22"/>
    <s v="Weekday"/>
  </r>
  <r>
    <x v="1934"/>
    <x v="358"/>
    <s v="CUST0046"/>
    <x v="198"/>
    <x v="0"/>
    <s v="PRD150"/>
    <x v="51"/>
    <x v="10"/>
    <s v="STR055"/>
    <x v="27"/>
    <x v="0"/>
    <s v="EMP0068"/>
    <s v="Manoj Subramaniam"/>
    <s v="Sales"/>
    <n v="4"/>
    <n v="242.02"/>
    <n v="5"/>
    <n v="48.4"/>
    <x v="1805"/>
    <n v="632.24"/>
    <n v="287.44"/>
    <x v="5"/>
    <x v="0"/>
    <x v="1"/>
    <s v="11:51"/>
    <s v="Weekday"/>
  </r>
  <r>
    <x v="1935"/>
    <x v="252"/>
    <s v="CUST0222"/>
    <x v="584"/>
    <x v="1"/>
    <s v="PRD013"/>
    <x v="44"/>
    <x v="0"/>
    <s v="STR043"/>
    <x v="93"/>
    <x v="0"/>
    <s v="EMP0278"/>
    <s v="Hariharan Reddy"/>
    <s v="Inventory"/>
    <n v="1"/>
    <n v="161.03"/>
    <n v="0"/>
    <n v="0"/>
    <x v="686"/>
    <n v="124.24"/>
    <n v="60.94"/>
    <x v="5"/>
    <x v="1"/>
    <x v="2"/>
    <s v="20:55"/>
    <s v="Weekend"/>
  </r>
  <r>
    <x v="1936"/>
    <x v="299"/>
    <s v="CUST0006"/>
    <x v="282"/>
    <x v="1"/>
    <s v="PRD128"/>
    <x v="105"/>
    <x v="7"/>
    <s v="STR079"/>
    <x v="123"/>
    <x v="0"/>
    <s v="EMP0295"/>
    <s v="Lakshmi Nair"/>
    <s v="Inventory"/>
    <n v="5"/>
    <n v="253.11"/>
    <n v="10"/>
    <n v="126.56"/>
    <x v="1806"/>
    <n v="953.7"/>
    <n v="356.14"/>
    <x v="5"/>
    <x v="1"/>
    <x v="1"/>
    <s v="19:54"/>
    <s v="Weekend"/>
  </r>
  <r>
    <x v="1937"/>
    <x v="91"/>
    <s v="CUST0698"/>
    <x v="356"/>
    <x v="1"/>
    <s v="PRD098"/>
    <x v="94"/>
    <x v="4"/>
    <s v="STR097"/>
    <x v="61"/>
    <x v="1"/>
    <s v="EMP0340"/>
    <s v="Nithya Subramaniam"/>
    <s v="Cashier"/>
    <n v="4"/>
    <n v="83.13"/>
    <n v="15"/>
    <n v="49.88"/>
    <x v="1807"/>
    <n v="276.36"/>
    <n v="6.28"/>
    <x v="5"/>
    <x v="1"/>
    <x v="1"/>
    <s v="19:13"/>
    <s v="Weekday"/>
  </r>
  <r>
    <x v="1938"/>
    <x v="359"/>
    <s v="CUST0392"/>
    <x v="511"/>
    <x v="0"/>
    <s v="PRD068"/>
    <x v="83"/>
    <x v="11"/>
    <s v="STR039"/>
    <x v="84"/>
    <x v="0"/>
    <s v="EMP0025"/>
    <s v="Lakshmi Rao"/>
    <s v="Sales"/>
    <n v="5"/>
    <n v="254.39"/>
    <n v="15"/>
    <n v="190.79"/>
    <x v="1808"/>
    <n v="804.9"/>
    <n v="276.26"/>
    <x v="5"/>
    <x v="1"/>
    <x v="1"/>
    <s v="17:35"/>
    <s v="Weekday"/>
  </r>
  <r>
    <x v="1939"/>
    <x v="33"/>
    <s v="CUST0500"/>
    <x v="327"/>
    <x v="0"/>
    <s v="PRD069"/>
    <x v="141"/>
    <x v="11"/>
    <s v="STR031"/>
    <x v="58"/>
    <x v="0"/>
    <s v="EMP0153"/>
    <s v="Eswari Raj"/>
    <s v="Sales"/>
    <n v="4"/>
    <n v="520.39"/>
    <n v="0"/>
    <n v="0"/>
    <x v="1809"/>
    <n v="1347.2"/>
    <n v="734.36"/>
    <x v="5"/>
    <x v="1"/>
    <x v="2"/>
    <s v="21:42"/>
    <s v="Weekday"/>
  </r>
  <r>
    <x v="1940"/>
    <x v="6"/>
    <s v="CUST0446"/>
    <x v="297"/>
    <x v="1"/>
    <s v="PRD148"/>
    <x v="122"/>
    <x v="10"/>
    <s v="STR071"/>
    <x v="5"/>
    <x v="0"/>
    <s v="EMP0239"/>
    <s v="Hariharan Gounder"/>
    <s v="Billing"/>
    <n v="2"/>
    <n v="108.97"/>
    <n v="0"/>
    <n v="0"/>
    <x v="1810"/>
    <n v="166.66"/>
    <n v="83.97"/>
    <x v="5"/>
    <x v="1"/>
    <x v="1"/>
    <s v="13:35"/>
    <s v="Weekend"/>
  </r>
  <r>
    <x v="1941"/>
    <x v="262"/>
    <s v="CUST0126"/>
    <x v="536"/>
    <x v="2"/>
    <s v="PRD104"/>
    <x v="100"/>
    <x v="4"/>
    <s v="STR051"/>
    <x v="52"/>
    <x v="0"/>
    <s v="EMP0346"/>
    <s v="Dhanya Sekar"/>
    <s v="Sales"/>
    <n v="1"/>
    <n v="191.13"/>
    <n v="0"/>
    <n v="0"/>
    <x v="1408"/>
    <n v="153.41999999999999"/>
    <n v="66.38"/>
    <x v="5"/>
    <x v="1"/>
    <x v="2"/>
    <s v="19:09"/>
    <s v="Weekend"/>
  </r>
  <r>
    <x v="1942"/>
    <x v="302"/>
    <s v="CUST0567"/>
    <x v="0"/>
    <x v="0"/>
    <s v="PRD057"/>
    <x v="5"/>
    <x v="5"/>
    <s v="STR115"/>
    <x v="168"/>
    <x v="1"/>
    <s v="EMP0269"/>
    <s v="Devi Sharma"/>
    <s v="Billing"/>
    <n v="8"/>
    <n v="318.92"/>
    <n v="10"/>
    <n v="255.14"/>
    <x v="1811"/>
    <n v="1880.4"/>
    <n v="415.82"/>
    <x v="5"/>
    <x v="1"/>
    <x v="2"/>
    <s v="12:35"/>
    <s v="Weekday"/>
  </r>
  <r>
    <x v="1943"/>
    <x v="62"/>
    <s v="CUST0678"/>
    <x v="610"/>
    <x v="2"/>
    <s v="PRD053"/>
    <x v="50"/>
    <x v="5"/>
    <s v="STR071"/>
    <x v="5"/>
    <x v="0"/>
    <s v="EMP0210"/>
    <s v="Karthik Venkataraman"/>
    <s v="Sales"/>
    <n v="4"/>
    <n v="262.77"/>
    <n v="20"/>
    <n v="210.22"/>
    <x v="1812"/>
    <n v="778.56"/>
    <n v="188.43"/>
    <x v="5"/>
    <x v="1"/>
    <x v="1"/>
    <s v="15:22"/>
    <s v="Weekend"/>
  </r>
  <r>
    <x v="1944"/>
    <x v="232"/>
    <s v="CUST0069"/>
    <x v="468"/>
    <x v="0"/>
    <s v="PRD039"/>
    <x v="119"/>
    <x v="12"/>
    <s v="STR102"/>
    <x v="129"/>
    <x v="0"/>
    <s v="EMP0193"/>
    <s v="Chandrasekar Chandran"/>
    <s v="HR"/>
    <n v="4"/>
    <n v="418.56"/>
    <n v="0"/>
    <n v="0"/>
    <x v="1813"/>
    <n v="1393.32"/>
    <n v="532.05999999999995"/>
    <x v="5"/>
    <x v="1"/>
    <x v="0"/>
    <s v="09:13"/>
    <s v="Weekend"/>
  </r>
  <r>
    <x v="1945"/>
    <x v="302"/>
    <s v="CUST0613"/>
    <x v="189"/>
    <x v="0"/>
    <s v="PRD047"/>
    <x v="52"/>
    <x v="5"/>
    <s v="STR063"/>
    <x v="72"/>
    <x v="0"/>
    <s v="EMP0065"/>
    <s v="Kavya Velan"/>
    <s v="Cashier"/>
    <n v="5"/>
    <n v="498.75"/>
    <n v="0"/>
    <n v="0"/>
    <x v="1814"/>
    <n v="1719.45"/>
    <n v="774.3"/>
    <x v="5"/>
    <x v="1"/>
    <x v="1"/>
    <s v="20:48"/>
    <s v="Weekday"/>
  </r>
  <r>
    <x v="1946"/>
    <x v="59"/>
    <s v="CUST0674"/>
    <x v="598"/>
    <x v="1"/>
    <s v="PRD142"/>
    <x v="110"/>
    <x v="10"/>
    <s v="STR034"/>
    <x v="140"/>
    <x v="0"/>
    <s v="EMP0059"/>
    <s v="Ezhil Rao"/>
    <s v="Billing"/>
    <n v="1"/>
    <n v="522.78"/>
    <n v="15"/>
    <n v="78.42"/>
    <x v="1815"/>
    <n v="395.87"/>
    <n v="115.14"/>
    <x v="5"/>
    <x v="1"/>
    <x v="1"/>
    <s v="17:21"/>
    <s v="Weekend"/>
  </r>
  <r>
    <x v="1947"/>
    <x v="277"/>
    <s v="CUST0162"/>
    <x v="74"/>
    <x v="1"/>
    <s v="PRD054"/>
    <x v="75"/>
    <x v="5"/>
    <s v="STR129"/>
    <x v="71"/>
    <x v="1"/>
    <s v="EMP0186"/>
    <s v="Hemalatha Velan"/>
    <s v="Billing"/>
    <n v="3"/>
    <n v="530.16"/>
    <n v="0"/>
    <n v="0"/>
    <x v="717"/>
    <n v="1137.57"/>
    <n v="691.48"/>
    <x v="5"/>
    <x v="1"/>
    <x v="2"/>
    <s v="20:41"/>
    <s v="Weekend"/>
  </r>
  <r>
    <x v="1948"/>
    <x v="131"/>
    <s v="CUST0056"/>
    <x v="581"/>
    <x v="1"/>
    <s v="PRD138"/>
    <x v="134"/>
    <x v="7"/>
    <s v="STR019"/>
    <x v="9"/>
    <x v="0"/>
    <s v="EMP0064"/>
    <s v="Sanjay Venkataraman"/>
    <s v="Cashier"/>
    <n v="3"/>
    <n v="416.08"/>
    <n v="5"/>
    <n v="62.41"/>
    <x v="1816"/>
    <n v="958.92"/>
    <n v="404.78"/>
    <x v="5"/>
    <x v="1"/>
    <x v="2"/>
    <s v="18:36"/>
    <s v="Weekend"/>
  </r>
  <r>
    <x v="1949"/>
    <x v="145"/>
    <s v="CUST0097"/>
    <x v="497"/>
    <x v="2"/>
    <s v="PRD055"/>
    <x v="103"/>
    <x v="5"/>
    <s v="STR035"/>
    <x v="34"/>
    <x v="0"/>
    <s v="EMP0158"/>
    <s v="Kavya Varma"/>
    <s v="Sales"/>
    <n v="3"/>
    <n v="125.15"/>
    <n v="20"/>
    <n v="75.09"/>
    <x v="1817"/>
    <n v="287.10000000000002"/>
    <n v="58.31"/>
    <x v="5"/>
    <x v="1"/>
    <x v="1"/>
    <s v="14:35"/>
    <s v="Weekend"/>
  </r>
  <r>
    <x v="1950"/>
    <x v="84"/>
    <s v="CUST0573"/>
    <x v="80"/>
    <x v="2"/>
    <s v="PRD104"/>
    <x v="100"/>
    <x v="4"/>
    <s v="STR015"/>
    <x v="138"/>
    <x v="0"/>
    <s v="EMP0304"/>
    <s v="Deepa Menon"/>
    <s v="Billing"/>
    <n v="7"/>
    <n v="203.55"/>
    <n v="15"/>
    <n v="213.73"/>
    <x v="1818"/>
    <n v="1073.94"/>
    <n v="137.18"/>
    <x v="5"/>
    <x v="1"/>
    <x v="1"/>
    <s v="09:41"/>
    <s v="Weekday"/>
  </r>
  <r>
    <x v="1951"/>
    <x v="93"/>
    <s v="CUST0470"/>
    <x v="541"/>
    <x v="2"/>
    <s v="PRD015"/>
    <x v="55"/>
    <x v="0"/>
    <s v="STR112"/>
    <x v="92"/>
    <x v="1"/>
    <s v="EMP0084"/>
    <s v="Lakshmi Velan"/>
    <s v="Cashier"/>
    <n v="3"/>
    <n v="459.58"/>
    <n v="0"/>
    <n v="0"/>
    <x v="1819"/>
    <n v="1160.67"/>
    <n v="424.88"/>
    <x v="5"/>
    <x v="1"/>
    <x v="2"/>
    <s v="18:27"/>
    <s v="Weekend"/>
  </r>
  <r>
    <x v="1952"/>
    <x v="64"/>
    <s v="CUST0097"/>
    <x v="497"/>
    <x v="2"/>
    <s v="PRD069"/>
    <x v="141"/>
    <x v="11"/>
    <s v="STR040"/>
    <x v="91"/>
    <x v="1"/>
    <s v="EMP0061"/>
    <s v="Poornima Devi"/>
    <s v="Billing"/>
    <n v="3"/>
    <n v="468.94"/>
    <n v="0"/>
    <n v="0"/>
    <x v="1820"/>
    <n v="1010.4"/>
    <n v="607.44000000000005"/>
    <x v="5"/>
    <x v="1"/>
    <x v="1"/>
    <s v="11:07"/>
    <s v="Weekend"/>
  </r>
  <r>
    <x v="1953"/>
    <x v="140"/>
    <s v="CUST0078"/>
    <x v="426"/>
    <x v="1"/>
    <s v="PRD055"/>
    <x v="103"/>
    <x v="5"/>
    <s v="STR073"/>
    <x v="24"/>
    <x v="0"/>
    <s v="EMP0114"/>
    <s v="Devi Krishnan"/>
    <s v="Store Manager"/>
    <n v="3"/>
    <n v="125.15"/>
    <n v="10"/>
    <n v="37.549999999999997"/>
    <x v="727"/>
    <n v="287.10000000000002"/>
    <n v="101.49"/>
    <x v="5"/>
    <x v="1"/>
    <x v="1"/>
    <s v="20:38"/>
    <s v="Weekend"/>
  </r>
  <r>
    <x v="1954"/>
    <x v="23"/>
    <s v="CUST0589"/>
    <x v="11"/>
    <x v="1"/>
    <s v="PRD120"/>
    <x v="64"/>
    <x v="6"/>
    <s v="STR089"/>
    <x v="16"/>
    <x v="0"/>
    <s v="EMP0054"/>
    <s v="Ramesh Achari"/>
    <s v="Cashier"/>
    <n v="1"/>
    <n v="109.69"/>
    <n v="10"/>
    <n v="10.97"/>
    <x v="1821"/>
    <n v="92.96"/>
    <n v="20.57"/>
    <x v="5"/>
    <x v="1"/>
    <x v="1"/>
    <s v="13:22"/>
    <s v="Weekend"/>
  </r>
  <r>
    <x v="1955"/>
    <x v="146"/>
    <s v="CUST0082"/>
    <x v="197"/>
    <x v="0"/>
    <s v="PRD012"/>
    <x v="61"/>
    <x v="9"/>
    <s v="STR086"/>
    <x v="14"/>
    <x v="0"/>
    <s v="EMP0263"/>
    <s v="Vani Nair"/>
    <s v="Cashier"/>
    <n v="6"/>
    <n v="541.83000000000004"/>
    <n v="0"/>
    <n v="0"/>
    <x v="1822"/>
    <n v="2018.4"/>
    <n v="1720.23"/>
    <x v="5"/>
    <x v="1"/>
    <x v="2"/>
    <s v="20:56"/>
    <s v="Weekend"/>
  </r>
  <r>
    <x v="1956"/>
    <x v="268"/>
    <s v="CUST0472"/>
    <x v="414"/>
    <x v="0"/>
    <s v="PRD112"/>
    <x v="16"/>
    <x v="3"/>
    <s v="STR009"/>
    <x v="137"/>
    <x v="0"/>
    <s v="EMP0322"/>
    <s v="Prasath Naidu"/>
    <s v="Billing"/>
    <n v="6"/>
    <n v="265.69"/>
    <n v="0"/>
    <n v="0"/>
    <x v="1823"/>
    <n v="1263.1199999999999"/>
    <n v="570.14"/>
    <x v="5"/>
    <x v="1"/>
    <x v="2"/>
    <s v="13:02"/>
    <s v="Weekend"/>
  </r>
  <r>
    <x v="1957"/>
    <x v="331"/>
    <s v="CUST0583"/>
    <x v="381"/>
    <x v="1"/>
    <s v="PRD090"/>
    <x v="91"/>
    <x v="8"/>
    <s v="STR011"/>
    <x v="111"/>
    <x v="0"/>
    <s v="EMP0102"/>
    <s v="Prasath Reddy"/>
    <s v="Cashier"/>
    <n v="4"/>
    <n v="438.7"/>
    <n v="5"/>
    <n v="87.74"/>
    <x v="1824"/>
    <n v="1480.72"/>
    <n v="186.34"/>
    <x v="5"/>
    <x v="1"/>
    <x v="1"/>
    <s v="17:34"/>
    <s v="Weekday"/>
  </r>
  <r>
    <x v="1958"/>
    <x v="195"/>
    <s v="CUST0505"/>
    <x v="109"/>
    <x v="0"/>
    <s v="PRD105"/>
    <x v="68"/>
    <x v="3"/>
    <s v="STR085"/>
    <x v="78"/>
    <x v="0"/>
    <s v="EMP0086"/>
    <s v="Charulatha Murugan"/>
    <s v="Sales"/>
    <n v="8"/>
    <n v="149.47"/>
    <n v="20"/>
    <n v="239.15"/>
    <x v="1825"/>
    <n v="938.16"/>
    <n v="18.45"/>
    <x v="5"/>
    <x v="1"/>
    <x v="0"/>
    <s v="10:05"/>
    <s v="Weekday"/>
  </r>
  <r>
    <x v="1959"/>
    <x v="199"/>
    <s v="CUST0467"/>
    <x v="300"/>
    <x v="1"/>
    <s v="PRD030"/>
    <x v="9"/>
    <x v="1"/>
    <s v="STR131"/>
    <x v="82"/>
    <x v="1"/>
    <s v="EMP0077"/>
    <s v="Senthil Subramaniam"/>
    <s v="Cashier"/>
    <n v="1"/>
    <n v="172.63"/>
    <n v="0"/>
    <n v="0"/>
    <x v="1826"/>
    <n v="142"/>
    <n v="30.63"/>
    <x v="5"/>
    <x v="1"/>
    <x v="1"/>
    <s v="14:36"/>
    <s v="Weekday"/>
  </r>
  <r>
    <x v="1960"/>
    <x v="319"/>
    <s v="CUST0030"/>
    <x v="245"/>
    <x v="1"/>
    <s v="PRD140"/>
    <x v="66"/>
    <x v="10"/>
    <s v="STR043"/>
    <x v="93"/>
    <x v="0"/>
    <s v="EMP0278"/>
    <s v="Hariharan Reddy"/>
    <s v="Inventory"/>
    <n v="4"/>
    <n v="352.51"/>
    <n v="5"/>
    <n v="70.5"/>
    <x v="1827"/>
    <n v="1040.24"/>
    <n v="500.23"/>
    <x v="5"/>
    <x v="1"/>
    <x v="1"/>
    <s v="21:35"/>
    <s v="Weekend"/>
  </r>
  <r>
    <x v="1961"/>
    <x v="235"/>
    <s v="CUST0645"/>
    <x v="222"/>
    <x v="0"/>
    <s v="PRD060"/>
    <x v="114"/>
    <x v="11"/>
    <s v="STR111"/>
    <x v="115"/>
    <x v="1"/>
    <s v="EMP0129"/>
    <s v="Arun Nair"/>
    <s v="Inventory"/>
    <n v="3"/>
    <n v="82.38"/>
    <n v="10"/>
    <n v="24.71"/>
    <x v="1828"/>
    <n v="162.75"/>
    <n v="93.04"/>
    <x v="5"/>
    <x v="1"/>
    <x v="0"/>
    <s v="21:52"/>
    <s v="Weekend"/>
  </r>
  <r>
    <x v="1962"/>
    <x v="266"/>
    <s v="CUST0493"/>
    <x v="152"/>
    <x v="0"/>
    <s v="PRD137"/>
    <x v="120"/>
    <x v="7"/>
    <s v="STR062"/>
    <x v="7"/>
    <x v="0"/>
    <s v="EMP0350"/>
    <s v="Uma Pandian"/>
    <s v="Cashier"/>
    <n v="6"/>
    <n v="485.63"/>
    <n v="5"/>
    <n v="145.69"/>
    <x v="1829"/>
    <n v="2111.2199999999998"/>
    <n v="656.87"/>
    <x v="5"/>
    <x v="1"/>
    <x v="2"/>
    <s v="19:16"/>
    <s v="Weekday"/>
  </r>
  <r>
    <x v="1963"/>
    <x v="13"/>
    <s v="CUST0104"/>
    <x v="405"/>
    <x v="2"/>
    <s v="PRD107"/>
    <x v="81"/>
    <x v="3"/>
    <s v="STR058"/>
    <x v="90"/>
    <x v="0"/>
    <s v="EMP0117"/>
    <s v="Janani Krishnan"/>
    <s v="Billing"/>
    <n v="1"/>
    <n v="405.1"/>
    <n v="0"/>
    <n v="0"/>
    <x v="1830"/>
    <n v="348.41"/>
    <n v="117.46"/>
    <x v="5"/>
    <x v="1"/>
    <x v="1"/>
    <s v="17:55"/>
    <s v="Weekend"/>
  </r>
  <r>
    <x v="1964"/>
    <x v="49"/>
    <s v="CUST0495"/>
    <x v="212"/>
    <x v="0"/>
    <s v="PRD091"/>
    <x v="101"/>
    <x v="13"/>
    <s v="STR074"/>
    <x v="49"/>
    <x v="0"/>
    <s v="EMP0270"/>
    <s v="Priya Venkataraman"/>
    <s v="Operations"/>
    <n v="7"/>
    <n v="401.61"/>
    <n v="10"/>
    <n v="281.13"/>
    <x v="1831"/>
    <n v="2110.9899999999998"/>
    <n v="798.67"/>
    <x v="5"/>
    <x v="1"/>
    <x v="2"/>
    <s v="15:29"/>
    <s v="Weekend"/>
  </r>
  <r>
    <x v="1965"/>
    <x v="326"/>
    <s v="CUST0559"/>
    <x v="329"/>
    <x v="2"/>
    <s v="PRD015"/>
    <x v="55"/>
    <x v="0"/>
    <s v="STR120"/>
    <x v="70"/>
    <x v="1"/>
    <s v="EMP0344"/>
    <s v="Meena Kumar"/>
    <s v="Sales"/>
    <n v="4"/>
    <n v="459.58"/>
    <n v="0"/>
    <n v="0"/>
    <x v="924"/>
    <n v="1547.56"/>
    <n v="290.76"/>
    <x v="5"/>
    <x v="1"/>
    <x v="1"/>
    <s v="10:40"/>
    <s v="Weekday"/>
  </r>
  <r>
    <x v="1966"/>
    <x v="75"/>
    <s v="CUST0227"/>
    <x v="60"/>
    <x v="1"/>
    <s v="PRD052"/>
    <x v="98"/>
    <x v="5"/>
    <s v="STR059"/>
    <x v="68"/>
    <x v="0"/>
    <s v="EMP0130"/>
    <s v="Balamurugan Subramaniam"/>
    <s v="Inventory"/>
    <n v="2"/>
    <n v="328.59"/>
    <n v="0"/>
    <n v="0"/>
    <x v="191"/>
    <n v="510.98"/>
    <n v="146.19999999999999"/>
    <x v="5"/>
    <x v="1"/>
    <x v="1"/>
    <s v="09:21"/>
    <s v="Weekday"/>
  </r>
  <r>
    <x v="1967"/>
    <x v="341"/>
    <s v="CUST0663"/>
    <x v="133"/>
    <x v="1"/>
    <s v="PRD134"/>
    <x v="129"/>
    <x v="7"/>
    <s v="STR111"/>
    <x v="115"/>
    <x v="1"/>
    <s v="EMP0259"/>
    <s v="Ramesh Sekar"/>
    <s v="Inventory"/>
    <n v="1"/>
    <n v="353.05"/>
    <n v="15"/>
    <n v="52.96"/>
    <x v="1832"/>
    <n v="262.8"/>
    <n v="37.29"/>
    <x v="5"/>
    <x v="1"/>
    <x v="1"/>
    <s v="09:52"/>
    <s v="Weekday"/>
  </r>
  <r>
    <x v="1968"/>
    <x v="104"/>
    <s v="CUST0026"/>
    <x v="263"/>
    <x v="2"/>
    <s v="PRD097"/>
    <x v="7"/>
    <x v="4"/>
    <s v="STR035"/>
    <x v="34"/>
    <x v="0"/>
    <s v="EMP0290"/>
    <s v="Balamurugan Iyer"/>
    <s v="Operations"/>
    <n v="1"/>
    <n v="365.92"/>
    <n v="5"/>
    <n v="18.3"/>
    <x v="1833"/>
    <n v="310.38"/>
    <n v="37.24"/>
    <x v="5"/>
    <x v="1"/>
    <x v="1"/>
    <s v="18:32"/>
    <s v="Weekday"/>
  </r>
  <r>
    <x v="1969"/>
    <x v="88"/>
    <s v="CUST0568"/>
    <x v="286"/>
    <x v="0"/>
    <s v="PRD060"/>
    <x v="114"/>
    <x v="11"/>
    <s v="STR146"/>
    <x v="139"/>
    <x v="2"/>
    <s v="EMP0343"/>
    <s v="Kishore Velan"/>
    <s v="Inventory"/>
    <n v="7"/>
    <n v="76.86"/>
    <n v="20"/>
    <n v="107.6"/>
    <x v="1834"/>
    <n v="379.75"/>
    <n v="50.67"/>
    <x v="5"/>
    <x v="1"/>
    <x v="2"/>
    <s v="18:51"/>
    <s v="Weekday"/>
  </r>
  <r>
    <x v="1970"/>
    <x v="279"/>
    <s v="CUST0088"/>
    <x v="33"/>
    <x v="1"/>
    <s v="PRD009"/>
    <x v="21"/>
    <x v="9"/>
    <s v="STR010"/>
    <x v="74"/>
    <x v="0"/>
    <s v="EMP0173"/>
    <s v="Mala Iyer"/>
    <s v="Inventory"/>
    <n v="4"/>
    <n v="661.91"/>
    <n v="15"/>
    <n v="397.15"/>
    <x v="1835"/>
    <n v="1594.88"/>
    <n v="655.61"/>
    <x v="5"/>
    <x v="1"/>
    <x v="1"/>
    <s v="18:55"/>
    <s v="Weekday"/>
  </r>
  <r>
    <x v="1971"/>
    <x v="314"/>
    <s v="CUST0363"/>
    <x v="477"/>
    <x v="2"/>
    <s v="PRD133"/>
    <x v="14"/>
    <x v="7"/>
    <s v="STR080"/>
    <x v="42"/>
    <x v="0"/>
    <s v="EMP0285"/>
    <s v="Lalitha Murugan"/>
    <s v="Store Manager"/>
    <n v="2"/>
    <n v="80.5"/>
    <n v="10"/>
    <n v="16.100000000000001"/>
    <x v="1836"/>
    <n v="124.5"/>
    <n v="42.13"/>
    <x v="5"/>
    <x v="1"/>
    <x v="1"/>
    <s v="18:51"/>
    <s v="Weekend"/>
  </r>
  <r>
    <x v="1972"/>
    <x v="82"/>
    <s v="CUST0018"/>
    <x v="476"/>
    <x v="1"/>
    <s v="PRD002"/>
    <x v="95"/>
    <x v="9"/>
    <s v="STR020"/>
    <x v="12"/>
    <x v="0"/>
    <s v="EMP0287"/>
    <s v="Elango Gupta"/>
    <s v="Store Manager"/>
    <n v="4"/>
    <n v="440.5"/>
    <n v="20"/>
    <n v="352.4"/>
    <x v="1837"/>
    <n v="1016.2"/>
    <n v="393.4"/>
    <x v="5"/>
    <x v="1"/>
    <x v="1"/>
    <s v="13:56"/>
    <s v="Weekday"/>
  </r>
  <r>
    <x v="1973"/>
    <x v="198"/>
    <s v="CUST0158"/>
    <x v="274"/>
    <x v="2"/>
    <s v="PRD078"/>
    <x v="60"/>
    <x v="2"/>
    <s v="STR123"/>
    <x v="77"/>
    <x v="1"/>
    <s v="EMP0299"/>
    <s v="Nandhini Kumar"/>
    <s v="Cashier"/>
    <n v="2"/>
    <n v="261.55"/>
    <n v="0"/>
    <n v="0"/>
    <x v="1838"/>
    <n v="430.06"/>
    <n v="93.04"/>
    <x v="5"/>
    <x v="1"/>
    <x v="1"/>
    <s v="13:59"/>
    <s v="Weekday"/>
  </r>
  <r>
    <x v="1974"/>
    <x v="226"/>
    <s v="CUST0354"/>
    <x v="113"/>
    <x v="1"/>
    <s v="PRD056"/>
    <x v="54"/>
    <x v="5"/>
    <s v="STR178"/>
    <x v="175"/>
    <x v="3"/>
    <s v="EMP0306"/>
    <s v="Yogesh Menon"/>
    <s v="Cashier"/>
    <n v="5"/>
    <n v="333.54"/>
    <n v="0"/>
    <n v="0"/>
    <x v="1839"/>
    <n v="1192.1500000000001"/>
    <n v="475.55"/>
    <x v="5"/>
    <x v="1"/>
    <x v="1"/>
    <s v="13:50"/>
    <s v="Weekday"/>
  </r>
  <r>
    <x v="1975"/>
    <x v="169"/>
    <s v="CUST0490"/>
    <x v="139"/>
    <x v="0"/>
    <s v="PRD104"/>
    <x v="100"/>
    <x v="4"/>
    <s v="STR102"/>
    <x v="129"/>
    <x v="0"/>
    <s v="EMP0193"/>
    <s v="Chandrasekar Chandran"/>
    <s v="HR"/>
    <n v="5"/>
    <n v="200.83"/>
    <n v="5"/>
    <n v="50.21"/>
    <x v="1840"/>
    <n v="767.1"/>
    <n v="186.84"/>
    <x v="5"/>
    <x v="1"/>
    <x v="2"/>
    <s v="19:15"/>
    <s v="Weekday"/>
  </r>
  <r>
    <x v="1976"/>
    <x v="220"/>
    <s v="CUST0290"/>
    <x v="431"/>
    <x v="2"/>
    <s v="PRD110"/>
    <x v="47"/>
    <x v="3"/>
    <s v="STR113"/>
    <x v="156"/>
    <x v="1"/>
    <s v="EMP0339"/>
    <s v="Hariharan Mudaliar"/>
    <s v="Cashier"/>
    <n v="4"/>
    <n v="291.93"/>
    <n v="10"/>
    <n v="116.77"/>
    <x v="1841"/>
    <n v="1014.8"/>
    <n v="193.79"/>
    <x v="5"/>
    <x v="1"/>
    <x v="1"/>
    <s v="10:31"/>
    <s v="Weekend"/>
  </r>
  <r>
    <x v="1977"/>
    <x v="23"/>
    <s v="CUST0676"/>
    <x v="254"/>
    <x v="0"/>
    <s v="PRD019"/>
    <x v="35"/>
    <x v="0"/>
    <s v="STR084"/>
    <x v="81"/>
    <x v="0"/>
    <s v="EMP0288"/>
    <s v="Chitra Selvam"/>
    <s v="Sales"/>
    <n v="7"/>
    <n v="457.23"/>
    <n v="5"/>
    <n v="160.03"/>
    <x v="1842"/>
    <n v="2660.56"/>
    <n v="836.11"/>
    <x v="5"/>
    <x v="1"/>
    <x v="1"/>
    <s v="15:37"/>
    <s v="Weekend"/>
  </r>
  <r>
    <x v="1978"/>
    <x v="258"/>
    <s v="CUST0377"/>
    <x v="611"/>
    <x v="2"/>
    <s v="PRD134"/>
    <x v="129"/>
    <x v="7"/>
    <s v="STR123"/>
    <x v="77"/>
    <x v="1"/>
    <s v="EMP0299"/>
    <s v="Nandhini Kumar"/>
    <s v="Cashier"/>
    <n v="3"/>
    <n v="353.05"/>
    <n v="0"/>
    <n v="0"/>
    <x v="1843"/>
    <n v="788.4"/>
    <n v="270.75"/>
    <x v="5"/>
    <x v="1"/>
    <x v="1"/>
    <s v="16:15"/>
    <s v="Weekday"/>
  </r>
  <r>
    <x v="1979"/>
    <x v="128"/>
    <s v="CUST0344"/>
    <x v="40"/>
    <x v="2"/>
    <s v="PRD058"/>
    <x v="146"/>
    <x v="11"/>
    <s v="STR130"/>
    <x v="94"/>
    <x v="1"/>
    <s v="EMP0066"/>
    <s v="Padma Raj"/>
    <s v="Operations"/>
    <n v="3"/>
    <n v="339.13"/>
    <n v="0"/>
    <n v="0"/>
    <x v="1084"/>
    <n v="752.04"/>
    <n v="265.35000000000002"/>
    <x v="5"/>
    <x v="1"/>
    <x v="1"/>
    <s v="13:40"/>
    <s v="Weekday"/>
  </r>
  <r>
    <x v="1980"/>
    <x v="172"/>
    <s v="CUST0360"/>
    <x v="348"/>
    <x v="2"/>
    <s v="PRD033"/>
    <x v="13"/>
    <x v="1"/>
    <s v="STR055"/>
    <x v="27"/>
    <x v="0"/>
    <s v="EMP0068"/>
    <s v="Manoj Subramaniam"/>
    <s v="Sales"/>
    <n v="2"/>
    <n v="217.42"/>
    <n v="5"/>
    <n v="21.74"/>
    <x v="1844"/>
    <n v="354.06"/>
    <n v="121"/>
    <x v="5"/>
    <x v="1"/>
    <x v="2"/>
    <s v="11:33"/>
    <s v="Weekend"/>
  </r>
  <r>
    <x v="1981"/>
    <x v="99"/>
    <s v="CUST0149"/>
    <x v="272"/>
    <x v="1"/>
    <s v="PRD117"/>
    <x v="82"/>
    <x v="6"/>
    <s v="STR008"/>
    <x v="8"/>
    <x v="0"/>
    <s v="EMP0334"/>
    <s v="Elango Raj"/>
    <s v="Sales"/>
    <n v="4"/>
    <n v="268.32"/>
    <n v="15"/>
    <n v="160.99"/>
    <x v="687"/>
    <n v="965.76"/>
    <n v="83.37"/>
    <x v="5"/>
    <x v="1"/>
    <x v="1"/>
    <s v="17:44"/>
    <s v="Weekend"/>
  </r>
  <r>
    <x v="1982"/>
    <x v="39"/>
    <s v="CUST0093"/>
    <x v="425"/>
    <x v="1"/>
    <s v="PRD127"/>
    <x v="123"/>
    <x v="6"/>
    <s v="STR044"/>
    <x v="20"/>
    <x v="0"/>
    <s v="EMP0133"/>
    <s v="Deepak Naicker"/>
    <s v="Sales"/>
    <n v="3"/>
    <n v="331.35"/>
    <n v="20"/>
    <n v="198.81"/>
    <x v="1845"/>
    <n v="870.99"/>
    <n v="-75.75"/>
    <x v="5"/>
    <x v="1"/>
    <x v="1"/>
    <s v="13:11"/>
    <s v="Weekday"/>
  </r>
  <r>
    <x v="1983"/>
    <x v="245"/>
    <s v="CUST0004"/>
    <x v="255"/>
    <x v="1"/>
    <s v="PRD015"/>
    <x v="55"/>
    <x v="0"/>
    <s v="STR008"/>
    <x v="8"/>
    <x v="0"/>
    <s v="EMP0030"/>
    <s v="Hariharan Rao"/>
    <s v="Cashier"/>
    <n v="1"/>
    <n v="459.58"/>
    <n v="5"/>
    <n v="22.98"/>
    <x v="1846"/>
    <n v="386.89"/>
    <n v="115.2"/>
    <x v="5"/>
    <x v="1"/>
    <x v="2"/>
    <s v="17:58"/>
    <s v="Weekend"/>
  </r>
  <r>
    <x v="1984"/>
    <x v="174"/>
    <s v="CUST0563"/>
    <x v="612"/>
    <x v="2"/>
    <s v="PRD108"/>
    <x v="12"/>
    <x v="3"/>
    <s v="STR180"/>
    <x v="106"/>
    <x v="3"/>
    <s v="EMP0195"/>
    <s v="Ovi Menon"/>
    <s v="Sales"/>
    <n v="3"/>
    <n v="306.62"/>
    <n v="5"/>
    <n v="45.99"/>
    <x v="1847"/>
    <n v="779.79"/>
    <n v="225.16"/>
    <x v="5"/>
    <x v="1"/>
    <x v="2"/>
    <s v="15:08"/>
    <s v="Weekend"/>
  </r>
  <r>
    <x v="1985"/>
    <x v="325"/>
    <s v="CUST0619"/>
    <x v="145"/>
    <x v="1"/>
    <s v="PRD015"/>
    <x v="55"/>
    <x v="0"/>
    <s v="STR050"/>
    <x v="147"/>
    <x v="0"/>
    <s v="EMP0122"/>
    <s v="Rajesh Chettiar"/>
    <s v="Cashier"/>
    <n v="5"/>
    <n v="459.58"/>
    <n v="20"/>
    <n v="459.58"/>
    <x v="924"/>
    <n v="1934.45"/>
    <n v="-96.13"/>
    <x v="5"/>
    <x v="1"/>
    <x v="0"/>
    <s v="20:12"/>
    <s v="Weekday"/>
  </r>
  <r>
    <x v="1986"/>
    <x v="276"/>
    <s v="CUST0085"/>
    <x v="345"/>
    <x v="2"/>
    <s v="PRD024"/>
    <x v="39"/>
    <x v="0"/>
    <s v="STR082"/>
    <x v="87"/>
    <x v="0"/>
    <s v="EMP0115"/>
    <s v="Vasanth Menon"/>
    <s v="Store Manager"/>
    <n v="2"/>
    <n v="313.47000000000003"/>
    <n v="10"/>
    <n v="62.69"/>
    <x v="1848"/>
    <n v="492.24"/>
    <n v="72.010000000000005"/>
    <x v="5"/>
    <x v="1"/>
    <x v="2"/>
    <s v="09:17"/>
    <s v="Weekday"/>
  </r>
  <r>
    <x v="1987"/>
    <x v="163"/>
    <s v="CUST0099"/>
    <x v="170"/>
    <x v="1"/>
    <s v="PRD031"/>
    <x v="90"/>
    <x v="1"/>
    <s v="STR117"/>
    <x v="47"/>
    <x v="0"/>
    <s v="EMP0009"/>
    <s v="Usha Chettiar"/>
    <s v="Cashier"/>
    <n v="5"/>
    <n v="342.46"/>
    <n v="15"/>
    <n v="256.85000000000002"/>
    <x v="872"/>
    <n v="1358.9"/>
    <n v="96.55"/>
    <x v="5"/>
    <x v="1"/>
    <x v="2"/>
    <s v="09:15"/>
    <s v="Weekday"/>
  </r>
  <r>
    <x v="1988"/>
    <x v="28"/>
    <s v="CUST0475"/>
    <x v="4"/>
    <x v="0"/>
    <s v="PRD079"/>
    <x v="28"/>
    <x v="2"/>
    <s v="STR076"/>
    <x v="4"/>
    <x v="0"/>
    <s v="EMP0342"/>
    <s v="Umesh Varma"/>
    <s v="Inventory"/>
    <n v="8"/>
    <n v="270.83"/>
    <n v="0"/>
    <n v="0"/>
    <x v="1849"/>
    <n v="1552.48"/>
    <n v="614.16"/>
    <x v="5"/>
    <x v="1"/>
    <x v="1"/>
    <s v="11:23"/>
    <s v="Weekday"/>
  </r>
  <r>
    <x v="1989"/>
    <x v="233"/>
    <s v="CUST0322"/>
    <x v="613"/>
    <x v="2"/>
    <s v="PRD044"/>
    <x v="113"/>
    <x v="12"/>
    <s v="STR114"/>
    <x v="23"/>
    <x v="1"/>
    <s v="EMP0053"/>
    <s v="Kannan Gupta"/>
    <s v="Cashier"/>
    <n v="2"/>
    <n v="229.81"/>
    <n v="15"/>
    <n v="68.94"/>
    <x v="449"/>
    <n v="416.44"/>
    <n v="32.840000000000003"/>
    <x v="5"/>
    <x v="1"/>
    <x v="1"/>
    <s v="15:49"/>
    <s v="Weekend"/>
  </r>
  <r>
    <x v="1990"/>
    <x v="20"/>
    <s v="CUST0670"/>
    <x v="154"/>
    <x v="2"/>
    <s v="PRD023"/>
    <x v="102"/>
    <x v="0"/>
    <s v="STR012"/>
    <x v="85"/>
    <x v="0"/>
    <s v="EMP0157"/>
    <s v="Elango Velan"/>
    <s v="Cashier"/>
    <n v="3"/>
    <n v="342.27"/>
    <n v="10"/>
    <n v="102.68"/>
    <x v="1850"/>
    <n v="798.3"/>
    <n v="125.83"/>
    <x v="5"/>
    <x v="1"/>
    <x v="1"/>
    <s v="12:04"/>
    <s v="Weekday"/>
  </r>
  <r>
    <x v="1991"/>
    <x v="207"/>
    <s v="CUST0335"/>
    <x v="589"/>
    <x v="2"/>
    <s v="PRD022"/>
    <x v="10"/>
    <x v="0"/>
    <s v="STR023"/>
    <x v="59"/>
    <x v="0"/>
    <s v="EMP0174"/>
    <s v="Dhanush Venkataraman"/>
    <s v="Cashier"/>
    <n v="3"/>
    <n v="397.22"/>
    <n v="10"/>
    <n v="119.17"/>
    <x v="1851"/>
    <n v="958.11"/>
    <n v="114.38"/>
    <x v="5"/>
    <x v="1"/>
    <x v="1"/>
    <s v="15:39"/>
    <s v="Weekday"/>
  </r>
  <r>
    <x v="1992"/>
    <x v="20"/>
    <s v="CUST0686"/>
    <x v="122"/>
    <x v="0"/>
    <s v="PRD029"/>
    <x v="11"/>
    <x v="1"/>
    <s v="STR010"/>
    <x v="74"/>
    <x v="0"/>
    <s v="EMP0129"/>
    <s v="Arun Nair"/>
    <s v="Inventory"/>
    <n v="7"/>
    <n v="377.86"/>
    <n v="0"/>
    <n v="0"/>
    <x v="1852"/>
    <n v="1828.54"/>
    <n v="816.48"/>
    <x v="5"/>
    <x v="1"/>
    <x v="0"/>
    <s v="20:48"/>
    <s v="Weekday"/>
  </r>
  <r>
    <x v="1993"/>
    <x v="67"/>
    <s v="CUST0414"/>
    <x v="220"/>
    <x v="1"/>
    <s v="PRD006"/>
    <x v="30"/>
    <x v="9"/>
    <s v="STR072"/>
    <x v="164"/>
    <x v="0"/>
    <s v="EMP0124"/>
    <s v="Vijay Pandian"/>
    <s v="Sales"/>
    <n v="1"/>
    <n v="343.56"/>
    <n v="0"/>
    <n v="0"/>
    <x v="187"/>
    <n v="216.32"/>
    <n v="127.24"/>
    <x v="5"/>
    <x v="1"/>
    <x v="0"/>
    <s v="16:41"/>
    <s v="Weekday"/>
  </r>
  <r>
    <x v="1994"/>
    <x v="104"/>
    <s v="CUST0179"/>
    <x v="580"/>
    <x v="0"/>
    <s v="PRD055"/>
    <x v="103"/>
    <x v="5"/>
    <s v="STR009"/>
    <x v="137"/>
    <x v="0"/>
    <s v="EMP0317"/>
    <s v="Umesh Sharma"/>
    <s v="HR"/>
    <n v="6"/>
    <n v="135.41"/>
    <n v="0"/>
    <n v="0"/>
    <x v="1853"/>
    <n v="574.20000000000005"/>
    <n v="238.26"/>
    <x v="5"/>
    <x v="0"/>
    <x v="1"/>
    <s v="19:37"/>
    <s v="Weekday"/>
  </r>
  <r>
    <x v="1995"/>
    <x v="3"/>
    <s v="CUST0370"/>
    <x v="81"/>
    <x v="0"/>
    <s v="PRD020"/>
    <x v="80"/>
    <x v="0"/>
    <s v="STR049"/>
    <x v="33"/>
    <x v="0"/>
    <s v="EMP0113"/>
    <s v="Radha Rao"/>
    <s v="Inventory"/>
    <n v="4"/>
    <n v="114.38"/>
    <n v="20"/>
    <n v="91.5"/>
    <x v="1854"/>
    <n v="344.2"/>
    <n v="76.72"/>
    <x v="5"/>
    <x v="1"/>
    <x v="1"/>
    <s v="16:11"/>
    <s v="Weekend"/>
  </r>
  <r>
    <x v="1996"/>
    <x v="178"/>
    <s v="CUST0437"/>
    <x v="457"/>
    <x v="1"/>
    <s v="PRD124"/>
    <x v="22"/>
    <x v="6"/>
    <s v="STR164"/>
    <x v="75"/>
    <x v="2"/>
    <s v="EMP0309"/>
    <s v="Kannan Kumar"/>
    <s v="Sales"/>
    <n v="5"/>
    <n v="121.9"/>
    <n v="0"/>
    <n v="0"/>
    <x v="1855"/>
    <n v="544.6"/>
    <n v="156.32"/>
    <x v="5"/>
    <x v="1"/>
    <x v="1"/>
    <s v="18:56"/>
    <s v="Weekend"/>
  </r>
  <r>
    <x v="1997"/>
    <x v="105"/>
    <s v="CUST0624"/>
    <x v="614"/>
    <x v="2"/>
    <s v="PRD092"/>
    <x v="59"/>
    <x v="8"/>
    <s v="STR132"/>
    <x v="19"/>
    <x v="1"/>
    <s v="EMP0219"/>
    <s v="Kavya Menon"/>
    <s v="Billing"/>
    <n v="1"/>
    <n v="224.28"/>
    <n v="0"/>
    <n v="0"/>
    <x v="1218"/>
    <n v="192.39"/>
    <n v="31.89"/>
    <x v="5"/>
    <x v="1"/>
    <x v="1"/>
    <s v="11:42"/>
    <s v="Weekday"/>
  </r>
  <r>
    <x v="1998"/>
    <x v="257"/>
    <s v="CUST0049"/>
    <x v="70"/>
    <x v="0"/>
    <s v="PRD121"/>
    <x v="78"/>
    <x v="6"/>
    <s v="STR028"/>
    <x v="29"/>
    <x v="0"/>
    <s v="EMP0235"/>
    <s v="Mani Chandran"/>
    <s v="Cashier"/>
    <n v="6"/>
    <n v="339.33"/>
    <n v="20"/>
    <n v="407.2"/>
    <x v="1856"/>
    <n v="1629.18"/>
    <n v="-0.4"/>
    <x v="5"/>
    <x v="1"/>
    <x v="2"/>
    <s v="19:17"/>
    <s v="Weekday"/>
  </r>
  <r>
    <x v="1999"/>
    <x v="80"/>
    <s v="CUST0286"/>
    <x v="394"/>
    <x v="1"/>
    <s v="PRD118"/>
    <x v="117"/>
    <x v="6"/>
    <s v="STR048"/>
    <x v="28"/>
    <x v="0"/>
    <s v="EMP0312"/>
    <s v="Vasanthi Chettiar"/>
    <s v="Sales"/>
    <n v="3"/>
    <n v="155.55000000000001"/>
    <n v="5"/>
    <n v="23.33"/>
    <x v="1857"/>
    <n v="412.92"/>
    <n v="96.9"/>
    <x v="5"/>
    <x v="1"/>
    <x v="1"/>
    <s v="09:32"/>
    <s v="Weekend"/>
  </r>
  <r>
    <x v="2000"/>
    <x v="280"/>
    <s v="CUST0554"/>
    <x v="266"/>
    <x v="1"/>
    <s v="PRD063"/>
    <x v="71"/>
    <x v="11"/>
    <s v="STR137"/>
    <x v="169"/>
    <x v="1"/>
    <s v="EMP0091"/>
    <s v="Hema Nathan"/>
    <s v="Sales"/>
    <n v="3"/>
    <n v="73.83"/>
    <n v="0"/>
    <n v="0"/>
    <x v="1858"/>
    <n v="162.96"/>
    <n v="58.53"/>
    <x v="5"/>
    <x v="1"/>
    <x v="0"/>
    <s v="14:29"/>
    <s v="Weekday"/>
  </r>
  <r>
    <x v="2001"/>
    <x v="39"/>
    <s v="CUST0403"/>
    <x v="455"/>
    <x v="1"/>
    <s v="PRD010"/>
    <x v="127"/>
    <x v="16"/>
    <s v="STR067"/>
    <x v="102"/>
    <x v="0"/>
    <s v="EMP0247"/>
    <s v="Sudha Balan"/>
    <s v="Sales"/>
    <n v="2"/>
    <n v="182.3"/>
    <n v="5"/>
    <n v="18.23"/>
    <x v="1859"/>
    <n v="215.2"/>
    <n v="131.16999999999999"/>
    <x v="5"/>
    <x v="1"/>
    <x v="2"/>
    <s v="09:05"/>
    <s v="Weekday"/>
  </r>
  <r>
    <x v="2002"/>
    <x v="59"/>
    <s v="CUST0055"/>
    <x v="615"/>
    <x v="1"/>
    <s v="PRD068"/>
    <x v="83"/>
    <x v="11"/>
    <s v="STR008"/>
    <x v="8"/>
    <x v="0"/>
    <s v="EMP0082"/>
    <s v="Nirmala Krishnan"/>
    <s v="Store Manager"/>
    <n v="3"/>
    <n v="232.2"/>
    <n v="0"/>
    <n v="0"/>
    <x v="121"/>
    <n v="482.94"/>
    <n v="318.14999999999998"/>
    <x v="5"/>
    <x v="1"/>
    <x v="1"/>
    <s v="20:38"/>
    <s v="Weekend"/>
  </r>
  <r>
    <x v="2003"/>
    <x v="240"/>
    <s v="CUST0379"/>
    <x v="335"/>
    <x v="1"/>
    <s v="PRD132"/>
    <x v="58"/>
    <x v="7"/>
    <s v="STR101"/>
    <x v="31"/>
    <x v="1"/>
    <s v="EMP0098"/>
    <s v="Dhanya Balan"/>
    <s v="Inventory"/>
    <n v="3"/>
    <n v="351.78"/>
    <n v="0"/>
    <n v="0"/>
    <x v="1860"/>
    <n v="761.49"/>
    <n v="293.85000000000002"/>
    <x v="5"/>
    <x v="1"/>
    <x v="1"/>
    <s v="16:22"/>
    <s v="Weekday"/>
  </r>
  <r>
    <x v="2004"/>
    <x v="291"/>
    <s v="CUST0093"/>
    <x v="425"/>
    <x v="1"/>
    <s v="PRD065"/>
    <x v="125"/>
    <x v="11"/>
    <s v="STR016"/>
    <x v="67"/>
    <x v="0"/>
    <s v="EMP0244"/>
    <s v="Udhay Chettiar"/>
    <s v="Cashier"/>
    <n v="1"/>
    <n v="277.42"/>
    <n v="0"/>
    <n v="0"/>
    <x v="1861"/>
    <n v="199.16"/>
    <n v="78.260000000000005"/>
    <x v="5"/>
    <x v="1"/>
    <x v="1"/>
    <s v="15:26"/>
    <s v="Weekday"/>
  </r>
  <r>
    <x v="2005"/>
    <x v="288"/>
    <s v="CUST0024"/>
    <x v="177"/>
    <x v="1"/>
    <s v="PRD039"/>
    <x v="119"/>
    <x v="12"/>
    <s v="STR018"/>
    <x v="69"/>
    <x v="0"/>
    <s v="EMP0308"/>
    <s v="Thenmozhi Selvam"/>
    <s v="Cashier"/>
    <n v="3"/>
    <n v="392.79"/>
    <n v="0"/>
    <n v="0"/>
    <x v="1862"/>
    <n v="1044.99"/>
    <n v="133.38"/>
    <x v="5"/>
    <x v="1"/>
    <x v="1"/>
    <s v="13:18"/>
    <s v="Weekday"/>
  </r>
  <r>
    <x v="2006"/>
    <x v="227"/>
    <s v="CUST0552"/>
    <x v="616"/>
    <x v="2"/>
    <s v="PRD109"/>
    <x v="93"/>
    <x v="3"/>
    <s v="STR012"/>
    <x v="85"/>
    <x v="0"/>
    <s v="EMP0157"/>
    <s v="Elango Velan"/>
    <s v="Cashier"/>
    <n v="1"/>
    <n v="157.97999999999999"/>
    <n v="15"/>
    <n v="23.7"/>
    <x v="1723"/>
    <n v="137.94999999999999"/>
    <n v="-3.67"/>
    <x v="5"/>
    <x v="1"/>
    <x v="0"/>
    <s v="14:32"/>
    <s v="Weekday"/>
  </r>
  <r>
    <x v="2007"/>
    <x v="96"/>
    <s v="CUST0159"/>
    <x v="229"/>
    <x v="1"/>
    <s v="PRD025"/>
    <x v="1"/>
    <x v="1"/>
    <s v="STR022"/>
    <x v="15"/>
    <x v="0"/>
    <s v="EMP0284"/>
    <s v="Naveen Venkataraman"/>
    <s v="Sales"/>
    <n v="3"/>
    <n v="383.51"/>
    <n v="20"/>
    <n v="230.11"/>
    <x v="1215"/>
    <n v="857.7"/>
    <n v="62.72"/>
    <x v="5"/>
    <x v="0"/>
    <x v="2"/>
    <s v="19:58"/>
    <s v="Weekday"/>
  </r>
  <r>
    <x v="2008"/>
    <x v="136"/>
    <s v="CUST0679"/>
    <x v="161"/>
    <x v="1"/>
    <s v="PRD109"/>
    <x v="93"/>
    <x v="3"/>
    <s v="STR026"/>
    <x v="41"/>
    <x v="0"/>
    <s v="EMP0253"/>
    <s v="Vasanthi Naicker"/>
    <s v="HR"/>
    <n v="3"/>
    <n v="157.97999999999999"/>
    <n v="20"/>
    <n v="94.79"/>
    <x v="1863"/>
    <n v="413.85"/>
    <n v="-34.700000000000003"/>
    <x v="5"/>
    <x v="1"/>
    <x v="1"/>
    <s v="09:03"/>
    <s v="Weekday"/>
  </r>
  <r>
    <x v="2009"/>
    <x v="265"/>
    <s v="CUST0383"/>
    <x v="599"/>
    <x v="1"/>
    <s v="PRD033"/>
    <x v="13"/>
    <x v="1"/>
    <s v="STR060"/>
    <x v="22"/>
    <x v="2"/>
    <s v="EMP0140"/>
    <s v="Kavya Sharma"/>
    <s v="Sales"/>
    <n v="2"/>
    <n v="217.42"/>
    <n v="0"/>
    <n v="0"/>
    <x v="35"/>
    <n v="354.06"/>
    <n v="80.78"/>
    <x v="5"/>
    <x v="1"/>
    <x v="1"/>
    <s v="12:40"/>
    <s v="Weekday"/>
  </r>
  <r>
    <x v="2010"/>
    <x v="62"/>
    <s v="CUST0306"/>
    <x v="617"/>
    <x v="1"/>
    <s v="PRD046"/>
    <x v="87"/>
    <x v="12"/>
    <s v="STR077"/>
    <x v="136"/>
    <x v="0"/>
    <s v="EMP0030"/>
    <s v="Hariharan Rao"/>
    <s v="Cashier"/>
    <n v="1"/>
    <n v="57.06"/>
    <n v="0"/>
    <n v="0"/>
    <x v="1864"/>
    <n v="48.43"/>
    <n v="17.190000000000001"/>
    <x v="5"/>
    <x v="1"/>
    <x v="1"/>
    <s v="16:26"/>
    <s v="Weekend"/>
  </r>
  <r>
    <x v="2011"/>
    <x v="268"/>
    <s v="CUST0085"/>
    <x v="345"/>
    <x v="2"/>
    <s v="PRD064"/>
    <x v="53"/>
    <x v="11"/>
    <s v="STR121"/>
    <x v="79"/>
    <x v="1"/>
    <s v="EMP0319"/>
    <s v="Harini Kumar"/>
    <s v="Cashier"/>
    <n v="1"/>
    <n v="386.17"/>
    <n v="5"/>
    <n v="19.309999999999999"/>
    <x v="1865"/>
    <n v="275.67"/>
    <n v="146.22"/>
    <x v="5"/>
    <x v="1"/>
    <x v="2"/>
    <s v="11:33"/>
    <s v="Weekend"/>
  </r>
  <r>
    <x v="2012"/>
    <x v="315"/>
    <s v="CUST0485"/>
    <x v="5"/>
    <x v="0"/>
    <s v="PRD018"/>
    <x v="0"/>
    <x v="0"/>
    <s v="STR056"/>
    <x v="112"/>
    <x v="0"/>
    <s v="EMP0163"/>
    <s v="Revathi Raj"/>
    <s v="Cashier"/>
    <n v="7"/>
    <n v="233.96"/>
    <n v="0"/>
    <n v="0"/>
    <x v="1866"/>
    <n v="1338.4"/>
    <n v="299.32"/>
    <x v="5"/>
    <x v="1"/>
    <x v="1"/>
    <s v="10:04"/>
    <s v="Weekday"/>
  </r>
  <r>
    <x v="2013"/>
    <x v="255"/>
    <s v="CUST0543"/>
    <x v="429"/>
    <x v="0"/>
    <s v="PRD125"/>
    <x v="31"/>
    <x v="6"/>
    <s v="STR108"/>
    <x v="30"/>
    <x v="1"/>
    <s v="EMP0171"/>
    <s v="Ashok Nair"/>
    <s v="Cashier"/>
    <n v="4"/>
    <n v="245.36"/>
    <n v="0"/>
    <n v="0"/>
    <x v="1867"/>
    <n v="781.76"/>
    <n v="199.68"/>
    <x v="5"/>
    <x v="1"/>
    <x v="0"/>
    <s v="12:53"/>
    <s v="Weekday"/>
  </r>
  <r>
    <x v="2014"/>
    <x v="23"/>
    <s v="CUST0110"/>
    <x v="88"/>
    <x v="0"/>
    <s v="PRD100"/>
    <x v="142"/>
    <x v="4"/>
    <s v="STR045"/>
    <x v="141"/>
    <x v="0"/>
    <s v="EMP0204"/>
    <s v="Ramesh Murugan"/>
    <s v="Inventory"/>
    <n v="4"/>
    <n v="292.91000000000003"/>
    <n v="0"/>
    <n v="0"/>
    <x v="1868"/>
    <n v="951.56"/>
    <n v="395.83"/>
    <x v="5"/>
    <x v="1"/>
    <x v="1"/>
    <s v="21:03"/>
    <s v="Weekend"/>
  </r>
  <r>
    <x v="2015"/>
    <x v="146"/>
    <s v="CUST0535"/>
    <x v="295"/>
    <x v="2"/>
    <s v="PRD075"/>
    <x v="72"/>
    <x v="2"/>
    <s v="STR040"/>
    <x v="91"/>
    <x v="1"/>
    <s v="EMP0061"/>
    <s v="Poornima Devi"/>
    <s v="Billing"/>
    <n v="1"/>
    <n v="297.32"/>
    <n v="10"/>
    <n v="29.73"/>
    <x v="1869"/>
    <n v="225.28"/>
    <n v="82.45"/>
    <x v="5"/>
    <x v="1"/>
    <x v="2"/>
    <s v="09:24"/>
    <s v="Weekend"/>
  </r>
  <r>
    <x v="2016"/>
    <x v="19"/>
    <s v="CUST0588"/>
    <x v="526"/>
    <x v="2"/>
    <s v="PRD012"/>
    <x v="61"/>
    <x v="9"/>
    <s v="STR113"/>
    <x v="156"/>
    <x v="1"/>
    <s v="EMP0339"/>
    <s v="Hariharan Mudaliar"/>
    <s v="Cashier"/>
    <n v="4"/>
    <n v="541.35"/>
    <n v="15"/>
    <n v="324.81"/>
    <x v="1870"/>
    <n v="1345.6"/>
    <n v="771.08"/>
    <x v="5"/>
    <x v="1"/>
    <x v="2"/>
    <s v="16:44"/>
    <s v="Weekend"/>
  </r>
  <r>
    <x v="2017"/>
    <x v="332"/>
    <s v="CUST0223"/>
    <x v="228"/>
    <x v="0"/>
    <s v="PRD072"/>
    <x v="23"/>
    <x v="2"/>
    <s v="STR039"/>
    <x v="84"/>
    <x v="0"/>
    <s v="EMP0283"/>
    <s v="Suresh Pandian"/>
    <s v="Sales"/>
    <n v="8"/>
    <n v="342.87"/>
    <n v="15"/>
    <n v="411.44"/>
    <x v="1871"/>
    <n v="2110.8000000000002"/>
    <n v="220.72"/>
    <x v="5"/>
    <x v="1"/>
    <x v="2"/>
    <s v="11:54"/>
    <s v="Weekday"/>
  </r>
  <r>
    <x v="2018"/>
    <x v="136"/>
    <s v="CUST0700"/>
    <x v="618"/>
    <x v="1"/>
    <s v="PRD075"/>
    <x v="72"/>
    <x v="2"/>
    <s v="STR128"/>
    <x v="6"/>
    <x v="1"/>
    <s v="EMP0021"/>
    <s v="Tamil Nathan"/>
    <s v="Inventory"/>
    <n v="3"/>
    <n v="297.32"/>
    <n v="0"/>
    <n v="0"/>
    <x v="1872"/>
    <n v="675.84"/>
    <n v="216.12"/>
    <x v="5"/>
    <x v="0"/>
    <x v="1"/>
    <s v="21:05"/>
    <s v="Weekday"/>
  </r>
  <r>
    <x v="2019"/>
    <x v="273"/>
    <s v="CUST0567"/>
    <x v="0"/>
    <x v="0"/>
    <s v="PRD030"/>
    <x v="9"/>
    <x v="1"/>
    <s v="STR023"/>
    <x v="59"/>
    <x v="0"/>
    <s v="EMP0104"/>
    <s v="Pandi Nair"/>
    <s v="Inventory"/>
    <n v="5"/>
    <n v="176.8"/>
    <n v="0"/>
    <n v="0"/>
    <x v="1873"/>
    <n v="710"/>
    <n v="174"/>
    <x v="5"/>
    <x v="1"/>
    <x v="1"/>
    <s v="15:47"/>
    <s v="Weekday"/>
  </r>
  <r>
    <x v="2020"/>
    <x v="83"/>
    <s v="CUST0173"/>
    <x v="594"/>
    <x v="1"/>
    <s v="PRD144"/>
    <x v="108"/>
    <x v="10"/>
    <s v="STR143"/>
    <x v="101"/>
    <x v="2"/>
    <s v="EMP0264"/>
    <s v="Bhavani Iyer"/>
    <s v="Sales"/>
    <n v="2"/>
    <n v="242.22"/>
    <n v="0"/>
    <n v="0"/>
    <x v="1874"/>
    <n v="372.08"/>
    <n v="185.03"/>
    <x v="5"/>
    <x v="1"/>
    <x v="1"/>
    <s v="16:33"/>
    <s v="Weekend"/>
  </r>
  <r>
    <x v="2021"/>
    <x v="134"/>
    <s v="CUST0369"/>
    <x v="30"/>
    <x v="2"/>
    <s v="PRD057"/>
    <x v="5"/>
    <x v="5"/>
    <s v="STR049"/>
    <x v="33"/>
    <x v="0"/>
    <s v="EMP0183"/>
    <s v="Kamala Murugan"/>
    <s v="Cashier"/>
    <n v="2"/>
    <n v="317.99"/>
    <n v="20"/>
    <n v="127.2"/>
    <x v="1875"/>
    <n v="470.1"/>
    <n v="38.68"/>
    <x v="5"/>
    <x v="1"/>
    <x v="0"/>
    <s v="15:19"/>
    <s v="Weekday"/>
  </r>
  <r>
    <x v="2022"/>
    <x v="181"/>
    <s v="CUST0610"/>
    <x v="504"/>
    <x v="0"/>
    <s v="PRD133"/>
    <x v="14"/>
    <x v="7"/>
    <s v="STR032"/>
    <x v="99"/>
    <x v="0"/>
    <s v="EMP0155"/>
    <s v="Vijay Chandran"/>
    <s v="Cashier"/>
    <n v="7"/>
    <n v="88.7"/>
    <n v="0"/>
    <n v="0"/>
    <x v="1876"/>
    <n v="435.75"/>
    <n v="278.27999999999997"/>
    <x v="5"/>
    <x v="1"/>
    <x v="2"/>
    <s v="14:57"/>
    <s v="Weekend"/>
  </r>
  <r>
    <x v="1700"/>
    <x v="177"/>
    <s v="CUST0089"/>
    <x v="330"/>
    <x v="2"/>
    <s v="PRD020"/>
    <x v="80"/>
    <x v="0"/>
    <s v="STR146"/>
    <x v="139"/>
    <x v="2"/>
    <s v="EMP0343"/>
    <s v="Kishore Velan"/>
    <s v="Inventory"/>
    <n v="4"/>
    <n v="99.93"/>
    <n v="10"/>
    <n v="39.97"/>
    <x v="1877"/>
    <n v="344.2"/>
    <n v="69.510000000000005"/>
    <x v="5"/>
    <x v="1"/>
    <x v="1"/>
    <s v="11:41"/>
    <s v="Weekend"/>
  </r>
  <r>
    <x v="2023"/>
    <x v="243"/>
    <s v="CUST0146"/>
    <x v="117"/>
    <x v="1"/>
    <s v="PRD128"/>
    <x v="105"/>
    <x v="7"/>
    <s v="STR012"/>
    <x v="85"/>
    <x v="0"/>
    <s v="EMP0157"/>
    <s v="Elango Velan"/>
    <s v="Cashier"/>
    <n v="4"/>
    <n v="253.11"/>
    <n v="10"/>
    <n v="101.24"/>
    <x v="1878"/>
    <n v="762.96"/>
    <n v="148.24"/>
    <x v="5"/>
    <x v="1"/>
    <x v="1"/>
    <s v="18:48"/>
    <s v="Weekday"/>
  </r>
  <r>
    <x v="2024"/>
    <x v="153"/>
    <s v="CUST0436"/>
    <x v="151"/>
    <x v="0"/>
    <s v="PRD053"/>
    <x v="50"/>
    <x v="5"/>
    <s v="STR057"/>
    <x v="155"/>
    <x v="0"/>
    <s v="EMP0225"/>
    <s v="Banu Achari"/>
    <s v="Sales"/>
    <n v="4"/>
    <n v="265.07"/>
    <n v="0"/>
    <n v="0"/>
    <x v="1879"/>
    <n v="778.56"/>
    <n v="440.76"/>
    <x v="5"/>
    <x v="1"/>
    <x v="1"/>
    <s v="12:24"/>
    <s v="Weekend"/>
  </r>
  <r>
    <x v="2025"/>
    <x v="18"/>
    <s v="CUST0056"/>
    <x v="581"/>
    <x v="1"/>
    <s v="PRD086"/>
    <x v="70"/>
    <x v="8"/>
    <s v="STR144"/>
    <x v="127"/>
    <x v="2"/>
    <s v="EMP0047"/>
    <s v="Sundar Gounder"/>
    <s v="Store Manager"/>
    <n v="4"/>
    <n v="327.08"/>
    <n v="0"/>
    <n v="0"/>
    <x v="1467"/>
    <n v="1098.44"/>
    <n v="406.13"/>
    <x v="5"/>
    <x v="1"/>
    <x v="1"/>
    <s v="21:38"/>
    <s v="Weekend"/>
  </r>
  <r>
    <x v="2026"/>
    <x v="212"/>
    <s v="CUST0674"/>
    <x v="598"/>
    <x v="1"/>
    <s v="PRD076"/>
    <x v="144"/>
    <x v="2"/>
    <s v="STR025"/>
    <x v="64"/>
    <x v="0"/>
    <s v="EMP0133"/>
    <s v="Deepak Naicker"/>
    <s v="Sales"/>
    <n v="1"/>
    <n v="395.66"/>
    <n v="15"/>
    <n v="59.35"/>
    <x v="1880"/>
    <n v="320.19"/>
    <n v="16.12"/>
    <x v="5"/>
    <x v="1"/>
    <x v="1"/>
    <s v="20:37"/>
    <s v="Weekday"/>
  </r>
  <r>
    <x v="2027"/>
    <x v="171"/>
    <s v="CUST0315"/>
    <x v="165"/>
    <x v="1"/>
    <s v="PRD117"/>
    <x v="82"/>
    <x v="6"/>
    <s v="STR047"/>
    <x v="37"/>
    <x v="0"/>
    <s v="EMP0108"/>
    <s v="Padma Menon"/>
    <s v="Cashier"/>
    <n v="1"/>
    <n v="268.32"/>
    <n v="5"/>
    <n v="13.42"/>
    <x v="1881"/>
    <n v="241.44"/>
    <n v="51.69"/>
    <x v="5"/>
    <x v="1"/>
    <x v="1"/>
    <s v="12:40"/>
    <s v="Weekend"/>
  </r>
  <r>
    <x v="2028"/>
    <x v="23"/>
    <s v="CUST0551"/>
    <x v="201"/>
    <x v="0"/>
    <s v="PRD022"/>
    <x v="10"/>
    <x v="0"/>
    <s v="STR027"/>
    <x v="17"/>
    <x v="0"/>
    <s v="EMP0143"/>
    <s v="Chitra Prabhu"/>
    <s v="Sales"/>
    <n v="8"/>
    <n v="453.14"/>
    <n v="0"/>
    <n v="0"/>
    <x v="1882"/>
    <n v="2554.96"/>
    <n v="1613.93"/>
    <x v="5"/>
    <x v="1"/>
    <x v="1"/>
    <s v="12:10"/>
    <s v="Weekend"/>
  </r>
  <r>
    <x v="2029"/>
    <x v="13"/>
    <s v="CUST0156"/>
    <x v="206"/>
    <x v="0"/>
    <s v="PRD103"/>
    <x v="33"/>
    <x v="4"/>
    <s v="STR036"/>
    <x v="83"/>
    <x v="0"/>
    <s v="EMP0150"/>
    <s v="Dhanya Iyer"/>
    <s v="Operations"/>
    <n v="3"/>
    <n v="365.91"/>
    <n v="15"/>
    <n v="164.66"/>
    <x v="1883"/>
    <n v="910.23"/>
    <n v="162.80000000000001"/>
    <x v="5"/>
    <x v="1"/>
    <x v="2"/>
    <s v="19:42"/>
    <s v="Weekend"/>
  </r>
  <r>
    <x v="2030"/>
    <x v="259"/>
    <s v="CUST0573"/>
    <x v="80"/>
    <x v="2"/>
    <s v="PRD125"/>
    <x v="31"/>
    <x v="6"/>
    <s v="STR068"/>
    <x v="21"/>
    <x v="0"/>
    <s v="EMP0304"/>
    <s v="Deepa Menon"/>
    <s v="Billing"/>
    <n v="4"/>
    <n v="232.55"/>
    <n v="0"/>
    <n v="0"/>
    <x v="1884"/>
    <n v="781.76"/>
    <n v="148.44"/>
    <x v="5"/>
    <x v="1"/>
    <x v="1"/>
    <s v="14:08"/>
    <s v="Weekday"/>
  </r>
  <r>
    <x v="2031"/>
    <x v="50"/>
    <s v="CUST0307"/>
    <x v="112"/>
    <x v="2"/>
    <s v="PRD032"/>
    <x v="42"/>
    <x v="1"/>
    <s v="STR001"/>
    <x v="13"/>
    <x v="0"/>
    <s v="EMP0261"/>
    <s v="Hari Murugan"/>
    <s v="Sales"/>
    <n v="2"/>
    <n v="141.11000000000001"/>
    <n v="15"/>
    <n v="42.33"/>
    <x v="609"/>
    <n v="231.82"/>
    <n v="44.05"/>
    <x v="5"/>
    <x v="1"/>
    <x v="1"/>
    <s v="14:42"/>
    <s v="Weekend"/>
  </r>
  <r>
    <x v="2032"/>
    <x v="208"/>
    <s v="CUST0045"/>
    <x v="244"/>
    <x v="0"/>
    <s v="PRD028"/>
    <x v="48"/>
    <x v="1"/>
    <s v="STR089"/>
    <x v="16"/>
    <x v="0"/>
    <s v="EMP0105"/>
    <s v="Nagarajan Mudaliar"/>
    <s v="Cashier"/>
    <n v="6"/>
    <n v="427.65"/>
    <n v="5"/>
    <n v="128.29"/>
    <x v="1885"/>
    <n v="1859.88"/>
    <n v="943.37"/>
    <x v="5"/>
    <x v="1"/>
    <x v="2"/>
    <s v="17:34"/>
    <s v="Weekend"/>
  </r>
  <r>
    <x v="2033"/>
    <x v="192"/>
    <s v="CUST0658"/>
    <x v="193"/>
    <x v="0"/>
    <s v="Missing Product Id"/>
    <x v="124"/>
    <x v="15"/>
    <s v="STR085"/>
    <x v="78"/>
    <x v="0"/>
    <s v="EMP0154"/>
    <s v="Dinesh Varma"/>
    <s v="Store Manager"/>
    <n v="6"/>
    <n v="445.71"/>
    <n v="0"/>
    <n v="0"/>
    <x v="1886"/>
    <n v="1853.64"/>
    <n v="1221.76"/>
    <x v="5"/>
    <x v="1"/>
    <x v="1"/>
    <s v="19:28"/>
    <s v="Weekend"/>
  </r>
  <r>
    <x v="2034"/>
    <x v="212"/>
    <s v="CUST0293"/>
    <x v="121"/>
    <x v="0"/>
    <s v="PRD006"/>
    <x v="30"/>
    <x v="9"/>
    <s v="STR085"/>
    <x v="78"/>
    <x v="0"/>
    <s v="EMP0121"/>
    <s v="Nithya Selvam"/>
    <s v="Cashier"/>
    <n v="4"/>
    <n v="373.91"/>
    <n v="5"/>
    <n v="74.78"/>
    <x v="1887"/>
    <n v="865.28"/>
    <n v="555.58000000000004"/>
    <x v="5"/>
    <x v="0"/>
    <x v="1"/>
    <s v="16:12"/>
    <s v="Weekday"/>
  </r>
  <r>
    <x v="2035"/>
    <x v="44"/>
    <s v="CUST0465"/>
    <x v="392"/>
    <x v="1"/>
    <s v="PRD094"/>
    <x v="109"/>
    <x v="4"/>
    <s v="STR089"/>
    <x v="16"/>
    <x v="0"/>
    <s v="EMP0105"/>
    <s v="Nagarajan Mudaliar"/>
    <s v="Cashier"/>
    <n v="3"/>
    <n v="298.68"/>
    <n v="0"/>
    <n v="0"/>
    <x v="1888"/>
    <n v="752.07"/>
    <n v="278.38"/>
    <x v="5"/>
    <x v="1"/>
    <x v="1"/>
    <s v="16:47"/>
    <s v="Weekend"/>
  </r>
  <r>
    <x v="2036"/>
    <x v="354"/>
    <s v="CUST0671"/>
    <x v="462"/>
    <x v="0"/>
    <s v="PRD048"/>
    <x v="104"/>
    <x v="5"/>
    <s v="STR073"/>
    <x v="24"/>
    <x v="0"/>
    <s v="EMP0133"/>
    <s v="Deepak Naicker"/>
    <s v="Sales"/>
    <n v="6"/>
    <n v="159.91"/>
    <n v="10"/>
    <n v="95.95"/>
    <x v="1889"/>
    <n v="655.26"/>
    <n v="208.25"/>
    <x v="5"/>
    <x v="1"/>
    <x v="1"/>
    <s v="19:12"/>
    <s v="Weekday"/>
  </r>
  <r>
    <x v="2037"/>
    <x v="208"/>
    <s v="CUST0439"/>
    <x v="182"/>
    <x v="1"/>
    <s v="PRD023"/>
    <x v="102"/>
    <x v="0"/>
    <s v="STR064"/>
    <x v="110"/>
    <x v="0"/>
    <s v="EMP0334"/>
    <s v="Elango Raj"/>
    <s v="Sales"/>
    <n v="4"/>
    <n v="342.27"/>
    <n v="5"/>
    <n v="68.45"/>
    <x v="1890"/>
    <n v="1064.4000000000001"/>
    <n v="431.32"/>
    <x v="5"/>
    <x v="1"/>
    <x v="1"/>
    <s v="20:50"/>
    <s v="Weekend"/>
  </r>
  <r>
    <x v="2038"/>
    <x v="124"/>
    <s v="CUST0400"/>
    <x v="423"/>
    <x v="2"/>
    <s v="PRD049"/>
    <x v="126"/>
    <x v="5"/>
    <s v="STR009"/>
    <x v="137"/>
    <x v="0"/>
    <s v="EMP0317"/>
    <s v="Umesh Sharma"/>
    <s v="HR"/>
    <n v="4"/>
    <n v="418.79"/>
    <n v="0"/>
    <n v="0"/>
    <x v="1891"/>
    <n v="1235.76"/>
    <n v="439.4"/>
    <x v="5"/>
    <x v="1"/>
    <x v="1"/>
    <s v="18:48"/>
    <s v="Weekday"/>
  </r>
  <r>
    <x v="2039"/>
    <x v="297"/>
    <s v="CUST0589"/>
    <x v="11"/>
    <x v="1"/>
    <s v="PRD100"/>
    <x v="142"/>
    <x v="4"/>
    <s v="STR060"/>
    <x v="22"/>
    <x v="2"/>
    <s v="EMP0140"/>
    <s v="Kavya Sharma"/>
    <s v="Sales"/>
    <n v="4"/>
    <n v="290.45"/>
    <n v="5"/>
    <n v="58.09"/>
    <x v="1892"/>
    <n v="951.56"/>
    <n v="152.15"/>
    <x v="5"/>
    <x v="1"/>
    <x v="1"/>
    <s v="19:10"/>
    <s v="Weekday"/>
  </r>
  <r>
    <x v="2040"/>
    <x v="56"/>
    <s v="CUST0178"/>
    <x v="454"/>
    <x v="0"/>
    <s v="PRD026"/>
    <x v="99"/>
    <x v="1"/>
    <s v="STR157"/>
    <x v="38"/>
    <x v="2"/>
    <s v="EMP0220"/>
    <s v="Ramesh Pillai"/>
    <s v="Operations"/>
    <n v="8"/>
    <n v="347.9"/>
    <n v="15"/>
    <n v="417.48"/>
    <x v="1893"/>
    <n v="1978"/>
    <n v="387.72"/>
    <x v="5"/>
    <x v="1"/>
    <x v="2"/>
    <s v="17:00"/>
    <s v="Weekday"/>
  </r>
  <r>
    <x v="1152"/>
    <x v="52"/>
    <s v="CUST0422"/>
    <x v="2"/>
    <x v="1"/>
    <s v="PRD133"/>
    <x v="14"/>
    <x v="7"/>
    <s v="STR012"/>
    <x v="85"/>
    <x v="0"/>
    <s v="EMP0279"/>
    <s v="Arun Varma"/>
    <s v="Sales"/>
    <n v="2"/>
    <n v="80.5"/>
    <n v="0"/>
    <n v="0"/>
    <x v="464"/>
    <n v="124.5"/>
    <n v="36.5"/>
    <x v="5"/>
    <x v="1"/>
    <x v="1"/>
    <s v="21:31"/>
    <s v="Weekday"/>
  </r>
  <r>
    <x v="2041"/>
    <x v="119"/>
    <s v="CUST0001"/>
    <x v="604"/>
    <x v="2"/>
    <s v="PRD067"/>
    <x v="56"/>
    <x v="11"/>
    <s v="STR052"/>
    <x v="122"/>
    <x v="0"/>
    <s v="EMP0205"/>
    <s v="Divya Menon"/>
    <s v="Store Manager"/>
    <n v="3"/>
    <n v="186.38"/>
    <n v="5"/>
    <n v="27.96"/>
    <x v="77"/>
    <n v="406.98"/>
    <n v="124.2"/>
    <x v="5"/>
    <x v="1"/>
    <x v="1"/>
    <s v="12:40"/>
    <s v="Weekday"/>
  </r>
  <r>
    <x v="2042"/>
    <x v="35"/>
    <s v="CUST0186"/>
    <x v="471"/>
    <x v="2"/>
    <s v="PRD024"/>
    <x v="39"/>
    <x v="0"/>
    <s v="STR033"/>
    <x v="23"/>
    <x v="0"/>
    <s v="EMP0024"/>
    <s v="Bhavani Kumar"/>
    <s v="Cashier"/>
    <n v="4"/>
    <n v="313.47000000000003"/>
    <n v="10"/>
    <n v="125.39"/>
    <x v="1894"/>
    <n v="984.48"/>
    <n v="144.01"/>
    <x v="5"/>
    <x v="1"/>
    <x v="1"/>
    <s v="15:33"/>
    <s v="Weekday"/>
  </r>
  <r>
    <x v="2043"/>
    <x v="353"/>
    <s v="CUST0361"/>
    <x v="419"/>
    <x v="0"/>
    <s v="PRD082"/>
    <x v="25"/>
    <x v="8"/>
    <s v="STR118"/>
    <x v="45"/>
    <x v="1"/>
    <s v="EMP0223"/>
    <s v="Kalpana Varma"/>
    <s v="HR"/>
    <n v="7"/>
    <n v="266.14999999999998"/>
    <n v="0"/>
    <n v="0"/>
    <x v="1895"/>
    <n v="1346.87"/>
    <n v="516.17999999999995"/>
    <x v="5"/>
    <x v="1"/>
    <x v="2"/>
    <s v="17:37"/>
    <s v="Weekday"/>
  </r>
  <r>
    <x v="2044"/>
    <x v="355"/>
    <s v="CUST0655"/>
    <x v="325"/>
    <x v="1"/>
    <s v="PRD065"/>
    <x v="125"/>
    <x v="11"/>
    <s v="STR136"/>
    <x v="48"/>
    <x v="1"/>
    <s v="EMP0213"/>
    <s v="Venkat Varma"/>
    <s v="Cashier"/>
    <n v="1"/>
    <n v="277.42"/>
    <n v="0"/>
    <n v="0"/>
    <x v="1861"/>
    <n v="199.16"/>
    <n v="78.260000000000005"/>
    <x v="5"/>
    <x v="1"/>
    <x v="1"/>
    <s v="16:16"/>
    <s v="Weekday"/>
  </r>
  <r>
    <x v="2045"/>
    <x v="210"/>
    <s v="CUST0364"/>
    <x v="600"/>
    <x v="2"/>
    <s v="PRD006"/>
    <x v="30"/>
    <x v="9"/>
    <s v="STR083"/>
    <x v="134"/>
    <x v="0"/>
    <s v="EMP0074"/>
    <s v="Indira Varma"/>
    <s v="Sales"/>
    <n v="4"/>
    <n v="343.56"/>
    <n v="5"/>
    <n v="68.709999999999994"/>
    <x v="1896"/>
    <n v="865.28"/>
    <n v="636.08000000000004"/>
    <x v="5"/>
    <x v="1"/>
    <x v="1"/>
    <s v="12:59"/>
    <s v="Weekend"/>
  </r>
  <r>
    <x v="2046"/>
    <x v="212"/>
    <s v="CUST0499"/>
    <x v="16"/>
    <x v="0"/>
    <s v="PRD010"/>
    <x v="127"/>
    <x v="16"/>
    <s v="STR121"/>
    <x v="79"/>
    <x v="1"/>
    <s v="EMP0319"/>
    <s v="Harini Kumar"/>
    <s v="Cashier"/>
    <n v="3"/>
    <n v="189.1"/>
    <n v="0"/>
    <n v="0"/>
    <x v="1897"/>
    <n v="322.8"/>
    <n v="244.5"/>
    <x v="5"/>
    <x v="1"/>
    <x v="1"/>
    <s v="18:53"/>
    <s v="Weekday"/>
  </r>
  <r>
    <x v="2047"/>
    <x v="332"/>
    <s v="CUST0208"/>
    <x v="619"/>
    <x v="2"/>
    <s v="PRD136"/>
    <x v="45"/>
    <x v="7"/>
    <s v="STR044"/>
    <x v="20"/>
    <x v="0"/>
    <s v="EMP0287"/>
    <s v="Elango Gupta"/>
    <s v="Store Manager"/>
    <n v="3"/>
    <n v="123.11"/>
    <n v="0"/>
    <n v="0"/>
    <x v="1276"/>
    <n v="273.54000000000002"/>
    <n v="95.79"/>
    <x v="5"/>
    <x v="1"/>
    <x v="1"/>
    <s v="16:28"/>
    <s v="Weekday"/>
  </r>
  <r>
    <x v="2048"/>
    <x v="195"/>
    <s v="CUST0613"/>
    <x v="189"/>
    <x v="0"/>
    <s v="PRD099"/>
    <x v="72"/>
    <x v="4"/>
    <s v="STR067"/>
    <x v="102"/>
    <x v="0"/>
    <s v="EMP0247"/>
    <s v="Sudha Balan"/>
    <s v="Sales"/>
    <n v="8"/>
    <n v="441.63"/>
    <n v="0"/>
    <n v="0"/>
    <x v="1898"/>
    <n v="2779.76"/>
    <n v="753.28"/>
    <x v="5"/>
    <x v="1"/>
    <x v="1"/>
    <s v="12:02"/>
    <s v="Weekday"/>
  </r>
  <r>
    <x v="2049"/>
    <x v="17"/>
    <s v="CUST0158"/>
    <x v="274"/>
    <x v="2"/>
    <s v="PRD103"/>
    <x v="33"/>
    <x v="4"/>
    <s v="STR176"/>
    <x v="161"/>
    <x v="3"/>
    <s v="EMP0085"/>
    <s v="Kalpana Nair"/>
    <s v="Store Manager"/>
    <n v="2"/>
    <n v="355.64"/>
    <n v="0"/>
    <n v="0"/>
    <x v="1899"/>
    <n v="606.82000000000005"/>
    <n v="104.46"/>
    <x v="5"/>
    <x v="1"/>
    <x v="1"/>
    <s v="13:07"/>
    <s v="Weekday"/>
  </r>
  <r>
    <x v="2050"/>
    <x v="192"/>
    <s v="CUST0297"/>
    <x v="265"/>
    <x v="0"/>
    <s v="PRD026"/>
    <x v="99"/>
    <x v="1"/>
    <s v="STR069"/>
    <x v="108"/>
    <x v="0"/>
    <s v="EMP0042"/>
    <s v="Nirmala Venkataraman"/>
    <s v="Sales"/>
    <n v="6"/>
    <n v="352.68"/>
    <n v="0"/>
    <n v="0"/>
    <x v="1900"/>
    <n v="1483.5"/>
    <n v="949.99"/>
    <x v="5"/>
    <x v="1"/>
    <x v="1"/>
    <s v="10:09"/>
    <s v="Weekend"/>
  </r>
  <r>
    <x v="2051"/>
    <x v="154"/>
    <s v="CUST0666"/>
    <x v="67"/>
    <x v="0"/>
    <s v="PRD129"/>
    <x v="41"/>
    <x v="7"/>
    <s v="STR154"/>
    <x v="3"/>
    <x v="2"/>
    <s v="EMP0207"/>
    <s v="Geetha Velan"/>
    <s v="Sales"/>
    <n v="5"/>
    <n v="521.9"/>
    <n v="0"/>
    <n v="0"/>
    <x v="1901"/>
    <n v="1867.9"/>
    <n v="741.6"/>
    <x v="5"/>
    <x v="1"/>
    <x v="1"/>
    <s v="14:04"/>
    <s v="Weekday"/>
  </r>
  <r>
    <x v="2052"/>
    <x v="34"/>
    <s v="CUST0606"/>
    <x v="620"/>
    <x v="1"/>
    <s v="PRD110"/>
    <x v="47"/>
    <x v="3"/>
    <s v="STR023"/>
    <x v="59"/>
    <x v="0"/>
    <s v="EMP0337"/>
    <s v="Janani Chettiar"/>
    <s v="Store Manager"/>
    <n v="4"/>
    <n v="291.93"/>
    <n v="15"/>
    <n v="175.16"/>
    <x v="1902"/>
    <n v="1014.8"/>
    <n v="-22.24"/>
    <x v="5"/>
    <x v="1"/>
    <x v="1"/>
    <s v="11:40"/>
    <s v="Weekday"/>
  </r>
  <r>
    <x v="2053"/>
    <x v="199"/>
    <s v="CUST0060"/>
    <x v="61"/>
    <x v="0"/>
    <s v="PRD109"/>
    <x v="93"/>
    <x v="3"/>
    <s v="STR001"/>
    <x v="13"/>
    <x v="0"/>
    <s v="EMP0030"/>
    <s v="Hariharan Rao"/>
    <s v="Cashier"/>
    <n v="6"/>
    <n v="164.87"/>
    <n v="0"/>
    <n v="0"/>
    <x v="1903"/>
    <n v="827.7"/>
    <n v="161.52000000000001"/>
    <x v="5"/>
    <x v="1"/>
    <x v="1"/>
    <s v="15:09"/>
    <s v="Weekday"/>
  </r>
  <r>
    <x v="2054"/>
    <x v="314"/>
    <s v="CUST0353"/>
    <x v="205"/>
    <x v="0"/>
    <s v="PRD046"/>
    <x v="87"/>
    <x v="12"/>
    <s v="STR026"/>
    <x v="41"/>
    <x v="0"/>
    <s v="EMP0253"/>
    <s v="Vasanthi Naicker"/>
    <s v="HR"/>
    <n v="5"/>
    <n v="64.709999999999994"/>
    <n v="10"/>
    <n v="32.35"/>
    <x v="1904"/>
    <n v="242.15"/>
    <n v="92.73"/>
    <x v="5"/>
    <x v="1"/>
    <x v="1"/>
    <s v="11:26"/>
    <s v="Weekend"/>
  </r>
  <r>
    <x v="2055"/>
    <x v="178"/>
    <s v="CUST0069"/>
    <x v="468"/>
    <x v="0"/>
    <s v="PRD031"/>
    <x v="90"/>
    <x v="1"/>
    <s v="STR136"/>
    <x v="48"/>
    <x v="1"/>
    <s v="EMP0070"/>
    <s v="Umesh Subramaniam"/>
    <s v="Sales"/>
    <n v="4"/>
    <n v="343.24"/>
    <n v="10"/>
    <n v="137.30000000000001"/>
    <x v="1905"/>
    <n v="1087.1199999999999"/>
    <n v="333.89"/>
    <x v="5"/>
    <x v="1"/>
    <x v="1"/>
    <s v="11:23"/>
    <s v="Weekend"/>
  </r>
  <r>
    <x v="2056"/>
    <x v="308"/>
    <s v="CUST0415"/>
    <x v="296"/>
    <x v="0"/>
    <s v="PRD082"/>
    <x v="25"/>
    <x v="8"/>
    <s v="STR110"/>
    <x v="118"/>
    <x v="1"/>
    <s v="EMP0187"/>
    <s v="Yogesh Naidu"/>
    <s v="Billing"/>
    <n v="8"/>
    <n v="238.62"/>
    <n v="0"/>
    <n v="0"/>
    <x v="1906"/>
    <n v="1539.28"/>
    <n v="656.02"/>
    <x v="5"/>
    <x v="1"/>
    <x v="1"/>
    <s v="11:30"/>
    <s v="Weekend"/>
  </r>
  <r>
    <x v="2057"/>
    <x v="26"/>
    <s v="CUST0312"/>
    <x v="167"/>
    <x v="0"/>
    <s v="PRD017"/>
    <x v="27"/>
    <x v="0"/>
    <s v="STR088"/>
    <x v="97"/>
    <x v="0"/>
    <s v="EMP0133"/>
    <s v="Deepak Naicker"/>
    <s v="Sales"/>
    <n v="7"/>
    <n v="495.55"/>
    <n v="15"/>
    <n v="520.33000000000004"/>
    <x v="1907"/>
    <n v="2783.83"/>
    <n v="606.97"/>
    <x v="5"/>
    <x v="1"/>
    <x v="2"/>
    <s v="19:14"/>
    <s v="Weekend"/>
  </r>
  <r>
    <x v="2058"/>
    <x v="155"/>
    <s v="CUST0035"/>
    <x v="404"/>
    <x v="0"/>
    <s v="PRD148"/>
    <x v="122"/>
    <x v="10"/>
    <s v="STR009"/>
    <x v="137"/>
    <x v="0"/>
    <s v="EMP0317"/>
    <s v="Umesh Sharma"/>
    <s v="HR"/>
    <n v="6"/>
    <n v="121.28"/>
    <n v="0"/>
    <n v="0"/>
    <x v="1908"/>
    <n v="499.98"/>
    <n v="227.7"/>
    <x v="5"/>
    <x v="1"/>
    <x v="0"/>
    <s v="12:43"/>
    <s v="Weekday"/>
  </r>
  <r>
    <x v="2059"/>
    <x v="199"/>
    <s v="CUST0352"/>
    <x v="410"/>
    <x v="2"/>
    <s v="PRD066"/>
    <x v="73"/>
    <x v="11"/>
    <s v="STR034"/>
    <x v="140"/>
    <x v="0"/>
    <s v="EMP0059"/>
    <s v="Ezhil Rao"/>
    <s v="Billing"/>
    <n v="4"/>
    <n v="491.81"/>
    <n v="15"/>
    <n v="295.08999999999997"/>
    <x v="1909"/>
    <n v="1462.28"/>
    <n v="209.87"/>
    <x v="5"/>
    <x v="1"/>
    <x v="1"/>
    <s v="21:04"/>
    <s v="Weekday"/>
  </r>
  <r>
    <x v="2060"/>
    <x v="341"/>
    <s v="CUST0329"/>
    <x v="66"/>
    <x v="0"/>
    <s v="PRD095"/>
    <x v="18"/>
    <x v="4"/>
    <s v="STR136"/>
    <x v="48"/>
    <x v="1"/>
    <s v="EMP0070"/>
    <s v="Umesh Subramaniam"/>
    <s v="Sales"/>
    <n v="6"/>
    <n v="80.14"/>
    <n v="15"/>
    <n v="72.13"/>
    <x v="1910"/>
    <n v="372.84"/>
    <n v="35.869999999999997"/>
    <x v="5"/>
    <x v="1"/>
    <x v="1"/>
    <s v="19:17"/>
    <s v="Weekday"/>
  </r>
  <r>
    <x v="2061"/>
    <x v="46"/>
    <s v="CUST0387"/>
    <x v="621"/>
    <x v="2"/>
    <s v="PRD012"/>
    <x v="61"/>
    <x v="9"/>
    <s v="STR017"/>
    <x v="151"/>
    <x v="0"/>
    <s v="EMP0092"/>
    <s v="Tara Gupta"/>
    <s v="Sales"/>
    <n v="4"/>
    <n v="541.35"/>
    <n v="0"/>
    <n v="0"/>
    <x v="1911"/>
    <n v="1345.6"/>
    <n v="1144.6099999999999"/>
    <x v="5"/>
    <x v="1"/>
    <x v="1"/>
    <s v="13:14"/>
    <s v="Weekend"/>
  </r>
  <r>
    <x v="2062"/>
    <x v="118"/>
    <s v="CUST0066"/>
    <x v="253"/>
    <x v="1"/>
    <s v="PRD078"/>
    <x v="60"/>
    <x v="2"/>
    <s v="STR055"/>
    <x v="27"/>
    <x v="0"/>
    <s v="EMP0068"/>
    <s v="Manoj Subramaniam"/>
    <s v="Sales"/>
    <n v="3"/>
    <n v="261.55"/>
    <n v="5"/>
    <n v="39.229999999999997"/>
    <x v="1912"/>
    <n v="645.09"/>
    <n v="100.33"/>
    <x v="5"/>
    <x v="1"/>
    <x v="1"/>
    <s v="19:25"/>
    <s v="Weekday"/>
  </r>
  <r>
    <x v="2063"/>
    <x v="318"/>
    <s v="CUST0634"/>
    <x v="192"/>
    <x v="0"/>
    <s v="PRD020"/>
    <x v="80"/>
    <x v="0"/>
    <s v="STR009"/>
    <x v="137"/>
    <x v="0"/>
    <s v="EMP0317"/>
    <s v="Umesh Sharma"/>
    <s v="HR"/>
    <n v="3"/>
    <n v="103.11"/>
    <n v="0"/>
    <n v="0"/>
    <x v="1913"/>
    <n v="258.14999999999998"/>
    <n v="51.18"/>
    <x v="5"/>
    <x v="1"/>
    <x v="1"/>
    <s v="13:26"/>
    <s v="Weekday"/>
  </r>
  <r>
    <x v="2064"/>
    <x v="317"/>
    <s v="CUST0398"/>
    <x v="137"/>
    <x v="0"/>
    <s v="PRD057"/>
    <x v="5"/>
    <x v="5"/>
    <s v="STR125"/>
    <x v="109"/>
    <x v="1"/>
    <s v="EMP0259"/>
    <s v="Ramesh Sekar"/>
    <s v="Inventory"/>
    <n v="8"/>
    <n v="335.16"/>
    <n v="0"/>
    <n v="0"/>
    <x v="1914"/>
    <n v="1880.4"/>
    <n v="800.88"/>
    <x v="5"/>
    <x v="1"/>
    <x v="2"/>
    <s v="12:06"/>
    <s v="Weekday"/>
  </r>
  <r>
    <x v="2065"/>
    <x v="108"/>
    <s v="CUST0063"/>
    <x v="75"/>
    <x v="0"/>
    <s v="PRD022"/>
    <x v="10"/>
    <x v="0"/>
    <s v="STR042"/>
    <x v="63"/>
    <x v="0"/>
    <s v="EMP0261"/>
    <s v="Hari Murugan"/>
    <s v="Sales"/>
    <n v="7"/>
    <n v="429.77"/>
    <n v="10"/>
    <n v="300.83999999999997"/>
    <x v="1915"/>
    <n v="2235.59"/>
    <n v="471.96"/>
    <x v="5"/>
    <x v="1"/>
    <x v="2"/>
    <s v="14:48"/>
    <s v="Weekday"/>
  </r>
  <r>
    <x v="2066"/>
    <x v="155"/>
    <s v="CUST0341"/>
    <x v="217"/>
    <x v="1"/>
    <s v="PRD049"/>
    <x v="126"/>
    <x v="5"/>
    <s v="STR053"/>
    <x v="11"/>
    <x v="0"/>
    <s v="EMP0190"/>
    <s v="Balaji Prabhu"/>
    <s v="HR"/>
    <n v="3"/>
    <n v="418.79"/>
    <n v="5"/>
    <n v="62.82"/>
    <x v="1916"/>
    <n v="926.82"/>
    <n v="266.73"/>
    <x v="5"/>
    <x v="1"/>
    <x v="1"/>
    <s v="17:51"/>
    <s v="Weekday"/>
  </r>
  <r>
    <x v="2067"/>
    <x v="123"/>
    <s v="CUST0508"/>
    <x v="319"/>
    <x v="1"/>
    <s v="PRD034"/>
    <x v="84"/>
    <x v="1"/>
    <s v="STR089"/>
    <x v="16"/>
    <x v="0"/>
    <s v="EMP0105"/>
    <s v="Nagarajan Mudaliar"/>
    <s v="Cashier"/>
    <n v="2"/>
    <n v="124.84"/>
    <n v="5"/>
    <n v="12.48"/>
    <x v="1277"/>
    <n v="194.7"/>
    <n v="42.5"/>
    <x v="5"/>
    <x v="1"/>
    <x v="1"/>
    <s v="19:33"/>
    <s v="Weekday"/>
  </r>
  <r>
    <x v="2068"/>
    <x v="123"/>
    <s v="CUST0616"/>
    <x v="363"/>
    <x v="2"/>
    <s v="PRD082"/>
    <x v="25"/>
    <x v="8"/>
    <s v="STR037"/>
    <x v="57"/>
    <x v="0"/>
    <s v="EMP0093"/>
    <s v="Devi Pillai"/>
    <s v="Cashier"/>
    <n v="3"/>
    <n v="232.92"/>
    <n v="0"/>
    <n v="0"/>
    <x v="1917"/>
    <n v="577.23"/>
    <n v="121.53"/>
    <x v="5"/>
    <x v="1"/>
    <x v="1"/>
    <s v="12:32"/>
    <s v="Weekday"/>
  </r>
  <r>
    <x v="2069"/>
    <x v="164"/>
    <s v="CUST0056"/>
    <x v="581"/>
    <x v="1"/>
    <s v="PRD012"/>
    <x v="61"/>
    <x v="9"/>
    <s v="STR133"/>
    <x v="51"/>
    <x v="1"/>
    <s v="EMP0076"/>
    <s v="Meena Devi"/>
    <s v="Inventory"/>
    <n v="4"/>
    <n v="541.35"/>
    <n v="0"/>
    <n v="0"/>
    <x v="1918"/>
    <n v="1345.6"/>
    <n v="819.8"/>
    <x v="5"/>
    <x v="1"/>
    <x v="2"/>
    <s v="14:02"/>
    <s v="Weekday"/>
  </r>
  <r>
    <x v="2070"/>
    <x v="3"/>
    <s v="CUST0024"/>
    <x v="177"/>
    <x v="1"/>
    <s v="PRD056"/>
    <x v="54"/>
    <x v="5"/>
    <s v="STR072"/>
    <x v="164"/>
    <x v="0"/>
    <s v="EMP0124"/>
    <s v="Vijay Pandian"/>
    <s v="Sales"/>
    <n v="5"/>
    <n v="333.54"/>
    <n v="10"/>
    <n v="166.77"/>
    <x v="1919"/>
    <n v="1192.1500000000001"/>
    <n v="533.91999999999996"/>
    <x v="5"/>
    <x v="1"/>
    <x v="1"/>
    <s v="17:59"/>
    <s v="Weekend"/>
  </r>
  <r>
    <x v="2071"/>
    <x v="120"/>
    <s v="CUST0525"/>
    <x v="622"/>
    <x v="2"/>
    <s v="PRD138"/>
    <x v="134"/>
    <x v="7"/>
    <s v="STR051"/>
    <x v="52"/>
    <x v="0"/>
    <s v="EMP0333"/>
    <s v="Vasanthi Velan"/>
    <s v="Cashier"/>
    <n v="1"/>
    <n v="416.08"/>
    <n v="0"/>
    <n v="0"/>
    <x v="1920"/>
    <n v="319.64"/>
    <n v="158.85"/>
    <x v="2"/>
    <x v="1"/>
    <x v="1"/>
    <s v="20:03"/>
    <s v="Weekend"/>
  </r>
  <r>
    <x v="2072"/>
    <x v="229"/>
    <s v="CUST0114"/>
    <x v="303"/>
    <x v="2"/>
    <s v="PRD019"/>
    <x v="35"/>
    <x v="0"/>
    <s v="STR082"/>
    <x v="87"/>
    <x v="0"/>
    <s v="EMP0115"/>
    <s v="Vasanth Menon"/>
    <s v="Store Manager"/>
    <n v="2"/>
    <n v="448.94"/>
    <n v="0"/>
    <n v="0"/>
    <x v="1921"/>
    <n v="760.16"/>
    <n v="272.39999999999998"/>
    <x v="2"/>
    <x v="1"/>
    <x v="0"/>
    <s v="09:51"/>
    <s v="Weekend"/>
  </r>
  <r>
    <x v="2073"/>
    <x v="165"/>
    <s v="CUST0384"/>
    <x v="102"/>
    <x v="0"/>
    <s v="PRD031"/>
    <x v="90"/>
    <x v="1"/>
    <s v="STR025"/>
    <x v="64"/>
    <x v="0"/>
    <s v="EMP0281"/>
    <s v="Malathi Iyer"/>
    <s v="Sales"/>
    <n v="8"/>
    <n v="356.6"/>
    <n v="5"/>
    <n v="142.63999999999999"/>
    <x v="1922"/>
    <n v="2174.2399999999998"/>
    <n v="535.91999999999996"/>
    <x v="2"/>
    <x v="1"/>
    <x v="1"/>
    <s v="15:09"/>
    <s v="Weekday"/>
  </r>
  <r>
    <x v="2074"/>
    <x v="89"/>
    <s v="CUST0065"/>
    <x v="461"/>
    <x v="2"/>
    <s v="PRD131"/>
    <x v="36"/>
    <x v="7"/>
    <s v="STR082"/>
    <x v="87"/>
    <x v="0"/>
    <s v="EMP0115"/>
    <s v="Vasanth Menon"/>
    <s v="Store Manager"/>
    <n v="1"/>
    <n v="93.47"/>
    <n v="10"/>
    <n v="9.35"/>
    <x v="1923"/>
    <n v="72.290000000000006"/>
    <n v="11.83"/>
    <x v="2"/>
    <x v="1"/>
    <x v="1"/>
    <s v="13:41"/>
    <s v="Weekday"/>
  </r>
  <r>
    <x v="2075"/>
    <x v="31"/>
    <s v="CUST0023"/>
    <x v="378"/>
    <x v="1"/>
    <s v="PRD051"/>
    <x v="43"/>
    <x v="5"/>
    <s v="STR072"/>
    <x v="164"/>
    <x v="0"/>
    <s v="EMP0124"/>
    <s v="Vijay Pandian"/>
    <s v="Sales"/>
    <n v="4"/>
    <n v="147.97"/>
    <n v="20"/>
    <n v="118.38"/>
    <x v="1924"/>
    <n v="451.2"/>
    <n v="93.32"/>
    <x v="2"/>
    <x v="1"/>
    <x v="2"/>
    <s v="21:06"/>
    <s v="Weekend"/>
  </r>
  <r>
    <x v="2076"/>
    <x v="113"/>
    <s v="CUST0641"/>
    <x v="623"/>
    <x v="1"/>
    <s v="PRD061"/>
    <x v="130"/>
    <x v="11"/>
    <s v="STR043"/>
    <x v="93"/>
    <x v="0"/>
    <s v="EMP0278"/>
    <s v="Hariharan Reddy"/>
    <s v="Inventory"/>
    <n v="1"/>
    <n v="318.62"/>
    <n v="0"/>
    <n v="0"/>
    <x v="1925"/>
    <n v="221.72"/>
    <n v="144.69"/>
    <x v="2"/>
    <x v="1"/>
    <x v="1"/>
    <s v="12:49"/>
    <s v="Weekend"/>
  </r>
  <r>
    <x v="2077"/>
    <x v="353"/>
    <s v="CUST0394"/>
    <x v="71"/>
    <x v="0"/>
    <s v="PRD125"/>
    <x v="31"/>
    <x v="6"/>
    <s v="STR026"/>
    <x v="41"/>
    <x v="0"/>
    <s v="EMP0253"/>
    <s v="Vasanthi Naicker"/>
    <s v="HR"/>
    <n v="7"/>
    <n v="243"/>
    <n v="0"/>
    <n v="0"/>
    <x v="1926"/>
    <n v="1368.08"/>
    <n v="332.92"/>
    <x v="2"/>
    <x v="1"/>
    <x v="0"/>
    <s v="09:43"/>
    <s v="Weekday"/>
  </r>
  <r>
    <x v="2078"/>
    <x v="107"/>
    <s v="CUST0505"/>
    <x v="109"/>
    <x v="0"/>
    <s v="PRD063"/>
    <x v="71"/>
    <x v="11"/>
    <s v="STR044"/>
    <x v="20"/>
    <x v="0"/>
    <s v="EMP0208"/>
    <s v="Devi Reddy"/>
    <s v="Inventory"/>
    <n v="5"/>
    <n v="76.39"/>
    <n v="0"/>
    <n v="0"/>
    <x v="1927"/>
    <n v="271.60000000000002"/>
    <n v="167.64"/>
    <x v="2"/>
    <x v="1"/>
    <x v="1"/>
    <s v="16:46"/>
    <s v="Weekend"/>
  </r>
  <r>
    <x v="2079"/>
    <x v="59"/>
    <s v="CUST0205"/>
    <x v="110"/>
    <x v="0"/>
    <s v="PRD008"/>
    <x v="88"/>
    <x v="9"/>
    <s v="STR069"/>
    <x v="108"/>
    <x v="0"/>
    <s v="EMP0248"/>
    <s v="Charulatha Selvam"/>
    <s v="Sales"/>
    <n v="7"/>
    <n v="504.43"/>
    <n v="5"/>
    <n v="176.55"/>
    <x v="1928"/>
    <n v="1980.16"/>
    <n v="1877.47"/>
    <x v="2"/>
    <x v="1"/>
    <x v="2"/>
    <s v="15:01"/>
    <s v="Weekend"/>
  </r>
  <r>
    <x v="2080"/>
    <x v="22"/>
    <s v="CUST0178"/>
    <x v="454"/>
    <x v="0"/>
    <s v="PRD102"/>
    <x v="136"/>
    <x v="4"/>
    <s v="STR092"/>
    <x v="26"/>
    <x v="0"/>
    <s v="EMP0122"/>
    <s v="Rajesh Chettiar"/>
    <s v="Cashier"/>
    <n v="7"/>
    <n v="435.94"/>
    <n v="15"/>
    <n v="457.74"/>
    <x v="1929"/>
    <n v="2386.3000000000002"/>
    <n v="207.54"/>
    <x v="2"/>
    <x v="1"/>
    <x v="1"/>
    <s v="11:32"/>
    <s v="Weekday"/>
  </r>
  <r>
    <x v="2081"/>
    <x v="164"/>
    <s v="CUST0067"/>
    <x v="60"/>
    <x v="1"/>
    <s v="PRD067"/>
    <x v="56"/>
    <x v="11"/>
    <s v="STR087"/>
    <x v="88"/>
    <x v="0"/>
    <s v="EMP0222"/>
    <s v="Poornima Rao"/>
    <s v="Inventory"/>
    <n v="2"/>
    <n v="186.38"/>
    <n v="0"/>
    <n v="0"/>
    <x v="1930"/>
    <n v="271.32"/>
    <n v="101.44"/>
    <x v="2"/>
    <x v="1"/>
    <x v="2"/>
    <s v="15:33"/>
    <s v="Weekday"/>
  </r>
  <r>
    <x v="2082"/>
    <x v="23"/>
    <s v="CUST0389"/>
    <x v="494"/>
    <x v="1"/>
    <s v="PRD071"/>
    <x v="76"/>
    <x v="2"/>
    <s v="STR124"/>
    <x v="29"/>
    <x v="1"/>
    <s v="EMP0294"/>
    <s v="Meena Prabhu"/>
    <s v="Store Manager"/>
    <n v="5"/>
    <n v="53.39"/>
    <n v="0"/>
    <n v="0"/>
    <x v="1931"/>
    <n v="215.05"/>
    <n v="91.94"/>
    <x v="2"/>
    <x v="1"/>
    <x v="1"/>
    <s v="11:56"/>
    <s v="Weekend"/>
  </r>
  <r>
    <x v="2083"/>
    <x v="206"/>
    <s v="CUST0246"/>
    <x v="62"/>
    <x v="0"/>
    <s v="PRD085"/>
    <x v="117"/>
    <x v="8"/>
    <s v="STR141"/>
    <x v="170"/>
    <x v="2"/>
    <s v="EMP0213"/>
    <s v="Venkat Varma"/>
    <s v="Cashier"/>
    <n v="4"/>
    <n v="416.77"/>
    <n v="0"/>
    <n v="0"/>
    <x v="1932"/>
    <n v="1344.28"/>
    <n v="572.86"/>
    <x v="2"/>
    <x v="1"/>
    <x v="1"/>
    <s v="20:08"/>
    <s v="Weekend"/>
  </r>
  <r>
    <x v="2084"/>
    <x v="145"/>
    <s v="CUST0074"/>
    <x v="547"/>
    <x v="2"/>
    <s v="PRD002"/>
    <x v="95"/>
    <x v="9"/>
    <s v="STR084"/>
    <x v="81"/>
    <x v="0"/>
    <s v="EMP0288"/>
    <s v="Chitra Selvam"/>
    <s v="Sales"/>
    <n v="4"/>
    <n v="440.5"/>
    <n v="0"/>
    <n v="0"/>
    <x v="1933"/>
    <n v="1016.2"/>
    <n v="1010.1"/>
    <x v="2"/>
    <x v="1"/>
    <x v="1"/>
    <s v="21:35"/>
    <s v="Weekend"/>
  </r>
  <r>
    <x v="2085"/>
    <x v="42"/>
    <s v="CUST0473"/>
    <x v="191"/>
    <x v="2"/>
    <s v="PRD100"/>
    <x v="142"/>
    <x v="4"/>
    <s v="STR045"/>
    <x v="141"/>
    <x v="0"/>
    <s v="EMP0057"/>
    <s v="Indira Raj"/>
    <s v="Billing"/>
    <n v="2"/>
    <n v="290.45"/>
    <n v="0"/>
    <n v="0"/>
    <x v="1934"/>
    <n v="475.78"/>
    <n v="192.25"/>
    <x v="2"/>
    <x v="1"/>
    <x v="1"/>
    <s v="18:54"/>
    <s v="Weekend"/>
  </r>
  <r>
    <x v="2086"/>
    <x v="318"/>
    <s v="CUST0361"/>
    <x v="419"/>
    <x v="0"/>
    <s v="PRD076"/>
    <x v="144"/>
    <x v="2"/>
    <s v="STR069"/>
    <x v="108"/>
    <x v="0"/>
    <s v="EMP0042"/>
    <s v="Nirmala Venkataraman"/>
    <s v="Sales"/>
    <n v="6"/>
    <n v="428.04"/>
    <n v="0"/>
    <n v="0"/>
    <x v="1935"/>
    <n v="1921.14"/>
    <n v="647.1"/>
    <x v="2"/>
    <x v="1"/>
    <x v="1"/>
    <s v="16:32"/>
    <s v="Weekday"/>
  </r>
  <r>
    <x v="2087"/>
    <x v="62"/>
    <s v="CUST0502"/>
    <x v="153"/>
    <x v="2"/>
    <s v="PRD099"/>
    <x v="72"/>
    <x v="4"/>
    <s v="STR136"/>
    <x v="48"/>
    <x v="1"/>
    <s v="EMP0070"/>
    <s v="Umesh Subramaniam"/>
    <s v="Sales"/>
    <n v="4"/>
    <n v="401.06"/>
    <n v="5"/>
    <n v="80.209999999999994"/>
    <x v="1936"/>
    <n v="1389.88"/>
    <n v="362.75"/>
    <x v="2"/>
    <x v="1"/>
    <x v="1"/>
    <s v="17:57"/>
    <s v="Weekend"/>
  </r>
  <r>
    <x v="2088"/>
    <x v="192"/>
    <s v="CUST0216"/>
    <x v="42"/>
    <x v="2"/>
    <s v="PRD035"/>
    <x v="29"/>
    <x v="1"/>
    <s v="STR099"/>
    <x v="86"/>
    <x v="1"/>
    <s v="EMP0169"/>
    <s v="Janani Velan"/>
    <s v="Inventory"/>
    <n v="4"/>
    <n v="503.36"/>
    <n v="20"/>
    <n v="402.69"/>
    <x v="1937"/>
    <n v="1559.2"/>
    <n v="293.16000000000003"/>
    <x v="2"/>
    <x v="1"/>
    <x v="1"/>
    <s v="18:35"/>
    <s v="Weekend"/>
  </r>
  <r>
    <x v="2089"/>
    <x v="97"/>
    <s v="CUST0398"/>
    <x v="137"/>
    <x v="0"/>
    <s v="PRD055"/>
    <x v="103"/>
    <x v="5"/>
    <s v="STR005"/>
    <x v="149"/>
    <x v="0"/>
    <s v="EMP0311"/>
    <s v="Vijay Gounder"/>
    <s v="Store Manager"/>
    <n v="8"/>
    <n v="128.33000000000001"/>
    <n v="10"/>
    <n v="102.66"/>
    <x v="1938"/>
    <n v="765.6"/>
    <n v="296.98"/>
    <x v="2"/>
    <x v="1"/>
    <x v="1"/>
    <s v="19:25"/>
    <s v="Weekend"/>
  </r>
  <r>
    <x v="2090"/>
    <x v="298"/>
    <s v="CUST0183"/>
    <x v="357"/>
    <x v="1"/>
    <s v="PRD050"/>
    <x v="40"/>
    <x v="5"/>
    <s v="STR084"/>
    <x v="81"/>
    <x v="0"/>
    <s v="EMP0288"/>
    <s v="Chitra Selvam"/>
    <s v="Sales"/>
    <n v="4"/>
    <n v="51.33"/>
    <n v="0"/>
    <n v="0"/>
    <x v="1318"/>
    <n v="149.91999999999999"/>
    <n v="55.4"/>
    <x v="2"/>
    <x v="1"/>
    <x v="1"/>
    <s v="21:23"/>
    <s v="Weekday"/>
  </r>
  <r>
    <x v="2091"/>
    <x v="126"/>
    <s v="CUST0014"/>
    <x v="452"/>
    <x v="1"/>
    <s v="PRD102"/>
    <x v="136"/>
    <x v="4"/>
    <s v="STR049"/>
    <x v="33"/>
    <x v="0"/>
    <s v="EMP0017"/>
    <s v="Ovi Sharma"/>
    <s v="Sales"/>
    <n v="2"/>
    <n v="400.33"/>
    <n v="5"/>
    <n v="40.03"/>
    <x v="437"/>
    <n v="681.8"/>
    <n v="78.83"/>
    <x v="2"/>
    <x v="1"/>
    <x v="1"/>
    <s v="12:48"/>
    <s v="Weekday"/>
  </r>
  <r>
    <x v="2092"/>
    <x v="0"/>
    <s v="CUST0345"/>
    <x v="585"/>
    <x v="2"/>
    <s v="PRD058"/>
    <x v="146"/>
    <x v="11"/>
    <s v="STR014"/>
    <x v="131"/>
    <x v="0"/>
    <s v="EMP0198"/>
    <s v="Ovi Chettiar"/>
    <s v="Store Manager"/>
    <n v="4"/>
    <n v="339.13"/>
    <n v="0"/>
    <n v="0"/>
    <x v="1939"/>
    <n v="1002.72"/>
    <n v="557.28"/>
    <x v="2"/>
    <x v="1"/>
    <x v="1"/>
    <s v="09:13"/>
    <s v="Weekend"/>
  </r>
  <r>
    <x v="890"/>
    <x v="220"/>
    <s v="CUST0040"/>
    <x v="624"/>
    <x v="2"/>
    <s v="PRD086"/>
    <x v="70"/>
    <x v="8"/>
    <s v="STR085"/>
    <x v="78"/>
    <x v="0"/>
    <s v="EMP0154"/>
    <s v="Dinesh Varma"/>
    <s v="Store Manager"/>
    <n v="1"/>
    <n v="327.08"/>
    <n v="0"/>
    <n v="0"/>
    <x v="1940"/>
    <n v="274.61"/>
    <n v="101.53"/>
    <x v="2"/>
    <x v="1"/>
    <x v="1"/>
    <s v="15:51"/>
    <s v="Weekend"/>
  </r>
  <r>
    <x v="2093"/>
    <x v="344"/>
    <s v="CUST0024"/>
    <x v="177"/>
    <x v="1"/>
    <s v="PRD087"/>
    <x v="19"/>
    <x v="8"/>
    <s v="STR010"/>
    <x v="74"/>
    <x v="0"/>
    <s v="EMP0129"/>
    <s v="Arun Nair"/>
    <s v="Inventory"/>
    <n v="4"/>
    <n v="71.290000000000006"/>
    <n v="20"/>
    <n v="57.03"/>
    <x v="1941"/>
    <n v="237.48"/>
    <n v="-9.35"/>
    <x v="2"/>
    <x v="1"/>
    <x v="1"/>
    <s v="20:37"/>
    <s v="Weekday"/>
  </r>
  <r>
    <x v="2094"/>
    <x v="0"/>
    <s v="CUST0280"/>
    <x v="625"/>
    <x v="1"/>
    <s v="PRD136"/>
    <x v="45"/>
    <x v="7"/>
    <s v="STR075"/>
    <x v="10"/>
    <x v="0"/>
    <s v="EMP0132"/>
    <s v="Radha Balan"/>
    <s v="Sales"/>
    <n v="1"/>
    <n v="123.11"/>
    <n v="0"/>
    <n v="0"/>
    <x v="1942"/>
    <n v="91.18"/>
    <n v="50.4"/>
    <x v="2"/>
    <x v="0"/>
    <x v="2"/>
    <s v="12:11"/>
    <s v="Weekend"/>
  </r>
  <r>
    <x v="2095"/>
    <x v="112"/>
    <s v="CUST0055"/>
    <x v="615"/>
    <x v="1"/>
    <s v="PRD092"/>
    <x v="59"/>
    <x v="8"/>
    <s v="STR013"/>
    <x v="50"/>
    <x v="0"/>
    <s v="EMP0155"/>
    <s v="Vijay Chandran"/>
    <s v="Cashier"/>
    <n v="3"/>
    <n v="224.28"/>
    <n v="15"/>
    <n v="100.93"/>
    <x v="1943"/>
    <n v="577.16999999999996"/>
    <n v="80.53"/>
    <x v="2"/>
    <x v="1"/>
    <x v="1"/>
    <s v="15:07"/>
    <s v="Weekend"/>
  </r>
  <r>
    <x v="2096"/>
    <x v="23"/>
    <s v="CUST0638"/>
    <x v="450"/>
    <x v="0"/>
    <s v="PRD014"/>
    <x v="67"/>
    <x v="0"/>
    <s v="STR110"/>
    <x v="118"/>
    <x v="1"/>
    <s v="EMP0187"/>
    <s v="Yogesh Naidu"/>
    <s v="Billing"/>
    <n v="3"/>
    <n v="477.96"/>
    <n v="15"/>
    <n v="215.08"/>
    <x v="1944"/>
    <n v="1054.8900000000001"/>
    <n v="346.73"/>
    <x v="2"/>
    <x v="1"/>
    <x v="1"/>
    <s v="17:34"/>
    <s v="Weekend"/>
  </r>
  <r>
    <x v="2097"/>
    <x v="47"/>
    <s v="CUST0010"/>
    <x v="567"/>
    <x v="2"/>
    <s v="PRD047"/>
    <x v="52"/>
    <x v="5"/>
    <s v="STR140"/>
    <x v="73"/>
    <x v="1"/>
    <s v="EMP0145"/>
    <s v="Ilango Reddy"/>
    <s v="Cashier"/>
    <n v="4"/>
    <n v="474.19"/>
    <n v="10"/>
    <n v="189.68"/>
    <x v="1945"/>
    <n v="1375.56"/>
    <n v="331.52"/>
    <x v="2"/>
    <x v="1"/>
    <x v="1"/>
    <s v="12:40"/>
    <s v="Weekday"/>
  </r>
  <r>
    <x v="2098"/>
    <x v="16"/>
    <s v="Customer Id Missing"/>
    <x v="195"/>
    <x v="3"/>
    <s v="PRD011"/>
    <x v="86"/>
    <x v="9"/>
    <s v="STR098"/>
    <x v="39"/>
    <x v="2"/>
    <s v="EMP0096"/>
    <s v="Manoj Nathan"/>
    <s v="Sales"/>
    <n v="7"/>
    <n v="184.37"/>
    <n v="5"/>
    <n v="64.53"/>
    <x v="1946"/>
    <n v="715.61"/>
    <n v="694.36"/>
    <x v="2"/>
    <x v="1"/>
    <x v="1"/>
    <s v="20:51"/>
    <s v="Weekend"/>
  </r>
  <r>
    <x v="2099"/>
    <x v="18"/>
    <s v="CUST0062"/>
    <x v="448"/>
    <x v="2"/>
    <s v="PRD041"/>
    <x v="135"/>
    <x v="12"/>
    <s v="STR109"/>
    <x v="162"/>
    <x v="1"/>
    <s v="EMP0180"/>
    <s v="Venkat Balan"/>
    <s v="Billing"/>
    <n v="4"/>
    <n v="217.85"/>
    <n v="10"/>
    <n v="87.14"/>
    <x v="1947"/>
    <n v="758.76"/>
    <n v="143.13999999999999"/>
    <x v="2"/>
    <x v="1"/>
    <x v="2"/>
    <s v="21:50"/>
    <s v="Weekend"/>
  </r>
  <r>
    <x v="2100"/>
    <x v="193"/>
    <s v="CUST0676"/>
    <x v="254"/>
    <x v="0"/>
    <s v="PRD077"/>
    <x v="97"/>
    <x v="2"/>
    <s v="STR108"/>
    <x v="30"/>
    <x v="1"/>
    <s v="EMP0171"/>
    <s v="Ashok Nair"/>
    <s v="Cashier"/>
    <n v="8"/>
    <n v="88.63"/>
    <n v="20"/>
    <n v="141.81"/>
    <x v="1948"/>
    <n v="545.36"/>
    <n v="21.87"/>
    <x v="2"/>
    <x v="1"/>
    <x v="1"/>
    <s v="09:16"/>
    <s v="Weekday"/>
  </r>
  <r>
    <x v="2101"/>
    <x v="130"/>
    <s v="CUST0337"/>
    <x v="626"/>
    <x v="2"/>
    <s v="PRD022"/>
    <x v="10"/>
    <x v="0"/>
    <s v="STR038"/>
    <x v="35"/>
    <x v="0"/>
    <s v="EMP0255"/>
    <s v="Jagan Chettiar"/>
    <s v="Billing"/>
    <n v="4"/>
    <n v="397.22"/>
    <n v="15"/>
    <n v="238.33"/>
    <x v="1949"/>
    <n v="1277.48"/>
    <n v="275.64999999999998"/>
    <x v="2"/>
    <x v="1"/>
    <x v="1"/>
    <s v="18:37"/>
    <s v="Weekend"/>
  </r>
  <r>
    <x v="2102"/>
    <x v="59"/>
    <s v="CUST0578"/>
    <x v="627"/>
    <x v="2"/>
    <s v="PRD031"/>
    <x v="90"/>
    <x v="1"/>
    <s v="STR074"/>
    <x v="49"/>
    <x v="0"/>
    <s v="EMP0270"/>
    <s v="Priya Venkataraman"/>
    <s v="Operations"/>
    <n v="1"/>
    <n v="342.46"/>
    <n v="20"/>
    <n v="68.489999999999995"/>
    <x v="1950"/>
    <n v="271.77999999999997"/>
    <n v="43.29"/>
    <x v="2"/>
    <x v="1"/>
    <x v="1"/>
    <s v="14:57"/>
    <s v="Weekend"/>
  </r>
  <r>
    <x v="2103"/>
    <x v="30"/>
    <s v="CUST0645"/>
    <x v="222"/>
    <x v="0"/>
    <s v="PRD020"/>
    <x v="80"/>
    <x v="0"/>
    <s v="STR095"/>
    <x v="55"/>
    <x v="1"/>
    <s v="EMP0177"/>
    <s v="Raghav Iyer"/>
    <s v="Store Manager"/>
    <n v="6"/>
    <n v="105.36"/>
    <n v="0"/>
    <n v="0"/>
    <x v="1951"/>
    <n v="516.29999999999995"/>
    <n v="210.68"/>
    <x v="2"/>
    <x v="1"/>
    <x v="1"/>
    <s v="18:47"/>
    <s v="Weekend"/>
  </r>
  <r>
    <x v="2104"/>
    <x v="349"/>
    <s v="CUST0406"/>
    <x v="435"/>
    <x v="0"/>
    <s v="PRD150"/>
    <x v="51"/>
    <x v="10"/>
    <s v="STR180"/>
    <x v="106"/>
    <x v="3"/>
    <s v="EMP0093"/>
    <s v="Devi Pillai"/>
    <s v="Cashier"/>
    <n v="6"/>
    <n v="214.86"/>
    <n v="20"/>
    <n v="257.83"/>
    <x v="1952"/>
    <n v="948.36"/>
    <n v="82.97"/>
    <x v="2"/>
    <x v="1"/>
    <x v="1"/>
    <s v="09:28"/>
    <s v="Weekday"/>
  </r>
  <r>
    <x v="2105"/>
    <x v="133"/>
    <s v="CUST0620"/>
    <x v="287"/>
    <x v="1"/>
    <s v="PRD072"/>
    <x v="23"/>
    <x v="2"/>
    <s v="STR076"/>
    <x v="4"/>
    <x v="0"/>
    <s v="EMP0069"/>
    <s v="Uma Chandran"/>
    <s v="Store Manager"/>
    <n v="3"/>
    <n v="340.25"/>
    <n v="5"/>
    <n v="51.04"/>
    <x v="1953"/>
    <n v="791.55"/>
    <n v="323.62"/>
    <x v="2"/>
    <x v="1"/>
    <x v="2"/>
    <s v="18:20"/>
    <s v="Weekend"/>
  </r>
  <r>
    <x v="2106"/>
    <x v="54"/>
    <s v="CUST0360"/>
    <x v="348"/>
    <x v="2"/>
    <s v="PRD132"/>
    <x v="58"/>
    <x v="7"/>
    <s v="STR020"/>
    <x v="12"/>
    <x v="0"/>
    <s v="EMP0296"/>
    <s v="Vani Venkataraman"/>
    <s v="Billing"/>
    <n v="4"/>
    <n v="351.78"/>
    <n v="0"/>
    <n v="0"/>
    <x v="1954"/>
    <n v="1015.32"/>
    <n v="391.8"/>
    <x v="2"/>
    <x v="1"/>
    <x v="2"/>
    <s v="14:21"/>
    <s v="Weekday"/>
  </r>
  <r>
    <x v="2107"/>
    <x v="274"/>
    <s v="CUST0253"/>
    <x v="169"/>
    <x v="1"/>
    <s v="PRD022"/>
    <x v="10"/>
    <x v="0"/>
    <s v="STR088"/>
    <x v="97"/>
    <x v="0"/>
    <s v="EMP0012"/>
    <s v="Suresh Nathan"/>
    <s v="Cashier"/>
    <n v="0"/>
    <n v="397.22"/>
    <n v="0"/>
    <n v="0"/>
    <x v="1955"/>
    <n v="1596.85"/>
    <n v="389.25"/>
    <x v="2"/>
    <x v="1"/>
    <x v="0"/>
    <s v="18:27"/>
    <s v="Weekday"/>
  </r>
  <r>
    <x v="2108"/>
    <x v="250"/>
    <s v="CUST0570"/>
    <x v="499"/>
    <x v="1"/>
    <s v="PRD006"/>
    <x v="30"/>
    <x v="9"/>
    <s v="STR096"/>
    <x v="126"/>
    <x v="1"/>
    <s v="EMP0301"/>
    <s v="Kalpana Prabhu"/>
    <s v="Inventory"/>
    <n v="3"/>
    <n v="343.56"/>
    <n v="0"/>
    <n v="0"/>
    <x v="1956"/>
    <n v="648.96"/>
    <n v="381.72"/>
    <x v="2"/>
    <x v="1"/>
    <x v="1"/>
    <s v="20:44"/>
    <s v="Weekday"/>
  </r>
  <r>
    <x v="2109"/>
    <x v="8"/>
    <s v="CUST0618"/>
    <x v="375"/>
    <x v="0"/>
    <s v="PRD013"/>
    <x v="44"/>
    <x v="0"/>
    <s v="STR086"/>
    <x v="14"/>
    <x v="0"/>
    <s v="EMP0263"/>
    <s v="Vani Nair"/>
    <s v="Cashier"/>
    <n v="7"/>
    <n v="181.93"/>
    <n v="0"/>
    <n v="0"/>
    <x v="1957"/>
    <n v="869.68"/>
    <n v="594.86"/>
    <x v="2"/>
    <x v="1"/>
    <x v="2"/>
    <s v="15:26"/>
    <s v="Weekend"/>
  </r>
  <r>
    <x v="2110"/>
    <x v="186"/>
    <s v="CUST0336"/>
    <x v="267"/>
    <x v="1"/>
    <s v="PRD038"/>
    <x v="111"/>
    <x v="12"/>
    <s v="STR085"/>
    <x v="78"/>
    <x v="0"/>
    <s v="EMP0154"/>
    <s v="Dinesh Varma"/>
    <s v="Store Manager"/>
    <n v="5"/>
    <n v="130.09"/>
    <n v="15"/>
    <n v="97.57"/>
    <x v="1958"/>
    <n v="563.1"/>
    <n v="72.709999999999994"/>
    <x v="2"/>
    <x v="1"/>
    <x v="1"/>
    <s v="15:45"/>
    <s v="Weekend"/>
  </r>
  <r>
    <x v="2111"/>
    <x v="26"/>
    <s v="CUST0235"/>
    <x v="417"/>
    <x v="0"/>
    <s v="PRD003"/>
    <x v="57"/>
    <x v="9"/>
    <s v="STR052"/>
    <x v="122"/>
    <x v="0"/>
    <s v="EMP0205"/>
    <s v="Divya Menon"/>
    <s v="Store Manager"/>
    <n v="6"/>
    <n v="617.42999999999995"/>
    <n v="5"/>
    <n v="185.23"/>
    <x v="1959"/>
    <n v="2061.9"/>
    <n v="1985.35"/>
    <x v="2"/>
    <x v="1"/>
    <x v="1"/>
    <s v="13:54"/>
    <s v="Weekend"/>
  </r>
  <r>
    <x v="2112"/>
    <x v="185"/>
    <s v="CUST0494"/>
    <x v="316"/>
    <x v="0"/>
    <s v="PRD079"/>
    <x v="28"/>
    <x v="2"/>
    <s v="STR139"/>
    <x v="105"/>
    <x v="1"/>
    <s v="EMP0130"/>
    <s v="Balamurugan Subramaniam"/>
    <s v="Inventory"/>
    <n v="3"/>
    <n v="268.7"/>
    <n v="0"/>
    <n v="0"/>
    <x v="1960"/>
    <n v="582.17999999999995"/>
    <n v="223.92"/>
    <x v="2"/>
    <x v="1"/>
    <x v="2"/>
    <s v="15:54"/>
    <s v="Weekday"/>
  </r>
  <r>
    <x v="2113"/>
    <x v="23"/>
    <s v="CUST0415"/>
    <x v="296"/>
    <x v="0"/>
    <s v="PRD087"/>
    <x v="19"/>
    <x v="8"/>
    <s v="STR050"/>
    <x v="147"/>
    <x v="0"/>
    <s v="EMP0096"/>
    <s v="Manoj Nathan"/>
    <s v="Sales"/>
    <n v="7"/>
    <n v="80.790000000000006"/>
    <n v="5"/>
    <n v="28.28"/>
    <x v="1961"/>
    <n v="415.59"/>
    <n v="202.25"/>
    <x v="2"/>
    <x v="1"/>
    <x v="2"/>
    <s v="14:51"/>
    <s v="Weekend"/>
  </r>
  <r>
    <x v="2114"/>
    <x v="338"/>
    <s v="CUST0591"/>
    <x v="628"/>
    <x v="1"/>
    <s v="PRD133"/>
    <x v="14"/>
    <x v="7"/>
    <s v="STR048"/>
    <x v="28"/>
    <x v="0"/>
    <s v="EMP0312"/>
    <s v="Vasanthi Chettiar"/>
    <s v="Sales"/>
    <n v="3"/>
    <n v="80.5"/>
    <n v="20"/>
    <n v="48.3"/>
    <x v="1962"/>
    <n v="186.75"/>
    <n v="6.45"/>
    <x v="2"/>
    <x v="1"/>
    <x v="1"/>
    <s v="09:12"/>
    <s v="Weekday"/>
  </r>
  <r>
    <x v="2115"/>
    <x v="77"/>
    <s v="CUST0052"/>
    <x v="126"/>
    <x v="0"/>
    <s v="PRD021"/>
    <x v="15"/>
    <x v="0"/>
    <s v="STR154"/>
    <x v="3"/>
    <x v="2"/>
    <s v="EMP0165"/>
    <s v="Aishwarya Nathan"/>
    <s v="Sales"/>
    <n v="4"/>
    <n v="41.61"/>
    <n v="15"/>
    <n v="24.97"/>
    <x v="1963"/>
    <n v="129.6"/>
    <n v="11.87"/>
    <x v="2"/>
    <x v="1"/>
    <x v="1"/>
    <s v="16:11"/>
    <s v="Weekday"/>
  </r>
  <r>
    <x v="2116"/>
    <x v="255"/>
    <s v="CUST0579"/>
    <x v="453"/>
    <x v="0"/>
    <s v="PRD020"/>
    <x v="80"/>
    <x v="0"/>
    <s v="STR023"/>
    <x v="59"/>
    <x v="0"/>
    <s v="EMP0343"/>
    <s v="Kishore Velan"/>
    <s v="Inventory"/>
    <n v="8"/>
    <n v="104.57"/>
    <n v="15"/>
    <n v="125.48"/>
    <x v="1964"/>
    <n v="688.4"/>
    <n v="22.68"/>
    <x v="2"/>
    <x v="1"/>
    <x v="1"/>
    <s v="09:26"/>
    <s v="Weekday"/>
  </r>
  <r>
    <x v="2117"/>
    <x v="267"/>
    <s v="CUST0263"/>
    <x v="18"/>
    <x v="0"/>
    <s v="PRD064"/>
    <x v="53"/>
    <x v="11"/>
    <s v="STR092"/>
    <x v="26"/>
    <x v="0"/>
    <s v="EMP0336"/>
    <s v="Sanjay Sharma"/>
    <s v="Billing"/>
    <n v="5"/>
    <n v="420.93"/>
    <n v="15"/>
    <n v="315.7"/>
    <x v="1965"/>
    <n v="1378.35"/>
    <n v="410.6"/>
    <x v="2"/>
    <x v="1"/>
    <x v="1"/>
    <s v="16:08"/>
    <s v="Weekday"/>
  </r>
  <r>
    <x v="2118"/>
    <x v="285"/>
    <s v="CUST0081"/>
    <x v="459"/>
    <x v="2"/>
    <s v="PRD112"/>
    <x v="16"/>
    <x v="3"/>
    <s v="STR047"/>
    <x v="37"/>
    <x v="0"/>
    <s v="EMP0231"/>
    <s v="Umesh Murugan"/>
    <s v="Billing"/>
    <n v="3"/>
    <n v="251.73"/>
    <n v="0"/>
    <n v="0"/>
    <x v="616"/>
    <n v="631.55999999999995"/>
    <n v="123.63"/>
    <x v="2"/>
    <x v="1"/>
    <x v="2"/>
    <s v="12:15"/>
    <s v="Weekday"/>
  </r>
  <r>
    <x v="2119"/>
    <x v="158"/>
    <s v="CUST0287"/>
    <x v="41"/>
    <x v="1"/>
    <s v="PRD017"/>
    <x v="27"/>
    <x v="0"/>
    <s v="STR130"/>
    <x v="94"/>
    <x v="1"/>
    <s v="EMP0066"/>
    <s v="Padma Raj"/>
    <s v="Operations"/>
    <n v="4"/>
    <n v="464.41"/>
    <n v="0"/>
    <n v="0"/>
    <x v="1966"/>
    <n v="1590.76"/>
    <n v="266.88"/>
    <x v="2"/>
    <x v="1"/>
    <x v="1"/>
    <s v="16:06"/>
    <s v="Weekday"/>
  </r>
  <r>
    <x v="2120"/>
    <x v="322"/>
    <s v="CUST0171"/>
    <x v="26"/>
    <x v="1"/>
    <s v="PRD019"/>
    <x v="35"/>
    <x v="0"/>
    <s v="STR119"/>
    <x v="152"/>
    <x v="1"/>
    <s v="EMP0110"/>
    <s v="Nandhini Chandran"/>
    <s v="Cashier"/>
    <n v="5"/>
    <n v="448.94"/>
    <n v="0"/>
    <n v="0"/>
    <x v="1967"/>
    <n v="1900.4"/>
    <n v="681"/>
    <x v="2"/>
    <x v="1"/>
    <x v="1"/>
    <s v="11:28"/>
    <s v="Weekend"/>
  </r>
  <r>
    <x v="2121"/>
    <x v="88"/>
    <s v="CUST0017"/>
    <x v="354"/>
    <x v="1"/>
    <s v="PRD083"/>
    <x v="26"/>
    <x v="8"/>
    <s v="STR070"/>
    <x v="104"/>
    <x v="0"/>
    <s v="EMP0283"/>
    <s v="Suresh Pandian"/>
    <s v="Sales"/>
    <n v="2"/>
    <n v="425.88"/>
    <n v="0"/>
    <n v="0"/>
    <x v="1968"/>
    <n v="714.94"/>
    <n v="136.82"/>
    <x v="2"/>
    <x v="1"/>
    <x v="0"/>
    <s v="10:48"/>
    <s v="Weekday"/>
  </r>
  <r>
    <x v="2122"/>
    <x v="224"/>
    <s v="CUST0412"/>
    <x v="411"/>
    <x v="0"/>
    <s v="PRD133"/>
    <x v="14"/>
    <x v="7"/>
    <s v="STR135"/>
    <x v="142"/>
    <x v="1"/>
    <s v="EMP0021"/>
    <s v="Tamil Nathan"/>
    <s v="Inventory"/>
    <n v="4"/>
    <n v="89.76"/>
    <n v="10"/>
    <n v="35.9"/>
    <x v="1969"/>
    <n v="249"/>
    <n v="74.14"/>
    <x v="2"/>
    <x v="1"/>
    <x v="1"/>
    <s v="16:37"/>
    <s v="Weekday"/>
  </r>
  <r>
    <x v="2123"/>
    <x v="115"/>
    <s v="CUST0380"/>
    <x v="307"/>
    <x v="1"/>
    <s v="PRD120"/>
    <x v="64"/>
    <x v="6"/>
    <s v="STR148"/>
    <x v="103"/>
    <x v="2"/>
    <s v="EMP0220"/>
    <s v="Ramesh Pillai"/>
    <s v="Operations"/>
    <n v="4"/>
    <n v="109.69"/>
    <n v="5"/>
    <n v="21.94"/>
    <x v="1970"/>
    <n v="371.84"/>
    <n v="44.98"/>
    <x v="2"/>
    <x v="1"/>
    <x v="0"/>
    <s v="20:16"/>
    <s v="Weekday"/>
  </r>
  <r>
    <x v="2124"/>
    <x v="235"/>
    <s v="CUST0005"/>
    <x v="96"/>
    <x v="1"/>
    <s v="PRD108"/>
    <x v="12"/>
    <x v="3"/>
    <s v="STR046"/>
    <x v="0"/>
    <x v="0"/>
    <s v="EMP0023"/>
    <s v="Jayakumar Gounder"/>
    <s v="Operations"/>
    <n v="1"/>
    <n v="306.62"/>
    <n v="0"/>
    <n v="0"/>
    <x v="1971"/>
    <n v="259.93"/>
    <n v="92.68"/>
    <x v="2"/>
    <x v="0"/>
    <x v="2"/>
    <s v="18:04"/>
    <s v="Weekend"/>
  </r>
  <r>
    <x v="2125"/>
    <x v="282"/>
    <s v="CUST0132"/>
    <x v="269"/>
    <x v="2"/>
    <s v="PRD018"/>
    <x v="0"/>
    <x v="0"/>
    <s v="STR062"/>
    <x v="7"/>
    <x v="0"/>
    <s v="EMP0350"/>
    <s v="Uma Pandian"/>
    <s v="Cashier"/>
    <n v="2"/>
    <n v="232.58"/>
    <n v="5"/>
    <n v="23.26"/>
    <x v="1972"/>
    <n v="382.4"/>
    <n v="59.5"/>
    <x v="2"/>
    <x v="1"/>
    <x v="1"/>
    <s v="15:32"/>
    <s v="Weekday"/>
  </r>
  <r>
    <x v="2126"/>
    <x v="309"/>
    <s v="CUST0462"/>
    <x v="123"/>
    <x v="1"/>
    <s v="PRD077"/>
    <x v="97"/>
    <x v="2"/>
    <s v="STR050"/>
    <x v="147"/>
    <x v="0"/>
    <s v="EMP0253"/>
    <s v="Vasanthi Naicker"/>
    <s v="HR"/>
    <n v="4"/>
    <n v="86.11"/>
    <n v="0"/>
    <n v="0"/>
    <x v="1973"/>
    <n v="272.68"/>
    <n v="71.760000000000005"/>
    <x v="2"/>
    <x v="1"/>
    <x v="2"/>
    <s v="09:47"/>
    <s v="Weekday"/>
  </r>
  <r>
    <x v="2127"/>
    <x v="294"/>
    <s v="CUST0540"/>
    <x v="100"/>
    <x v="0"/>
    <s v="PRD010"/>
    <x v="127"/>
    <x v="16"/>
    <s v="STR082"/>
    <x v="87"/>
    <x v="0"/>
    <s v="EMP0115"/>
    <s v="Vasanth Menon"/>
    <s v="Store Manager"/>
    <n v="5"/>
    <n v="182.68"/>
    <n v="20"/>
    <n v="182.68"/>
    <x v="1974"/>
    <n v="538"/>
    <n v="302.33"/>
    <x v="2"/>
    <x v="1"/>
    <x v="1"/>
    <s v="11:13"/>
    <s v="Weekend"/>
  </r>
  <r>
    <x v="2128"/>
    <x v="120"/>
    <s v="CUST0063"/>
    <x v="75"/>
    <x v="0"/>
    <s v="PRD002"/>
    <x v="95"/>
    <x v="9"/>
    <s v="STR140"/>
    <x v="73"/>
    <x v="1"/>
    <s v="EMP0145"/>
    <s v="Ilango Reddy"/>
    <s v="Cashier"/>
    <n v="5"/>
    <n v="455.53"/>
    <n v="0"/>
    <n v="0"/>
    <x v="1975"/>
    <n v="1270.25"/>
    <n v="1349.05"/>
    <x v="2"/>
    <x v="1"/>
    <x v="1"/>
    <s v="19:53"/>
    <s v="Weekend"/>
  </r>
  <r>
    <x v="2129"/>
    <x v="344"/>
    <s v="CUST0200"/>
    <x v="65"/>
    <x v="0"/>
    <s v="PRD004"/>
    <x v="89"/>
    <x v="9"/>
    <s v="STR058"/>
    <x v="90"/>
    <x v="0"/>
    <s v="EMP0028"/>
    <s v="Thiru Krishnan"/>
    <s v="Sales"/>
    <n v="5"/>
    <n v="402.8"/>
    <n v="5"/>
    <n v="100.7"/>
    <x v="1976"/>
    <n v="1182.7"/>
    <n v="730.6"/>
    <x v="2"/>
    <x v="0"/>
    <x v="2"/>
    <s v="10:19"/>
    <s v="Weekday"/>
  </r>
  <r>
    <x v="2130"/>
    <x v="349"/>
    <s v="CUST0412"/>
    <x v="411"/>
    <x v="0"/>
    <s v="PRD031"/>
    <x v="90"/>
    <x v="1"/>
    <s v="STR102"/>
    <x v="129"/>
    <x v="0"/>
    <s v="EMP0193"/>
    <s v="Chandrasekar Chandran"/>
    <s v="HR"/>
    <n v="5"/>
    <n v="376.44"/>
    <n v="0"/>
    <n v="0"/>
    <x v="1977"/>
    <n v="1358.9"/>
    <n v="523.29999999999995"/>
    <x v="2"/>
    <x v="1"/>
    <x v="1"/>
    <s v="14:13"/>
    <s v="Weekday"/>
  </r>
  <r>
    <x v="2131"/>
    <x v="30"/>
    <s v="CUST0497"/>
    <x v="478"/>
    <x v="0"/>
    <s v="PRD058"/>
    <x v="146"/>
    <x v="11"/>
    <s v="STR104"/>
    <x v="143"/>
    <x v="1"/>
    <s v="EMP0067"/>
    <s v="Chandran Nair"/>
    <s v="Sales"/>
    <n v="3"/>
    <n v="358.83"/>
    <n v="15"/>
    <n v="161.47"/>
    <x v="1978"/>
    <n v="752.04"/>
    <n v="300.23"/>
    <x v="2"/>
    <x v="1"/>
    <x v="2"/>
    <s v="09:19"/>
    <s v="Weekend"/>
  </r>
  <r>
    <x v="2132"/>
    <x v="30"/>
    <s v="CUST0581"/>
    <x v="629"/>
    <x v="1"/>
    <s v="PRD027"/>
    <x v="17"/>
    <x v="1"/>
    <s v="STR059"/>
    <x v="68"/>
    <x v="0"/>
    <s v="EMP0094"/>
    <s v="Pandi Naicker"/>
    <s v="Cashier"/>
    <n v="4"/>
    <n v="139.21"/>
    <n v="20"/>
    <n v="111.37"/>
    <x v="770"/>
    <n v="427.96"/>
    <n v="84.33"/>
    <x v="2"/>
    <x v="1"/>
    <x v="1"/>
    <s v="11:08"/>
    <s v="Weekend"/>
  </r>
  <r>
    <x v="2133"/>
    <x v="307"/>
    <s v="CUST0136"/>
    <x v="398"/>
    <x v="1"/>
    <s v="PRD132"/>
    <x v="58"/>
    <x v="7"/>
    <s v="STR099"/>
    <x v="86"/>
    <x v="1"/>
    <s v="EMP0026"/>
    <s v="Nandhini Pandian"/>
    <s v="Operations"/>
    <n v="5"/>
    <n v="351.78"/>
    <n v="5"/>
    <n v="87.94"/>
    <x v="1979"/>
    <n v="1269.1500000000001"/>
    <n v="401.81"/>
    <x v="2"/>
    <x v="1"/>
    <x v="1"/>
    <s v="12:38"/>
    <s v="Weekday"/>
  </r>
  <r>
    <x v="2134"/>
    <x v="29"/>
    <s v="CUST0058"/>
    <x v="12"/>
    <x v="0"/>
    <s v="PRD016"/>
    <x v="34"/>
    <x v="0"/>
    <s v="STR032"/>
    <x v="99"/>
    <x v="0"/>
    <s v="EMP0186"/>
    <s v="Hemalatha Velan"/>
    <s v="Billing"/>
    <n v="7"/>
    <n v="64.59"/>
    <n v="0"/>
    <n v="0"/>
    <x v="1980"/>
    <n v="337.05"/>
    <n v="115.08"/>
    <x v="2"/>
    <x v="1"/>
    <x v="1"/>
    <s v="12:13"/>
    <s v="Weekday"/>
  </r>
  <r>
    <x v="2135"/>
    <x v="160"/>
    <s v="CUST0165"/>
    <x v="283"/>
    <x v="0"/>
    <s v="PRD012"/>
    <x v="61"/>
    <x v="9"/>
    <s v="STR069"/>
    <x v="108"/>
    <x v="0"/>
    <s v="EMP0275"/>
    <s v="Tara Kumar"/>
    <s v="Billing"/>
    <n v="7"/>
    <n v="585.84"/>
    <n v="20"/>
    <n v="820.18"/>
    <x v="1981"/>
    <n v="2354.8000000000002"/>
    <n v="1418"/>
    <x v="2"/>
    <x v="1"/>
    <x v="1"/>
    <s v="17:09"/>
    <s v="Weekend"/>
  </r>
  <r>
    <x v="2136"/>
    <x v="262"/>
    <s v="CUST0395"/>
    <x v="324"/>
    <x v="2"/>
    <s v="PRD086"/>
    <x v="70"/>
    <x v="8"/>
    <s v="STR036"/>
    <x v="83"/>
    <x v="0"/>
    <s v="EMP0150"/>
    <s v="Dhanya Iyer"/>
    <s v="Operations"/>
    <n v="4"/>
    <n v="327.08"/>
    <n v="20"/>
    <n v="261.66000000000003"/>
    <x v="1982"/>
    <n v="1098.44"/>
    <n v="105.22"/>
    <x v="2"/>
    <x v="1"/>
    <x v="1"/>
    <s v="14:47"/>
    <s v="Weekend"/>
  </r>
  <r>
    <x v="2137"/>
    <x v="12"/>
    <s v="CUST0054"/>
    <x v="76"/>
    <x v="0"/>
    <s v="PRD093"/>
    <x v="4"/>
    <x v="4"/>
    <s v="STR154"/>
    <x v="3"/>
    <x v="2"/>
    <s v="EMP0207"/>
    <s v="Geetha Velan"/>
    <s v="Sales"/>
    <n v="8"/>
    <n v="108.33"/>
    <n v="5"/>
    <n v="43.33"/>
    <x v="1983"/>
    <n v="638.55999999999995"/>
    <n v="308.25"/>
    <x v="2"/>
    <x v="1"/>
    <x v="1"/>
    <s v="21:29"/>
    <s v="Weekend"/>
  </r>
  <r>
    <x v="2138"/>
    <x v="84"/>
    <s v="CUST0021"/>
    <x v="143"/>
    <x v="1"/>
    <s v="PRD004"/>
    <x v="89"/>
    <x v="9"/>
    <s v="STR110"/>
    <x v="118"/>
    <x v="1"/>
    <s v="EMP0178"/>
    <s v="Jaya Sharma"/>
    <s v="Cashier"/>
    <n v="2"/>
    <n v="398.25"/>
    <n v="10"/>
    <n v="79.650000000000006"/>
    <x v="1984"/>
    <n v="473.08"/>
    <n v="243.77"/>
    <x v="2"/>
    <x v="1"/>
    <x v="1"/>
    <s v="10:21"/>
    <s v="Weekday"/>
  </r>
  <r>
    <x v="2139"/>
    <x v="242"/>
    <s v="CUST0551"/>
    <x v="201"/>
    <x v="0"/>
    <s v="PRD057"/>
    <x v="5"/>
    <x v="5"/>
    <s v="STR044"/>
    <x v="20"/>
    <x v="0"/>
    <s v="EMP0208"/>
    <s v="Devi Reddy"/>
    <s v="Inventory"/>
    <n v="5"/>
    <n v="326.05"/>
    <n v="0"/>
    <n v="0"/>
    <x v="1985"/>
    <n v="1175.25"/>
    <n v="455"/>
    <x v="2"/>
    <x v="1"/>
    <x v="1"/>
    <s v="15:13"/>
    <s v="Weekday"/>
  </r>
  <r>
    <x v="2140"/>
    <x v="181"/>
    <s v="CUST0665"/>
    <x v="271"/>
    <x v="1"/>
    <s v="PRD051"/>
    <x v="43"/>
    <x v="5"/>
    <s v="STR021"/>
    <x v="121"/>
    <x v="0"/>
    <s v="EMP0280"/>
    <s v="Hema Mudaliar"/>
    <s v="Store Manager"/>
    <n v="2"/>
    <n v="147.97"/>
    <n v="20"/>
    <n v="59.19"/>
    <x v="1986"/>
    <n v="225.6"/>
    <n v="46.66"/>
    <x v="2"/>
    <x v="1"/>
    <x v="2"/>
    <s v="17:49"/>
    <s v="Weekend"/>
  </r>
  <r>
    <x v="2141"/>
    <x v="360"/>
    <s v="CUST0568"/>
    <x v="286"/>
    <x v="0"/>
    <s v="PRD083"/>
    <x v="26"/>
    <x v="8"/>
    <s v="STR148"/>
    <x v="103"/>
    <x v="2"/>
    <s v="EMP0216"/>
    <s v="Deepak Nathan"/>
    <s v="HR"/>
    <n v="4"/>
    <n v="467.31"/>
    <n v="10"/>
    <n v="186.92"/>
    <x v="1987"/>
    <n v="1429.88"/>
    <n v="252.44"/>
    <x v="2"/>
    <x v="1"/>
    <x v="1"/>
    <s v="09:30"/>
    <s v="Weekday"/>
  </r>
  <r>
    <x v="2142"/>
    <x v="163"/>
    <s v="CUST0056"/>
    <x v="581"/>
    <x v="1"/>
    <s v="PRD002"/>
    <x v="95"/>
    <x v="9"/>
    <s v="STR062"/>
    <x v="7"/>
    <x v="0"/>
    <s v="EMP0350"/>
    <s v="Uma Pandian"/>
    <s v="Cashier"/>
    <n v="5"/>
    <n v="440.5"/>
    <n v="0"/>
    <n v="0"/>
    <x v="1988"/>
    <n v="1270.25"/>
    <n v="932.25"/>
    <x v="2"/>
    <x v="1"/>
    <x v="1"/>
    <s v="20:00"/>
    <s v="Weekday"/>
  </r>
  <r>
    <x v="2143"/>
    <x v="265"/>
    <s v="CUST0610"/>
    <x v="504"/>
    <x v="0"/>
    <s v="PRD093"/>
    <x v="4"/>
    <x v="4"/>
    <s v="STR040"/>
    <x v="91"/>
    <x v="1"/>
    <s v="EMP0061"/>
    <s v="Poornima Devi"/>
    <s v="Billing"/>
    <n v="4"/>
    <n v="109.34"/>
    <n v="20"/>
    <n v="87.47"/>
    <x v="1989"/>
    <n v="319.27999999999997"/>
    <n v="30.61"/>
    <x v="2"/>
    <x v="1"/>
    <x v="1"/>
    <s v="13:27"/>
    <s v="Weekday"/>
  </r>
  <r>
    <x v="2144"/>
    <x v="17"/>
    <s v="CUST0571"/>
    <x v="340"/>
    <x v="0"/>
    <s v="PRD096"/>
    <x v="132"/>
    <x v="4"/>
    <s v="STR135"/>
    <x v="142"/>
    <x v="1"/>
    <s v="EMP0307"/>
    <s v="Kishore Chandran"/>
    <s v="Cashier"/>
    <n v="5"/>
    <n v="222.64"/>
    <n v="15"/>
    <n v="166.98"/>
    <x v="1990"/>
    <n v="851"/>
    <n v="95.22"/>
    <x v="2"/>
    <x v="1"/>
    <x v="0"/>
    <s v="16:52"/>
    <s v="Weekday"/>
  </r>
  <r>
    <x v="2145"/>
    <x v="78"/>
    <s v="CUST0516"/>
    <x v="146"/>
    <x v="0"/>
    <s v="PRD071"/>
    <x v="76"/>
    <x v="2"/>
    <s v="STR069"/>
    <x v="108"/>
    <x v="0"/>
    <s v="EMP0042"/>
    <s v="Nirmala Venkataraman"/>
    <s v="Sales"/>
    <n v="3"/>
    <n v="57.88"/>
    <n v="5"/>
    <n v="8.68"/>
    <x v="1991"/>
    <n v="129.03"/>
    <n v="35.93"/>
    <x v="2"/>
    <x v="1"/>
    <x v="2"/>
    <s v="11:03"/>
    <s v="Weekday"/>
  </r>
  <r>
    <x v="2146"/>
    <x v="193"/>
    <s v="CUST0190"/>
    <x v="305"/>
    <x v="2"/>
    <s v="PRD005"/>
    <x v="44"/>
    <x v="9"/>
    <s v="STR010"/>
    <x v="74"/>
    <x v="0"/>
    <s v="EMP0129"/>
    <s v="Arun Nair"/>
    <s v="Inventory"/>
    <n v="4"/>
    <n v="332.74"/>
    <n v="0"/>
    <n v="0"/>
    <x v="1234"/>
    <n v="821.08"/>
    <n v="509.88"/>
    <x v="2"/>
    <x v="1"/>
    <x v="2"/>
    <s v="09:02"/>
    <s v="Weekday"/>
  </r>
  <r>
    <x v="2147"/>
    <x v="289"/>
    <s v="CUST0360"/>
    <x v="348"/>
    <x v="2"/>
    <s v="PRD117"/>
    <x v="82"/>
    <x v="6"/>
    <s v="STR025"/>
    <x v="64"/>
    <x v="0"/>
    <s v="EMP0281"/>
    <s v="Malathi Iyer"/>
    <s v="Sales"/>
    <n v="2"/>
    <n v="268.32"/>
    <n v="0"/>
    <n v="0"/>
    <x v="1992"/>
    <n v="482.88"/>
    <n v="134.26"/>
    <x v="2"/>
    <x v="1"/>
    <x v="1"/>
    <s v="12:06"/>
    <s v="Weekend"/>
  </r>
  <r>
    <x v="2148"/>
    <x v="164"/>
    <s v="CUST0433"/>
    <x v="314"/>
    <x v="0"/>
    <s v="PRD035"/>
    <x v="29"/>
    <x v="1"/>
    <s v="STR071"/>
    <x v="5"/>
    <x v="0"/>
    <s v="EMP0144"/>
    <s v="Chitra Nair"/>
    <s v="Cashier"/>
    <n v="4"/>
    <n v="525.54999999999995"/>
    <n v="20"/>
    <n v="420.44"/>
    <x v="1993"/>
    <n v="1559.2"/>
    <n v="122.56"/>
    <x v="2"/>
    <x v="0"/>
    <x v="1"/>
    <s v="15:19"/>
    <s v="Weekday"/>
  </r>
  <r>
    <x v="2149"/>
    <x v="220"/>
    <s v="CUST0057"/>
    <x v="25"/>
    <x v="1"/>
    <s v="PRD026"/>
    <x v="99"/>
    <x v="1"/>
    <s v="STR062"/>
    <x v="7"/>
    <x v="0"/>
    <s v="EMP0350"/>
    <s v="Uma Pandian"/>
    <s v="Cashier"/>
    <n v="5"/>
    <n v="329.69"/>
    <n v="5"/>
    <n v="82.42"/>
    <x v="1994"/>
    <n v="1236.25"/>
    <n v="564.67999999999995"/>
    <x v="2"/>
    <x v="1"/>
    <x v="1"/>
    <s v="09:38"/>
    <s v="Weekend"/>
  </r>
  <r>
    <x v="2150"/>
    <x v="317"/>
    <s v="CUST0528"/>
    <x v="331"/>
    <x v="1"/>
    <s v="PRD006"/>
    <x v="30"/>
    <x v="9"/>
    <s v="STR023"/>
    <x v="59"/>
    <x v="0"/>
    <s v="EMP0171"/>
    <s v="Ashok Nair"/>
    <s v="Cashier"/>
    <n v="5"/>
    <n v="343.56"/>
    <n v="0"/>
    <n v="0"/>
    <x v="1033"/>
    <n v="1081.5999999999999"/>
    <n v="636.20000000000005"/>
    <x v="2"/>
    <x v="1"/>
    <x v="0"/>
    <s v="18:43"/>
    <s v="Weekday"/>
  </r>
  <r>
    <x v="2151"/>
    <x v="131"/>
    <s v="CUST0330"/>
    <x v="292"/>
    <x v="1"/>
    <s v="PRD120"/>
    <x v="64"/>
    <x v="6"/>
    <s v="STR088"/>
    <x v="97"/>
    <x v="0"/>
    <s v="EMP0012"/>
    <s v="Suresh Nathan"/>
    <s v="Cashier"/>
    <n v="4"/>
    <n v="109.69"/>
    <n v="20"/>
    <n v="87.75"/>
    <x v="1995"/>
    <n v="371.84"/>
    <n v="31.82"/>
    <x v="2"/>
    <x v="1"/>
    <x v="2"/>
    <s v="17:08"/>
    <s v="Weekend"/>
  </r>
  <r>
    <x v="2152"/>
    <x v="192"/>
    <s v="CUST0490"/>
    <x v="139"/>
    <x v="0"/>
    <s v="PRD023"/>
    <x v="102"/>
    <x v="0"/>
    <s v="STR099"/>
    <x v="86"/>
    <x v="1"/>
    <s v="EMP0202"/>
    <s v="Vani Chettiar"/>
    <s v="Sales"/>
    <n v="8"/>
    <n v="357.49"/>
    <n v="10"/>
    <n v="285.99"/>
    <x v="1996"/>
    <n v="2128.8000000000002"/>
    <n v="831.22"/>
    <x v="2"/>
    <x v="1"/>
    <x v="1"/>
    <s v="20:43"/>
    <s v="Weekend"/>
  </r>
  <r>
    <x v="2153"/>
    <x v="227"/>
    <s v="CUST0621"/>
    <x v="56"/>
    <x v="0"/>
    <s v="PRD099"/>
    <x v="72"/>
    <x v="4"/>
    <s v="STR078"/>
    <x v="53"/>
    <x v="0"/>
    <s v="EMP0296"/>
    <s v="Vani Venkataraman"/>
    <s v="Billing"/>
    <n v="6"/>
    <n v="432.81"/>
    <n v="10"/>
    <n v="259.69"/>
    <x v="1997"/>
    <n v="2084.8200000000002"/>
    <n v="252.35"/>
    <x v="2"/>
    <x v="1"/>
    <x v="1"/>
    <s v="18:04"/>
    <s v="Weekday"/>
  </r>
  <r>
    <x v="2154"/>
    <x v="220"/>
    <s v="CUST0178"/>
    <x v="454"/>
    <x v="0"/>
    <s v="PRD053"/>
    <x v="50"/>
    <x v="5"/>
    <s v="STR053"/>
    <x v="11"/>
    <x v="0"/>
    <s v="EMP0007"/>
    <s v="Udhay Selvam"/>
    <s v="Billing"/>
    <n v="3"/>
    <n v="270.85000000000002"/>
    <n v="0"/>
    <n v="0"/>
    <x v="1998"/>
    <n v="583.91999999999996"/>
    <n v="350.51"/>
    <x v="2"/>
    <x v="1"/>
    <x v="1"/>
    <s v="09:24"/>
    <s v="Weekend"/>
  </r>
  <r>
    <x v="2155"/>
    <x v="136"/>
    <s v="CUST0209"/>
    <x v="202"/>
    <x v="0"/>
    <s v="PRD028"/>
    <x v="48"/>
    <x v="1"/>
    <s v="STR067"/>
    <x v="102"/>
    <x v="0"/>
    <s v="EMP0247"/>
    <s v="Sudha Balan"/>
    <s v="Sales"/>
    <n v="6"/>
    <n v="435.71"/>
    <n v="10"/>
    <n v="261.43"/>
    <x v="1999"/>
    <n v="1859.88"/>
    <n v="492.95"/>
    <x v="2"/>
    <x v="1"/>
    <x v="1"/>
    <s v="13:41"/>
    <s v="Weekday"/>
  </r>
  <r>
    <x v="2156"/>
    <x v="19"/>
    <s v="CUST0676"/>
    <x v="254"/>
    <x v="0"/>
    <s v="PRD028"/>
    <x v="48"/>
    <x v="1"/>
    <s v="STR078"/>
    <x v="53"/>
    <x v="0"/>
    <s v="EMP0196"/>
    <s v="Elango Sekar"/>
    <s v="Operations"/>
    <n v="6"/>
    <n v="412.57"/>
    <n v="0"/>
    <n v="0"/>
    <x v="2000"/>
    <n v="1859.88"/>
    <n v="986.85"/>
    <x v="2"/>
    <x v="1"/>
    <x v="1"/>
    <s v="17:11"/>
    <s v="Weekend"/>
  </r>
  <r>
    <x v="2157"/>
    <x v="8"/>
    <s v="CUST0455"/>
    <x v="127"/>
    <x v="0"/>
    <s v="PRD014"/>
    <x v="67"/>
    <x v="0"/>
    <s v="STR092"/>
    <x v="26"/>
    <x v="0"/>
    <s v="EMP0336"/>
    <s v="Sanjay Sharma"/>
    <s v="Billing"/>
    <n v="4"/>
    <n v="487.95"/>
    <n v="5"/>
    <n v="97.59"/>
    <x v="2001"/>
    <n v="1406.52"/>
    <n v="725.82"/>
    <x v="2"/>
    <x v="1"/>
    <x v="1"/>
    <s v="12:51"/>
    <s v="Weekend"/>
  </r>
  <r>
    <x v="2158"/>
    <x v="248"/>
    <s v="CUST0500"/>
    <x v="327"/>
    <x v="0"/>
    <s v="PRD017"/>
    <x v="27"/>
    <x v="0"/>
    <s v="STR174"/>
    <x v="46"/>
    <x v="3"/>
    <s v="EMP0266"/>
    <s v="Bhuvana Iyer"/>
    <s v="Billing"/>
    <n v="7"/>
    <n v="527.84"/>
    <n v="0"/>
    <n v="0"/>
    <x v="2002"/>
    <n v="2783.83"/>
    <n v="911.05"/>
    <x v="2"/>
    <x v="1"/>
    <x v="1"/>
    <s v="11:59"/>
    <s v="Weekday"/>
  </r>
  <r>
    <x v="2159"/>
    <x v="72"/>
    <s v="CUST0235"/>
    <x v="417"/>
    <x v="0"/>
    <s v="PRD022"/>
    <x v="10"/>
    <x v="0"/>
    <s v="STR140"/>
    <x v="73"/>
    <x v="1"/>
    <s v="EMP0145"/>
    <s v="Ilango Reddy"/>
    <s v="Cashier"/>
    <n v="4"/>
    <n v="445.21"/>
    <n v="0"/>
    <n v="0"/>
    <x v="2003"/>
    <n v="1277.48"/>
    <n v="770.49"/>
    <x v="2"/>
    <x v="1"/>
    <x v="2"/>
    <s v="20:08"/>
    <s v="Weekend"/>
  </r>
  <r>
    <x v="2160"/>
    <x v="210"/>
    <s v="CUST0236"/>
    <x v="593"/>
    <x v="2"/>
    <s v="PRD066"/>
    <x v="73"/>
    <x v="11"/>
    <s v="STR090"/>
    <x v="146"/>
    <x v="0"/>
    <s v="EMP0080"/>
    <s v="Charulatha Balan"/>
    <s v="Sales"/>
    <n v="4"/>
    <n v="491.81"/>
    <n v="5"/>
    <n v="98.36"/>
    <x v="2004"/>
    <n v="1462.28"/>
    <n v="686.93"/>
    <x v="2"/>
    <x v="1"/>
    <x v="2"/>
    <s v="15:03"/>
    <s v="Weekend"/>
  </r>
  <r>
    <x v="2161"/>
    <x v="316"/>
    <s v="CUST0697"/>
    <x v="630"/>
    <x v="2"/>
    <s v="PRD090"/>
    <x v="91"/>
    <x v="8"/>
    <s v="STR046"/>
    <x v="0"/>
    <x v="0"/>
    <s v="EMP0087"/>
    <s v="Nagarajan Rao"/>
    <s v="Sales"/>
    <n v="1"/>
    <n v="438.7"/>
    <n v="5"/>
    <n v="21.93"/>
    <x v="573"/>
    <n v="370.18"/>
    <n v="46.59"/>
    <x v="2"/>
    <x v="1"/>
    <x v="1"/>
    <s v="20:46"/>
    <s v="Weekday"/>
  </r>
  <r>
    <x v="2162"/>
    <x v="179"/>
    <s v="CUST0611"/>
    <x v="138"/>
    <x v="0"/>
    <s v="PRD017"/>
    <x v="27"/>
    <x v="0"/>
    <s v="STR125"/>
    <x v="109"/>
    <x v="1"/>
    <s v="EMP0259"/>
    <s v="Ramesh Sekar"/>
    <s v="Inventory"/>
    <n v="4"/>
    <n v="522.07000000000005"/>
    <n v="15"/>
    <n v="313.24"/>
    <x v="2005"/>
    <n v="1590.76"/>
    <n v="184.28"/>
    <x v="2"/>
    <x v="1"/>
    <x v="1"/>
    <s v="20:55"/>
    <s v="Weekday"/>
  </r>
  <r>
    <x v="2163"/>
    <x v="225"/>
    <s v="CUST0300"/>
    <x v="185"/>
    <x v="2"/>
    <s v="PRD037"/>
    <x v="115"/>
    <x v="12"/>
    <s v="STR027"/>
    <x v="17"/>
    <x v="0"/>
    <s v="EMP0143"/>
    <s v="Chitra Prabhu"/>
    <s v="Sales"/>
    <n v="3"/>
    <n v="245.32"/>
    <n v="15"/>
    <n v="110.39"/>
    <x v="2006"/>
    <n v="628.14"/>
    <n v="91.27"/>
    <x v="2"/>
    <x v="1"/>
    <x v="1"/>
    <s v="18:32"/>
    <s v="Weekend"/>
  </r>
  <r>
    <x v="2164"/>
    <x v="5"/>
    <s v="CUST0161"/>
    <x v="148"/>
    <x v="0"/>
    <s v="PRD067"/>
    <x v="56"/>
    <x v="11"/>
    <s v="STR019"/>
    <x v="9"/>
    <x v="0"/>
    <s v="EMP0064"/>
    <s v="Sanjay Venkataraman"/>
    <s v="Cashier"/>
    <n v="6"/>
    <n v="188.94"/>
    <n v="15"/>
    <n v="170.05"/>
    <x v="2007"/>
    <n v="813.96"/>
    <n v="294.17"/>
    <x v="2"/>
    <x v="1"/>
    <x v="1"/>
    <s v="16:43"/>
    <s v="Weekend"/>
  </r>
  <r>
    <x v="2165"/>
    <x v="83"/>
    <s v="CUST0554"/>
    <x v="266"/>
    <x v="1"/>
    <s v="PRD034"/>
    <x v="84"/>
    <x v="1"/>
    <s v="STR041"/>
    <x v="80"/>
    <x v="0"/>
    <s v="EMP0325"/>
    <s v="Chandran Naidu"/>
    <s v="Cashier"/>
    <n v="4"/>
    <n v="124.84"/>
    <n v="15"/>
    <n v="74.900000000000006"/>
    <x v="2008"/>
    <n v="389.4"/>
    <n v="98.73"/>
    <x v="2"/>
    <x v="1"/>
    <x v="1"/>
    <s v="13:20"/>
    <s v="Weekend"/>
  </r>
  <r>
    <x v="2166"/>
    <x v="124"/>
    <s v="CUST0542"/>
    <x v="444"/>
    <x v="2"/>
    <s v="PRD027"/>
    <x v="17"/>
    <x v="1"/>
    <s v="STR147"/>
    <x v="157"/>
    <x v="2"/>
    <s v="EMP0159"/>
    <s v="Devi Gupta"/>
    <s v="Store Manager"/>
    <n v="2"/>
    <n v="139.21"/>
    <n v="0"/>
    <n v="0"/>
    <x v="2009"/>
    <n v="213.98"/>
    <n v="64.44"/>
    <x v="2"/>
    <x v="1"/>
    <x v="2"/>
    <s v="13:39"/>
    <s v="Weekday"/>
  </r>
  <r>
    <x v="2167"/>
    <x v="275"/>
    <s v="CUST0522"/>
    <x v="134"/>
    <x v="1"/>
    <s v="PRD115"/>
    <x v="20"/>
    <x v="3"/>
    <s v="STR063"/>
    <x v="72"/>
    <x v="0"/>
    <s v="EMP0118"/>
    <s v="Banu Nathan"/>
    <s v="Inventory"/>
    <n v="1"/>
    <n v="372.61"/>
    <n v="20"/>
    <n v="74.52"/>
    <x v="2010"/>
    <n v="319.91000000000003"/>
    <n v="-21.82"/>
    <x v="2"/>
    <x v="1"/>
    <x v="2"/>
    <s v="17:04"/>
    <s v="Weekday"/>
  </r>
  <r>
    <x v="2168"/>
    <x v="361"/>
    <s v="CUST0160"/>
    <x v="437"/>
    <x v="1"/>
    <s v="PRD111"/>
    <x v="3"/>
    <x v="3"/>
    <s v="STR104"/>
    <x v="143"/>
    <x v="1"/>
    <s v="EMP0148"/>
    <s v="Malathi Rao"/>
    <s v="Billing"/>
    <n v="2"/>
    <n v="225.45"/>
    <n v="20"/>
    <n v="90.18"/>
    <x v="2011"/>
    <n v="381.8"/>
    <n v="-21.08"/>
    <x v="2"/>
    <x v="1"/>
    <x v="1"/>
    <s v="14:30"/>
    <s v="Weekday"/>
  </r>
  <r>
    <x v="2169"/>
    <x v="69"/>
    <s v="CUST0269"/>
    <x v="372"/>
    <x v="1"/>
    <s v="PRD140"/>
    <x v="66"/>
    <x v="10"/>
    <s v="STR028"/>
    <x v="29"/>
    <x v="0"/>
    <s v="EMP0123"/>
    <s v="Sundar Sharma"/>
    <s v="Cashier"/>
    <n v="4"/>
    <n v="352.51"/>
    <n v="10"/>
    <n v="141"/>
    <x v="2012"/>
    <n v="1040.24"/>
    <n v="228.8"/>
    <x v="2"/>
    <x v="1"/>
    <x v="1"/>
    <s v="11:24"/>
    <s v="Weekday"/>
  </r>
  <r>
    <x v="2170"/>
    <x v="22"/>
    <s v="CUST0627"/>
    <x v="168"/>
    <x v="1"/>
    <s v="PRD097"/>
    <x v="7"/>
    <x v="4"/>
    <s v="STR061"/>
    <x v="66"/>
    <x v="0"/>
    <s v="EMP0279"/>
    <s v="Arun Varma"/>
    <s v="Sales"/>
    <n v="3"/>
    <n v="365.92"/>
    <n v="5"/>
    <n v="54.89"/>
    <x v="2013"/>
    <n v="931.14"/>
    <n v="111.73"/>
    <x v="2"/>
    <x v="1"/>
    <x v="1"/>
    <s v="11:24"/>
    <s v="Weekday"/>
  </r>
  <r>
    <x v="2171"/>
    <x v="25"/>
    <s v="CUST0315"/>
    <x v="165"/>
    <x v="1"/>
    <s v="PRD033"/>
    <x v="13"/>
    <x v="1"/>
    <s v="STR020"/>
    <x v="12"/>
    <x v="0"/>
    <s v="EMP0221"/>
    <s v="Banu Reddy"/>
    <s v="Sales"/>
    <n v="3"/>
    <n v="217.42"/>
    <n v="15"/>
    <n v="97.84"/>
    <x v="2014"/>
    <n v="531.09"/>
    <n v="23.33"/>
    <x v="2"/>
    <x v="1"/>
    <x v="1"/>
    <s v="21:19"/>
    <s v="Weekday"/>
  </r>
  <r>
    <x v="2172"/>
    <x v="198"/>
    <s v="CUST0657"/>
    <x v="399"/>
    <x v="1"/>
    <s v="PRD150"/>
    <x v="51"/>
    <x v="10"/>
    <s v="STR106"/>
    <x v="65"/>
    <x v="1"/>
    <s v="EMP0212"/>
    <s v="Tamil Pandian"/>
    <s v="Billing"/>
    <n v="1"/>
    <n v="214.04"/>
    <n v="5"/>
    <n v="10.7"/>
    <x v="2015"/>
    <n v="158.06"/>
    <n v="45.28"/>
    <x v="2"/>
    <x v="1"/>
    <x v="1"/>
    <s v="20:32"/>
    <s v="Weekday"/>
  </r>
  <r>
    <x v="2173"/>
    <x v="214"/>
    <s v="CUST0464"/>
    <x v="149"/>
    <x v="1"/>
    <s v="PRD050"/>
    <x v="40"/>
    <x v="5"/>
    <s v="STR088"/>
    <x v="97"/>
    <x v="0"/>
    <s v="EMP0229"/>
    <s v="Udhay Sekar"/>
    <s v="Sales"/>
    <n v="2"/>
    <n v="51.33"/>
    <n v="20"/>
    <n v="20.53"/>
    <x v="2016"/>
    <n v="74.959999999999994"/>
    <n v="7.17"/>
    <x v="2"/>
    <x v="1"/>
    <x v="1"/>
    <s v="14:02"/>
    <s v="Weekday"/>
  </r>
  <r>
    <x v="2174"/>
    <x v="235"/>
    <s v="CUST0297"/>
    <x v="265"/>
    <x v="0"/>
    <s v="PRD016"/>
    <x v="34"/>
    <x v="0"/>
    <s v="STR117"/>
    <x v="47"/>
    <x v="0"/>
    <s v="EMP0009"/>
    <s v="Usha Chettiar"/>
    <s v="Cashier"/>
    <n v="6"/>
    <n v="67.94"/>
    <n v="0"/>
    <n v="0"/>
    <x v="2017"/>
    <n v="288.89999999999998"/>
    <n v="179.89"/>
    <x v="2"/>
    <x v="1"/>
    <x v="1"/>
    <s v="21:56"/>
    <s v="Weekend"/>
  </r>
  <r>
    <x v="2175"/>
    <x v="140"/>
    <s v="CUST0023"/>
    <x v="378"/>
    <x v="1"/>
    <s v="PRD004"/>
    <x v="89"/>
    <x v="9"/>
    <s v="STR046"/>
    <x v="0"/>
    <x v="0"/>
    <s v="EMP0172"/>
    <s v="Geetha Naicker"/>
    <s v="Cashier"/>
    <n v="4"/>
    <n v="398.25"/>
    <n v="0"/>
    <n v="0"/>
    <x v="271"/>
    <n v="946.16"/>
    <n v="885.79"/>
    <x v="2"/>
    <x v="1"/>
    <x v="1"/>
    <s v="18:21"/>
    <s v="Weekend"/>
  </r>
  <r>
    <x v="2176"/>
    <x v="191"/>
    <s v="CUST0317"/>
    <x v="275"/>
    <x v="1"/>
    <s v="PRD059"/>
    <x v="133"/>
    <x v="11"/>
    <s v="STR104"/>
    <x v="143"/>
    <x v="1"/>
    <s v="EMP0067"/>
    <s v="Chandran Nair"/>
    <s v="Sales"/>
    <n v="3"/>
    <n v="507.5"/>
    <n v="20"/>
    <n v="304.5"/>
    <x v="2018"/>
    <n v="1089.8699999999999"/>
    <n v="310.83"/>
    <x v="2"/>
    <x v="1"/>
    <x v="1"/>
    <s v="16:40"/>
    <s v="Weekend"/>
  </r>
  <r>
    <x v="2177"/>
    <x v="5"/>
    <s v="CUST0304"/>
    <x v="60"/>
    <x v="2"/>
    <s v="PRD008"/>
    <x v="88"/>
    <x v="9"/>
    <s v="STR153"/>
    <x v="167"/>
    <x v="2"/>
    <s v="EMP0168"/>
    <s v="Sudha Sekar"/>
    <s v="Cashier"/>
    <n v="1"/>
    <n v="455.79"/>
    <n v="0"/>
    <n v="0"/>
    <x v="354"/>
    <n v="282.88"/>
    <n v="241.28"/>
    <x v="2"/>
    <x v="1"/>
    <x v="0"/>
    <s v="16:21"/>
    <s v="Weekend"/>
  </r>
  <r>
    <x v="2178"/>
    <x v="85"/>
    <s v="CUST0152"/>
    <x v="250"/>
    <x v="2"/>
    <s v="PRD106"/>
    <x v="69"/>
    <x v="3"/>
    <s v="STR008"/>
    <x v="8"/>
    <x v="0"/>
    <s v="EMP0115"/>
    <s v="Vasanth Menon"/>
    <s v="Store Manager"/>
    <n v="4"/>
    <n v="227"/>
    <n v="15"/>
    <n v="136.19999999999999"/>
    <x v="2019"/>
    <n v="785.2"/>
    <n v="102.37"/>
    <x v="2"/>
    <x v="1"/>
    <x v="1"/>
    <s v="13:24"/>
    <s v="Weekend"/>
  </r>
  <r>
    <x v="2179"/>
    <x v="39"/>
    <s v="CUST0554"/>
    <x v="266"/>
    <x v="1"/>
    <s v="PRD043"/>
    <x v="137"/>
    <x v="12"/>
    <s v="STR125"/>
    <x v="109"/>
    <x v="1"/>
    <s v="EMP0139"/>
    <s v="Balamurugan Devi"/>
    <s v="Operations"/>
    <n v="5"/>
    <n v="42.97"/>
    <n v="0"/>
    <n v="0"/>
    <x v="2020"/>
    <n v="182.95"/>
    <n v="31.9"/>
    <x v="2"/>
    <x v="1"/>
    <x v="1"/>
    <s v="19:15"/>
    <s v="Weekday"/>
  </r>
  <r>
    <x v="2180"/>
    <x v="186"/>
    <s v="CUST0286"/>
    <x v="394"/>
    <x v="1"/>
    <s v="PRD108"/>
    <x v="12"/>
    <x v="3"/>
    <s v="STR087"/>
    <x v="88"/>
    <x v="0"/>
    <s v="EMP0222"/>
    <s v="Poornima Rao"/>
    <s v="Inventory"/>
    <n v="4"/>
    <n v="306.62"/>
    <n v="20"/>
    <n v="245.3"/>
    <x v="2021"/>
    <n v="1039.72"/>
    <n v="88.64"/>
    <x v="2"/>
    <x v="1"/>
    <x v="1"/>
    <s v="19:17"/>
    <s v="Weekend"/>
  </r>
  <r>
    <x v="2181"/>
    <x v="81"/>
    <s v="CUST0450"/>
    <x v="285"/>
    <x v="0"/>
    <s v="PRD052"/>
    <x v="98"/>
    <x v="5"/>
    <s v="STR021"/>
    <x v="121"/>
    <x v="0"/>
    <s v="EMP0280"/>
    <s v="Hema Mudaliar"/>
    <s v="Store Manager"/>
    <n v="6"/>
    <n v="356.52"/>
    <n v="0"/>
    <n v="0"/>
    <x v="2022"/>
    <n v="1532.94"/>
    <n v="606.17999999999995"/>
    <x v="2"/>
    <x v="1"/>
    <x v="1"/>
    <s v="19:57"/>
    <s v="Weekday"/>
  </r>
  <r>
    <x v="2182"/>
    <x v="57"/>
    <s v="CUST0463"/>
    <x v="496"/>
    <x v="0"/>
    <s v="PRD090"/>
    <x v="91"/>
    <x v="8"/>
    <s v="STR172"/>
    <x v="40"/>
    <x v="3"/>
    <s v="EMP0111"/>
    <s v="Devi Mudaliar"/>
    <s v="Store Manager"/>
    <n v="8"/>
    <n v="502.19"/>
    <n v="20"/>
    <n v="803.5"/>
    <x v="2023"/>
    <n v="2961.44"/>
    <n v="734.68"/>
    <x v="2"/>
    <x v="1"/>
    <x v="1"/>
    <s v="20:33"/>
    <s v="Weekend"/>
  </r>
  <r>
    <x v="2183"/>
    <x v="305"/>
    <s v="CUST0141"/>
    <x v="36"/>
    <x v="2"/>
    <s v="PRD098"/>
    <x v="94"/>
    <x v="4"/>
    <s v="STR011"/>
    <x v="111"/>
    <x v="0"/>
    <s v="EMP0341"/>
    <s v="Indira Chandran"/>
    <s v="Billing"/>
    <n v="4"/>
    <n v="83.13"/>
    <n v="10"/>
    <n v="33.25"/>
    <x v="2024"/>
    <n v="276.36"/>
    <n v="22.91"/>
    <x v="2"/>
    <x v="1"/>
    <x v="1"/>
    <s v="11:58"/>
    <s v="Weekday"/>
  </r>
  <r>
    <x v="2184"/>
    <x v="66"/>
    <s v="CUST0343"/>
    <x v="190"/>
    <x v="1"/>
    <s v="PRD032"/>
    <x v="42"/>
    <x v="1"/>
    <s v="STR100"/>
    <x v="128"/>
    <x v="1"/>
    <s v="EMP0324"/>
    <s v="Devi Raj"/>
    <s v="Inventory"/>
    <n v="5"/>
    <n v="141.11000000000001"/>
    <n v="0"/>
    <n v="0"/>
    <x v="2025"/>
    <n v="579.54999999999995"/>
    <n v="126"/>
    <x v="2"/>
    <x v="1"/>
    <x v="0"/>
    <s v="11:10"/>
    <s v="Weekday"/>
  </r>
  <r>
    <x v="2185"/>
    <x v="81"/>
    <s v="CUST0258"/>
    <x v="270"/>
    <x v="1"/>
    <s v="PRD084"/>
    <x v="118"/>
    <x v="8"/>
    <s v="STR090"/>
    <x v="146"/>
    <x v="0"/>
    <s v="EMP0068"/>
    <s v="Manoj Subramaniam"/>
    <s v="Sales"/>
    <n v="2"/>
    <n v="221.61"/>
    <n v="0"/>
    <n v="0"/>
    <x v="2026"/>
    <n v="364.34"/>
    <n v="78.88"/>
    <x v="2"/>
    <x v="1"/>
    <x v="1"/>
    <s v="21:38"/>
    <s v="Weekday"/>
  </r>
  <r>
    <x v="2186"/>
    <x v="14"/>
    <s v="CUST0223"/>
    <x v="228"/>
    <x v="0"/>
    <s v="PRD005"/>
    <x v="44"/>
    <x v="9"/>
    <s v="STR029"/>
    <x v="32"/>
    <x v="0"/>
    <s v="EMP0035"/>
    <s v="Kavya Nathan"/>
    <s v="HR"/>
    <n v="5"/>
    <n v="336.33"/>
    <n v="10"/>
    <n v="168.16"/>
    <x v="2027"/>
    <n v="1026.3499999999999"/>
    <n v="714.16"/>
    <x v="2"/>
    <x v="1"/>
    <x v="1"/>
    <s v="09:36"/>
    <s v="Weekend"/>
  </r>
  <r>
    <x v="2187"/>
    <x v="325"/>
    <s v="CUST0698"/>
    <x v="356"/>
    <x v="1"/>
    <s v="PRD077"/>
    <x v="97"/>
    <x v="2"/>
    <s v="STR005"/>
    <x v="149"/>
    <x v="0"/>
    <s v="EMP0311"/>
    <s v="Vijay Gounder"/>
    <s v="Store Manager"/>
    <n v="1"/>
    <n v="86.11"/>
    <n v="0"/>
    <n v="0"/>
    <x v="2028"/>
    <n v="68.17"/>
    <n v="17.940000000000001"/>
    <x v="2"/>
    <x v="1"/>
    <x v="1"/>
    <s v="09:09"/>
    <s v="Weekday"/>
  </r>
  <r>
    <x v="2188"/>
    <x v="69"/>
    <s v="CUST0415"/>
    <x v="296"/>
    <x v="0"/>
    <s v="PRD122"/>
    <x v="46"/>
    <x v="6"/>
    <s v="STR126"/>
    <x v="60"/>
    <x v="1"/>
    <s v="EMP0063"/>
    <s v="Lakshmi Devi"/>
    <s v="Store Manager"/>
    <n v="4"/>
    <n v="115.25"/>
    <n v="0"/>
    <n v="0"/>
    <x v="2029"/>
    <n v="354.88"/>
    <n v="106.12"/>
    <x v="2"/>
    <x v="1"/>
    <x v="1"/>
    <s v="12:12"/>
    <s v="Weekday"/>
  </r>
  <r>
    <x v="2189"/>
    <x v="175"/>
    <s v="CUST0443"/>
    <x v="368"/>
    <x v="2"/>
    <s v="PRD052"/>
    <x v="98"/>
    <x v="5"/>
    <s v="STR139"/>
    <x v="105"/>
    <x v="1"/>
    <s v="EMP0045"/>
    <s v="Mani Pillai"/>
    <s v="Cashier"/>
    <n v="1"/>
    <n v="328.59"/>
    <n v="0"/>
    <n v="0"/>
    <x v="2030"/>
    <n v="255.49"/>
    <n v="73.099999999999994"/>
    <x v="2"/>
    <x v="1"/>
    <x v="1"/>
    <s v="16:28"/>
    <s v="Weekday"/>
  </r>
  <r>
    <x v="2190"/>
    <x v="157"/>
    <s v="CUST0076"/>
    <x v="442"/>
    <x v="0"/>
    <s v="PRD062"/>
    <x v="112"/>
    <x v="11"/>
    <s v="STR033"/>
    <x v="23"/>
    <x v="0"/>
    <s v="EMP0024"/>
    <s v="Bhavani Kumar"/>
    <s v="Cashier"/>
    <n v="4"/>
    <n v="476.18"/>
    <n v="0"/>
    <n v="0"/>
    <x v="2031"/>
    <n v="1302.44"/>
    <n v="602.28"/>
    <x v="2"/>
    <x v="1"/>
    <x v="0"/>
    <s v="11:12"/>
    <s v="Weekday"/>
  </r>
  <r>
    <x v="2191"/>
    <x v="342"/>
    <s v="CUST0055"/>
    <x v="615"/>
    <x v="1"/>
    <s v="PRD086"/>
    <x v="70"/>
    <x v="8"/>
    <s v="STR070"/>
    <x v="104"/>
    <x v="0"/>
    <s v="EMP0219"/>
    <s v="Kavya Menon"/>
    <s v="Billing"/>
    <n v="3"/>
    <n v="327.08"/>
    <n v="0"/>
    <n v="0"/>
    <x v="2032"/>
    <n v="823.83"/>
    <n v="157.41"/>
    <x v="2"/>
    <x v="1"/>
    <x v="1"/>
    <s v="14:13"/>
    <s v="Weekday"/>
  </r>
  <r>
    <x v="2192"/>
    <x v="4"/>
    <s v="CUST0005"/>
    <x v="96"/>
    <x v="1"/>
    <s v="PRD063"/>
    <x v="71"/>
    <x v="11"/>
    <s v="STR029"/>
    <x v="32"/>
    <x v="0"/>
    <s v="EMP0198"/>
    <s v="Ovi Chettiar"/>
    <s v="Store Manager"/>
    <n v="4"/>
    <n v="73.83"/>
    <n v="0"/>
    <n v="0"/>
    <x v="2033"/>
    <n v="217.28"/>
    <n v="78.040000000000006"/>
    <x v="2"/>
    <x v="1"/>
    <x v="1"/>
    <s v="17:55"/>
    <s v="Weekday"/>
  </r>
  <r>
    <x v="2193"/>
    <x v="6"/>
    <s v="CUST0216"/>
    <x v="42"/>
    <x v="2"/>
    <s v="PRD062"/>
    <x v="112"/>
    <x v="11"/>
    <s v="STR079"/>
    <x v="123"/>
    <x v="0"/>
    <s v="EMP0295"/>
    <s v="Lakshmi Nair"/>
    <s v="Inventory"/>
    <n v="4"/>
    <n v="446.17"/>
    <n v="20"/>
    <n v="356.94"/>
    <x v="2034"/>
    <n v="1302.44"/>
    <n v="339.46"/>
    <x v="2"/>
    <x v="1"/>
    <x v="1"/>
    <s v="10:29"/>
    <s v="Weekend"/>
  </r>
  <r>
    <x v="2194"/>
    <x v="22"/>
    <s v="CUST0002"/>
    <x v="559"/>
    <x v="1"/>
    <s v="PRD111"/>
    <x v="3"/>
    <x v="3"/>
    <s v="STR160"/>
    <x v="62"/>
    <x v="2"/>
    <s v="EMP0073"/>
    <s v="Harini Prabhu"/>
    <s v="Sales"/>
    <n v="2"/>
    <n v="225.45"/>
    <n v="0"/>
    <n v="0"/>
    <x v="2035"/>
    <n v="381.8"/>
    <n v="69.099999999999994"/>
    <x v="2"/>
    <x v="1"/>
    <x v="2"/>
    <s v="11:09"/>
    <s v="Weekday"/>
  </r>
  <r>
    <x v="2195"/>
    <x v="81"/>
    <s v="CUST0305"/>
    <x v="132"/>
    <x v="2"/>
    <s v="PRD016"/>
    <x v="34"/>
    <x v="0"/>
    <s v="STR051"/>
    <x v="52"/>
    <x v="0"/>
    <s v="EMP0021"/>
    <s v="Tamil Nathan"/>
    <s v="Inventory"/>
    <n v="1"/>
    <n v="59.92"/>
    <n v="20"/>
    <n v="11.98"/>
    <x v="2036"/>
    <n v="48.15"/>
    <n v="-0.21"/>
    <x v="2"/>
    <x v="1"/>
    <x v="2"/>
    <s v="10:53"/>
    <s v="Weekday"/>
  </r>
  <r>
    <x v="2196"/>
    <x v="338"/>
    <s v="CUST0645"/>
    <x v="222"/>
    <x v="0"/>
    <s v="PRD086"/>
    <x v="70"/>
    <x v="8"/>
    <s v="STR002"/>
    <x v="116"/>
    <x v="0"/>
    <s v="EMP0185"/>
    <s v="Ezhil Raj"/>
    <s v="Inventory"/>
    <n v="6"/>
    <n v="363.82"/>
    <n v="20"/>
    <n v="436.58"/>
    <x v="2037"/>
    <n v="1647.66"/>
    <n v="98.68"/>
    <x v="2"/>
    <x v="1"/>
    <x v="1"/>
    <s v="11:13"/>
    <s v="Weekday"/>
  </r>
  <r>
    <x v="2197"/>
    <x v="207"/>
    <s v="CUST0052"/>
    <x v="126"/>
    <x v="0"/>
    <s v="PRD127"/>
    <x v="123"/>
    <x v="6"/>
    <s v="STR017"/>
    <x v="151"/>
    <x v="0"/>
    <s v="EMP0092"/>
    <s v="Tara Gupta"/>
    <s v="Sales"/>
    <n v="7"/>
    <n v="376.93"/>
    <n v="10"/>
    <n v="263.85000000000002"/>
    <x v="2038"/>
    <n v="2032.31"/>
    <n v="342.35"/>
    <x v="2"/>
    <x v="1"/>
    <x v="1"/>
    <s v="18:28"/>
    <s v="Weekday"/>
  </r>
  <r>
    <x v="2198"/>
    <x v="72"/>
    <s v="CUST0232"/>
    <x v="247"/>
    <x v="2"/>
    <s v="PRD051"/>
    <x v="43"/>
    <x v="5"/>
    <s v="STR147"/>
    <x v="157"/>
    <x v="2"/>
    <s v="EMP0001"/>
    <s v="Manoj Pillai"/>
    <s v="Sales"/>
    <n v="4"/>
    <n v="147.97"/>
    <n v="0"/>
    <n v="0"/>
    <x v="66"/>
    <n v="451.2"/>
    <n v="229.46"/>
    <x v="2"/>
    <x v="1"/>
    <x v="2"/>
    <s v="20:01"/>
    <s v="Weekend"/>
  </r>
  <r>
    <x v="2199"/>
    <x v="26"/>
    <s v="CUST0438"/>
    <x v="8"/>
    <x v="2"/>
    <s v="PRD039"/>
    <x v="119"/>
    <x v="12"/>
    <s v="STR080"/>
    <x v="42"/>
    <x v="0"/>
    <s v="EMP0285"/>
    <s v="Lalitha Murugan"/>
    <s v="Store Manager"/>
    <n v="1"/>
    <n v="392.79"/>
    <n v="5"/>
    <n v="19.64"/>
    <x v="2039"/>
    <n v="348.33"/>
    <n v="80.790000000000006"/>
    <x v="2"/>
    <x v="1"/>
    <x v="2"/>
    <s v="11:00"/>
    <s v="Weekend"/>
  </r>
  <r>
    <x v="2200"/>
    <x v="95"/>
    <s v="CUST0333"/>
    <x v="21"/>
    <x v="1"/>
    <s v="PRD101"/>
    <x v="62"/>
    <x v="4"/>
    <s v="STR004"/>
    <x v="98"/>
    <x v="0"/>
    <s v="EMP0040"/>
    <s v="Pandi Selvam"/>
    <s v="Sales"/>
    <n v="4"/>
    <n v="451.89"/>
    <n v="0"/>
    <n v="0"/>
    <x v="2040"/>
    <n v="1548.64"/>
    <n v="530.04999999999995"/>
    <x v="2"/>
    <x v="1"/>
    <x v="1"/>
    <s v="18:38"/>
    <s v="Weekend"/>
  </r>
  <r>
    <x v="2201"/>
    <x v="133"/>
    <s v="CUST0689"/>
    <x v="3"/>
    <x v="1"/>
    <s v="PRD112"/>
    <x v="16"/>
    <x v="3"/>
    <s v="STR083"/>
    <x v="134"/>
    <x v="0"/>
    <s v="EMP0074"/>
    <s v="Indira Varma"/>
    <s v="Sales"/>
    <n v="4"/>
    <n v="251.73"/>
    <n v="10"/>
    <n v="100.69"/>
    <x v="1476"/>
    <n v="842.08"/>
    <n v="200.08"/>
    <x v="2"/>
    <x v="1"/>
    <x v="0"/>
    <s v="15:28"/>
    <s v="Weekend"/>
  </r>
  <r>
    <x v="2202"/>
    <x v="95"/>
    <s v="CUST0152"/>
    <x v="250"/>
    <x v="2"/>
    <s v="PRD084"/>
    <x v="118"/>
    <x v="8"/>
    <s v="STR079"/>
    <x v="123"/>
    <x v="0"/>
    <s v="Missing Employee Id"/>
    <s v="Missing Name"/>
    <s v="Missing Department"/>
    <n v="1"/>
    <n v="221.61"/>
    <n v="10"/>
    <n v="22.16"/>
    <x v="2041"/>
    <n v="182.17"/>
    <n v="47.2"/>
    <x v="2"/>
    <x v="1"/>
    <x v="1"/>
    <s v="10:16"/>
    <s v="Weekend"/>
  </r>
  <r>
    <x v="2203"/>
    <x v="358"/>
    <s v="CUST0392"/>
    <x v="511"/>
    <x v="0"/>
    <s v="PRD097"/>
    <x v="7"/>
    <x v="4"/>
    <s v="STR144"/>
    <x v="127"/>
    <x v="2"/>
    <s v="EMP0047"/>
    <s v="Sundar Gounder"/>
    <s v="Store Manager"/>
    <n v="3"/>
    <n v="403.7"/>
    <n v="0"/>
    <n v="0"/>
    <x v="2042"/>
    <n v="931.14"/>
    <n v="279.95999999999998"/>
    <x v="2"/>
    <x v="1"/>
    <x v="1"/>
    <s v="11:27"/>
    <s v="Weekday"/>
  </r>
  <r>
    <x v="2204"/>
    <x v="182"/>
    <s v="CUST0589"/>
    <x v="11"/>
    <x v="1"/>
    <s v="PRD091"/>
    <x v="101"/>
    <x v="13"/>
    <s v="Missing Store Id"/>
    <x v="173"/>
    <x v="4"/>
    <s v="EMP0244"/>
    <s v="Udhay Chettiar"/>
    <s v="Cashier"/>
    <n v="1"/>
    <n v="376.11"/>
    <n v="0"/>
    <n v="0"/>
    <x v="2043"/>
    <n v="301.57"/>
    <n v="74.540000000000006"/>
    <x v="2"/>
    <x v="1"/>
    <x v="2"/>
    <s v="15:36"/>
    <s v="Weekday"/>
  </r>
  <r>
    <x v="2205"/>
    <x v="198"/>
    <s v="CUST0059"/>
    <x v="438"/>
    <x v="2"/>
    <s v="PRD057"/>
    <x v="5"/>
    <x v="5"/>
    <s v="STR013"/>
    <x v="50"/>
    <x v="0"/>
    <s v="EMP0043"/>
    <s v="Suresh Reddy"/>
    <s v="Cashier"/>
    <n v="1"/>
    <n v="317.99"/>
    <n v="10"/>
    <n v="31.8"/>
    <x v="2044"/>
    <n v="235.05"/>
    <n v="51.14"/>
    <x v="2"/>
    <x v="1"/>
    <x v="0"/>
    <s v="19:57"/>
    <s v="Weekday"/>
  </r>
  <r>
    <x v="2206"/>
    <x v="55"/>
    <s v="CUST0574"/>
    <x v="15"/>
    <x v="2"/>
    <s v="PRD015"/>
    <x v="55"/>
    <x v="0"/>
    <s v="STR048"/>
    <x v="28"/>
    <x v="0"/>
    <s v="EMP0312"/>
    <s v="Vasanthi Chettiar"/>
    <s v="Sales"/>
    <n v="1"/>
    <n v="459.58"/>
    <n v="0"/>
    <n v="0"/>
    <x v="472"/>
    <n v="386.89"/>
    <n v="72.69"/>
    <x v="2"/>
    <x v="1"/>
    <x v="1"/>
    <s v="10:33"/>
    <s v="Weekday"/>
  </r>
  <r>
    <x v="2207"/>
    <x v="212"/>
    <s v="CUST0507"/>
    <x v="13"/>
    <x v="1"/>
    <s v="PRD107"/>
    <x v="81"/>
    <x v="3"/>
    <s v="STR069"/>
    <x v="108"/>
    <x v="0"/>
    <s v="EMP0042"/>
    <s v="Nirmala Venkataraman"/>
    <s v="Sales"/>
    <n v="3"/>
    <n v="405.1"/>
    <n v="10"/>
    <n v="121.53"/>
    <x v="2045"/>
    <n v="1045.23"/>
    <n v="48.54"/>
    <x v="2"/>
    <x v="1"/>
    <x v="1"/>
    <s v="16:07"/>
    <s v="Weekday"/>
  </r>
  <r>
    <x v="2208"/>
    <x v="128"/>
    <s v="CUST0369"/>
    <x v="30"/>
    <x v="2"/>
    <s v="PRD124"/>
    <x v="22"/>
    <x v="6"/>
    <s v="STR017"/>
    <x v="151"/>
    <x v="0"/>
    <s v="EMP0123"/>
    <s v="Sundar Sharma"/>
    <s v="Cashier"/>
    <n v="3"/>
    <n v="121.9"/>
    <n v="0"/>
    <n v="0"/>
    <x v="1176"/>
    <n v="326.76"/>
    <n v="38.94"/>
    <x v="2"/>
    <x v="1"/>
    <x v="1"/>
    <s v="13:34"/>
    <s v="Weekday"/>
  </r>
  <r>
    <x v="2209"/>
    <x v="151"/>
    <s v="CUST0179"/>
    <x v="580"/>
    <x v="0"/>
    <s v="PRD092"/>
    <x v="59"/>
    <x v="8"/>
    <s v="STR010"/>
    <x v="74"/>
    <x v="0"/>
    <s v="EMP0153"/>
    <s v="Eswari Raj"/>
    <s v="Sales"/>
    <n v="3"/>
    <n v="233.2"/>
    <n v="15"/>
    <n v="104.94"/>
    <x v="2046"/>
    <n v="577.16999999999996"/>
    <n v="106.69"/>
    <x v="2"/>
    <x v="1"/>
    <x v="1"/>
    <s v="10:06"/>
    <s v="Weekend"/>
  </r>
  <r>
    <x v="2210"/>
    <x v="59"/>
    <s v="CUST0183"/>
    <x v="357"/>
    <x v="1"/>
    <s v="PRD001"/>
    <x v="92"/>
    <x v="9"/>
    <s v="STR128"/>
    <x v="6"/>
    <x v="1"/>
    <s v="EMP0257"/>
    <s v="Sangeetha Naidu"/>
    <s v="Cashier"/>
    <n v="1"/>
    <n v="299.73"/>
    <n v="0"/>
    <n v="0"/>
    <x v="2047"/>
    <n v="184.74"/>
    <n v="159.94999999999999"/>
    <x v="2"/>
    <x v="1"/>
    <x v="1"/>
    <s v="09:37"/>
    <s v="Weekend"/>
  </r>
  <r>
    <x v="2211"/>
    <x v="196"/>
    <s v="CUST0275"/>
    <x v="180"/>
    <x v="0"/>
    <s v="PRD128"/>
    <x v="105"/>
    <x v="7"/>
    <s v="STR059"/>
    <x v="68"/>
    <x v="0"/>
    <s v="EMP0164"/>
    <s v="Sundar Naicker"/>
    <s v="Billing"/>
    <n v="7"/>
    <n v="286.55"/>
    <n v="20"/>
    <n v="401.17"/>
    <x v="2048"/>
    <n v="1335.18"/>
    <n v="269.5"/>
    <x v="2"/>
    <x v="1"/>
    <x v="1"/>
    <s v="17:56"/>
    <s v="Weekday"/>
  </r>
  <r>
    <x v="2212"/>
    <x v="114"/>
    <s v="CUST0313"/>
    <x v="183"/>
    <x v="2"/>
    <s v="PRD060"/>
    <x v="114"/>
    <x v="11"/>
    <s v="STR160"/>
    <x v="62"/>
    <x v="2"/>
    <s v="EMP0073"/>
    <s v="Harini Prabhu"/>
    <s v="Sales"/>
    <n v="4"/>
    <n v="72.930000000000007"/>
    <n v="15"/>
    <n v="43.76"/>
    <x v="2049"/>
    <n v="217"/>
    <n v="30.96"/>
    <x v="2"/>
    <x v="1"/>
    <x v="1"/>
    <s v="17:50"/>
    <s v="Weekday"/>
  </r>
  <r>
    <x v="2213"/>
    <x v="206"/>
    <s v="CUST0493"/>
    <x v="152"/>
    <x v="0"/>
    <s v="PRD025"/>
    <x v="1"/>
    <x v="1"/>
    <s v="STR137"/>
    <x v="169"/>
    <x v="1"/>
    <s v="EMP0091"/>
    <s v="Hema Nathan"/>
    <s v="Sales"/>
    <n v="3"/>
    <n v="415.18"/>
    <n v="0"/>
    <n v="0"/>
    <x v="2050"/>
    <n v="857.7"/>
    <n v="574.66999999999996"/>
    <x v="2"/>
    <x v="1"/>
    <x v="2"/>
    <s v="20:49"/>
    <s v="Weekend"/>
  </r>
  <r>
    <x v="2214"/>
    <x v="262"/>
    <s v="CUST0353"/>
    <x v="205"/>
    <x v="0"/>
    <s v="PRD027"/>
    <x v="17"/>
    <x v="1"/>
    <s v="STR031"/>
    <x v="58"/>
    <x v="0"/>
    <s v="EMP0153"/>
    <s v="Eswari Raj"/>
    <s v="Sales"/>
    <n v="8"/>
    <n v="150.79"/>
    <n v="0"/>
    <n v="0"/>
    <x v="2051"/>
    <n v="855.92"/>
    <n v="531.35"/>
    <x v="2"/>
    <x v="1"/>
    <x v="1"/>
    <s v="15:56"/>
    <s v="Weekend"/>
  </r>
  <r>
    <x v="2215"/>
    <x v="181"/>
    <s v="CUST0049"/>
    <x v="70"/>
    <x v="0"/>
    <s v="PRD056"/>
    <x v="54"/>
    <x v="5"/>
    <s v="STR108"/>
    <x v="30"/>
    <x v="1"/>
    <s v="EMP0250"/>
    <s v="Dinesh Pandian"/>
    <s v="Sales"/>
    <n v="7"/>
    <n v="346.47"/>
    <n v="10"/>
    <n v="242.53"/>
    <x v="2052"/>
    <n v="1669.01"/>
    <n v="841.16"/>
    <x v="2"/>
    <x v="1"/>
    <x v="0"/>
    <s v="16:52"/>
    <s v="Weekend"/>
  </r>
  <r>
    <x v="285"/>
    <x v="208"/>
    <s v="CUST0108"/>
    <x v="473"/>
    <x v="0"/>
    <s v="PRD076"/>
    <x v="144"/>
    <x v="2"/>
    <s v="STR115"/>
    <x v="168"/>
    <x v="1"/>
    <s v="EMP0269"/>
    <s v="Devi Sharma"/>
    <s v="Billing"/>
    <n v="7"/>
    <n v="397.53"/>
    <n v="0"/>
    <n v="0"/>
    <x v="2053"/>
    <n v="2241.33"/>
    <n v="958.79"/>
    <x v="2"/>
    <x v="1"/>
    <x v="2"/>
    <s v="12:51"/>
    <s v="Weekend"/>
  </r>
  <r>
    <x v="1276"/>
    <x v="341"/>
    <s v="CUST0051"/>
    <x v="14"/>
    <x v="0"/>
    <s v="PRD095"/>
    <x v="18"/>
    <x v="4"/>
    <s v="STR139"/>
    <x v="105"/>
    <x v="1"/>
    <s v="EMP0045"/>
    <s v="Mani Pillai"/>
    <s v="Cashier"/>
    <n v="4"/>
    <n v="77.92"/>
    <n v="0"/>
    <n v="0"/>
    <x v="2054"/>
    <n v="248.56"/>
    <n v="63.12"/>
    <x v="2"/>
    <x v="1"/>
    <x v="1"/>
    <s v="21:10"/>
    <s v="Weekday"/>
  </r>
  <r>
    <x v="2216"/>
    <x v="62"/>
    <s v="CUST0400"/>
    <x v="423"/>
    <x v="2"/>
    <s v="PRD054"/>
    <x v="75"/>
    <x v="5"/>
    <s v="STR121"/>
    <x v="79"/>
    <x v="1"/>
    <s v="EMP0319"/>
    <s v="Harini Kumar"/>
    <s v="Cashier"/>
    <n v="3"/>
    <n v="530.16"/>
    <n v="0"/>
    <n v="0"/>
    <x v="717"/>
    <n v="1137.57"/>
    <n v="691.48"/>
    <x v="2"/>
    <x v="1"/>
    <x v="2"/>
    <s v="11:34"/>
    <s v="Weekend"/>
  </r>
  <r>
    <x v="2217"/>
    <x v="119"/>
    <s v="CUST0641"/>
    <x v="623"/>
    <x v="1"/>
    <s v="PRD107"/>
    <x v="81"/>
    <x v="3"/>
    <s v="STR026"/>
    <x v="41"/>
    <x v="0"/>
    <s v="EMP0253"/>
    <s v="Vasanthi Naicker"/>
    <s v="HR"/>
    <n v="2"/>
    <n v="405.1"/>
    <n v="0"/>
    <n v="0"/>
    <x v="117"/>
    <n v="696.82"/>
    <n v="113.38"/>
    <x v="2"/>
    <x v="1"/>
    <x v="1"/>
    <s v="12:16"/>
    <s v="Weekday"/>
  </r>
  <r>
    <x v="2218"/>
    <x v="54"/>
    <s v="CUST0311"/>
    <x v="493"/>
    <x v="2"/>
    <s v="PRD014"/>
    <x v="67"/>
    <x v="0"/>
    <s v="STR104"/>
    <x v="143"/>
    <x v="1"/>
    <s v="EMP0067"/>
    <s v="Chandran Nair"/>
    <s v="Sales"/>
    <n v="1"/>
    <n v="434.65"/>
    <n v="0"/>
    <n v="0"/>
    <x v="186"/>
    <n v="351.63"/>
    <n v="83.02"/>
    <x v="2"/>
    <x v="0"/>
    <x v="1"/>
    <s v="18:12"/>
    <s v="Weekday"/>
  </r>
  <r>
    <x v="2219"/>
    <x v="161"/>
    <s v="CUST0039"/>
    <x v="239"/>
    <x v="1"/>
    <s v="PRD149"/>
    <x v="24"/>
    <x v="10"/>
    <s v="STR148"/>
    <x v="103"/>
    <x v="2"/>
    <s v="EMP0220"/>
    <s v="Ramesh Pillai"/>
    <s v="Operations"/>
    <n v="2"/>
    <n v="171.25"/>
    <n v="5"/>
    <n v="17.12"/>
    <x v="2055"/>
    <n v="248.66"/>
    <n v="76.72"/>
    <x v="2"/>
    <x v="1"/>
    <x v="2"/>
    <s v="11:34"/>
    <s v="Weekday"/>
  </r>
  <r>
    <x v="2220"/>
    <x v="189"/>
    <s v="CUST0317"/>
    <x v="275"/>
    <x v="1"/>
    <s v="PRD077"/>
    <x v="97"/>
    <x v="2"/>
    <s v="STR158"/>
    <x v="148"/>
    <x v="2"/>
    <s v="EMP0107"/>
    <s v="Sangeetha Devi"/>
    <s v="Sales"/>
    <n v="5"/>
    <n v="86.11"/>
    <n v="15"/>
    <n v="64.58"/>
    <x v="2056"/>
    <n v="340.85"/>
    <n v="80.02"/>
    <x v="2"/>
    <x v="1"/>
    <x v="1"/>
    <s v="10:08"/>
    <s v="Weekend"/>
  </r>
  <r>
    <x v="2221"/>
    <x v="62"/>
    <s v="CUST0500"/>
    <x v="327"/>
    <x v="0"/>
    <s v="PRD033"/>
    <x v="13"/>
    <x v="1"/>
    <s v="STR127"/>
    <x v="114"/>
    <x v="1"/>
    <s v="EMP0192"/>
    <s v="Rajesh Mudaliar"/>
    <s v="Billing"/>
    <n v="4"/>
    <n v="240.52"/>
    <n v="0"/>
    <n v="0"/>
    <x v="2057"/>
    <n v="708.12"/>
    <n v="398.27"/>
    <x v="2"/>
    <x v="1"/>
    <x v="1"/>
    <s v="17:50"/>
    <s v="Weekend"/>
  </r>
  <r>
    <x v="2222"/>
    <x v="248"/>
    <s v="CUST0302"/>
    <x v="631"/>
    <x v="2"/>
    <s v="PRD001"/>
    <x v="92"/>
    <x v="9"/>
    <s v="STR112"/>
    <x v="92"/>
    <x v="1"/>
    <s v="EMP0165"/>
    <s v="Aishwarya Nathan"/>
    <s v="Sales"/>
    <n v="2"/>
    <n v="299.73"/>
    <n v="0"/>
    <n v="0"/>
    <x v="2058"/>
    <n v="369.48"/>
    <n v="229.98"/>
    <x v="2"/>
    <x v="1"/>
    <x v="1"/>
    <s v="11:42"/>
    <s v="Weekday"/>
  </r>
  <r>
    <x v="2223"/>
    <x v="112"/>
    <s v="CUST0223"/>
    <x v="228"/>
    <x v="0"/>
    <s v="PRD031"/>
    <x v="90"/>
    <x v="1"/>
    <s v="STR031"/>
    <x v="58"/>
    <x v="0"/>
    <s v="EMP0153"/>
    <s v="Eswari Raj"/>
    <s v="Sales"/>
    <n v="5"/>
    <n v="379.93"/>
    <n v="15"/>
    <n v="284.95"/>
    <x v="2059"/>
    <n v="1358.9"/>
    <n v="498"/>
    <x v="2"/>
    <x v="1"/>
    <x v="2"/>
    <s v="13:28"/>
    <s v="Weekend"/>
  </r>
  <r>
    <x v="2224"/>
    <x v="289"/>
    <s v="CUST0482"/>
    <x v="131"/>
    <x v="0"/>
    <s v="PRD025"/>
    <x v="1"/>
    <x v="1"/>
    <s v="STR164"/>
    <x v="75"/>
    <x v="2"/>
    <s v="EMP0309"/>
    <s v="Kannan Kumar"/>
    <s v="Sales"/>
    <n v="8"/>
    <n v="407.53"/>
    <n v="0"/>
    <n v="0"/>
    <x v="2060"/>
    <n v="2287.1999999999998"/>
    <n v="1462.08"/>
    <x v="2"/>
    <x v="1"/>
    <x v="1"/>
    <s v="15:00"/>
    <s v="Weekend"/>
  </r>
  <r>
    <x v="2225"/>
    <x v="93"/>
    <s v="CUST0559"/>
    <x v="329"/>
    <x v="2"/>
    <s v="PRD020"/>
    <x v="80"/>
    <x v="0"/>
    <s v="STR100"/>
    <x v="128"/>
    <x v="1"/>
    <s v="EMP0324"/>
    <s v="Devi Raj"/>
    <s v="Inventory"/>
    <n v="3"/>
    <n v="99.93"/>
    <n v="0"/>
    <n v="0"/>
    <x v="2061"/>
    <n v="258.14999999999998"/>
    <n v="86.61"/>
    <x v="2"/>
    <x v="1"/>
    <x v="1"/>
    <s v="16:42"/>
    <s v="Weekend"/>
  </r>
  <r>
    <x v="2226"/>
    <x v="359"/>
    <s v="CUST0037"/>
    <x v="90"/>
    <x v="0"/>
    <s v="PRD138"/>
    <x v="134"/>
    <x v="7"/>
    <s v="STR080"/>
    <x v="42"/>
    <x v="0"/>
    <s v="EMP0285"/>
    <s v="Lalitha Murugan"/>
    <s v="Store Manager"/>
    <n v="1"/>
    <n v="416.08"/>
    <n v="5"/>
    <n v="20.8"/>
    <x v="2062"/>
    <n v="319.64"/>
    <n v="75.64"/>
    <x v="2"/>
    <x v="1"/>
    <x v="1"/>
    <s v="13:11"/>
    <s v="Weekday"/>
  </r>
  <r>
    <x v="2227"/>
    <x v="111"/>
    <s v="CUST0650"/>
    <x v="632"/>
    <x v="2"/>
    <s v="PRD054"/>
    <x v="75"/>
    <x v="5"/>
    <s v="STR101"/>
    <x v="31"/>
    <x v="1"/>
    <s v="EMP0098"/>
    <s v="Dhanya Balan"/>
    <s v="Inventory"/>
    <n v="3"/>
    <n v="530.16"/>
    <n v="0"/>
    <n v="0"/>
    <x v="678"/>
    <n v="1137.57"/>
    <n v="452.91"/>
    <x v="2"/>
    <x v="0"/>
    <x v="0"/>
    <s v="18:21"/>
    <s v="Weekday"/>
  </r>
  <r>
    <x v="2228"/>
    <x v="121"/>
    <s v="CUST0562"/>
    <x v="402"/>
    <x v="0"/>
    <s v="PRD020"/>
    <x v="80"/>
    <x v="0"/>
    <s v="STR052"/>
    <x v="122"/>
    <x v="0"/>
    <s v="EMP0205"/>
    <s v="Divya Menon"/>
    <s v="Store Manager"/>
    <n v="7"/>
    <n v="104.55"/>
    <n v="0"/>
    <n v="0"/>
    <x v="2063"/>
    <n v="602.35"/>
    <n v="239.28"/>
    <x v="2"/>
    <x v="1"/>
    <x v="2"/>
    <s v="17:24"/>
    <s v="Weekend"/>
  </r>
  <r>
    <x v="2229"/>
    <x v="351"/>
    <s v="CUST0023"/>
    <x v="378"/>
    <x v="1"/>
    <s v="PRD045"/>
    <x v="139"/>
    <x v="12"/>
    <s v="STR105"/>
    <x v="159"/>
    <x v="1"/>
    <s v="EMP0089"/>
    <s v="Kalpana Balan"/>
    <s v="Cashier"/>
    <n v="1"/>
    <n v="68.95"/>
    <n v="0"/>
    <n v="0"/>
    <x v="2064"/>
    <n v="57.89"/>
    <n v="11.06"/>
    <x v="2"/>
    <x v="1"/>
    <x v="1"/>
    <s v="15:37"/>
    <s v="Weekday"/>
  </r>
  <r>
    <x v="2230"/>
    <x v="344"/>
    <s v="CUST0175"/>
    <x v="506"/>
    <x v="1"/>
    <s v="PRD052"/>
    <x v="98"/>
    <x v="5"/>
    <s v="STR165"/>
    <x v="166"/>
    <x v="2"/>
    <s v="EMP0070"/>
    <s v="Umesh Subramaniam"/>
    <s v="Sales"/>
    <n v="4"/>
    <n v="328.59"/>
    <n v="10"/>
    <n v="131.44"/>
    <x v="2065"/>
    <n v="1021.96"/>
    <n v="160.96"/>
    <x v="2"/>
    <x v="1"/>
    <x v="1"/>
    <s v="09:49"/>
    <s v="Weekday"/>
  </r>
  <r>
    <x v="2231"/>
    <x v="73"/>
    <s v="CUST0287"/>
    <x v="41"/>
    <x v="1"/>
    <s v="PRD071"/>
    <x v="76"/>
    <x v="2"/>
    <s v="STR120"/>
    <x v="70"/>
    <x v="1"/>
    <s v="EMP0344"/>
    <s v="Meena Kumar"/>
    <s v="Sales"/>
    <n v="4"/>
    <n v="53.39"/>
    <n v="15"/>
    <n v="32.03"/>
    <x v="2066"/>
    <n v="172.04"/>
    <n v="36.72"/>
    <x v="2"/>
    <x v="1"/>
    <x v="1"/>
    <s v="12:11"/>
    <s v="Weekend"/>
  </r>
  <r>
    <x v="2232"/>
    <x v="245"/>
    <s v="CUST0293"/>
    <x v="121"/>
    <x v="0"/>
    <s v="PRD098"/>
    <x v="94"/>
    <x v="4"/>
    <s v="STR046"/>
    <x v="0"/>
    <x v="0"/>
    <s v="EMP0023"/>
    <s v="Jayakumar Gounder"/>
    <s v="Operations"/>
    <n v="3"/>
    <n v="87.95"/>
    <n v="5"/>
    <n v="13.19"/>
    <x v="2067"/>
    <n v="207.27"/>
    <n v="80.989999999999995"/>
    <x v="2"/>
    <x v="1"/>
    <x v="1"/>
    <s v="10:21"/>
    <s v="Weekend"/>
  </r>
  <r>
    <x v="2233"/>
    <x v="61"/>
    <s v="CUST0540"/>
    <x v="100"/>
    <x v="0"/>
    <s v="PRD050"/>
    <x v="40"/>
    <x v="5"/>
    <s v="STR027"/>
    <x v="17"/>
    <x v="0"/>
    <s v="EMP0143"/>
    <s v="Chitra Prabhu"/>
    <s v="Sales"/>
    <n v="3"/>
    <n v="54.59"/>
    <n v="10"/>
    <n v="16.38"/>
    <x v="2068"/>
    <n v="112.44"/>
    <n v="34.950000000000003"/>
    <x v="2"/>
    <x v="1"/>
    <x v="1"/>
    <s v="15:54"/>
    <s v="Weekday"/>
  </r>
  <r>
    <x v="2234"/>
    <x v="160"/>
    <s v="CUST0253"/>
    <x v="169"/>
    <x v="1"/>
    <s v="PRD050"/>
    <x v="40"/>
    <x v="5"/>
    <s v="STR099"/>
    <x v="86"/>
    <x v="1"/>
    <s v="EMP0133"/>
    <s v="Deepak Naicker"/>
    <s v="Sales"/>
    <n v="4"/>
    <n v="51.33"/>
    <n v="5"/>
    <n v="10.27"/>
    <x v="2069"/>
    <n v="149.91999999999999"/>
    <n v="74.39"/>
    <x v="2"/>
    <x v="1"/>
    <x v="1"/>
    <s v="19:48"/>
    <s v="Weekend"/>
  </r>
  <r>
    <x v="2235"/>
    <x v="241"/>
    <s v="CUST0436"/>
    <x v="151"/>
    <x v="0"/>
    <s v="PRD013"/>
    <x v="44"/>
    <x v="0"/>
    <s v="STR041"/>
    <x v="80"/>
    <x v="0"/>
    <s v="EMP0097"/>
    <s v="Hari Pandian"/>
    <s v="Billing"/>
    <n v="8"/>
    <n v="182.89"/>
    <n v="0"/>
    <n v="0"/>
    <x v="2070"/>
    <n v="993.92"/>
    <n v="469.2"/>
    <x v="2"/>
    <x v="1"/>
    <x v="1"/>
    <s v="18:33"/>
    <s v="Weekday"/>
  </r>
  <r>
    <x v="2236"/>
    <x v="46"/>
    <s v="CUST0436"/>
    <x v="151"/>
    <x v="0"/>
    <s v="PRD029"/>
    <x v="11"/>
    <x v="1"/>
    <s v="STR043"/>
    <x v="93"/>
    <x v="0"/>
    <s v="EMP0271"/>
    <s v="Dhanush Gounder"/>
    <s v="Inventory"/>
    <n v="5"/>
    <n v="342.72"/>
    <n v="10"/>
    <n v="171.36"/>
    <x v="2071"/>
    <n v="1306.0999999999999"/>
    <n v="467.48"/>
    <x v="2"/>
    <x v="1"/>
    <x v="2"/>
    <s v="10:09"/>
    <s v="Weekend"/>
  </r>
  <r>
    <x v="2237"/>
    <x v="48"/>
    <s v="CUST0428"/>
    <x v="633"/>
    <x v="2"/>
    <s v="PRD023"/>
    <x v="102"/>
    <x v="0"/>
    <s v="STR137"/>
    <x v="169"/>
    <x v="1"/>
    <s v="EMP0080"/>
    <s v="Charulatha Balan"/>
    <s v="Sales"/>
    <n v="3"/>
    <n v="342.27"/>
    <n v="20"/>
    <n v="205.36"/>
    <x v="2072"/>
    <n v="798.3"/>
    <n v="146.37"/>
    <x v="2"/>
    <x v="1"/>
    <x v="1"/>
    <s v="21:42"/>
    <s v="Weekend"/>
  </r>
  <r>
    <x v="2238"/>
    <x v="322"/>
    <s v="CUST0465"/>
    <x v="392"/>
    <x v="1"/>
    <s v="PRD083"/>
    <x v="26"/>
    <x v="8"/>
    <s v="STR081"/>
    <x v="119"/>
    <x v="0"/>
    <s v="EMP0002"/>
    <s v="Lokesh Gounder"/>
    <s v="Billing"/>
    <n v="1"/>
    <n v="425.88"/>
    <n v="0"/>
    <n v="0"/>
    <x v="2073"/>
    <n v="357.47"/>
    <n v="132.29"/>
    <x v="2"/>
    <x v="1"/>
    <x v="1"/>
    <s v="10:49"/>
    <s v="Weekend"/>
  </r>
  <r>
    <x v="2239"/>
    <x v="80"/>
    <s v="CUST0671"/>
    <x v="462"/>
    <x v="0"/>
    <s v="PRD012"/>
    <x v="61"/>
    <x v="9"/>
    <s v="STR093"/>
    <x v="144"/>
    <x v="1"/>
    <s v="EMP0141"/>
    <s v="Mala Velan"/>
    <s v="Sales"/>
    <n v="4"/>
    <n v="603.65"/>
    <n v="15"/>
    <n v="362.19"/>
    <x v="2074"/>
    <n v="1345.6"/>
    <n v="1014.67"/>
    <x v="2"/>
    <x v="0"/>
    <x v="1"/>
    <s v="17:35"/>
    <s v="Weekend"/>
  </r>
  <r>
    <x v="2240"/>
    <x v="51"/>
    <s v="CUST0047"/>
    <x v="291"/>
    <x v="2"/>
    <s v="PRD060"/>
    <x v="114"/>
    <x v="11"/>
    <s v="STR041"/>
    <x v="80"/>
    <x v="0"/>
    <s v="EMP0097"/>
    <s v="Hari Pandian"/>
    <s v="Billing"/>
    <n v="1"/>
    <n v="72.930000000000007"/>
    <n v="15"/>
    <n v="10.94"/>
    <x v="2075"/>
    <n v="54.25"/>
    <n v="7.74"/>
    <x v="2"/>
    <x v="1"/>
    <x v="2"/>
    <s v="18:34"/>
    <s v="Weekday"/>
  </r>
  <r>
    <x v="2241"/>
    <x v="91"/>
    <s v="CUST0477"/>
    <x v="53"/>
    <x v="0"/>
    <s v="PRD049"/>
    <x v="126"/>
    <x v="5"/>
    <s v="STR112"/>
    <x v="92"/>
    <x v="1"/>
    <s v="EMP0200"/>
    <s v="Lalitha Varma"/>
    <s v="Cashier"/>
    <n v="4"/>
    <n v="472.65"/>
    <n v="10"/>
    <n v="189.06"/>
    <x v="2076"/>
    <n v="1235.76"/>
    <n v="465.78"/>
    <x v="2"/>
    <x v="1"/>
    <x v="0"/>
    <s v="09:03"/>
    <s v="Weekday"/>
  </r>
  <r>
    <x v="2242"/>
    <x v="33"/>
    <s v="CUST0118"/>
    <x v="472"/>
    <x v="1"/>
    <s v="PRD020"/>
    <x v="80"/>
    <x v="0"/>
    <s v="STR036"/>
    <x v="83"/>
    <x v="0"/>
    <s v="EMP0150"/>
    <s v="Dhanya Iyer"/>
    <s v="Operations"/>
    <n v="4"/>
    <n v="99.93"/>
    <n v="0"/>
    <n v="0"/>
    <x v="1206"/>
    <n v="344.2"/>
    <n v="55.52"/>
    <x v="2"/>
    <x v="1"/>
    <x v="2"/>
    <s v="19:37"/>
    <s v="Weekday"/>
  </r>
  <r>
    <x v="2243"/>
    <x v="243"/>
    <s v="CUST0392"/>
    <x v="511"/>
    <x v="0"/>
    <s v="PRD063"/>
    <x v="71"/>
    <x v="11"/>
    <s v="STR034"/>
    <x v="140"/>
    <x v="0"/>
    <s v="EMP0059"/>
    <s v="Ezhil Rao"/>
    <s v="Billing"/>
    <n v="6"/>
    <n v="73.95"/>
    <n v="5"/>
    <n v="22.18"/>
    <x v="2077"/>
    <n v="325.92"/>
    <n v="95.6"/>
    <x v="2"/>
    <x v="1"/>
    <x v="1"/>
    <s v="15:01"/>
    <s v="Weekday"/>
  </r>
  <r>
    <x v="2244"/>
    <x v="327"/>
    <s v="CUST0260"/>
    <x v="46"/>
    <x v="1"/>
    <s v="PRD033"/>
    <x v="13"/>
    <x v="1"/>
    <s v="STR159"/>
    <x v="25"/>
    <x v="2"/>
    <s v="EMP0238"/>
    <s v="Poornima Menon"/>
    <s v="Operations"/>
    <n v="3"/>
    <n v="217.42"/>
    <n v="0"/>
    <n v="0"/>
    <x v="2078"/>
    <n v="531.09"/>
    <n v="121.17"/>
    <x v="2"/>
    <x v="1"/>
    <x v="1"/>
    <s v="20:23"/>
    <s v="Weekday"/>
  </r>
  <r>
    <x v="2245"/>
    <x v="153"/>
    <s v="CUST0404"/>
    <x v="634"/>
    <x v="2"/>
    <s v="PRD047"/>
    <x v="52"/>
    <x v="5"/>
    <s v="STR014"/>
    <x v="131"/>
    <x v="0"/>
    <s v="EMP0328"/>
    <s v="Chitra Raj"/>
    <s v="Sales"/>
    <n v="3"/>
    <n v="474.19"/>
    <n v="20"/>
    <n v="284.51"/>
    <x v="2079"/>
    <n v="1031.67"/>
    <n v="277.10000000000002"/>
    <x v="2"/>
    <x v="1"/>
    <x v="1"/>
    <s v="14:24"/>
    <s v="Weekend"/>
  </r>
  <r>
    <x v="2246"/>
    <x v="275"/>
    <s v="CUST0610"/>
    <x v="504"/>
    <x v="0"/>
    <s v="PRD023"/>
    <x v="102"/>
    <x v="0"/>
    <s v="STR070"/>
    <x v="104"/>
    <x v="0"/>
    <s v="EMP0064"/>
    <s v="Sanjay Venkataraman"/>
    <s v="Cashier"/>
    <n v="7"/>
    <n v="367.68"/>
    <n v="15"/>
    <n v="386.06"/>
    <x v="2080"/>
    <n v="1862.7"/>
    <n v="325"/>
    <x v="2"/>
    <x v="1"/>
    <x v="1"/>
    <s v="09:23"/>
    <s v="Weekday"/>
  </r>
  <r>
    <x v="2247"/>
    <x v="127"/>
    <s v="CUST0380"/>
    <x v="307"/>
    <x v="1"/>
    <s v="Missing Product Id"/>
    <x v="124"/>
    <x v="15"/>
    <s v="STR015"/>
    <x v="138"/>
    <x v="0"/>
    <s v="EMP0126"/>
    <s v="Anjali Kumar"/>
    <s v="Sales"/>
    <n v="4"/>
    <n v="383.51"/>
    <n v="15"/>
    <n v="230.11"/>
    <x v="382"/>
    <n v="1143.5999999999999"/>
    <n v="160.33000000000001"/>
    <x v="2"/>
    <x v="1"/>
    <x v="0"/>
    <s v="16:28"/>
    <s v="Weekday"/>
  </r>
  <r>
    <x v="2248"/>
    <x v="122"/>
    <s v="CUST0346"/>
    <x v="20"/>
    <x v="0"/>
    <s v="PRD011"/>
    <x v="86"/>
    <x v="9"/>
    <s v="STR118"/>
    <x v="45"/>
    <x v="1"/>
    <s v="EMP0223"/>
    <s v="Kalpana Varma"/>
    <s v="HR"/>
    <n v="3"/>
    <n v="178.07"/>
    <n v="0"/>
    <n v="0"/>
    <x v="2081"/>
    <n v="306.69"/>
    <n v="227.52"/>
    <x v="2"/>
    <x v="1"/>
    <x v="2"/>
    <s v="18:41"/>
    <s v="Weekday"/>
  </r>
  <r>
    <x v="2249"/>
    <x v="93"/>
    <s v="CUST0408"/>
    <x v="635"/>
    <x v="2"/>
    <s v="PRD150"/>
    <x v="51"/>
    <x v="10"/>
    <s v="STR059"/>
    <x v="68"/>
    <x v="0"/>
    <s v="EMP0294"/>
    <s v="Meena Prabhu"/>
    <s v="Store Manager"/>
    <n v="1"/>
    <n v="214.04"/>
    <n v="0"/>
    <n v="0"/>
    <x v="2082"/>
    <n v="158.06"/>
    <n v="88.09"/>
    <x v="2"/>
    <x v="1"/>
    <x v="1"/>
    <s v="20:39"/>
    <s v="Weekend"/>
  </r>
  <r>
    <x v="2250"/>
    <x v="277"/>
    <s v="CUST0270"/>
    <x v="135"/>
    <x v="0"/>
    <s v="PRD011"/>
    <x v="86"/>
    <x v="9"/>
    <s v="STR051"/>
    <x v="52"/>
    <x v="0"/>
    <s v="EMP0313"/>
    <s v="Lokesh Varma"/>
    <s v="HR"/>
    <n v="3"/>
    <n v="174.1"/>
    <n v="10"/>
    <n v="52.23"/>
    <x v="2083"/>
    <n v="306.69"/>
    <n v="233.89"/>
    <x v="2"/>
    <x v="1"/>
    <x v="1"/>
    <s v="13:34"/>
    <s v="Weekend"/>
  </r>
  <r>
    <x v="2251"/>
    <x v="140"/>
    <s v="CUST0163"/>
    <x v="636"/>
    <x v="2"/>
    <s v="PRD002"/>
    <x v="95"/>
    <x v="9"/>
    <s v="STR100"/>
    <x v="128"/>
    <x v="1"/>
    <s v="EMP0133"/>
    <s v="Deepak Naicker"/>
    <s v="Sales"/>
    <n v="3"/>
    <n v="440.5"/>
    <n v="20"/>
    <n v="264.3"/>
    <x v="2084"/>
    <n v="762.15"/>
    <n v="453.63"/>
    <x v="2"/>
    <x v="1"/>
    <x v="1"/>
    <s v="17:51"/>
    <s v="Weekend"/>
  </r>
  <r>
    <x v="2252"/>
    <x v="97"/>
    <s v="CUST0144"/>
    <x v="178"/>
    <x v="0"/>
    <s v="PRD029"/>
    <x v="11"/>
    <x v="1"/>
    <s v="STR044"/>
    <x v="20"/>
    <x v="0"/>
    <s v="EMP0118"/>
    <s v="Banu Nathan"/>
    <s v="Inventory"/>
    <n v="6"/>
    <n v="380.19"/>
    <n v="15"/>
    <n v="342.17"/>
    <x v="2085"/>
    <n v="1567.32"/>
    <n v="662.5"/>
    <x v="2"/>
    <x v="1"/>
    <x v="1"/>
    <s v="12:41"/>
    <s v="Weekend"/>
  </r>
  <r>
    <x v="2253"/>
    <x v="284"/>
    <s v="CUST0579"/>
    <x v="453"/>
    <x v="0"/>
    <s v="PRD089"/>
    <x v="116"/>
    <x v="8"/>
    <s v="STR036"/>
    <x v="83"/>
    <x v="0"/>
    <s v="EMP0150"/>
    <s v="Dhanya Iyer"/>
    <s v="Operations"/>
    <n v="4"/>
    <n v="334.96"/>
    <n v="0"/>
    <n v="0"/>
    <x v="2086"/>
    <n v="1005.68"/>
    <n v="334.16"/>
    <x v="2"/>
    <x v="1"/>
    <x v="1"/>
    <s v="13:16"/>
    <s v="Weekday"/>
  </r>
  <r>
    <x v="2254"/>
    <x v="92"/>
    <s v="CUST0192"/>
    <x v="543"/>
    <x v="2"/>
    <s v="PRD005"/>
    <x v="44"/>
    <x v="9"/>
    <s v="STR059"/>
    <x v="68"/>
    <x v="0"/>
    <s v="EMP0061"/>
    <s v="Poornima Devi"/>
    <s v="Billing"/>
    <n v="2"/>
    <n v="332.74"/>
    <n v="10"/>
    <n v="66.55"/>
    <x v="2087"/>
    <n v="410.54"/>
    <n v="188.39"/>
    <x v="2"/>
    <x v="1"/>
    <x v="1"/>
    <s v="12:06"/>
    <s v="Weekday"/>
  </r>
  <r>
    <x v="2255"/>
    <x v="163"/>
    <s v="CUST0263"/>
    <x v="18"/>
    <x v="0"/>
    <s v="PRD004"/>
    <x v="89"/>
    <x v="9"/>
    <s v="STR018"/>
    <x v="69"/>
    <x v="0"/>
    <s v="EMP0308"/>
    <s v="Thenmozhi Selvam"/>
    <s v="Cashier"/>
    <n v="7"/>
    <n v="400.62"/>
    <n v="0"/>
    <n v="0"/>
    <x v="2088"/>
    <n v="1655.78"/>
    <n v="1148.56"/>
    <x v="2"/>
    <x v="1"/>
    <x v="1"/>
    <s v="12:57"/>
    <s v="Weekday"/>
  </r>
  <r>
    <x v="2256"/>
    <x v="132"/>
    <s v="CUST0507"/>
    <x v="13"/>
    <x v="1"/>
    <s v="PRD052"/>
    <x v="98"/>
    <x v="5"/>
    <s v="STR110"/>
    <x v="118"/>
    <x v="1"/>
    <s v="EMP0178"/>
    <s v="Jaya Sharma"/>
    <s v="Cashier"/>
    <n v="1"/>
    <n v="328.59"/>
    <n v="0"/>
    <n v="0"/>
    <x v="2030"/>
    <n v="255.49"/>
    <n v="73.099999999999994"/>
    <x v="2"/>
    <x v="1"/>
    <x v="1"/>
    <s v="12:09"/>
    <s v="Weekday"/>
  </r>
  <r>
    <x v="2257"/>
    <x v="153"/>
    <s v="CUST0114"/>
    <x v="303"/>
    <x v="2"/>
    <s v="PRD029"/>
    <x v="11"/>
    <x v="1"/>
    <s v="STR089"/>
    <x v="16"/>
    <x v="0"/>
    <s v="EMP0133"/>
    <s v="Deepak Naicker"/>
    <s v="Sales"/>
    <n v="2"/>
    <n v="332.73"/>
    <n v="0"/>
    <n v="0"/>
    <x v="2089"/>
    <n v="522.44000000000005"/>
    <n v="242.84"/>
    <x v="2"/>
    <x v="1"/>
    <x v="1"/>
    <s v="11:17"/>
    <s v="Weekend"/>
  </r>
  <r>
    <x v="2258"/>
    <x v="65"/>
    <s v="CUST0292"/>
    <x v="346"/>
    <x v="1"/>
    <s v="PRD057"/>
    <x v="5"/>
    <x v="5"/>
    <s v="STR074"/>
    <x v="49"/>
    <x v="0"/>
    <s v="EMP0270"/>
    <s v="Priya Venkataraman"/>
    <s v="Operations"/>
    <n v="1"/>
    <n v="317.99"/>
    <n v="0"/>
    <n v="0"/>
    <x v="2090"/>
    <n v="235.05"/>
    <n v="82.94"/>
    <x v="2"/>
    <x v="1"/>
    <x v="1"/>
    <s v="15:23"/>
    <s v="Weekday"/>
  </r>
  <r>
    <x v="2259"/>
    <x v="176"/>
    <s v="CUST0443"/>
    <x v="368"/>
    <x v="2"/>
    <s v="PRD013"/>
    <x v="44"/>
    <x v="0"/>
    <s v="STR058"/>
    <x v="90"/>
    <x v="0"/>
    <s v="EMP0199"/>
    <s v="Pandi Naidu"/>
    <s v="Sales"/>
    <n v="4"/>
    <n v="161.03"/>
    <n v="20"/>
    <n v="128.82"/>
    <x v="2091"/>
    <n v="496.96"/>
    <n v="95.63"/>
    <x v="2"/>
    <x v="1"/>
    <x v="1"/>
    <s v="12:47"/>
    <s v="Weekend"/>
  </r>
  <r>
    <x v="2260"/>
    <x v="300"/>
    <s v="CUST0684"/>
    <x v="60"/>
    <x v="0"/>
    <s v="PRD010"/>
    <x v="127"/>
    <x v="16"/>
    <s v="STR046"/>
    <x v="0"/>
    <x v="0"/>
    <s v="EMP0133"/>
    <s v="Deepak Naicker"/>
    <s v="Sales"/>
    <n v="7"/>
    <n v="189.47"/>
    <n v="20"/>
    <n v="265.26"/>
    <x v="2092"/>
    <n v="753.2"/>
    <n v="466.98"/>
    <x v="2"/>
    <x v="1"/>
    <x v="1"/>
    <s v="11:41"/>
    <s v="Weekend"/>
  </r>
  <r>
    <x v="2261"/>
    <x v="280"/>
    <s v="CUST0055"/>
    <x v="615"/>
    <x v="1"/>
    <s v="PRD045"/>
    <x v="139"/>
    <x v="12"/>
    <s v="STR012"/>
    <x v="85"/>
    <x v="0"/>
    <s v="EMP0142"/>
    <s v="Sathish Subramaniam"/>
    <s v="Billing"/>
    <n v="4"/>
    <n v="68.95"/>
    <n v="20"/>
    <n v="55.16"/>
    <x v="2093"/>
    <n v="231.56"/>
    <n v="-10.92"/>
    <x v="2"/>
    <x v="1"/>
    <x v="1"/>
    <s v="20:37"/>
    <s v="Weekday"/>
  </r>
  <r>
    <x v="2262"/>
    <x v="93"/>
    <s v="CUST0122"/>
    <x v="350"/>
    <x v="2"/>
    <s v="PRD014"/>
    <x v="67"/>
    <x v="0"/>
    <s v="STR037"/>
    <x v="57"/>
    <x v="0"/>
    <s v="EMP0247"/>
    <s v="Sudha Balan"/>
    <s v="Sales"/>
    <n v="3"/>
    <n v="434.65"/>
    <n v="0"/>
    <n v="0"/>
    <x v="2094"/>
    <n v="1054.8900000000001"/>
    <n v="444.65"/>
    <x v="2"/>
    <x v="1"/>
    <x v="1"/>
    <s v="15:31"/>
    <s v="Weekend"/>
  </r>
  <r>
    <x v="2263"/>
    <x v="237"/>
    <s v="CUST0356"/>
    <x v="83"/>
    <x v="2"/>
    <s v="PRD029"/>
    <x v="11"/>
    <x v="1"/>
    <s v="STR086"/>
    <x v="14"/>
    <x v="0"/>
    <s v="EMP0263"/>
    <s v="Vani Nair"/>
    <s v="Cashier"/>
    <n v="2"/>
    <n v="332.73"/>
    <n v="20"/>
    <n v="133.09"/>
    <x v="2095"/>
    <n v="522.44000000000005"/>
    <n v="9.93"/>
    <x v="2"/>
    <x v="1"/>
    <x v="1"/>
    <s v="10:00"/>
    <s v="Weekday"/>
  </r>
  <r>
    <x v="2264"/>
    <x v="189"/>
    <s v="CUST0304"/>
    <x v="60"/>
    <x v="2"/>
    <s v="PRD009"/>
    <x v="21"/>
    <x v="9"/>
    <s v="STR125"/>
    <x v="109"/>
    <x v="1"/>
    <s v="EMP0139"/>
    <s v="Balamurugan Devi"/>
    <s v="Operations"/>
    <n v="1"/>
    <n v="661.91"/>
    <n v="10"/>
    <n v="66.19"/>
    <x v="2096"/>
    <n v="398.72"/>
    <n v="286.36"/>
    <x v="2"/>
    <x v="1"/>
    <x v="1"/>
    <s v="16:22"/>
    <s v="Weekend"/>
  </r>
  <r>
    <x v="2265"/>
    <x v="117"/>
    <s v="CUST0598"/>
    <x v="637"/>
    <x v="2"/>
    <s v="PRD068"/>
    <x v="83"/>
    <x v="11"/>
    <s v="STR043"/>
    <x v="93"/>
    <x v="0"/>
    <s v="EMP0271"/>
    <s v="Dhanush Gounder"/>
    <s v="Inventory"/>
    <n v="4"/>
    <n v="232.2"/>
    <n v="10"/>
    <n v="92.88"/>
    <x v="2097"/>
    <n v="643.91999999999996"/>
    <n v="192"/>
    <x v="2"/>
    <x v="1"/>
    <x v="1"/>
    <s v="11:16"/>
    <s v="Weekday"/>
  </r>
  <r>
    <x v="2266"/>
    <x v="191"/>
    <s v="CUST0271"/>
    <x v="251"/>
    <x v="1"/>
    <s v="PRD124"/>
    <x v="22"/>
    <x v="6"/>
    <s v="STR175"/>
    <x v="165"/>
    <x v="3"/>
    <s v="EMP0043"/>
    <s v="Suresh Reddy"/>
    <s v="Cashier"/>
    <n v="1"/>
    <n v="121.9"/>
    <n v="0"/>
    <n v="0"/>
    <x v="2098"/>
    <n v="108.92"/>
    <n v="31.27"/>
    <x v="2"/>
    <x v="1"/>
    <x v="1"/>
    <s v="17:38"/>
    <s v="Weekend"/>
  </r>
  <r>
    <x v="2267"/>
    <x v="21"/>
    <s v="CUST0645"/>
    <x v="222"/>
    <x v="0"/>
    <s v="PRD083"/>
    <x v="26"/>
    <x v="8"/>
    <s v="STR071"/>
    <x v="5"/>
    <x v="0"/>
    <s v="EMP0210"/>
    <s v="Karthik Venkataraman"/>
    <s v="Sales"/>
    <n v="5"/>
    <n v="449.95"/>
    <n v="5"/>
    <n v="112.49"/>
    <x v="2099"/>
    <n v="1787.35"/>
    <n v="670.5"/>
    <x v="2"/>
    <x v="1"/>
    <x v="1"/>
    <s v="09:50"/>
    <s v="Weekend"/>
  </r>
  <r>
    <x v="2268"/>
    <x v="29"/>
    <s v="CUST0045"/>
    <x v="244"/>
    <x v="0"/>
    <s v="PRD060"/>
    <x v="114"/>
    <x v="11"/>
    <s v="STR070"/>
    <x v="104"/>
    <x v="0"/>
    <s v="EMP0061"/>
    <s v="Poornima Devi"/>
    <s v="Billing"/>
    <n v="8"/>
    <n v="82.91"/>
    <n v="0"/>
    <n v="0"/>
    <x v="2100"/>
    <n v="434"/>
    <n v="229.28"/>
    <x v="2"/>
    <x v="1"/>
    <x v="1"/>
    <s v="15:45"/>
    <s v="Weekday"/>
  </r>
  <r>
    <x v="2269"/>
    <x v="184"/>
    <s v="CUST0654"/>
    <x v="156"/>
    <x v="0"/>
    <s v="PRD074"/>
    <x v="2"/>
    <x v="2"/>
    <s v="STR094"/>
    <x v="1"/>
    <x v="1"/>
    <s v="EMP0008"/>
    <s v="Karthik Balan"/>
    <s v="Store Manager"/>
    <n v="6"/>
    <n v="464.24"/>
    <n v="0"/>
    <n v="0"/>
    <x v="2101"/>
    <n v="1885.56"/>
    <n v="899.88"/>
    <x v="2"/>
    <x v="1"/>
    <x v="1"/>
    <s v="15:28"/>
    <s v="Weekday"/>
  </r>
  <r>
    <x v="2270"/>
    <x v="289"/>
    <s v="CUST0455"/>
    <x v="127"/>
    <x v="0"/>
    <s v="PRD095"/>
    <x v="18"/>
    <x v="4"/>
    <s v="STR102"/>
    <x v="129"/>
    <x v="0"/>
    <s v="EMP0302"/>
    <s v="Anitha Subramaniam"/>
    <s v="Sales"/>
    <n v="3"/>
    <n v="86.2"/>
    <n v="15"/>
    <n v="38.79"/>
    <x v="2102"/>
    <n v="186.42"/>
    <n v="66.36"/>
    <x v="2"/>
    <x v="1"/>
    <x v="1"/>
    <s v="15:31"/>
    <s v="Weekend"/>
  </r>
  <r>
    <x v="2271"/>
    <x v="149"/>
    <s v="CUST0182"/>
    <x v="249"/>
    <x v="1"/>
    <s v="PRD060"/>
    <x v="114"/>
    <x v="11"/>
    <s v="STR061"/>
    <x v="66"/>
    <x v="0"/>
    <s v="EMP0329"/>
    <s v="Balamurugan Nair"/>
    <s v="Cashier"/>
    <n v="5"/>
    <n v="72.930000000000007"/>
    <n v="15"/>
    <n v="54.7"/>
    <x v="2103"/>
    <n v="271.25"/>
    <n v="38.700000000000003"/>
    <x v="2"/>
    <x v="1"/>
    <x v="1"/>
    <s v="17:56"/>
    <s v="Weekday"/>
  </r>
  <r>
    <x v="2272"/>
    <x v="80"/>
    <s v="CUST0312"/>
    <x v="167"/>
    <x v="0"/>
    <s v="PRD034"/>
    <x v="84"/>
    <x v="1"/>
    <s v="STR026"/>
    <x v="41"/>
    <x v="0"/>
    <s v="EMP0253"/>
    <s v="Vasanthi Naicker"/>
    <s v="HR"/>
    <n v="8"/>
    <n v="127.5"/>
    <n v="5"/>
    <n v="51"/>
    <x v="2104"/>
    <n v="778.8"/>
    <n v="335.55"/>
    <x v="2"/>
    <x v="1"/>
    <x v="1"/>
    <s v="10:43"/>
    <s v="Weekend"/>
  </r>
  <r>
    <x v="2273"/>
    <x v="188"/>
    <s v="CUST0361"/>
    <x v="419"/>
    <x v="0"/>
    <s v="PRD030"/>
    <x v="9"/>
    <x v="1"/>
    <s v="STR073"/>
    <x v="24"/>
    <x v="0"/>
    <s v="EMP0268"/>
    <s v="Dhanya Sharma"/>
    <s v="Store Manager"/>
    <n v="6"/>
    <n v="183.76"/>
    <n v="10"/>
    <n v="110.26"/>
    <x v="2105"/>
    <n v="852"/>
    <n v="140.30000000000001"/>
    <x v="2"/>
    <x v="1"/>
    <x v="1"/>
    <s v="19:23"/>
    <s v="Weekday"/>
  </r>
  <r>
    <x v="2274"/>
    <x v="147"/>
    <s v="CUST0400"/>
    <x v="423"/>
    <x v="2"/>
    <s v="PRD016"/>
    <x v="34"/>
    <x v="0"/>
    <s v="STR023"/>
    <x v="59"/>
    <x v="0"/>
    <s v="EMP0098"/>
    <s v="Dhanya Balan"/>
    <s v="Inventory"/>
    <n v="4"/>
    <n v="59.92"/>
    <n v="0"/>
    <n v="0"/>
    <x v="690"/>
    <n v="192.6"/>
    <n v="47.08"/>
    <x v="2"/>
    <x v="1"/>
    <x v="1"/>
    <s v="21:53"/>
    <s v="Weekday"/>
  </r>
  <r>
    <x v="2275"/>
    <x v="46"/>
    <s v="CUST0030"/>
    <x v="245"/>
    <x v="1"/>
    <s v="PRD099"/>
    <x v="72"/>
    <x v="4"/>
    <s v="STR082"/>
    <x v="87"/>
    <x v="0"/>
    <s v="EMP0115"/>
    <s v="Vasanth Menon"/>
    <s v="Store Manager"/>
    <n v="3"/>
    <n v="401.06"/>
    <n v="5"/>
    <n v="60.16"/>
    <x v="1552"/>
    <n v="1042.4100000000001"/>
    <n v="272.06"/>
    <x v="2"/>
    <x v="1"/>
    <x v="1"/>
    <s v="14:02"/>
    <s v="Weekend"/>
  </r>
  <r>
    <x v="2276"/>
    <x v="97"/>
    <s v="CUST0583"/>
    <x v="381"/>
    <x v="1"/>
    <s v="PRD112"/>
    <x v="16"/>
    <x v="3"/>
    <s v="STR049"/>
    <x v="33"/>
    <x v="0"/>
    <s v="EMP0017"/>
    <s v="Ovi Sharma"/>
    <s v="Sales"/>
    <n v="4"/>
    <n v="251.73"/>
    <n v="20"/>
    <n v="201.38"/>
    <x v="2106"/>
    <n v="842.08"/>
    <n v="84.29"/>
    <x v="2"/>
    <x v="1"/>
    <x v="1"/>
    <s v="20:48"/>
    <s v="Weekend"/>
  </r>
  <r>
    <x v="2277"/>
    <x v="276"/>
    <s v="CUST0495"/>
    <x v="212"/>
    <x v="0"/>
    <s v="PRD134"/>
    <x v="129"/>
    <x v="7"/>
    <s v="STR017"/>
    <x v="151"/>
    <x v="0"/>
    <s v="EMP0092"/>
    <s v="Tara Gupta"/>
    <s v="Sales"/>
    <n v="3"/>
    <n v="392.61"/>
    <n v="0"/>
    <n v="0"/>
    <x v="2107"/>
    <n v="788.4"/>
    <n v="389.43"/>
    <x v="2"/>
    <x v="1"/>
    <x v="1"/>
    <s v="15:46"/>
    <s v="Weekday"/>
  </r>
  <r>
    <x v="2278"/>
    <x v="129"/>
    <s v="CUST0298"/>
    <x v="179"/>
    <x v="1"/>
    <s v="PRD035"/>
    <x v="29"/>
    <x v="1"/>
    <s v="STR015"/>
    <x v="138"/>
    <x v="0"/>
    <s v="EMP0133"/>
    <s v="Deepak Naicker"/>
    <s v="Sales"/>
    <n v="3"/>
    <n v="503.36"/>
    <n v="10"/>
    <n v="151.01"/>
    <x v="2108"/>
    <n v="1169.4000000000001"/>
    <n v="393.53"/>
    <x v="2"/>
    <x v="1"/>
    <x v="1"/>
    <s v="16:35"/>
    <s v="Weekend"/>
  </r>
  <r>
    <x v="2279"/>
    <x v="277"/>
    <s v="CUST0406"/>
    <x v="435"/>
    <x v="0"/>
    <s v="PRD122"/>
    <x v="46"/>
    <x v="6"/>
    <s v="STR023"/>
    <x v="59"/>
    <x v="0"/>
    <s v="EMP0256"/>
    <s v="Vani Naicker"/>
    <s v="Cashier"/>
    <n v="5"/>
    <n v="114.59"/>
    <n v="5"/>
    <n v="28.65"/>
    <x v="2109"/>
    <n v="443.6"/>
    <n v="182.35"/>
    <x v="2"/>
    <x v="1"/>
    <x v="1"/>
    <s v="20:51"/>
    <s v="Weekend"/>
  </r>
  <r>
    <x v="2280"/>
    <x v="123"/>
    <s v="CUST0524"/>
    <x v="37"/>
    <x v="2"/>
    <s v="PRD060"/>
    <x v="114"/>
    <x v="11"/>
    <s v="STR032"/>
    <x v="99"/>
    <x v="0"/>
    <s v="EMP0294"/>
    <s v="Meena Prabhu"/>
    <s v="Store Manager"/>
    <n v="3"/>
    <n v="72.930000000000007"/>
    <n v="0"/>
    <n v="0"/>
    <x v="2110"/>
    <n v="162.75"/>
    <n v="56.04"/>
    <x v="2"/>
    <x v="1"/>
    <x v="1"/>
    <s v="21:44"/>
    <s v="Weekday"/>
  </r>
  <r>
    <x v="2281"/>
    <x v="13"/>
    <s v="CUST0600"/>
    <x v="64"/>
    <x v="0"/>
    <s v="PRD068"/>
    <x v="83"/>
    <x v="11"/>
    <s v="STR127"/>
    <x v="114"/>
    <x v="1"/>
    <s v="EMP0313"/>
    <s v="Lokesh Varma"/>
    <s v="HR"/>
    <n v="7"/>
    <n v="233.3"/>
    <n v="0"/>
    <n v="0"/>
    <x v="2111"/>
    <n v="1126.8599999999999"/>
    <n v="751.21"/>
    <x v="2"/>
    <x v="1"/>
    <x v="1"/>
    <s v="09:23"/>
    <s v="Weekend"/>
  </r>
  <r>
    <x v="2282"/>
    <x v="242"/>
    <s v="CUST0677"/>
    <x v="230"/>
    <x v="0"/>
    <s v="PRD145"/>
    <x v="145"/>
    <x v="10"/>
    <s v="STR001"/>
    <x v="13"/>
    <x v="0"/>
    <s v="EMP0117"/>
    <s v="Janani Krishnan"/>
    <s v="Billing"/>
    <n v="5"/>
    <n v="409.77"/>
    <n v="15"/>
    <n v="307.33"/>
    <x v="2112"/>
    <n v="1414.95"/>
    <n v="326.57"/>
    <x v="2"/>
    <x v="1"/>
    <x v="2"/>
    <s v="21:31"/>
    <s v="Weekday"/>
  </r>
  <r>
    <x v="2283"/>
    <x v="141"/>
    <s v="CUST0666"/>
    <x v="67"/>
    <x v="0"/>
    <s v="PRD109"/>
    <x v="93"/>
    <x v="3"/>
    <s v="STR092"/>
    <x v="26"/>
    <x v="0"/>
    <s v="EMP0336"/>
    <s v="Sanjay Sharma"/>
    <s v="Billing"/>
    <n v="8"/>
    <n v="166.99"/>
    <n v="0"/>
    <n v="0"/>
    <x v="2113"/>
    <n v="1103.5999999999999"/>
    <n v="232.32"/>
    <x v="2"/>
    <x v="1"/>
    <x v="1"/>
    <s v="17:23"/>
    <s v="Weekday"/>
  </r>
  <r>
    <x v="2284"/>
    <x v="186"/>
    <s v="CUST0440"/>
    <x v="366"/>
    <x v="2"/>
    <s v="PRD004"/>
    <x v="89"/>
    <x v="9"/>
    <s v="STR175"/>
    <x v="165"/>
    <x v="3"/>
    <s v="EMP0043"/>
    <s v="Suresh Reddy"/>
    <s v="Cashier"/>
    <n v="3"/>
    <n v="398.25"/>
    <n v="0"/>
    <n v="0"/>
    <x v="2114"/>
    <n v="709.62"/>
    <n v="664.34"/>
    <x v="2"/>
    <x v="1"/>
    <x v="1"/>
    <s v="09:59"/>
    <s v="Weekend"/>
  </r>
  <r>
    <x v="2285"/>
    <x v="92"/>
    <s v="CUST0455"/>
    <x v="127"/>
    <x v="0"/>
    <s v="PRD021"/>
    <x v="15"/>
    <x v="0"/>
    <s v="STR154"/>
    <x v="3"/>
    <x v="2"/>
    <s v="EMP0165"/>
    <s v="Aishwarya Nathan"/>
    <s v="Sales"/>
    <n v="8"/>
    <n v="42.85"/>
    <n v="20"/>
    <n v="68.56"/>
    <x v="2115"/>
    <n v="259.2"/>
    <n v="15.04"/>
    <x v="2"/>
    <x v="1"/>
    <x v="1"/>
    <s v="10:11"/>
    <s v="Weekday"/>
  </r>
  <r>
    <x v="2286"/>
    <x v="279"/>
    <s v="CUST0653"/>
    <x v="509"/>
    <x v="0"/>
    <s v="PRD120"/>
    <x v="64"/>
    <x v="6"/>
    <s v="STR032"/>
    <x v="99"/>
    <x v="0"/>
    <s v="EMP0300"/>
    <s v="Thiru Raj"/>
    <s v="Sales"/>
    <n v="5"/>
    <n v="109.95"/>
    <n v="0"/>
    <n v="0"/>
    <x v="2116"/>
    <n v="464.8"/>
    <n v="84.95"/>
    <x v="2"/>
    <x v="1"/>
    <x v="0"/>
    <s v="16:38"/>
    <s v="Weekday"/>
  </r>
  <r>
    <x v="2287"/>
    <x v="215"/>
    <s v="CUST0564"/>
    <x v="424"/>
    <x v="0"/>
    <s v="PRD002"/>
    <x v="95"/>
    <x v="9"/>
    <s v="STR080"/>
    <x v="42"/>
    <x v="0"/>
    <s v="EMP0285"/>
    <s v="Lalitha Murugan"/>
    <s v="Store Manager"/>
    <n v="5"/>
    <n v="463.38"/>
    <n v="10"/>
    <n v="231.69"/>
    <x v="2117"/>
    <n v="1270.25"/>
    <n v="1127.74"/>
    <x v="2"/>
    <x v="1"/>
    <x v="2"/>
    <s v="14:55"/>
    <s v="Weekend"/>
  </r>
  <r>
    <x v="2288"/>
    <x v="40"/>
    <s v="CUST0168"/>
    <x v="301"/>
    <x v="0"/>
    <s v="PRD025"/>
    <x v="1"/>
    <x v="1"/>
    <s v="STR121"/>
    <x v="79"/>
    <x v="1"/>
    <s v="EMP0319"/>
    <s v="Harini Kumar"/>
    <s v="Cashier"/>
    <n v="6"/>
    <n v="413.59"/>
    <n v="15"/>
    <n v="372.23"/>
    <x v="2118"/>
    <n v="1715.4"/>
    <n v="393.91"/>
    <x v="2"/>
    <x v="1"/>
    <x v="1"/>
    <s v="09:15"/>
    <s v="Weekday"/>
  </r>
  <r>
    <x v="2289"/>
    <x v="85"/>
    <s v="CUST0615"/>
    <x v="563"/>
    <x v="2"/>
    <s v="PRD034"/>
    <x v="84"/>
    <x v="1"/>
    <s v="STR061"/>
    <x v="66"/>
    <x v="0"/>
    <s v="EMP0329"/>
    <s v="Balamurugan Nair"/>
    <s v="Cashier"/>
    <n v="3"/>
    <n v="124.84"/>
    <n v="15"/>
    <n v="56.18"/>
    <x v="2119"/>
    <n v="292.05"/>
    <n v="74.040000000000006"/>
    <x v="2"/>
    <x v="1"/>
    <x v="1"/>
    <s v="16:58"/>
    <s v="Weekend"/>
  </r>
  <r>
    <x v="2290"/>
    <x v="62"/>
    <s v="CUST0541"/>
    <x v="289"/>
    <x v="0"/>
    <s v="PRD024"/>
    <x v="39"/>
    <x v="0"/>
    <s v="STR012"/>
    <x v="85"/>
    <x v="0"/>
    <s v="EMP0142"/>
    <s v="Sathish Subramaniam"/>
    <s v="Billing"/>
    <n v="5"/>
    <n v="354.44"/>
    <n v="0"/>
    <n v="0"/>
    <x v="2120"/>
    <n v="1230.5999999999999"/>
    <n v="807.43"/>
    <x v="2"/>
    <x v="1"/>
    <x v="2"/>
    <s v="14:06"/>
    <s v="Weekend"/>
  </r>
  <r>
    <x v="2291"/>
    <x v="213"/>
    <s v="CUST0573"/>
    <x v="80"/>
    <x v="2"/>
    <s v="PRD075"/>
    <x v="72"/>
    <x v="2"/>
    <s v="STR022"/>
    <x v="15"/>
    <x v="0"/>
    <s v="EMP0284"/>
    <s v="Naveen Venkataraman"/>
    <s v="Sales"/>
    <n v="8"/>
    <n v="327.84"/>
    <n v="0"/>
    <n v="0"/>
    <x v="2121"/>
    <n v="1802.24"/>
    <n v="1213.8900000000001"/>
    <x v="2"/>
    <x v="1"/>
    <x v="1"/>
    <s v="15:48"/>
    <s v="Weekend"/>
  </r>
  <r>
    <x v="2292"/>
    <x v="62"/>
    <s v="CUST0490"/>
    <x v="139"/>
    <x v="0"/>
    <s v="PRD026"/>
    <x v="99"/>
    <x v="1"/>
    <s v="STR056"/>
    <x v="112"/>
    <x v="0"/>
    <s v="EMP0133"/>
    <s v="Deepak Naicker"/>
    <s v="Sales"/>
    <n v="4"/>
    <n v="353.75"/>
    <n v="10"/>
    <n v="141.5"/>
    <x v="2122"/>
    <n v="989"/>
    <n v="475.52"/>
    <x v="2"/>
    <x v="1"/>
    <x v="2"/>
    <s v="20:53"/>
    <s v="Weekend"/>
  </r>
  <r>
    <x v="2293"/>
    <x v="299"/>
    <s v="CUST0585"/>
    <x v="562"/>
    <x v="2"/>
    <s v="PRD091"/>
    <x v="101"/>
    <x v="13"/>
    <s v="STR125"/>
    <x v="109"/>
    <x v="1"/>
    <s v="EMP0259"/>
    <s v="Ramesh Sekar"/>
    <s v="Inventory"/>
    <n v="2"/>
    <n v="376.11"/>
    <n v="20"/>
    <n v="150.44"/>
    <x v="2123"/>
    <n v="603.14"/>
    <n v="88.91"/>
    <x v="2"/>
    <x v="1"/>
    <x v="1"/>
    <s v="19:41"/>
    <s v="Weekend"/>
  </r>
  <r>
    <x v="2294"/>
    <x v="145"/>
    <s v="CUST0613"/>
    <x v="189"/>
    <x v="0"/>
    <s v="PRD076"/>
    <x v="144"/>
    <x v="2"/>
    <s v="STR091"/>
    <x v="44"/>
    <x v="0"/>
    <s v="EMP0053"/>
    <s v="Kannan Gupta"/>
    <s v="Cashier"/>
    <n v="8"/>
    <n v="446.35"/>
    <n v="20"/>
    <n v="714.16"/>
    <x v="2124"/>
    <n v="2561.52"/>
    <n v="723.62"/>
    <x v="2"/>
    <x v="1"/>
    <x v="2"/>
    <s v="10:26"/>
    <s v="Weekend"/>
  </r>
  <r>
    <x v="2295"/>
    <x v="216"/>
    <s v="CUST0311"/>
    <x v="493"/>
    <x v="2"/>
    <s v="PRD076"/>
    <x v="144"/>
    <x v="2"/>
    <s v="STR095"/>
    <x v="55"/>
    <x v="1"/>
    <s v="EMP0177"/>
    <s v="Raghav Iyer"/>
    <s v="Store Manager"/>
    <n v="2"/>
    <n v="395.66"/>
    <n v="0"/>
    <n v="0"/>
    <x v="2125"/>
    <n v="640.38"/>
    <n v="150.94"/>
    <x v="2"/>
    <x v="1"/>
    <x v="0"/>
    <s v="15:25"/>
    <s v="Weekday"/>
  </r>
  <r>
    <x v="2296"/>
    <x v="151"/>
    <s v="CUST0604"/>
    <x v="47"/>
    <x v="2"/>
    <s v="PRD082"/>
    <x v="25"/>
    <x v="8"/>
    <s v="STR018"/>
    <x v="69"/>
    <x v="0"/>
    <s v="EMP0308"/>
    <s v="Thenmozhi Selvam"/>
    <s v="Cashier"/>
    <n v="3"/>
    <n v="232.92"/>
    <n v="0"/>
    <n v="0"/>
    <x v="2126"/>
    <n v="577.23"/>
    <n v="226.34"/>
    <x v="2"/>
    <x v="1"/>
    <x v="1"/>
    <s v="20:17"/>
    <s v="Weekend"/>
  </r>
  <r>
    <x v="2297"/>
    <x v="73"/>
    <s v="CUST0406"/>
    <x v="435"/>
    <x v="0"/>
    <s v="PRD090"/>
    <x v="91"/>
    <x v="8"/>
    <s v="STR044"/>
    <x v="20"/>
    <x v="0"/>
    <s v="EMP0118"/>
    <s v="Banu Nathan"/>
    <s v="Inventory"/>
    <n v="8"/>
    <n v="471.94"/>
    <n v="0"/>
    <n v="0"/>
    <x v="2127"/>
    <n v="2961.44"/>
    <n v="1380.41"/>
    <x v="2"/>
    <x v="1"/>
    <x v="1"/>
    <s v="13:16"/>
    <s v="Weekend"/>
  </r>
  <r>
    <x v="2298"/>
    <x v="62"/>
    <s v="CUST0001"/>
    <x v="604"/>
    <x v="2"/>
    <s v="PRD016"/>
    <x v="34"/>
    <x v="0"/>
    <s v="STR115"/>
    <x v="168"/>
    <x v="1"/>
    <s v="EMP0072"/>
    <s v="Madhavan Venkataraman"/>
    <s v="Sales"/>
    <n v="3"/>
    <n v="59.92"/>
    <n v="20"/>
    <n v="35.950000000000003"/>
    <x v="1050"/>
    <n v="144.44999999999999"/>
    <n v="20.93"/>
    <x v="2"/>
    <x v="1"/>
    <x v="1"/>
    <s v="11:48"/>
    <s v="Weekend"/>
  </r>
  <r>
    <x v="2299"/>
    <x v="187"/>
    <s v="CUST0378"/>
    <x v="78"/>
    <x v="0"/>
    <s v="PRD073"/>
    <x v="61"/>
    <x v="2"/>
    <s v="STR161"/>
    <x v="113"/>
    <x v="2"/>
    <s v="EMP0126"/>
    <s v="Anjali Kumar"/>
    <s v="Sales"/>
    <n v="4"/>
    <n v="392.77"/>
    <n v="0"/>
    <n v="0"/>
    <x v="2128"/>
    <n v="1276.2"/>
    <n v="294.88"/>
    <x v="2"/>
    <x v="1"/>
    <x v="2"/>
    <s v="11:58"/>
    <s v="Weekday"/>
  </r>
  <r>
    <x v="2300"/>
    <x v="175"/>
    <s v="CUST0179"/>
    <x v="580"/>
    <x v="0"/>
    <s v="PRD047"/>
    <x v="52"/>
    <x v="5"/>
    <s v="STR084"/>
    <x v="81"/>
    <x v="0"/>
    <s v="EMP0288"/>
    <s v="Chitra Selvam"/>
    <s v="Sales"/>
    <n v="7"/>
    <n v="501.04"/>
    <n v="15"/>
    <n v="526.09"/>
    <x v="2129"/>
    <n v="2407.23"/>
    <n v="573.96"/>
    <x v="2"/>
    <x v="1"/>
    <x v="1"/>
    <s v="10:43"/>
    <s v="Weekday"/>
  </r>
  <r>
    <x v="2301"/>
    <x v="94"/>
    <s v="CUST0071"/>
    <x v="107"/>
    <x v="1"/>
    <s v="PRD032"/>
    <x v="42"/>
    <x v="1"/>
    <s v="STR013"/>
    <x v="50"/>
    <x v="0"/>
    <s v="EMP0078"/>
    <s v="Hemalatha Naicker"/>
    <s v="Billing"/>
    <n v="1"/>
    <n v="141.11000000000001"/>
    <n v="5"/>
    <n v="7.06"/>
    <x v="471"/>
    <n v="115.91"/>
    <n v="18.14"/>
    <x v="2"/>
    <x v="1"/>
    <x v="0"/>
    <s v="16:56"/>
    <s v="Weekday"/>
  </r>
  <r>
    <x v="2302"/>
    <x v="244"/>
    <s v="CUST0523"/>
    <x v="268"/>
    <x v="1"/>
    <s v="PRD059"/>
    <x v="133"/>
    <x v="11"/>
    <s v="STR135"/>
    <x v="142"/>
    <x v="1"/>
    <s v="EMP0336"/>
    <s v="Sanjay Sharma"/>
    <s v="Billing"/>
    <n v="2"/>
    <n v="507.5"/>
    <n v="0"/>
    <n v="0"/>
    <x v="873"/>
    <n v="726.58"/>
    <n v="288.42"/>
    <x v="2"/>
    <x v="1"/>
    <x v="1"/>
    <s v="09:40"/>
    <s v="Weekday"/>
  </r>
  <r>
    <x v="2303"/>
    <x v="225"/>
    <s v="CUST0578"/>
    <x v="627"/>
    <x v="2"/>
    <s v="PRD010"/>
    <x v="127"/>
    <x v="16"/>
    <s v="STR089"/>
    <x v="16"/>
    <x v="0"/>
    <s v="EMP0105"/>
    <s v="Nagarajan Mudaliar"/>
    <s v="Cashier"/>
    <n v="2"/>
    <n v="182.3"/>
    <n v="15"/>
    <n v="54.69"/>
    <x v="2130"/>
    <n v="215.2"/>
    <n v="141.19999999999999"/>
    <x v="2"/>
    <x v="1"/>
    <x v="0"/>
    <s v="19:22"/>
    <s v="Weekend"/>
  </r>
  <r>
    <x v="2304"/>
    <x v="317"/>
    <s v="CUST0490"/>
    <x v="139"/>
    <x v="0"/>
    <s v="PRD134"/>
    <x v="129"/>
    <x v="7"/>
    <s v="STR080"/>
    <x v="42"/>
    <x v="0"/>
    <s v="EMP0285"/>
    <s v="Lalitha Murugan"/>
    <s v="Store Manager"/>
    <n v="6"/>
    <n v="404.17"/>
    <n v="0"/>
    <n v="0"/>
    <x v="2131"/>
    <n v="1576.8"/>
    <n v="848.22"/>
    <x v="2"/>
    <x v="1"/>
    <x v="1"/>
    <s v="17:24"/>
    <s v="Weekday"/>
  </r>
  <r>
    <x v="2305"/>
    <x v="153"/>
    <s v="CUST0638"/>
    <x v="450"/>
    <x v="0"/>
    <s v="PRD081"/>
    <x v="63"/>
    <x v="2"/>
    <s v="STR008"/>
    <x v="8"/>
    <x v="0"/>
    <s v="EMP0308"/>
    <s v="Thenmozhi Selvam"/>
    <s v="Cashier"/>
    <n v="7"/>
    <n v="56.22"/>
    <n v="15"/>
    <n v="59.03"/>
    <x v="2132"/>
    <n v="314.72000000000003"/>
    <n v="69.97"/>
    <x v="2"/>
    <x v="1"/>
    <x v="1"/>
    <s v="20:03"/>
    <s v="Weekend"/>
  </r>
  <r>
    <x v="2306"/>
    <x v="0"/>
    <s v="CUST0153"/>
    <x v="338"/>
    <x v="1"/>
    <s v="PRD022"/>
    <x v="10"/>
    <x v="0"/>
    <s v="STR023"/>
    <x v="59"/>
    <x v="0"/>
    <s v="EMP0164"/>
    <s v="Sundar Naicker"/>
    <s v="Billing"/>
    <n v="3"/>
    <n v="397.22"/>
    <n v="15"/>
    <n v="178.75"/>
    <x v="2133"/>
    <n v="958.11"/>
    <n v="206.74"/>
    <x v="2"/>
    <x v="1"/>
    <x v="2"/>
    <s v="12:49"/>
    <s v="Weekend"/>
  </r>
  <r>
    <x v="2307"/>
    <x v="179"/>
    <s v="CUST0288"/>
    <x v="460"/>
    <x v="2"/>
    <s v="PRD008"/>
    <x v="88"/>
    <x v="9"/>
    <s v="STR053"/>
    <x v="11"/>
    <x v="0"/>
    <s v="EMP0190"/>
    <s v="Balaji Prabhu"/>
    <s v="HR"/>
    <n v="2"/>
    <n v="455.79"/>
    <n v="0"/>
    <n v="0"/>
    <x v="1432"/>
    <n v="565.76"/>
    <n v="345.82"/>
    <x v="2"/>
    <x v="0"/>
    <x v="1"/>
    <s v="21:39"/>
    <s v="Weekday"/>
  </r>
  <r>
    <x v="2308"/>
    <x v="306"/>
    <s v="CUST0396"/>
    <x v="116"/>
    <x v="1"/>
    <s v="PRD022"/>
    <x v="10"/>
    <x v="0"/>
    <s v="STR006"/>
    <x v="18"/>
    <x v="0"/>
    <s v="EMP0265"/>
    <s v="Padma Subramaniam"/>
    <s v="Operations"/>
    <n v="3"/>
    <n v="397.22"/>
    <n v="15"/>
    <n v="178.75"/>
    <x v="318"/>
    <n v="958.11"/>
    <n v="54.8"/>
    <x v="2"/>
    <x v="1"/>
    <x v="1"/>
    <s v="11:15"/>
    <s v="Weekday"/>
  </r>
  <r>
    <x v="2309"/>
    <x v="156"/>
    <s v="CUST0668"/>
    <x v="456"/>
    <x v="2"/>
    <s v="PRD092"/>
    <x v="59"/>
    <x v="8"/>
    <s v="STR175"/>
    <x v="165"/>
    <x v="3"/>
    <s v="EMP0043"/>
    <s v="Suresh Reddy"/>
    <s v="Cashier"/>
    <n v="2"/>
    <n v="224.28"/>
    <n v="0"/>
    <n v="0"/>
    <x v="1308"/>
    <n v="384.78"/>
    <n v="63.78"/>
    <x v="2"/>
    <x v="1"/>
    <x v="1"/>
    <s v="21:15"/>
    <s v="Weekday"/>
  </r>
  <r>
    <x v="2310"/>
    <x v="21"/>
    <s v="CUST0357"/>
    <x v="537"/>
    <x v="1"/>
    <s v="PRD049"/>
    <x v="126"/>
    <x v="5"/>
    <s v="STR088"/>
    <x v="97"/>
    <x v="0"/>
    <s v="EMP0012"/>
    <s v="Suresh Nathan"/>
    <s v="Cashier"/>
    <n v="2"/>
    <n v="418.79"/>
    <n v="5"/>
    <n v="41.88"/>
    <x v="2134"/>
    <n v="617.88"/>
    <n v="297.17"/>
    <x v="2"/>
    <x v="1"/>
    <x v="1"/>
    <s v="15:25"/>
    <s v="Weekend"/>
  </r>
  <r>
    <x v="2311"/>
    <x v="253"/>
    <s v="CUST0230"/>
    <x v="85"/>
    <x v="1"/>
    <s v="PRD098"/>
    <x v="94"/>
    <x v="4"/>
    <s v="STR083"/>
    <x v="134"/>
    <x v="0"/>
    <s v="EMP0074"/>
    <s v="Indira Varma"/>
    <s v="Sales"/>
    <n v="4"/>
    <n v="83.13"/>
    <n v="0"/>
    <n v="0"/>
    <x v="1419"/>
    <n v="276.36"/>
    <n v="56.16"/>
    <x v="2"/>
    <x v="1"/>
    <x v="1"/>
    <s v="13:45"/>
    <s v="Weekday"/>
  </r>
  <r>
    <x v="2312"/>
    <x v="64"/>
    <s v="CUST0179"/>
    <x v="580"/>
    <x v="0"/>
    <s v="PRD149"/>
    <x v="24"/>
    <x v="10"/>
    <s v="STR115"/>
    <x v="168"/>
    <x v="1"/>
    <s v="EMP0269"/>
    <s v="Devi Sharma"/>
    <s v="Billing"/>
    <n v="6"/>
    <n v="176.07"/>
    <n v="0"/>
    <n v="0"/>
    <x v="2135"/>
    <n v="745.98"/>
    <n v="468.9"/>
    <x v="2"/>
    <x v="1"/>
    <x v="1"/>
    <s v="17:52"/>
    <s v="Weekend"/>
  </r>
  <r>
    <x v="2313"/>
    <x v="27"/>
    <s v="CUST0420"/>
    <x v="103"/>
    <x v="1"/>
    <s v="PRD050"/>
    <x v="40"/>
    <x v="5"/>
    <s v="STR105"/>
    <x v="159"/>
    <x v="1"/>
    <s v="EMP0089"/>
    <s v="Kalpana Balan"/>
    <s v="Cashier"/>
    <n v="1"/>
    <n v="51.33"/>
    <n v="5"/>
    <n v="2.57"/>
    <x v="986"/>
    <n v="37.479999999999997"/>
    <n v="11.28"/>
    <x v="2"/>
    <x v="1"/>
    <x v="1"/>
    <s v="17:15"/>
    <s v="Weekday"/>
  </r>
  <r>
    <x v="2314"/>
    <x v="13"/>
    <s v="CUST0158"/>
    <x v="274"/>
    <x v="2"/>
    <s v="PRD074"/>
    <x v="2"/>
    <x v="2"/>
    <s v="STR076"/>
    <x v="4"/>
    <x v="0"/>
    <s v="EMP0056"/>
    <s v="Anjali Balan"/>
    <s v="Sales"/>
    <n v="3"/>
    <n v="414.29"/>
    <n v="10"/>
    <n v="124.29"/>
    <x v="2136"/>
    <n v="942.78"/>
    <n v="343.59"/>
    <x v="2"/>
    <x v="1"/>
    <x v="1"/>
    <s v="18:00"/>
    <s v="Weekend"/>
  </r>
  <r>
    <x v="2315"/>
    <x v="104"/>
    <s v="CUST0356"/>
    <x v="83"/>
    <x v="2"/>
    <s v="PRD082"/>
    <x v="25"/>
    <x v="8"/>
    <s v="STR106"/>
    <x v="65"/>
    <x v="1"/>
    <s v="EMP0133"/>
    <s v="Deepak Naicker"/>
    <s v="Sales"/>
    <n v="4"/>
    <n v="232.92"/>
    <n v="15"/>
    <n v="139.75"/>
    <x v="2137"/>
    <n v="769.64"/>
    <n v="22.29"/>
    <x v="2"/>
    <x v="1"/>
    <x v="1"/>
    <s v="10:40"/>
    <s v="Weekday"/>
  </r>
  <r>
    <x v="2316"/>
    <x v="137"/>
    <s v="CUST0491"/>
    <x v="638"/>
    <x v="2"/>
    <s v="PRD059"/>
    <x v="133"/>
    <x v="11"/>
    <s v="STR132"/>
    <x v="19"/>
    <x v="1"/>
    <s v="EMP0106"/>
    <s v="Banu Raj"/>
    <s v="Sales"/>
    <n v="2"/>
    <n v="507.5"/>
    <n v="0"/>
    <n v="0"/>
    <x v="873"/>
    <n v="726.58"/>
    <n v="288.42"/>
    <x v="2"/>
    <x v="1"/>
    <x v="1"/>
    <s v="20:41"/>
    <s v="Weekday"/>
  </r>
  <r>
    <x v="2317"/>
    <x v="347"/>
    <s v="CUST0157"/>
    <x v="397"/>
    <x v="0"/>
    <s v="PRD049"/>
    <x v="126"/>
    <x v="5"/>
    <s v="STR043"/>
    <x v="93"/>
    <x v="0"/>
    <s v="EMP0330"/>
    <s v="Nagarajan Chandran"/>
    <s v="Store Manager"/>
    <n v="3"/>
    <n v="424.8"/>
    <n v="0"/>
    <n v="0"/>
    <x v="2138"/>
    <n v="926.82"/>
    <n v="347.58"/>
    <x v="2"/>
    <x v="1"/>
    <x v="1"/>
    <s v="18:54"/>
    <s v="Weekday"/>
  </r>
  <r>
    <x v="2318"/>
    <x v="344"/>
    <s v="CUST0495"/>
    <x v="212"/>
    <x v="0"/>
    <s v="PRD136"/>
    <x v="45"/>
    <x v="7"/>
    <s v="STR096"/>
    <x v="126"/>
    <x v="1"/>
    <s v="EMP0301"/>
    <s v="Kalpana Prabhu"/>
    <s v="Inventory"/>
    <n v="4"/>
    <n v="136.81"/>
    <n v="5"/>
    <n v="27.36"/>
    <x v="2139"/>
    <n v="364.72"/>
    <n v="155.16"/>
    <x v="2"/>
    <x v="1"/>
    <x v="1"/>
    <s v="09:02"/>
    <s v="Weekday"/>
  </r>
  <r>
    <x v="2319"/>
    <x v="44"/>
    <s v="CUST0471"/>
    <x v="608"/>
    <x v="1"/>
    <s v="PRD060"/>
    <x v="114"/>
    <x v="11"/>
    <s v="STR045"/>
    <x v="141"/>
    <x v="0"/>
    <s v="EMP0057"/>
    <s v="Indira Raj"/>
    <s v="Billing"/>
    <n v="1"/>
    <n v="72.930000000000007"/>
    <n v="15"/>
    <n v="10.94"/>
    <x v="709"/>
    <n v="54.25"/>
    <n v="17.04"/>
    <x v="2"/>
    <x v="1"/>
    <x v="1"/>
    <s v="16:26"/>
    <s v="Weekend"/>
  </r>
  <r>
    <x v="2320"/>
    <x v="153"/>
    <s v="CUST0461"/>
    <x v="235"/>
    <x v="0"/>
    <s v="PRD091"/>
    <x v="101"/>
    <x v="13"/>
    <s v="STR162"/>
    <x v="145"/>
    <x v="2"/>
    <s v="EMP0272"/>
    <s v="Dhanush Pillai"/>
    <s v="Store Manager"/>
    <n v="7"/>
    <n v="402.8"/>
    <n v="10"/>
    <n v="281.95999999999998"/>
    <x v="2140"/>
    <n v="2110.9899999999998"/>
    <n v="807.3"/>
    <x v="2"/>
    <x v="1"/>
    <x v="1"/>
    <s v="19:22"/>
    <s v="Weekend"/>
  </r>
  <r>
    <x v="2321"/>
    <x v="306"/>
    <s v="CUST0165"/>
    <x v="283"/>
    <x v="0"/>
    <s v="PRD050"/>
    <x v="40"/>
    <x v="5"/>
    <s v="STR028"/>
    <x v="29"/>
    <x v="0"/>
    <s v="EMP0337"/>
    <s v="Janani Chettiar"/>
    <s v="Store Manager"/>
    <n v="5"/>
    <n v="51.63"/>
    <n v="5"/>
    <n v="12.91"/>
    <x v="2141"/>
    <n v="187.4"/>
    <n v="57.84"/>
    <x v="2"/>
    <x v="1"/>
    <x v="2"/>
    <s v="10:11"/>
    <s v="Weekday"/>
  </r>
  <r>
    <x v="2322"/>
    <x v="60"/>
    <s v="CUST0184"/>
    <x v="63"/>
    <x v="1"/>
    <s v="PRD101"/>
    <x v="62"/>
    <x v="4"/>
    <s v="STR173"/>
    <x v="150"/>
    <x v="3"/>
    <s v="EMP0019"/>
    <s v="Missing Employee Name"/>
    <s v="Sales"/>
    <n v="4"/>
    <n v="451.89"/>
    <n v="0"/>
    <n v="0"/>
    <x v="2142"/>
    <n v="1548.64"/>
    <n v="258.92"/>
    <x v="2"/>
    <x v="1"/>
    <x v="1"/>
    <s v="21:03"/>
    <s v="Weekday"/>
  </r>
  <r>
    <x v="2323"/>
    <x v="278"/>
    <s v="CUST0078"/>
    <x v="426"/>
    <x v="1"/>
    <s v="PRD033"/>
    <x v="13"/>
    <x v="1"/>
    <s v="STR068"/>
    <x v="21"/>
    <x v="0"/>
    <s v="EMP0304"/>
    <s v="Deepa Menon"/>
    <s v="Billing"/>
    <n v="5"/>
    <n v="217.42"/>
    <n v="0"/>
    <n v="0"/>
    <x v="493"/>
    <n v="885.15"/>
    <n v="201.95"/>
    <x v="2"/>
    <x v="1"/>
    <x v="1"/>
    <s v="20:59"/>
    <s v="Weekday"/>
  </r>
  <r>
    <x v="2324"/>
    <x v="193"/>
    <s v="CUST0582"/>
    <x v="639"/>
    <x v="2"/>
    <s v="PRD128"/>
    <x v="105"/>
    <x v="7"/>
    <s v="STR153"/>
    <x v="167"/>
    <x v="2"/>
    <s v="EMP0168"/>
    <s v="Sudha Sekar"/>
    <s v="Cashier"/>
    <n v="4"/>
    <n v="253.11"/>
    <n v="5"/>
    <n v="50.62"/>
    <x v="907"/>
    <n v="762.96"/>
    <n v="198.86"/>
    <x v="2"/>
    <x v="1"/>
    <x v="1"/>
    <s v="14:08"/>
    <s v="Weekday"/>
  </r>
  <r>
    <x v="2325"/>
    <x v="79"/>
    <s v="CUST0471"/>
    <x v="608"/>
    <x v="1"/>
    <s v="PRD099"/>
    <x v="72"/>
    <x v="4"/>
    <s v="STR119"/>
    <x v="152"/>
    <x v="1"/>
    <s v="EMP0110"/>
    <s v="Nandhini Chandran"/>
    <s v="Cashier"/>
    <n v="3"/>
    <n v="401.06"/>
    <n v="0"/>
    <n v="0"/>
    <x v="2143"/>
    <n v="1042.4100000000001"/>
    <n v="160.77000000000001"/>
    <x v="2"/>
    <x v="1"/>
    <x v="1"/>
    <s v="11:04"/>
    <s v="Weekday"/>
  </r>
  <r>
    <x v="2326"/>
    <x v="131"/>
    <s v="CUST0671"/>
    <x v="462"/>
    <x v="0"/>
    <s v="PRD139"/>
    <x v="96"/>
    <x v="10"/>
    <s v="STR038"/>
    <x v="35"/>
    <x v="0"/>
    <s v="EMP0255"/>
    <s v="Jagan Chettiar"/>
    <s v="Billing"/>
    <n v="4"/>
    <n v="94.71"/>
    <n v="10"/>
    <n v="37.880000000000003"/>
    <x v="2144"/>
    <n v="282.8"/>
    <n v="109.3"/>
    <x v="2"/>
    <x v="1"/>
    <x v="1"/>
    <s v="12:42"/>
    <s v="Weekend"/>
  </r>
  <r>
    <x v="2327"/>
    <x v="59"/>
    <s v="CUST0686"/>
    <x v="122"/>
    <x v="0"/>
    <s v="PRD015"/>
    <x v="55"/>
    <x v="0"/>
    <s v="STR111"/>
    <x v="115"/>
    <x v="1"/>
    <s v="EMP0155"/>
    <s v="Vijay Chandran"/>
    <s v="Cashier"/>
    <n v="4"/>
    <n v="514.83000000000004"/>
    <n v="15"/>
    <n v="308.89999999999998"/>
    <x v="2145"/>
    <n v="1547.56"/>
    <n v="465.42"/>
    <x v="2"/>
    <x v="1"/>
    <x v="2"/>
    <s v="17:27"/>
    <s v="Weekend"/>
  </r>
  <r>
    <x v="2328"/>
    <x v="71"/>
    <s v="CUST0221"/>
    <x v="246"/>
    <x v="0"/>
    <s v="PRD026"/>
    <x v="99"/>
    <x v="1"/>
    <s v="STR027"/>
    <x v="17"/>
    <x v="0"/>
    <s v="EMP0046"/>
    <s v="Pandi Subramaniam"/>
    <s v="Sales"/>
    <n v="4"/>
    <n v="331.28"/>
    <n v="10"/>
    <n v="132.51"/>
    <x v="2146"/>
    <n v="989"/>
    <n v="382.5"/>
    <x v="2"/>
    <x v="1"/>
    <x v="0"/>
    <s v="19:16"/>
    <s v="Weekend"/>
  </r>
  <r>
    <x v="2329"/>
    <x v="210"/>
    <s v="CUST0136"/>
    <x v="398"/>
    <x v="1"/>
    <s v="PRD108"/>
    <x v="12"/>
    <x v="3"/>
    <s v="STR064"/>
    <x v="110"/>
    <x v="0"/>
    <s v="EMP0027"/>
    <s v="Priya Sharma"/>
    <s v="Billing"/>
    <n v="1"/>
    <n v="306.62"/>
    <n v="5"/>
    <n v="15.33"/>
    <x v="2147"/>
    <n v="259.93"/>
    <n v="75.05"/>
    <x v="2"/>
    <x v="1"/>
    <x v="1"/>
    <s v="20:27"/>
    <s v="Weekend"/>
  </r>
  <r>
    <x v="2330"/>
    <x v="209"/>
    <s v="CUST0251"/>
    <x v="413"/>
    <x v="1"/>
    <s v="PRD123"/>
    <x v="65"/>
    <x v="6"/>
    <s v="STR015"/>
    <x v="138"/>
    <x v="0"/>
    <s v="EMP0108"/>
    <s v="Padma Menon"/>
    <s v="Cashier"/>
    <n v="1"/>
    <n v="183.39"/>
    <n v="15"/>
    <n v="27.51"/>
    <x v="2148"/>
    <n v="158.43"/>
    <n v="-2.5499999999999998"/>
    <x v="2"/>
    <x v="0"/>
    <x v="0"/>
    <s v="10:02"/>
    <s v="Weekday"/>
  </r>
  <r>
    <x v="2331"/>
    <x v="117"/>
    <s v="CUST0264"/>
    <x v="420"/>
    <x v="0"/>
    <s v="PRD116"/>
    <x v="85"/>
    <x v="3"/>
    <s v="STR059"/>
    <x v="68"/>
    <x v="0"/>
    <s v="EMP0326"/>
    <s v="Thenmozhi Sekar"/>
    <s v="Store Manager"/>
    <n v="6"/>
    <n v="156.36000000000001"/>
    <n v="0"/>
    <n v="0"/>
    <x v="2149"/>
    <n v="767.88"/>
    <n v="170.28"/>
    <x v="2"/>
    <x v="1"/>
    <x v="1"/>
    <s v="18:38"/>
    <s v="Weekday"/>
  </r>
  <r>
    <x v="2332"/>
    <x v="294"/>
    <s v="CUST0140"/>
    <x v="445"/>
    <x v="2"/>
    <s v="PRD086"/>
    <x v="70"/>
    <x v="8"/>
    <s v="STR049"/>
    <x v="33"/>
    <x v="0"/>
    <s v="EMP0017"/>
    <s v="Ovi Sharma"/>
    <s v="Sales"/>
    <n v="3"/>
    <n v="327.08"/>
    <n v="0"/>
    <n v="0"/>
    <x v="2150"/>
    <n v="823.83"/>
    <n v="304.60000000000002"/>
    <x v="2"/>
    <x v="1"/>
    <x v="2"/>
    <s v="14:36"/>
    <s v="Weekend"/>
  </r>
  <r>
    <x v="2333"/>
    <x v="234"/>
    <s v="CUST0513"/>
    <x v="516"/>
    <x v="2"/>
    <s v="PRD142"/>
    <x v="110"/>
    <x v="10"/>
    <s v="STR030"/>
    <x v="158"/>
    <x v="0"/>
    <s v="EMP0283"/>
    <s v="Suresh Pandian"/>
    <s v="Sales"/>
    <n v="2"/>
    <n v="522.78"/>
    <n v="0"/>
    <n v="0"/>
    <x v="392"/>
    <n v="791.74"/>
    <n v="253.82"/>
    <x v="2"/>
    <x v="0"/>
    <x v="2"/>
    <s v="20:13"/>
    <s v="Weekday"/>
  </r>
  <r>
    <x v="2334"/>
    <x v="26"/>
    <s v="CUST0417"/>
    <x v="261"/>
    <x v="2"/>
    <s v="PRD144"/>
    <x v="108"/>
    <x v="10"/>
    <s v="STR113"/>
    <x v="156"/>
    <x v="1"/>
    <s v="EMP0339"/>
    <s v="Hariharan Mudaliar"/>
    <s v="Cashier"/>
    <n v="2"/>
    <n v="242.22"/>
    <n v="5"/>
    <n v="24.22"/>
    <x v="2151"/>
    <n v="372.08"/>
    <n v="157.16999999999999"/>
    <x v="2"/>
    <x v="1"/>
    <x v="2"/>
    <s v="15:20"/>
    <s v="Weekend"/>
  </r>
  <r>
    <x v="2335"/>
    <x v="127"/>
    <s v="CUST0054"/>
    <x v="76"/>
    <x v="0"/>
    <s v="PRD087"/>
    <x v="19"/>
    <x v="8"/>
    <s v="STR047"/>
    <x v="37"/>
    <x v="0"/>
    <s v="EMP0231"/>
    <s v="Umesh Murugan"/>
    <s v="Billing"/>
    <n v="7"/>
    <n v="78.23"/>
    <n v="15"/>
    <n v="82.14"/>
    <x v="2152"/>
    <n v="415.59"/>
    <n v="49.88"/>
    <x v="2"/>
    <x v="1"/>
    <x v="1"/>
    <s v="13:18"/>
    <s v="Weekday"/>
  </r>
  <r>
    <x v="2336"/>
    <x v="290"/>
    <s v="CUST0285"/>
    <x v="523"/>
    <x v="1"/>
    <s v="PRD080"/>
    <x v="106"/>
    <x v="2"/>
    <s v="STR123"/>
    <x v="77"/>
    <x v="1"/>
    <s v="EMP0133"/>
    <s v="Deepak Naicker"/>
    <s v="Sales"/>
    <n v="5"/>
    <n v="275.70999999999998"/>
    <n v="20"/>
    <n v="275.70999999999998"/>
    <x v="2153"/>
    <n v="1031.5"/>
    <n v="71.34"/>
    <x v="2"/>
    <x v="1"/>
    <x v="2"/>
    <s v="12:41"/>
    <s v="Weekday"/>
  </r>
  <r>
    <x v="2337"/>
    <x v="354"/>
    <s v="CUST0248"/>
    <x v="376"/>
    <x v="2"/>
    <s v="PRD117"/>
    <x v="82"/>
    <x v="6"/>
    <s v="STR065"/>
    <x v="163"/>
    <x v="0"/>
    <s v="EMP0192"/>
    <s v="Rajesh Mudaliar"/>
    <s v="Billing"/>
    <n v="1"/>
    <n v="268.32"/>
    <n v="0"/>
    <n v="0"/>
    <x v="2154"/>
    <n v="241.44"/>
    <n v="26.88"/>
    <x v="2"/>
    <x v="1"/>
    <x v="1"/>
    <s v="17:11"/>
    <s v="Weekday"/>
  </r>
  <r>
    <x v="2338"/>
    <x v="123"/>
    <s v="CUST0222"/>
    <x v="584"/>
    <x v="1"/>
    <s v="PRD016"/>
    <x v="34"/>
    <x v="0"/>
    <s v="STR104"/>
    <x v="143"/>
    <x v="1"/>
    <s v="EMP0148"/>
    <s v="Malathi Rao"/>
    <s v="Billing"/>
    <n v="5"/>
    <n v="59.92"/>
    <n v="5"/>
    <n v="14.98"/>
    <x v="2155"/>
    <n v="240.75"/>
    <n v="43.87"/>
    <x v="2"/>
    <x v="1"/>
    <x v="1"/>
    <s v="13:28"/>
    <s v="Weekday"/>
  </r>
  <r>
    <x v="2339"/>
    <x v="77"/>
    <s v="CUST0600"/>
    <x v="64"/>
    <x v="0"/>
    <s v="PRD052"/>
    <x v="98"/>
    <x v="5"/>
    <s v="STR007"/>
    <x v="89"/>
    <x v="0"/>
    <s v="EMP0125"/>
    <s v="Nandhini Chettiar"/>
    <s v="Cashier"/>
    <n v="3"/>
    <n v="373.02"/>
    <n v="0"/>
    <n v="0"/>
    <x v="2156"/>
    <n v="766.47"/>
    <n v="352.59"/>
    <x v="2"/>
    <x v="1"/>
    <x v="0"/>
    <s v="17:23"/>
    <s v="Weekday"/>
  </r>
  <r>
    <x v="2340"/>
    <x v="157"/>
    <s v="CUST0035"/>
    <x v="404"/>
    <x v="0"/>
    <s v="PRD050"/>
    <x v="40"/>
    <x v="5"/>
    <s v="STR036"/>
    <x v="83"/>
    <x v="0"/>
    <s v="EMP0150"/>
    <s v="Dhanya Iyer"/>
    <s v="Operations"/>
    <n v="7"/>
    <n v="56.02"/>
    <n v="15"/>
    <n v="58.82"/>
    <x v="2157"/>
    <n v="262.36"/>
    <n v="70.959999999999994"/>
    <x v="2"/>
    <x v="1"/>
    <x v="1"/>
    <s v="11:04"/>
    <s v="Weekday"/>
  </r>
  <r>
    <x v="2341"/>
    <x v="124"/>
    <s v="CUST0415"/>
    <x v="296"/>
    <x v="0"/>
    <s v="PRD076"/>
    <x v="144"/>
    <x v="2"/>
    <s v="STR061"/>
    <x v="66"/>
    <x v="0"/>
    <s v="EMP0329"/>
    <s v="Balamurugan Nair"/>
    <s v="Cashier"/>
    <n v="6"/>
    <n v="438.58"/>
    <n v="0"/>
    <n v="0"/>
    <x v="2158"/>
    <n v="1921.14"/>
    <n v="710.34"/>
    <x v="2"/>
    <x v="1"/>
    <x v="0"/>
    <s v="17:00"/>
    <s v="Weekday"/>
  </r>
  <r>
    <x v="2342"/>
    <x v="46"/>
    <s v="CUST0354"/>
    <x v="113"/>
    <x v="1"/>
    <s v="PRD009"/>
    <x v="21"/>
    <x v="9"/>
    <s v="STR149"/>
    <x v="133"/>
    <x v="2"/>
    <s v="EMP0246"/>
    <s v="Padma Chettiar"/>
    <s v="Sales"/>
    <n v="5"/>
    <n v="661.91"/>
    <n v="0"/>
    <n v="0"/>
    <x v="2159"/>
    <n v="1993.6"/>
    <n v="1812.38"/>
    <x v="2"/>
    <x v="1"/>
    <x v="0"/>
    <s v="12:26"/>
    <s v="Weekend"/>
  </r>
  <r>
    <x v="2343"/>
    <x v="324"/>
    <s v="CUST0072"/>
    <x v="231"/>
    <x v="0"/>
    <s v="PRD063"/>
    <x v="71"/>
    <x v="11"/>
    <s v="STR077"/>
    <x v="136"/>
    <x v="0"/>
    <s v="EMP0030"/>
    <s v="Hariharan Rao"/>
    <s v="Cashier"/>
    <n v="6"/>
    <n v="75.34"/>
    <n v="0"/>
    <n v="0"/>
    <x v="2160"/>
    <n v="325.92"/>
    <n v="126.12"/>
    <x v="2"/>
    <x v="1"/>
    <x v="2"/>
    <s v="09:51"/>
    <s v="Weekday"/>
  </r>
  <r>
    <x v="2344"/>
    <x v="182"/>
    <s v="CUST0238"/>
    <x v="418"/>
    <x v="1"/>
    <s v="PRD006"/>
    <x v="30"/>
    <x v="9"/>
    <s v="STR085"/>
    <x v="78"/>
    <x v="0"/>
    <s v="EMP0154"/>
    <s v="Dinesh Varma"/>
    <s v="Store Manager"/>
    <n v="5"/>
    <n v="343.56"/>
    <n v="15"/>
    <n v="257.67"/>
    <x v="2161"/>
    <n v="1081.5999999999999"/>
    <n v="378.53"/>
    <x v="2"/>
    <x v="1"/>
    <x v="1"/>
    <s v="11:33"/>
    <s v="Weekday"/>
  </r>
  <r>
    <x v="2345"/>
    <x v="210"/>
    <s v="CUST0154"/>
    <x v="640"/>
    <x v="2"/>
    <s v="PRD017"/>
    <x v="27"/>
    <x v="0"/>
    <s v="STR029"/>
    <x v="32"/>
    <x v="0"/>
    <s v="EMP0041"/>
    <s v="Thenmozhi Pandian"/>
    <s v="Inventory"/>
    <n v="2"/>
    <n v="464.41"/>
    <n v="0"/>
    <n v="0"/>
    <x v="776"/>
    <n v="795.38"/>
    <n v="272.76"/>
    <x v="2"/>
    <x v="1"/>
    <x v="2"/>
    <s v="21:48"/>
    <s v="Weekend"/>
  </r>
  <r>
    <x v="2346"/>
    <x v="327"/>
    <s v="CUST0281"/>
    <x v="560"/>
    <x v="1"/>
    <s v="PRD129"/>
    <x v="41"/>
    <x v="7"/>
    <s v="STR074"/>
    <x v="49"/>
    <x v="0"/>
    <s v="EMP0270"/>
    <s v="Priya Venkataraman"/>
    <s v="Operations"/>
    <n v="5"/>
    <n v="490.22"/>
    <n v="10"/>
    <n v="245.11"/>
    <x v="2162"/>
    <n v="1867.9"/>
    <n v="338.09"/>
    <x v="2"/>
    <x v="1"/>
    <x v="1"/>
    <s v="18:50"/>
    <s v="Weekday"/>
  </r>
  <r>
    <x v="2347"/>
    <x v="283"/>
    <s v="CUST0667"/>
    <x v="379"/>
    <x v="1"/>
    <s v="PRD021"/>
    <x v="15"/>
    <x v="0"/>
    <s v="STR134"/>
    <x v="54"/>
    <x v="1"/>
    <s v="EMP0170"/>
    <s v="Ovi Devi"/>
    <s v="Sales"/>
    <n v="2"/>
    <n v="38.659999999999997"/>
    <n v="15"/>
    <n v="11.6"/>
    <x v="2163"/>
    <n v="64.8"/>
    <n v="0.92"/>
    <x v="2"/>
    <x v="1"/>
    <x v="1"/>
    <s v="19:05"/>
    <s v="Weekday"/>
  </r>
  <r>
    <x v="2348"/>
    <x v="186"/>
    <s v="CUST0543"/>
    <x v="429"/>
    <x v="0"/>
    <s v="PRD033"/>
    <x v="13"/>
    <x v="1"/>
    <s v="STR030"/>
    <x v="158"/>
    <x v="0"/>
    <s v="EMP0224"/>
    <s v="Sathish Sekar"/>
    <s v="Operations"/>
    <n v="4"/>
    <n v="239.91"/>
    <n v="0"/>
    <n v="0"/>
    <x v="2164"/>
    <n v="708.12"/>
    <n v="395.47"/>
    <x v="2"/>
    <x v="1"/>
    <x v="2"/>
    <s v="11:51"/>
    <s v="Weekend"/>
  </r>
  <r>
    <x v="2349"/>
    <x v="303"/>
    <s v="CUST0048"/>
    <x v="582"/>
    <x v="1"/>
    <s v="PRD048"/>
    <x v="104"/>
    <x v="5"/>
    <s v="STR049"/>
    <x v="33"/>
    <x v="0"/>
    <s v="EMP0017"/>
    <s v="Ovi Sharma"/>
    <s v="Sales"/>
    <n v="1"/>
    <n v="147.72"/>
    <n v="15"/>
    <n v="22.16"/>
    <x v="2165"/>
    <n v="109.21"/>
    <n v="16.350000000000001"/>
    <x v="2"/>
    <x v="1"/>
    <x v="1"/>
    <s v="21:27"/>
    <s v="Weekday"/>
  </r>
  <r>
    <x v="2350"/>
    <x v="330"/>
    <s v="CUST0145"/>
    <x v="641"/>
    <x v="2"/>
    <s v="PRD031"/>
    <x v="90"/>
    <x v="1"/>
    <s v="Missing Store Id"/>
    <x v="173"/>
    <x v="4"/>
    <s v="EMP0151"/>
    <s v="Arun Subramaniam"/>
    <s v="Billing"/>
    <n v="2"/>
    <n v="342.46"/>
    <n v="0"/>
    <n v="0"/>
    <x v="1350"/>
    <n v="543.55999999999995"/>
    <n v="141.36000000000001"/>
    <x v="2"/>
    <x v="1"/>
    <x v="1"/>
    <s v="10:47"/>
    <s v="Weekday"/>
  </r>
  <r>
    <x v="2351"/>
    <x v="245"/>
    <s v="CUST0558"/>
    <x v="549"/>
    <x v="1"/>
    <s v="PRD031"/>
    <x v="90"/>
    <x v="1"/>
    <s v="STR018"/>
    <x v="69"/>
    <x v="0"/>
    <s v="EMP0308"/>
    <s v="Thenmozhi Selvam"/>
    <s v="Cashier"/>
    <n v="1"/>
    <n v="342.46"/>
    <n v="0"/>
    <n v="0"/>
    <x v="348"/>
    <n v="271.77999999999997"/>
    <n v="122.05"/>
    <x v="2"/>
    <x v="1"/>
    <x v="1"/>
    <s v="12:11"/>
    <s v="Weekend"/>
  </r>
  <r>
    <x v="2352"/>
    <x v="117"/>
    <s v="CUST0654"/>
    <x v="156"/>
    <x v="0"/>
    <s v="PRD083"/>
    <x v="26"/>
    <x v="8"/>
    <s v="STR046"/>
    <x v="0"/>
    <x v="0"/>
    <s v="EMP0191"/>
    <s v="Thenmozhi Krishnan"/>
    <s v="Billing"/>
    <n v="3"/>
    <n v="464.27"/>
    <n v="5"/>
    <n v="69.64"/>
    <x v="2166"/>
    <n v="1072.4100000000001"/>
    <n v="250.76"/>
    <x v="2"/>
    <x v="1"/>
    <x v="1"/>
    <s v="21:09"/>
    <s v="Weekday"/>
  </r>
  <r>
    <x v="2353"/>
    <x v="99"/>
    <s v="CUST0329"/>
    <x v="66"/>
    <x v="0"/>
    <s v="PRD061"/>
    <x v="130"/>
    <x v="11"/>
    <s v="STR162"/>
    <x v="145"/>
    <x v="2"/>
    <s v="EMP0272"/>
    <s v="Dhanush Pillai"/>
    <s v="Store Manager"/>
    <n v="8"/>
    <n v="364.78"/>
    <n v="5"/>
    <n v="145.91"/>
    <x v="2167"/>
    <n v="1773.76"/>
    <n v="1414.42"/>
    <x v="2"/>
    <x v="1"/>
    <x v="1"/>
    <s v="21:33"/>
    <s v="Weekend"/>
  </r>
  <r>
    <x v="2354"/>
    <x v="202"/>
    <s v="CUST0105"/>
    <x v="344"/>
    <x v="1"/>
    <s v="PRD140"/>
    <x v="66"/>
    <x v="10"/>
    <s v="STR038"/>
    <x v="35"/>
    <x v="0"/>
    <s v="EMP0255"/>
    <s v="Jagan Chettiar"/>
    <s v="Billing"/>
    <n v="5"/>
    <n v="352.51"/>
    <n v="0"/>
    <n v="0"/>
    <x v="2168"/>
    <n v="1300.3"/>
    <n v="726.63"/>
    <x v="2"/>
    <x v="1"/>
    <x v="1"/>
    <s v="21:37"/>
    <s v="Weekend"/>
  </r>
  <r>
    <x v="2355"/>
    <x v="113"/>
    <s v="CUST0191"/>
    <x v="98"/>
    <x v="2"/>
    <s v="PRD062"/>
    <x v="112"/>
    <x v="11"/>
    <s v="STR060"/>
    <x v="22"/>
    <x v="2"/>
    <s v="EMP0181"/>
    <s v="Madhavan Murugan"/>
    <s v="Sales"/>
    <n v="1"/>
    <n v="446.17"/>
    <n v="15"/>
    <n v="66.930000000000007"/>
    <x v="2169"/>
    <n v="325.61"/>
    <n v="110.52"/>
    <x v="2"/>
    <x v="1"/>
    <x v="1"/>
    <s v="14:54"/>
    <s v="Weekend"/>
  </r>
  <r>
    <x v="2356"/>
    <x v="362"/>
    <s v="CUST0067"/>
    <x v="60"/>
    <x v="1"/>
    <s v="PRD137"/>
    <x v="120"/>
    <x v="7"/>
    <s v="STR122"/>
    <x v="124"/>
    <x v="1"/>
    <s v="EMP0256"/>
    <s v="Vani Naicker"/>
    <s v="Cashier"/>
    <n v="1"/>
    <n v="442.14"/>
    <n v="0"/>
    <n v="0"/>
    <x v="419"/>
    <n v="351.87"/>
    <n v="90.27"/>
    <x v="2"/>
    <x v="1"/>
    <x v="1"/>
    <s v="19:21"/>
    <s v="Weekday"/>
  </r>
  <r>
    <x v="2357"/>
    <x v="80"/>
    <s v="CUST0576"/>
    <x v="573"/>
    <x v="0"/>
    <s v="PRD034"/>
    <x v="84"/>
    <x v="1"/>
    <s v="STR079"/>
    <x v="123"/>
    <x v="0"/>
    <s v="EMP0293"/>
    <s v="Jaya Gounder"/>
    <s v="Cashier"/>
    <n v="8"/>
    <n v="134.76"/>
    <n v="0"/>
    <n v="0"/>
    <x v="2170"/>
    <n v="778.8"/>
    <n v="460.99"/>
    <x v="2"/>
    <x v="0"/>
    <x v="1"/>
    <s v="19:47"/>
    <s v="Weekend"/>
  </r>
  <r>
    <x v="2358"/>
    <x v="345"/>
    <s v="CUST0370"/>
    <x v="81"/>
    <x v="0"/>
    <s v="PRD025"/>
    <x v="1"/>
    <x v="1"/>
    <s v="STR033"/>
    <x v="23"/>
    <x v="0"/>
    <s v="EMP0313"/>
    <s v="Lokesh Varma"/>
    <s v="HR"/>
    <n v="7"/>
    <n v="419.84"/>
    <n v="20"/>
    <n v="587.78"/>
    <x v="2171"/>
    <n v="2001.3"/>
    <n v="349.8"/>
    <x v="2"/>
    <x v="1"/>
    <x v="2"/>
    <s v="21:27"/>
    <s v="Weekday"/>
  </r>
  <r>
    <x v="2359"/>
    <x v="300"/>
    <s v="CUST0234"/>
    <x v="571"/>
    <x v="2"/>
    <s v="PRD052"/>
    <x v="98"/>
    <x v="5"/>
    <s v="STR164"/>
    <x v="75"/>
    <x v="2"/>
    <s v="EMP0032"/>
    <s v="Kavya Nair"/>
    <s v="Cashier"/>
    <n v="2"/>
    <n v="328.59"/>
    <n v="5"/>
    <n v="32.86"/>
    <x v="2172"/>
    <n v="510.98"/>
    <n v="206.99"/>
    <x v="2"/>
    <x v="1"/>
    <x v="1"/>
    <s v="12:12"/>
    <s v="Weekend"/>
  </r>
  <r>
    <x v="2360"/>
    <x v="349"/>
    <s v="CUST0297"/>
    <x v="265"/>
    <x v="0"/>
    <s v="PRD144"/>
    <x v="108"/>
    <x v="10"/>
    <s v="STR042"/>
    <x v="63"/>
    <x v="0"/>
    <s v="EMP0261"/>
    <s v="Hari Murugan"/>
    <s v="Sales"/>
    <n v="8"/>
    <n v="265.54000000000002"/>
    <n v="0"/>
    <n v="0"/>
    <x v="2173"/>
    <n v="1488.32"/>
    <n v="636"/>
    <x v="2"/>
    <x v="1"/>
    <x v="1"/>
    <s v="15:36"/>
    <s v="Weekday"/>
  </r>
  <r>
    <x v="2361"/>
    <x v="246"/>
    <s v="CUST0530"/>
    <x v="142"/>
    <x v="1"/>
    <s v="PRD080"/>
    <x v="106"/>
    <x v="2"/>
    <s v="STR009"/>
    <x v="137"/>
    <x v="0"/>
    <s v="EMP0317"/>
    <s v="Umesh Sharma"/>
    <s v="HR"/>
    <n v="4"/>
    <n v="275.70999999999998"/>
    <n v="15"/>
    <n v="165.43"/>
    <x v="2174"/>
    <n v="825.2"/>
    <n v="112.21"/>
    <x v="2"/>
    <x v="1"/>
    <x v="1"/>
    <s v="12:05"/>
    <s v="Weekday"/>
  </r>
  <r>
    <x v="2362"/>
    <x v="302"/>
    <s v="CUST0672"/>
    <x v="181"/>
    <x v="1"/>
    <s v="PRD144"/>
    <x v="108"/>
    <x v="10"/>
    <s v="STR053"/>
    <x v="11"/>
    <x v="0"/>
    <s v="EMP0190"/>
    <s v="Balaji Prabhu"/>
    <s v="HR"/>
    <n v="2"/>
    <n v="242.22"/>
    <n v="0"/>
    <n v="0"/>
    <x v="2175"/>
    <n v="372.08"/>
    <n v="112.36"/>
    <x v="2"/>
    <x v="1"/>
    <x v="2"/>
    <s v="12:46"/>
    <s v="Weekday"/>
  </r>
  <r>
    <x v="2363"/>
    <x v="100"/>
    <s v="CUST0600"/>
    <x v="64"/>
    <x v="0"/>
    <s v="PRD118"/>
    <x v="117"/>
    <x v="6"/>
    <s v="STR114"/>
    <x v="23"/>
    <x v="1"/>
    <s v="EMP0276"/>
    <s v="Hari Chettiar"/>
    <s v="Store Manager"/>
    <n v="7"/>
    <n v="170.2"/>
    <n v="0"/>
    <n v="0"/>
    <x v="2176"/>
    <n v="963.48"/>
    <n v="227.92"/>
    <x v="2"/>
    <x v="1"/>
    <x v="1"/>
    <s v="14:40"/>
    <s v="Weekday"/>
  </r>
  <r>
    <x v="2364"/>
    <x v="62"/>
    <s v="CUST0500"/>
    <x v="327"/>
    <x v="0"/>
    <s v="PRD033"/>
    <x v="13"/>
    <x v="1"/>
    <s v="STR056"/>
    <x v="112"/>
    <x v="0"/>
    <s v="EMP0163"/>
    <s v="Revathi Raj"/>
    <s v="Cashier"/>
    <n v="6"/>
    <n v="242.47"/>
    <n v="0"/>
    <n v="0"/>
    <x v="2177"/>
    <n v="1062.18"/>
    <n v="610.86"/>
    <x v="2"/>
    <x v="1"/>
    <x v="2"/>
    <s v="20:20"/>
    <s v="Weekend"/>
  </r>
  <r>
    <x v="2365"/>
    <x v="308"/>
    <s v="CUST0414"/>
    <x v="220"/>
    <x v="1"/>
    <s v="PRD124"/>
    <x v="22"/>
    <x v="6"/>
    <s v="STR080"/>
    <x v="42"/>
    <x v="0"/>
    <s v="EMP0285"/>
    <s v="Lalitha Murugan"/>
    <s v="Store Manager"/>
    <n v="5"/>
    <n v="121.9"/>
    <n v="0"/>
    <n v="0"/>
    <x v="1855"/>
    <n v="544.6"/>
    <n v="156.32"/>
    <x v="2"/>
    <x v="1"/>
    <x v="1"/>
    <s v="10:11"/>
    <s v="Weekend"/>
  </r>
  <r>
    <x v="2366"/>
    <x v="17"/>
    <s v="CUST0031"/>
    <x v="309"/>
    <x v="2"/>
    <s v="PRD066"/>
    <x v="73"/>
    <x v="11"/>
    <s v="STR063"/>
    <x v="72"/>
    <x v="0"/>
    <s v="EMP0289"/>
    <s v="Uma Kumar"/>
    <s v="Cashier"/>
    <n v="2"/>
    <n v="491.81"/>
    <n v="5"/>
    <n v="49.18"/>
    <x v="2178"/>
    <n v="731.14"/>
    <n v="203.3"/>
    <x v="2"/>
    <x v="1"/>
    <x v="0"/>
    <s v="16:23"/>
    <s v="Weekday"/>
  </r>
  <r>
    <x v="2367"/>
    <x v="73"/>
    <s v="CUST0119"/>
    <x v="129"/>
    <x v="0"/>
    <s v="PRD107"/>
    <x v="81"/>
    <x v="3"/>
    <s v="STR096"/>
    <x v="126"/>
    <x v="1"/>
    <s v="EMP0301"/>
    <s v="Kalpana Prabhu"/>
    <s v="Inventory"/>
    <n v="3"/>
    <n v="459.74"/>
    <n v="15"/>
    <n v="206.88"/>
    <x v="2179"/>
    <n v="1045.23"/>
    <n v="302.95999999999998"/>
    <x v="2"/>
    <x v="1"/>
    <x v="1"/>
    <s v="19:49"/>
    <s v="Weekend"/>
  </r>
  <r>
    <x v="2368"/>
    <x v="308"/>
    <s v="CUST0699"/>
    <x v="400"/>
    <x v="0"/>
    <s v="PRD034"/>
    <x v="84"/>
    <x v="1"/>
    <s v="STR088"/>
    <x v="97"/>
    <x v="0"/>
    <s v="EMP0229"/>
    <s v="Udhay Sekar"/>
    <s v="Sales"/>
    <n v="4"/>
    <n v="130.76"/>
    <n v="0"/>
    <n v="0"/>
    <x v="2180"/>
    <n v="389.4"/>
    <n v="212.1"/>
    <x v="2"/>
    <x v="1"/>
    <x v="1"/>
    <s v="16:25"/>
    <s v="Weekend"/>
  </r>
  <r>
    <x v="2369"/>
    <x v="18"/>
    <s v="CUST0655"/>
    <x v="325"/>
    <x v="1"/>
    <s v="PRD029"/>
    <x v="11"/>
    <x v="1"/>
    <s v="STR036"/>
    <x v="83"/>
    <x v="0"/>
    <s v="EMP0150"/>
    <s v="Dhanya Iyer"/>
    <s v="Operations"/>
    <n v="2"/>
    <n v="332.73"/>
    <n v="10"/>
    <n v="66.55"/>
    <x v="502"/>
    <n v="522.44000000000005"/>
    <n v="166.31"/>
    <x v="2"/>
    <x v="1"/>
    <x v="1"/>
    <s v="13:43"/>
    <s v="Weekend"/>
  </r>
  <r>
    <x v="2370"/>
    <x v="95"/>
    <s v="CUST0587"/>
    <x v="215"/>
    <x v="2"/>
    <s v="PRD035"/>
    <x v="29"/>
    <x v="1"/>
    <s v="STR006"/>
    <x v="18"/>
    <x v="0"/>
    <s v="EMP0265"/>
    <s v="Padma Subramaniam"/>
    <s v="Operations"/>
    <n v="2"/>
    <n v="503.36"/>
    <n v="0"/>
    <n v="0"/>
    <x v="2181"/>
    <n v="779.6"/>
    <n v="378.13"/>
    <x v="2"/>
    <x v="1"/>
    <x v="2"/>
    <s v="12:21"/>
    <s v="Weekend"/>
  </r>
  <r>
    <x v="2371"/>
    <x v="262"/>
    <s v="CUST0597"/>
    <x v="196"/>
    <x v="2"/>
    <s v="PRD050"/>
    <x v="40"/>
    <x v="5"/>
    <s v="STR034"/>
    <x v="140"/>
    <x v="0"/>
    <s v="EMP0059"/>
    <s v="Ezhil Rao"/>
    <s v="Billing"/>
    <n v="1"/>
    <n v="51.33"/>
    <n v="15"/>
    <n v="7.7"/>
    <x v="2182"/>
    <n v="37.479999999999997"/>
    <n v="12.69"/>
    <x v="2"/>
    <x v="1"/>
    <x v="1"/>
    <s v="14:13"/>
    <s v="Weekend"/>
  </r>
  <r>
    <x v="2372"/>
    <x v="84"/>
    <s v="CUST0402"/>
    <x v="19"/>
    <x v="0"/>
    <s v="PRD027"/>
    <x v="17"/>
    <x v="1"/>
    <s v="STR136"/>
    <x v="48"/>
    <x v="1"/>
    <s v="EMP0070"/>
    <s v="Umesh Subramaniam"/>
    <s v="Sales"/>
    <n v="4"/>
    <n v="141.36000000000001"/>
    <n v="20"/>
    <n v="113.09"/>
    <x v="2183"/>
    <n v="427.96"/>
    <n v="24.39"/>
    <x v="2"/>
    <x v="1"/>
    <x v="1"/>
    <s v="19:41"/>
    <s v="Weekday"/>
  </r>
  <r>
    <x v="2373"/>
    <x v="252"/>
    <s v="CUST0543"/>
    <x v="429"/>
    <x v="0"/>
    <s v="PRD013"/>
    <x v="44"/>
    <x v="0"/>
    <s v="STR075"/>
    <x v="10"/>
    <x v="0"/>
    <s v="EMP0033"/>
    <s v="Geetha Subramaniam"/>
    <s v="Sales"/>
    <n v="3"/>
    <n v="161.63999999999999"/>
    <n v="0"/>
    <n v="0"/>
    <x v="2184"/>
    <n v="372.72"/>
    <n v="-396.41"/>
    <x v="2"/>
    <x v="1"/>
    <x v="1"/>
    <s v="12:18"/>
    <s v="Weekend"/>
  </r>
  <r>
    <x v="2374"/>
    <x v="336"/>
    <s v="CUST0215"/>
    <x v="91"/>
    <x v="2"/>
    <s v="PRD146"/>
    <x v="74"/>
    <x v="10"/>
    <s v="STR055"/>
    <x v="27"/>
    <x v="0"/>
    <s v="EMP0068"/>
    <s v="Manoj Subramaniam"/>
    <s v="Sales"/>
    <n v="3"/>
    <n v="66.400000000000006"/>
    <n v="0"/>
    <n v="0"/>
    <x v="2185"/>
    <n v="149.97"/>
    <n v="49.23"/>
    <x v="2"/>
    <x v="1"/>
    <x v="1"/>
    <s v="21:56"/>
    <s v="Weekday"/>
  </r>
  <r>
    <x v="2375"/>
    <x v="327"/>
    <s v="CUST0412"/>
    <x v="411"/>
    <x v="0"/>
    <s v="PRD035"/>
    <x v="29"/>
    <x v="1"/>
    <s v="STR040"/>
    <x v="91"/>
    <x v="1"/>
    <s v="EMP0061"/>
    <s v="Poornima Devi"/>
    <s v="Billing"/>
    <n v="3"/>
    <n v="566.29999999999995"/>
    <n v="5"/>
    <n v="84.94"/>
    <x v="2186"/>
    <n v="1169.4000000000001"/>
    <n v="444.56"/>
    <x v="2"/>
    <x v="1"/>
    <x v="1"/>
    <s v="11:46"/>
    <s v="Weekday"/>
  </r>
  <r>
    <x v="2376"/>
    <x v="102"/>
    <s v="CUST0076"/>
    <x v="442"/>
    <x v="0"/>
    <s v="PRD018"/>
    <x v="0"/>
    <x v="0"/>
    <s v="STR013"/>
    <x v="50"/>
    <x v="0"/>
    <s v="EMP0187"/>
    <s v="Yogesh Naidu"/>
    <s v="Billing"/>
    <n v="3"/>
    <n v="252.09"/>
    <n v="0"/>
    <n v="0"/>
    <x v="2187"/>
    <n v="573.6"/>
    <n v="182.67"/>
    <x v="2"/>
    <x v="1"/>
    <x v="1"/>
    <s v="15:20"/>
    <s v="Weekday"/>
  </r>
  <r>
    <x v="2377"/>
    <x v="338"/>
    <s v="CUST0652"/>
    <x v="262"/>
    <x v="1"/>
    <s v="PRD020"/>
    <x v="80"/>
    <x v="0"/>
    <s v="STR014"/>
    <x v="131"/>
    <x v="0"/>
    <s v="EMP0051"/>
    <s v="Thenmozhi Prabhu"/>
    <s v="Billing"/>
    <n v="5"/>
    <n v="99.93"/>
    <n v="0"/>
    <n v="0"/>
    <x v="606"/>
    <n v="430.25"/>
    <n v="69.400000000000006"/>
    <x v="2"/>
    <x v="1"/>
    <x v="2"/>
    <s v="09:30"/>
    <s v="Weekday"/>
  </r>
  <r>
    <x v="2378"/>
    <x v="66"/>
    <s v="CUST0475"/>
    <x v="4"/>
    <x v="0"/>
    <s v="PRD026"/>
    <x v="99"/>
    <x v="1"/>
    <s v="STR125"/>
    <x v="109"/>
    <x v="1"/>
    <s v="EMP0259"/>
    <s v="Ramesh Sekar"/>
    <s v="Inventory"/>
    <n v="7"/>
    <n v="368.32"/>
    <n v="0"/>
    <n v="0"/>
    <x v="2188"/>
    <n v="1730.75"/>
    <n v="847.49"/>
    <x v="2"/>
    <x v="1"/>
    <x v="1"/>
    <s v="19:02"/>
    <s v="Weekday"/>
  </r>
  <r>
    <x v="2379"/>
    <x v="135"/>
    <s v="CUST0121"/>
    <x v="487"/>
    <x v="1"/>
    <s v="PRD050"/>
    <x v="40"/>
    <x v="5"/>
    <s v="STR087"/>
    <x v="88"/>
    <x v="0"/>
    <s v="EMP0222"/>
    <s v="Poornima Rao"/>
    <s v="Inventory"/>
    <n v="3"/>
    <n v="51.33"/>
    <n v="5"/>
    <n v="7.7"/>
    <x v="2189"/>
    <n v="112.44"/>
    <n v="55.79"/>
    <x v="2"/>
    <x v="1"/>
    <x v="1"/>
    <s v="14:01"/>
    <s v="Weekend"/>
  </r>
  <r>
    <x v="2380"/>
    <x v="42"/>
    <s v="CUST0297"/>
    <x v="265"/>
    <x v="0"/>
    <s v="PRD123"/>
    <x v="65"/>
    <x v="6"/>
    <s v="STR082"/>
    <x v="87"/>
    <x v="0"/>
    <s v="EMP0115"/>
    <s v="Vasanth Menon"/>
    <s v="Store Manager"/>
    <n v="8"/>
    <n v="189.3"/>
    <n v="0"/>
    <n v="0"/>
    <x v="2190"/>
    <n v="1267.44"/>
    <n v="474.12"/>
    <x v="2"/>
    <x v="1"/>
    <x v="0"/>
    <s v="21:26"/>
    <s v="Weekend"/>
  </r>
  <r>
    <x v="2381"/>
    <x v="109"/>
    <s v="CUST0303"/>
    <x v="50"/>
    <x v="1"/>
    <s v="PRD085"/>
    <x v="117"/>
    <x v="8"/>
    <s v="STR083"/>
    <x v="134"/>
    <x v="0"/>
    <s v="EMP0074"/>
    <s v="Indira Varma"/>
    <s v="Sales"/>
    <n v="5"/>
    <n v="389.61"/>
    <n v="5"/>
    <n v="97.4"/>
    <x v="2191"/>
    <n v="1680.35"/>
    <n v="447.9"/>
    <x v="2"/>
    <x v="1"/>
    <x v="1"/>
    <s v="16:05"/>
    <s v="Weekend"/>
  </r>
  <r>
    <x v="2382"/>
    <x v="126"/>
    <s v="CUST0016"/>
    <x v="642"/>
    <x v="2"/>
    <s v="PRD014"/>
    <x v="67"/>
    <x v="0"/>
    <s v="STR020"/>
    <x v="12"/>
    <x v="0"/>
    <s v="EMP0190"/>
    <s v="Balaji Prabhu"/>
    <s v="HR"/>
    <n v="2"/>
    <n v="434.65"/>
    <n v="0"/>
    <n v="0"/>
    <x v="579"/>
    <n v="703.26"/>
    <n v="166.04"/>
    <x v="2"/>
    <x v="1"/>
    <x v="1"/>
    <s v="12:14"/>
    <s v="Weekday"/>
  </r>
  <r>
    <x v="2383"/>
    <x v="106"/>
    <s v="CUST0605"/>
    <x v="175"/>
    <x v="0"/>
    <s v="PRD140"/>
    <x v="66"/>
    <x v="10"/>
    <s v="STR023"/>
    <x v="59"/>
    <x v="0"/>
    <s v="EMP0105"/>
    <s v="Nagarajan Mudaliar"/>
    <s v="Cashier"/>
    <n v="7"/>
    <n v="389.96"/>
    <n v="15"/>
    <n v="409.46"/>
    <x v="2192"/>
    <n v="1820.42"/>
    <n v="847.88"/>
    <x v="2"/>
    <x v="1"/>
    <x v="2"/>
    <s v="18:27"/>
    <s v="Weekend"/>
  </r>
  <r>
    <x v="2384"/>
    <x v="30"/>
    <s v="CUST0263"/>
    <x v="18"/>
    <x v="0"/>
    <s v="PRD085"/>
    <x v="117"/>
    <x v="8"/>
    <s v="STR028"/>
    <x v="29"/>
    <x v="0"/>
    <s v="EMP0123"/>
    <s v="Sundar Sharma"/>
    <s v="Cashier"/>
    <n v="6"/>
    <n v="401.75"/>
    <n v="5"/>
    <n v="120.53"/>
    <x v="2193"/>
    <n v="2016.42"/>
    <n v="617.04999999999995"/>
    <x v="2"/>
    <x v="1"/>
    <x v="1"/>
    <s v="15:43"/>
    <s v="Weekend"/>
  </r>
  <r>
    <x v="2385"/>
    <x v="19"/>
    <s v="CUST0571"/>
    <x v="340"/>
    <x v="0"/>
    <s v="PRD130"/>
    <x v="128"/>
    <x v="7"/>
    <s v="STR078"/>
    <x v="53"/>
    <x v="0"/>
    <s v="EMP0296"/>
    <s v="Vani Venkataraman"/>
    <s v="Billing"/>
    <n v="6"/>
    <n v="571.44000000000005"/>
    <n v="15"/>
    <n v="514.29999999999995"/>
    <x v="2194"/>
    <n v="2387.52"/>
    <n v="963.97"/>
    <x v="2"/>
    <x v="1"/>
    <x v="0"/>
    <s v="21:29"/>
    <s v="Weekend"/>
  </r>
  <r>
    <x v="2386"/>
    <x v="281"/>
    <s v="CUST0060"/>
    <x v="61"/>
    <x v="0"/>
    <s v="PRD125"/>
    <x v="31"/>
    <x v="6"/>
    <s v="STR085"/>
    <x v="78"/>
    <x v="0"/>
    <s v="EMP0121"/>
    <s v="Nithya Selvam"/>
    <s v="Cashier"/>
    <n v="3"/>
    <n v="219.64"/>
    <n v="0"/>
    <n v="0"/>
    <x v="2195"/>
    <n v="586.32000000000005"/>
    <n v="72.599999999999994"/>
    <x v="2"/>
    <x v="1"/>
    <x v="0"/>
    <s v="15:35"/>
    <s v="Weekday"/>
  </r>
  <r>
    <x v="2387"/>
    <x v="172"/>
    <s v="CUST0496"/>
    <x v="277"/>
    <x v="0"/>
    <s v="PRD098"/>
    <x v="94"/>
    <x v="4"/>
    <s v="STR053"/>
    <x v="11"/>
    <x v="0"/>
    <s v="EMP0190"/>
    <s v="Balaji Prabhu"/>
    <s v="HR"/>
    <n v="7"/>
    <n v="93.15"/>
    <n v="20"/>
    <n v="130.41"/>
    <x v="2196"/>
    <n v="483.63"/>
    <n v="116.26"/>
    <x v="2"/>
    <x v="1"/>
    <x v="1"/>
    <s v="14:17"/>
    <s v="Weekend"/>
  </r>
  <r>
    <x v="1212"/>
    <x v="143"/>
    <s v="CUST0018"/>
    <x v="476"/>
    <x v="1"/>
    <s v="PRD026"/>
    <x v="99"/>
    <x v="1"/>
    <s v="STR056"/>
    <x v="112"/>
    <x v="0"/>
    <s v="EMP0163"/>
    <s v="Revathi Raj"/>
    <s v="Cashier"/>
    <n v="3"/>
    <n v="329.69"/>
    <n v="5"/>
    <n v="49.45"/>
    <x v="2197"/>
    <n v="741.75"/>
    <n v="197.87"/>
    <x v="2"/>
    <x v="1"/>
    <x v="1"/>
    <s v="19:21"/>
    <s v="Weekday"/>
  </r>
  <r>
    <x v="2388"/>
    <x v="86"/>
    <s v="CUST0641"/>
    <x v="623"/>
    <x v="1"/>
    <s v="PRD126"/>
    <x v="79"/>
    <x v="6"/>
    <s v="STR067"/>
    <x v="102"/>
    <x v="0"/>
    <s v="EMP0247"/>
    <s v="Sudha Balan"/>
    <s v="Sales"/>
    <n v="4"/>
    <n v="360.52"/>
    <n v="0"/>
    <n v="0"/>
    <x v="1000"/>
    <n v="1297.92"/>
    <n v="144.16"/>
    <x v="2"/>
    <x v="1"/>
    <x v="1"/>
    <s v="20:52"/>
    <s v="Weekday"/>
  </r>
  <r>
    <x v="2389"/>
    <x v="340"/>
    <s v="CUST0671"/>
    <x v="462"/>
    <x v="0"/>
    <s v="PRD030"/>
    <x v="9"/>
    <x v="1"/>
    <s v="STR130"/>
    <x v="94"/>
    <x v="1"/>
    <s v="EMP0217"/>
    <s v="Radha Pillai"/>
    <s v="Sales"/>
    <n v="4"/>
    <n v="197.96"/>
    <n v="20"/>
    <n v="158.37"/>
    <x v="2198"/>
    <n v="568"/>
    <n v="65.47"/>
    <x v="2"/>
    <x v="1"/>
    <x v="2"/>
    <s v="10:07"/>
    <s v="Weekday"/>
  </r>
  <r>
    <x v="2390"/>
    <x v="128"/>
    <s v="CUST0016"/>
    <x v="642"/>
    <x v="2"/>
    <s v="PRD087"/>
    <x v="19"/>
    <x v="8"/>
    <s v="STR079"/>
    <x v="123"/>
    <x v="0"/>
    <s v="EMP0295"/>
    <s v="Lakshmi Nair"/>
    <s v="Inventory"/>
    <n v="2"/>
    <n v="71.290000000000006"/>
    <n v="5"/>
    <n v="7.13"/>
    <x v="2199"/>
    <n v="118.74"/>
    <n v="16.71"/>
    <x v="2"/>
    <x v="1"/>
    <x v="1"/>
    <s v="09:22"/>
    <s v="Weekday"/>
  </r>
  <r>
    <x v="2391"/>
    <x v="95"/>
    <s v="CUST0303"/>
    <x v="50"/>
    <x v="1"/>
    <s v="PRD013"/>
    <x v="44"/>
    <x v="0"/>
    <s v="STR075"/>
    <x v="10"/>
    <x v="0"/>
    <s v="EMP0132"/>
    <s v="Radha Balan"/>
    <s v="Sales"/>
    <n v="3"/>
    <n v="161.03"/>
    <n v="5"/>
    <n v="24.15"/>
    <x v="2200"/>
    <n v="372.72"/>
    <n v="155.06"/>
    <x v="2"/>
    <x v="1"/>
    <x v="2"/>
    <s v="21:54"/>
    <s v="Weekend"/>
  </r>
  <r>
    <x v="2392"/>
    <x v="320"/>
    <s v="CUST0567"/>
    <x v="0"/>
    <x v="0"/>
    <s v="PRD026"/>
    <x v="99"/>
    <x v="1"/>
    <s v="STR079"/>
    <x v="123"/>
    <x v="0"/>
    <s v="EMP0295"/>
    <s v="Lakshmi Nair"/>
    <s v="Inventory"/>
    <n v="5"/>
    <n v="356.98"/>
    <n v="5"/>
    <n v="89.25"/>
    <x v="2201"/>
    <n v="1236.25"/>
    <n v="459.4"/>
    <x v="2"/>
    <x v="1"/>
    <x v="1"/>
    <s v="20:30"/>
    <s v="Weekday"/>
  </r>
  <r>
    <x v="2393"/>
    <x v="50"/>
    <s v="CUST0325"/>
    <x v="576"/>
    <x v="2"/>
    <s v="PRD035"/>
    <x v="29"/>
    <x v="1"/>
    <s v="STR076"/>
    <x v="4"/>
    <x v="0"/>
    <s v="EMP0342"/>
    <s v="Umesh Varma"/>
    <s v="Inventory"/>
    <n v="1"/>
    <n v="503.36"/>
    <n v="0"/>
    <n v="0"/>
    <x v="839"/>
    <n v="389.8"/>
    <n v="189.06"/>
    <x v="2"/>
    <x v="1"/>
    <x v="2"/>
    <s v="14:38"/>
    <s v="Weekend"/>
  </r>
  <r>
    <x v="2394"/>
    <x v="287"/>
    <s v="CUST0480"/>
    <x v="86"/>
    <x v="2"/>
    <s v="PRD094"/>
    <x v="109"/>
    <x v="4"/>
    <s v="STR037"/>
    <x v="57"/>
    <x v="0"/>
    <s v="EMP0021"/>
    <s v="Tamil Nathan"/>
    <s v="Inventory"/>
    <n v="4"/>
    <n v="298.68"/>
    <n v="20"/>
    <n v="238.94"/>
    <x v="2202"/>
    <n v="1002.76"/>
    <n v="-46.98"/>
    <x v="2"/>
    <x v="1"/>
    <x v="1"/>
    <s v="18:23"/>
    <s v="Weekday"/>
  </r>
  <r>
    <x v="2395"/>
    <x v="204"/>
    <s v="CUST0099"/>
    <x v="170"/>
    <x v="1"/>
    <s v="PRD097"/>
    <x v="7"/>
    <x v="4"/>
    <s v="STR107"/>
    <x v="135"/>
    <x v="1"/>
    <s v="EMP0018"/>
    <s v="Chandran Kumar"/>
    <s v="Cashier"/>
    <n v="5"/>
    <n v="365.92"/>
    <n v="0"/>
    <n v="0"/>
    <x v="2203"/>
    <n v="1551.9"/>
    <n v="552.14"/>
    <x v="2"/>
    <x v="1"/>
    <x v="1"/>
    <s v="09:08"/>
    <s v="Weekend"/>
  </r>
  <r>
    <x v="2396"/>
    <x v="60"/>
    <s v="CUST0692"/>
    <x v="451"/>
    <x v="1"/>
    <s v="PRD049"/>
    <x v="126"/>
    <x v="5"/>
    <s v="STR068"/>
    <x v="21"/>
    <x v="0"/>
    <s v="EMP0233"/>
    <s v="Sangeetha Balan"/>
    <s v="Sales"/>
    <n v="3"/>
    <n v="418.79"/>
    <n v="0"/>
    <n v="0"/>
    <x v="2204"/>
    <n v="926.82"/>
    <n v="329.55"/>
    <x v="2"/>
    <x v="1"/>
    <x v="1"/>
    <s v="10:02"/>
    <s v="Weekday"/>
  </r>
  <r>
    <x v="2397"/>
    <x v="312"/>
    <s v="CUST0595"/>
    <x v="57"/>
    <x v="2"/>
    <s v="PRD009"/>
    <x v="21"/>
    <x v="9"/>
    <s v="STR086"/>
    <x v="14"/>
    <x v="0"/>
    <s v="EMP0263"/>
    <s v="Vani Nair"/>
    <s v="Cashier"/>
    <n v="2"/>
    <n v="661.91"/>
    <n v="15"/>
    <n v="198.57"/>
    <x v="1042"/>
    <n v="797.44"/>
    <n v="327.81"/>
    <x v="2"/>
    <x v="1"/>
    <x v="1"/>
    <s v="14:27"/>
    <s v="Weekday"/>
  </r>
  <r>
    <x v="2398"/>
    <x v="162"/>
    <s v="CUST0572"/>
    <x v="104"/>
    <x v="0"/>
    <s v="PRD004"/>
    <x v="89"/>
    <x v="9"/>
    <s v="STR165"/>
    <x v="166"/>
    <x v="2"/>
    <s v="EMP0260"/>
    <s v="Kamala Prabhu"/>
    <s v="Billing"/>
    <n v="7"/>
    <n v="413.36"/>
    <n v="0"/>
    <n v="0"/>
    <x v="2205"/>
    <n v="1655.78"/>
    <n v="1237.74"/>
    <x v="2"/>
    <x v="1"/>
    <x v="0"/>
    <s v="21:53"/>
    <s v="Weekday"/>
  </r>
  <r>
    <x v="2399"/>
    <x v="186"/>
    <s v="CUST0505"/>
    <x v="109"/>
    <x v="0"/>
    <s v="PRD011"/>
    <x v="86"/>
    <x v="9"/>
    <s v="STR029"/>
    <x v="32"/>
    <x v="0"/>
    <s v="EMP0182"/>
    <s v="Arun Naicker"/>
    <s v="Operations"/>
    <n v="5"/>
    <n v="185.59"/>
    <n v="0"/>
    <n v="0"/>
    <x v="2206"/>
    <n v="511.15"/>
    <n v="555.99"/>
    <x v="2"/>
    <x v="1"/>
    <x v="1"/>
    <s v="14:17"/>
    <s v="Weekend"/>
  </r>
  <r>
    <x v="2400"/>
    <x v="332"/>
    <s v="CUST0474"/>
    <x v="328"/>
    <x v="2"/>
    <s v="PRD131"/>
    <x v="36"/>
    <x v="7"/>
    <s v="STR055"/>
    <x v="27"/>
    <x v="0"/>
    <s v="EMP0068"/>
    <s v="Manoj Subramaniam"/>
    <s v="Sales"/>
    <n v="2"/>
    <n v="93.47"/>
    <n v="15"/>
    <n v="28.04"/>
    <x v="2207"/>
    <n v="144.58000000000001"/>
    <n v="14.32"/>
    <x v="2"/>
    <x v="1"/>
    <x v="1"/>
    <s v="21:06"/>
    <s v="Weekday"/>
  </r>
  <r>
    <x v="2401"/>
    <x v="29"/>
    <s v="CUST0470"/>
    <x v="541"/>
    <x v="2"/>
    <s v="PRD115"/>
    <x v="20"/>
    <x v="3"/>
    <s v="STR052"/>
    <x v="122"/>
    <x v="0"/>
    <s v="EMP0232"/>
    <s v="Uma Nathan"/>
    <s v="Operations"/>
    <n v="3"/>
    <n v="372.61"/>
    <n v="0"/>
    <n v="0"/>
    <x v="1212"/>
    <n v="959.73"/>
    <n v="158.1"/>
    <x v="2"/>
    <x v="1"/>
    <x v="1"/>
    <s v="10:52"/>
    <s v="Weekday"/>
  </r>
  <r>
    <x v="2402"/>
    <x v="268"/>
    <s v="CUST0633"/>
    <x v="43"/>
    <x v="0"/>
    <s v="PRD120"/>
    <x v="64"/>
    <x v="6"/>
    <s v="STR090"/>
    <x v="146"/>
    <x v="0"/>
    <s v="EMP0173"/>
    <s v="Mala Iyer"/>
    <s v="Inventory"/>
    <n v="7"/>
    <n v="123.44"/>
    <n v="0"/>
    <n v="0"/>
    <x v="2208"/>
    <n v="650.72"/>
    <n v="342.97"/>
    <x v="2"/>
    <x v="1"/>
    <x v="1"/>
    <s v="16:06"/>
    <s v="Weekend"/>
  </r>
  <r>
    <x v="2403"/>
    <x v="91"/>
    <s v="CUST0088"/>
    <x v="33"/>
    <x v="1"/>
    <s v="PRD025"/>
    <x v="1"/>
    <x v="1"/>
    <s v="STR128"/>
    <x v="6"/>
    <x v="1"/>
    <s v="EMP0257"/>
    <s v="Sangeetha Naidu"/>
    <s v="Cashier"/>
    <n v="1"/>
    <n v="383.51"/>
    <n v="10"/>
    <n v="38.35"/>
    <x v="2209"/>
    <n v="285.89999999999998"/>
    <n v="59.26"/>
    <x v="2"/>
    <x v="1"/>
    <x v="1"/>
    <s v="16:51"/>
    <s v="Weekday"/>
  </r>
  <r>
    <x v="2404"/>
    <x v="176"/>
    <s v="CUST0052"/>
    <x v="126"/>
    <x v="0"/>
    <s v="PRD132"/>
    <x v="58"/>
    <x v="7"/>
    <s v="STR048"/>
    <x v="28"/>
    <x v="0"/>
    <s v="EMP0152"/>
    <s v="Thiru Varma"/>
    <s v="Store Manager"/>
    <n v="5"/>
    <n v="365.14"/>
    <n v="0"/>
    <n v="0"/>
    <x v="2210"/>
    <n v="1269.1500000000001"/>
    <n v="830.4"/>
    <x v="2"/>
    <x v="1"/>
    <x v="1"/>
    <s v="10:48"/>
    <s v="Weekend"/>
  </r>
  <r>
    <x v="2405"/>
    <x v="106"/>
    <s v="CUST0228"/>
    <x v="373"/>
    <x v="0"/>
    <s v="PRD097"/>
    <x v="7"/>
    <x v="4"/>
    <s v="STR012"/>
    <x v="85"/>
    <x v="0"/>
    <s v="EMP0142"/>
    <s v="Sathish Subramaniam"/>
    <s v="Billing"/>
    <n v="6"/>
    <n v="408.46"/>
    <n v="0"/>
    <n v="0"/>
    <x v="2211"/>
    <n v="1862.28"/>
    <n v="956.09"/>
    <x v="2"/>
    <x v="1"/>
    <x v="1"/>
    <s v="11:50"/>
    <s v="Weekend"/>
  </r>
  <r>
    <x v="2406"/>
    <x v="47"/>
    <s v="CUST0451"/>
    <x v="317"/>
    <x v="1"/>
    <s v="PRD005"/>
    <x v="44"/>
    <x v="9"/>
    <s v="STR089"/>
    <x v="16"/>
    <x v="0"/>
    <s v="EMP0105"/>
    <s v="Nagarajan Mudaliar"/>
    <s v="Cashier"/>
    <n v="3"/>
    <n v="332.74"/>
    <n v="10"/>
    <n v="99.82"/>
    <x v="2212"/>
    <n v="615.80999999999995"/>
    <n v="282.58999999999997"/>
    <x v="2"/>
    <x v="1"/>
    <x v="1"/>
    <s v="17:09"/>
    <s v="Weekday"/>
  </r>
  <r>
    <x v="2407"/>
    <x v="13"/>
    <s v="CUST0394"/>
    <x v="71"/>
    <x v="0"/>
    <s v="PRD096"/>
    <x v="132"/>
    <x v="4"/>
    <s v="STR006"/>
    <x v="18"/>
    <x v="0"/>
    <s v="EMP0265"/>
    <s v="Padma Subramaniam"/>
    <s v="Operations"/>
    <n v="3"/>
    <n v="211.16"/>
    <n v="20"/>
    <n v="126.7"/>
    <x v="2213"/>
    <n v="510.6"/>
    <n v="72.2"/>
    <x v="2"/>
    <x v="1"/>
    <x v="0"/>
    <s v="09:03"/>
    <s v="Weekend"/>
  </r>
  <r>
    <x v="2408"/>
    <x v="281"/>
    <s v="CUST0471"/>
    <x v="608"/>
    <x v="1"/>
    <s v="PRD027"/>
    <x v="17"/>
    <x v="1"/>
    <s v="STR039"/>
    <x v="84"/>
    <x v="0"/>
    <s v="EMP0150"/>
    <s v="Dhanya Iyer"/>
    <s v="Operations"/>
    <n v="1"/>
    <n v="139.21"/>
    <n v="0"/>
    <n v="0"/>
    <x v="1791"/>
    <n v="106.99"/>
    <n v="32.22"/>
    <x v="2"/>
    <x v="1"/>
    <x v="1"/>
    <s v="12:41"/>
    <s v="Weekday"/>
  </r>
  <r>
    <x v="2409"/>
    <x v="7"/>
    <s v="CUST0303"/>
    <x v="50"/>
    <x v="1"/>
    <s v="PRD112"/>
    <x v="16"/>
    <x v="3"/>
    <s v="STR090"/>
    <x v="146"/>
    <x v="0"/>
    <s v="EMP0284"/>
    <s v="Naveen Venkataraman"/>
    <s v="Sales"/>
    <n v="1"/>
    <n v="251.73"/>
    <n v="15"/>
    <n v="37.76"/>
    <x v="2214"/>
    <n v="210.52"/>
    <n v="35.549999999999997"/>
    <x v="2"/>
    <x v="1"/>
    <x v="1"/>
    <s v="10:31"/>
    <s v="Weekend"/>
  </r>
  <r>
    <x v="2410"/>
    <x v="345"/>
    <s v="CUST0007"/>
    <x v="367"/>
    <x v="1"/>
    <s v="PRD095"/>
    <x v="18"/>
    <x v="4"/>
    <s v="STR082"/>
    <x v="87"/>
    <x v="0"/>
    <s v="EMP0115"/>
    <s v="Vasanth Menon"/>
    <s v="Store Manager"/>
    <n v="5"/>
    <n v="75.680000000000007"/>
    <n v="15"/>
    <n v="56.76"/>
    <x v="2215"/>
    <n v="310.7"/>
    <n v="10.94"/>
    <x v="2"/>
    <x v="1"/>
    <x v="1"/>
    <s v="20:57"/>
    <s v="Weekday"/>
  </r>
  <r>
    <x v="2411"/>
    <x v="33"/>
    <s v="CUST0424"/>
    <x v="591"/>
    <x v="2"/>
    <s v="PRD054"/>
    <x v="75"/>
    <x v="5"/>
    <s v="STR064"/>
    <x v="110"/>
    <x v="0"/>
    <s v="EMP0234"/>
    <s v="Lalitha Menon"/>
    <s v="Sales"/>
    <n v="2"/>
    <n v="530.16"/>
    <n v="5"/>
    <n v="53.02"/>
    <x v="2216"/>
    <n v="758.38"/>
    <n v="248.92"/>
    <x v="2"/>
    <x v="1"/>
    <x v="1"/>
    <s v="09:53"/>
    <s v="Weekday"/>
  </r>
  <r>
    <x v="2412"/>
    <x v="80"/>
    <s v="CUST0157"/>
    <x v="397"/>
    <x v="0"/>
    <s v="PRD129"/>
    <x v="41"/>
    <x v="7"/>
    <s v="STR153"/>
    <x v="167"/>
    <x v="2"/>
    <s v="EMP0333"/>
    <s v="Vasanthi Velan"/>
    <s v="Cashier"/>
    <n v="3"/>
    <n v="490.73"/>
    <n v="10"/>
    <n v="147.22"/>
    <x v="2217"/>
    <n v="1120.74"/>
    <n v="402.98"/>
    <x v="2"/>
    <x v="1"/>
    <x v="2"/>
    <s v="14:58"/>
    <s v="Weekend"/>
  </r>
  <r>
    <x v="2413"/>
    <x v="115"/>
    <s v="CUST0042"/>
    <x v="556"/>
    <x v="1"/>
    <s v="PRD135"/>
    <x v="77"/>
    <x v="7"/>
    <s v="STR071"/>
    <x v="5"/>
    <x v="0"/>
    <s v="EMP0120"/>
    <s v="Mala Rao"/>
    <s v="Cashier"/>
    <n v="4"/>
    <n v="379.12"/>
    <n v="5"/>
    <n v="75.819999999999993"/>
    <x v="2218"/>
    <n v="1172.2"/>
    <n v="268.45999999999998"/>
    <x v="2"/>
    <x v="1"/>
    <x v="2"/>
    <s v="15:59"/>
    <s v="Weekday"/>
  </r>
  <r>
    <x v="2414"/>
    <x v="359"/>
    <s v="CUST0049"/>
    <x v="70"/>
    <x v="0"/>
    <s v="PRD055"/>
    <x v="103"/>
    <x v="5"/>
    <s v="STR174"/>
    <x v="46"/>
    <x v="3"/>
    <s v="EMP0176"/>
    <s v="Anitha Nair"/>
    <s v="Inventory"/>
    <n v="7"/>
    <n v="140.66999999999999"/>
    <n v="5"/>
    <n v="49.23"/>
    <x v="2219"/>
    <n v="669.9"/>
    <n v="265.56"/>
    <x v="2"/>
    <x v="1"/>
    <x v="1"/>
    <s v="21:43"/>
    <s v="Weekday"/>
  </r>
  <r>
    <x v="2415"/>
    <x v="42"/>
    <s v="CUST0200"/>
    <x v="65"/>
    <x v="0"/>
    <s v="PRD066"/>
    <x v="73"/>
    <x v="11"/>
    <s v="STR018"/>
    <x v="69"/>
    <x v="0"/>
    <s v="EMP0308"/>
    <s v="Thenmozhi Selvam"/>
    <s v="Cashier"/>
    <n v="8"/>
    <n v="551.24"/>
    <n v="0"/>
    <n v="0"/>
    <x v="2220"/>
    <n v="2924.56"/>
    <n v="2146.85"/>
    <x v="2"/>
    <x v="1"/>
    <x v="1"/>
    <s v="19:16"/>
    <s v="Weekend"/>
  </r>
  <r>
    <x v="2416"/>
    <x v="229"/>
    <s v="CUST0312"/>
    <x v="167"/>
    <x v="0"/>
    <s v="PRD150"/>
    <x v="51"/>
    <x v="10"/>
    <s v="STR129"/>
    <x v="71"/>
    <x v="1"/>
    <s v="EMP0003"/>
    <s v="Manoj Achari"/>
    <s v="Sales"/>
    <n v="7"/>
    <n v="224.08"/>
    <n v="15"/>
    <n v="235.28"/>
    <x v="2221"/>
    <n v="1106.42"/>
    <n v="426.85"/>
    <x v="2"/>
    <x v="1"/>
    <x v="1"/>
    <s v="09:12"/>
    <s v="Weekend"/>
  </r>
  <r>
    <x v="2417"/>
    <x v="232"/>
    <s v="CUST0496"/>
    <x v="277"/>
    <x v="0"/>
    <s v="PRD028"/>
    <x v="48"/>
    <x v="1"/>
    <s v="STR048"/>
    <x v="28"/>
    <x v="0"/>
    <s v="EMP0152"/>
    <s v="Thiru Varma"/>
    <s v="Store Manager"/>
    <n v="7"/>
    <n v="389"/>
    <n v="0"/>
    <n v="0"/>
    <x v="2222"/>
    <n v="2169.86"/>
    <n v="961.59"/>
    <x v="2"/>
    <x v="1"/>
    <x v="1"/>
    <s v="12:43"/>
    <s v="Weekend"/>
  </r>
  <r>
    <x v="2418"/>
    <x v="160"/>
    <s v="CUST0455"/>
    <x v="127"/>
    <x v="0"/>
    <s v="PRD057"/>
    <x v="5"/>
    <x v="5"/>
    <s v="STR082"/>
    <x v="87"/>
    <x v="0"/>
    <s v="EMP0115"/>
    <s v="Vasanth Menon"/>
    <s v="Store Manager"/>
    <n v="4"/>
    <n v="356.08"/>
    <n v="10"/>
    <n v="142.43"/>
    <x v="2223"/>
    <n v="940.2"/>
    <n v="533.97"/>
    <x v="2"/>
    <x v="1"/>
    <x v="1"/>
    <s v="11:29"/>
    <s v="Weekend"/>
  </r>
  <r>
    <x v="2419"/>
    <x v="77"/>
    <s v="CUST0052"/>
    <x v="126"/>
    <x v="0"/>
    <s v="PRD022"/>
    <x v="10"/>
    <x v="0"/>
    <s v="STR118"/>
    <x v="45"/>
    <x v="1"/>
    <s v="EMP0223"/>
    <s v="Kalpana Varma"/>
    <s v="HR"/>
    <n v="4"/>
    <n v="431.14"/>
    <n v="5"/>
    <n v="86.23"/>
    <x v="2224"/>
    <n v="1277.48"/>
    <n v="360.85"/>
    <x v="2"/>
    <x v="1"/>
    <x v="1"/>
    <s v="11:05"/>
    <s v="Weekday"/>
  </r>
  <r>
    <x v="2420"/>
    <x v="177"/>
    <s v="Customer Id Missing"/>
    <x v="195"/>
    <x v="3"/>
    <s v="PRD004"/>
    <x v="89"/>
    <x v="9"/>
    <s v="STR180"/>
    <x v="106"/>
    <x v="3"/>
    <s v="EMP0093"/>
    <s v="Devi Pillai"/>
    <s v="Cashier"/>
    <n v="4"/>
    <n v="398.25"/>
    <n v="10"/>
    <n v="159.30000000000001"/>
    <x v="2225"/>
    <n v="946.16"/>
    <n v="702.59"/>
    <x v="2"/>
    <x v="1"/>
    <x v="2"/>
    <s v="16:41"/>
    <s v="Weekend"/>
  </r>
  <r>
    <x v="2421"/>
    <x v="146"/>
    <s v="CUST0443"/>
    <x v="368"/>
    <x v="2"/>
    <s v="PRD054"/>
    <x v="75"/>
    <x v="5"/>
    <s v="STR138"/>
    <x v="132"/>
    <x v="1"/>
    <s v="EMP0125"/>
    <s v="Nandhini Chettiar"/>
    <s v="Cashier"/>
    <n v="4"/>
    <n v="530.16"/>
    <n v="15"/>
    <n v="318.10000000000002"/>
    <x v="2226"/>
    <n v="1516.76"/>
    <n v="556.16"/>
    <x v="2"/>
    <x v="1"/>
    <x v="2"/>
    <s v="12:38"/>
    <s v="Weekend"/>
  </r>
  <r>
    <x v="2422"/>
    <x v="327"/>
    <s v="CUST0063"/>
    <x v="75"/>
    <x v="0"/>
    <s v="PRD058"/>
    <x v="146"/>
    <x v="11"/>
    <s v="STR037"/>
    <x v="57"/>
    <x v="0"/>
    <s v="EMP0225"/>
    <s v="Banu Achari"/>
    <s v="Sales"/>
    <n v="6"/>
    <n v="358.32"/>
    <n v="0"/>
    <n v="0"/>
    <x v="2227"/>
    <n v="1504.08"/>
    <n v="645.84"/>
    <x v="2"/>
    <x v="1"/>
    <x v="1"/>
    <s v="19:52"/>
    <s v="Weekday"/>
  </r>
  <r>
    <x v="2423"/>
    <x v="240"/>
    <s v="CUST0060"/>
    <x v="61"/>
    <x v="0"/>
    <s v="PRD001"/>
    <x v="92"/>
    <x v="9"/>
    <s v="STR078"/>
    <x v="53"/>
    <x v="0"/>
    <s v="EMP0296"/>
    <s v="Vani Venkataraman"/>
    <s v="Billing"/>
    <n v="7"/>
    <n v="343.32"/>
    <n v="0"/>
    <n v="0"/>
    <x v="2228"/>
    <n v="1293.18"/>
    <n v="1110.06"/>
    <x v="2"/>
    <x v="1"/>
    <x v="1"/>
    <s v="09:05"/>
    <s v="Weekday"/>
  </r>
  <r>
    <x v="2424"/>
    <x v="46"/>
    <s v="CUST0487"/>
    <x v="273"/>
    <x v="2"/>
    <s v="PRD013"/>
    <x v="44"/>
    <x v="0"/>
    <s v="STR106"/>
    <x v="65"/>
    <x v="1"/>
    <s v="EMP0133"/>
    <s v="Deepak Naicker"/>
    <s v="Sales"/>
    <n v="4"/>
    <n v="161.03"/>
    <n v="5"/>
    <n v="32.21"/>
    <x v="2229"/>
    <n v="496.96"/>
    <n v="206.74"/>
    <x v="2"/>
    <x v="1"/>
    <x v="0"/>
    <s v="20:44"/>
    <s v="Weekend"/>
  </r>
  <r>
    <x v="2425"/>
    <x v="220"/>
    <s v="CUST0607"/>
    <x v="507"/>
    <x v="1"/>
    <s v="PRD045"/>
    <x v="139"/>
    <x v="12"/>
    <s v="STR041"/>
    <x v="80"/>
    <x v="0"/>
    <s v="EMP0325"/>
    <s v="Chandran Naidu"/>
    <s v="Cashier"/>
    <n v="1"/>
    <n v="68.95"/>
    <n v="15"/>
    <n v="10.34"/>
    <x v="2230"/>
    <n v="57.89"/>
    <n v="9.51"/>
    <x v="2"/>
    <x v="1"/>
    <x v="1"/>
    <s v="16:09"/>
    <s v="Weekend"/>
  </r>
  <r>
    <x v="2426"/>
    <x v="321"/>
    <s v="CUST0424"/>
    <x v="591"/>
    <x v="2"/>
    <s v="PRD131"/>
    <x v="36"/>
    <x v="7"/>
    <s v="STR035"/>
    <x v="34"/>
    <x v="0"/>
    <s v="EMP0158"/>
    <s v="Kavya Varma"/>
    <s v="Sales"/>
    <n v="1"/>
    <n v="93.47"/>
    <n v="5"/>
    <n v="4.67"/>
    <x v="2231"/>
    <n v="72.290000000000006"/>
    <n v="29.83"/>
    <x v="2"/>
    <x v="1"/>
    <x v="1"/>
    <s v="18:55"/>
    <s v="Weekend"/>
  </r>
  <r>
    <x v="2427"/>
    <x v="73"/>
    <s v="CUST0267"/>
    <x v="9"/>
    <x v="1"/>
    <s v="PRD080"/>
    <x v="106"/>
    <x v="2"/>
    <s v="STR074"/>
    <x v="49"/>
    <x v="0"/>
    <s v="EMP0270"/>
    <s v="Priya Venkataraman"/>
    <s v="Operations"/>
    <n v="2"/>
    <n v="275.70999999999998"/>
    <n v="0"/>
    <n v="0"/>
    <x v="2232"/>
    <n v="412.6"/>
    <n v="221.53"/>
    <x v="2"/>
    <x v="1"/>
    <x v="1"/>
    <s v="20:28"/>
    <s v="Weekend"/>
  </r>
  <r>
    <x v="2428"/>
    <x v="13"/>
    <s v="CUST0573"/>
    <x v="80"/>
    <x v="2"/>
    <s v="PRD021"/>
    <x v="15"/>
    <x v="0"/>
    <s v="STR124"/>
    <x v="29"/>
    <x v="1"/>
    <s v="EMP0334"/>
    <s v="Elango Raj"/>
    <s v="Sales"/>
    <n v="7"/>
    <n v="40.01"/>
    <n v="0"/>
    <n v="0"/>
    <x v="2233"/>
    <n v="226.8"/>
    <n v="95.28"/>
    <x v="2"/>
    <x v="1"/>
    <x v="1"/>
    <s v="11:28"/>
    <s v="Weekend"/>
  </r>
  <r>
    <x v="2429"/>
    <x v="6"/>
    <s v="CUST0199"/>
    <x v="601"/>
    <x v="2"/>
    <s v="PRD125"/>
    <x v="31"/>
    <x v="6"/>
    <s v="STR068"/>
    <x v="21"/>
    <x v="0"/>
    <s v="EMP0304"/>
    <s v="Deepa Menon"/>
    <s v="Billing"/>
    <n v="4"/>
    <n v="219.39"/>
    <n v="5"/>
    <n v="43.88"/>
    <x v="2234"/>
    <n v="781.76"/>
    <n v="176.97"/>
    <x v="2"/>
    <x v="1"/>
    <x v="1"/>
    <s v="10:37"/>
    <s v="Weekend"/>
  </r>
  <r>
    <x v="2430"/>
    <x v="188"/>
    <s v="CUST0186"/>
    <x v="471"/>
    <x v="2"/>
    <s v="PRD050"/>
    <x v="40"/>
    <x v="5"/>
    <s v="STR033"/>
    <x v="23"/>
    <x v="0"/>
    <s v="EMP0313"/>
    <s v="Lokesh Varma"/>
    <s v="HR"/>
    <n v="2"/>
    <n v="51.33"/>
    <n v="0"/>
    <n v="0"/>
    <x v="2235"/>
    <n v="74.959999999999994"/>
    <n v="27.7"/>
    <x v="2"/>
    <x v="1"/>
    <x v="2"/>
    <s v="19:40"/>
    <s v="Weekday"/>
  </r>
  <r>
    <x v="2431"/>
    <x v="283"/>
    <s v="CUST0219"/>
    <x v="383"/>
    <x v="5"/>
    <s v="PRD017"/>
    <x v="27"/>
    <x v="0"/>
    <s v="STR044"/>
    <x v="20"/>
    <x v="0"/>
    <s v="EMP0287"/>
    <s v="Elango Gupta"/>
    <s v="Store Manager"/>
    <n v="4"/>
    <n v="504.49"/>
    <n v="5"/>
    <n v="100.9"/>
    <x v="2236"/>
    <n v="1590.76"/>
    <n v="326.3"/>
    <x v="2"/>
    <x v="1"/>
    <x v="2"/>
    <s v="21:33"/>
    <s v="Weekday"/>
  </r>
  <r>
    <x v="2432"/>
    <x v="186"/>
    <s v="CUST0096"/>
    <x v="203"/>
    <x v="0"/>
    <s v="PRD010"/>
    <x v="127"/>
    <x v="16"/>
    <s v="STR034"/>
    <x v="140"/>
    <x v="0"/>
    <s v="EMP0034"/>
    <s v="Sangeetha Venkataraman"/>
    <s v="Cashier"/>
    <n v="5"/>
    <n v="204.15"/>
    <n v="0"/>
    <n v="0"/>
    <x v="2237"/>
    <n v="538"/>
    <n v="635.86"/>
    <x v="2"/>
    <x v="1"/>
    <x v="1"/>
    <s v="13:13"/>
    <s v="Weekend"/>
  </r>
  <r>
    <x v="2433"/>
    <x v="174"/>
    <s v="CUST0531"/>
    <x v="555"/>
    <x v="1"/>
    <s v="PRD073"/>
    <x v="61"/>
    <x v="2"/>
    <s v="STR121"/>
    <x v="79"/>
    <x v="1"/>
    <s v="EMP0123"/>
    <s v="Sundar Sharma"/>
    <s v="Cashier"/>
    <n v="1"/>
    <n v="392.68"/>
    <n v="20"/>
    <n v="78.540000000000006"/>
    <x v="2238"/>
    <n v="319.05"/>
    <n v="42.21"/>
    <x v="2"/>
    <x v="1"/>
    <x v="1"/>
    <s v="15:00"/>
    <s v="Weekend"/>
  </r>
  <r>
    <x v="2434"/>
    <x v="246"/>
    <s v="CUST0584"/>
    <x v="342"/>
    <x v="0"/>
    <s v="PRD095"/>
    <x v="18"/>
    <x v="4"/>
    <s v="STR032"/>
    <x v="99"/>
    <x v="0"/>
    <s v="EMP0191"/>
    <s v="Thenmozhi Krishnan"/>
    <s v="Billing"/>
    <n v="6"/>
    <n v="82.69"/>
    <n v="20"/>
    <n v="99.23"/>
    <x v="2239"/>
    <n v="372.84"/>
    <n v="24.07"/>
    <x v="2"/>
    <x v="1"/>
    <x v="1"/>
    <s v="13:10"/>
    <s v="Weekday"/>
  </r>
  <r>
    <x v="2435"/>
    <x v="5"/>
    <s v="CUST0118"/>
    <x v="472"/>
    <x v="1"/>
    <s v="PRD034"/>
    <x v="84"/>
    <x v="1"/>
    <s v="STR152"/>
    <x v="160"/>
    <x v="2"/>
    <s v="EMP0291"/>
    <s v="Sathish Nathan"/>
    <s v="HR"/>
    <n v="4"/>
    <n v="124.84"/>
    <n v="5"/>
    <n v="24.97"/>
    <x v="2240"/>
    <n v="389.4"/>
    <n v="156.15"/>
    <x v="2"/>
    <x v="0"/>
    <x v="1"/>
    <s v="12:22"/>
    <s v="Weekend"/>
  </r>
  <r>
    <x v="2436"/>
    <x v="294"/>
    <s v="CUST0126"/>
    <x v="536"/>
    <x v="2"/>
    <s v="PRD135"/>
    <x v="77"/>
    <x v="7"/>
    <s v="STR033"/>
    <x v="23"/>
    <x v="0"/>
    <s v="EMP0113"/>
    <s v="Radha Rao"/>
    <s v="Inventory"/>
    <n v="3"/>
    <n v="379.12"/>
    <n v="20"/>
    <n v="227.47"/>
    <x v="2241"/>
    <n v="879.15"/>
    <n v="167.22"/>
    <x v="2"/>
    <x v="1"/>
    <x v="1"/>
    <s v="09:56"/>
    <s v="Weekend"/>
  </r>
  <r>
    <x v="2437"/>
    <x v="232"/>
    <s v="CUST0494"/>
    <x v="316"/>
    <x v="0"/>
    <s v="PRD149"/>
    <x v="24"/>
    <x v="10"/>
    <s v="STR065"/>
    <x v="163"/>
    <x v="0"/>
    <s v="EMP0192"/>
    <s v="Rajesh Mudaliar"/>
    <s v="Billing"/>
    <n v="6"/>
    <n v="189.82"/>
    <n v="5"/>
    <n v="56.95"/>
    <x v="2242"/>
    <n v="745.98"/>
    <n v="498.29"/>
    <x v="2"/>
    <x v="1"/>
    <x v="2"/>
    <s v="14:29"/>
    <s v="Weekend"/>
  </r>
  <r>
    <x v="2438"/>
    <x v="62"/>
    <s v="CUST0295"/>
    <x v="264"/>
    <x v="1"/>
    <s v="PRD149"/>
    <x v="24"/>
    <x v="10"/>
    <s v="STR011"/>
    <x v="111"/>
    <x v="0"/>
    <s v="EMP0102"/>
    <s v="Prasath Reddy"/>
    <s v="Cashier"/>
    <n v="3"/>
    <n v="171.25"/>
    <n v="15"/>
    <n v="77.06"/>
    <x v="2243"/>
    <n v="372.99"/>
    <n v="129.19999999999999"/>
    <x v="2"/>
    <x v="1"/>
    <x v="1"/>
    <s v="11:21"/>
    <s v="Weekend"/>
  </r>
  <r>
    <x v="2439"/>
    <x v="86"/>
    <s v="CUST0120"/>
    <x v="236"/>
    <x v="1"/>
    <s v="PRD086"/>
    <x v="70"/>
    <x v="8"/>
    <s v="STR135"/>
    <x v="142"/>
    <x v="1"/>
    <s v="EMP0053"/>
    <s v="Kannan Gupta"/>
    <s v="Cashier"/>
    <n v="2"/>
    <n v="327.08"/>
    <n v="20"/>
    <n v="130.83000000000001"/>
    <x v="2244"/>
    <n v="549.22"/>
    <n v="-25.89"/>
    <x v="2"/>
    <x v="1"/>
    <x v="1"/>
    <s v="17:52"/>
    <s v="Weekday"/>
  </r>
  <r>
    <x v="2440"/>
    <x v="1"/>
    <s v="CUST0528"/>
    <x v="331"/>
    <x v="1"/>
    <s v="PRD030"/>
    <x v="9"/>
    <x v="1"/>
    <s v="STR059"/>
    <x v="68"/>
    <x v="0"/>
    <s v="EMP0192"/>
    <s v="Rajesh Mudaliar"/>
    <s v="Billing"/>
    <n v="2"/>
    <n v="172.63"/>
    <n v="5"/>
    <n v="17.260000000000002"/>
    <x v="2245"/>
    <n v="284"/>
    <n v="44"/>
    <x v="2"/>
    <x v="1"/>
    <x v="1"/>
    <s v="19:11"/>
    <s v="Weekday"/>
  </r>
  <r>
    <x v="2441"/>
    <x v="202"/>
    <s v="CUST0618"/>
    <x v="375"/>
    <x v="0"/>
    <s v="PRD098"/>
    <x v="94"/>
    <x v="4"/>
    <s v="STR043"/>
    <x v="93"/>
    <x v="0"/>
    <s v="EMP0271"/>
    <s v="Dhanush Gounder"/>
    <s v="Inventory"/>
    <n v="7"/>
    <n v="84.51"/>
    <n v="0"/>
    <n v="0"/>
    <x v="2246"/>
    <n v="483.63"/>
    <n v="196.68"/>
    <x v="2"/>
    <x v="1"/>
    <x v="1"/>
    <s v="20:46"/>
    <s v="Weekend"/>
  </r>
  <r>
    <x v="2442"/>
    <x v="21"/>
    <s v="CUST0223"/>
    <x v="228"/>
    <x v="0"/>
    <s v="PRD112"/>
    <x v="16"/>
    <x v="3"/>
    <s v="STR076"/>
    <x v="4"/>
    <x v="0"/>
    <s v="EMP0056"/>
    <s v="Anjali Balan"/>
    <s v="Sales"/>
    <n v="8"/>
    <n v="271.37"/>
    <n v="0"/>
    <n v="0"/>
    <x v="2247"/>
    <n v="1684.16"/>
    <n v="812.44"/>
    <x v="2"/>
    <x v="1"/>
    <x v="1"/>
    <s v="11:24"/>
    <s v="Weekend"/>
  </r>
  <r>
    <x v="2443"/>
    <x v="311"/>
    <s v="CUST0340"/>
    <x v="51"/>
    <x v="0"/>
    <s v="PRD032"/>
    <x v="42"/>
    <x v="1"/>
    <s v="STR054"/>
    <x v="96"/>
    <x v="0"/>
    <s v="EMP0104"/>
    <s v="Pandi Nair"/>
    <s v="Inventory"/>
    <n v="5"/>
    <n v="156.29"/>
    <n v="0"/>
    <n v="0"/>
    <x v="2248"/>
    <n v="579.54999999999995"/>
    <n v="201.9"/>
    <x v="2"/>
    <x v="1"/>
    <x v="2"/>
    <s v="13:19"/>
    <s v="Weekday"/>
  </r>
  <r>
    <x v="2444"/>
    <x v="5"/>
    <s v="CUST0231"/>
    <x v="337"/>
    <x v="0"/>
    <s v="PRD033"/>
    <x v="13"/>
    <x v="1"/>
    <s v="STR058"/>
    <x v="90"/>
    <x v="0"/>
    <s v="EMP0154"/>
    <s v="Dinesh Varma"/>
    <s v="Store Manager"/>
    <n v="7"/>
    <n v="219.61"/>
    <n v="15"/>
    <n v="230.59"/>
    <x v="2249"/>
    <n v="1239.21"/>
    <n v="263.47000000000003"/>
    <x v="2"/>
    <x v="1"/>
    <x v="1"/>
    <s v="15:42"/>
    <s v="Weekend"/>
  </r>
  <r>
    <x v="2445"/>
    <x v="351"/>
    <s v="CUST0161"/>
    <x v="148"/>
    <x v="0"/>
    <s v="PRD142"/>
    <x v="110"/>
    <x v="10"/>
    <s v="STR167"/>
    <x v="153"/>
    <x v="3"/>
    <s v="EMP0071"/>
    <s v="Ilango Selvam"/>
    <s v="Inventory"/>
    <n v="3"/>
    <n v="555.21"/>
    <n v="0"/>
    <n v="0"/>
    <x v="2250"/>
    <n v="1187.6099999999999"/>
    <n v="478.02"/>
    <x v="2"/>
    <x v="1"/>
    <x v="2"/>
    <s v="18:39"/>
    <s v="Weekday"/>
  </r>
  <r>
    <x v="2446"/>
    <x v="174"/>
    <s v="CUST0284"/>
    <x v="508"/>
    <x v="2"/>
    <s v="PRD031"/>
    <x v="90"/>
    <x v="1"/>
    <s v="STR074"/>
    <x v="49"/>
    <x v="0"/>
    <s v="EMP0270"/>
    <s v="Priya Venkataraman"/>
    <s v="Operations"/>
    <n v="3"/>
    <n v="342.46"/>
    <n v="0"/>
    <n v="0"/>
    <x v="2251"/>
    <n v="815.34"/>
    <n v="366.15"/>
    <x v="2"/>
    <x v="1"/>
    <x v="2"/>
    <s v="15:05"/>
    <s v="Weekend"/>
  </r>
  <r>
    <x v="2447"/>
    <x v="99"/>
    <s v="CUST0665"/>
    <x v="271"/>
    <x v="1"/>
    <s v="PRD055"/>
    <x v="103"/>
    <x v="5"/>
    <s v="STR044"/>
    <x v="20"/>
    <x v="0"/>
    <s v="EMP0118"/>
    <s v="Banu Nathan"/>
    <s v="Inventory"/>
    <n v="2"/>
    <n v="125.15"/>
    <n v="15"/>
    <n v="37.549999999999997"/>
    <x v="2252"/>
    <n v="191.4"/>
    <n v="53.26"/>
    <x v="2"/>
    <x v="1"/>
    <x v="1"/>
    <s v="20:16"/>
    <s v="Weekend"/>
  </r>
  <r>
    <x v="2448"/>
    <x v="249"/>
    <s v="CUST0263"/>
    <x v="18"/>
    <x v="0"/>
    <s v="PRD024"/>
    <x v="39"/>
    <x v="0"/>
    <s v="STR152"/>
    <x v="160"/>
    <x v="2"/>
    <s v="EMP0291"/>
    <s v="Sathish Nathan"/>
    <s v="HR"/>
    <n v="6"/>
    <n v="352.52"/>
    <n v="10"/>
    <n v="211.51"/>
    <x v="2253"/>
    <n v="1476.72"/>
    <n v="426.89"/>
    <x v="2"/>
    <x v="1"/>
    <x v="2"/>
    <s v="21:46"/>
    <s v="Weekday"/>
  </r>
  <r>
    <x v="2449"/>
    <x v="109"/>
    <s v="CUST0605"/>
    <x v="175"/>
    <x v="0"/>
    <s v="PRD108"/>
    <x v="12"/>
    <x v="3"/>
    <s v="STR032"/>
    <x v="99"/>
    <x v="0"/>
    <s v="EMP0224"/>
    <s v="Sathish Sekar"/>
    <s v="Operations"/>
    <n v="8"/>
    <n v="350.62"/>
    <n v="0"/>
    <n v="0"/>
    <x v="2254"/>
    <n v="2079.44"/>
    <n v="1146.26"/>
    <x v="2"/>
    <x v="1"/>
    <x v="2"/>
    <s v="20:23"/>
    <s v="Weekend"/>
  </r>
  <r>
    <x v="2450"/>
    <x v="186"/>
    <s v="CUST0412"/>
    <x v="411"/>
    <x v="0"/>
    <s v="PRD024"/>
    <x v="39"/>
    <x v="0"/>
    <s v="STR007"/>
    <x v="89"/>
    <x v="0"/>
    <s v="EMP0115"/>
    <s v="Vasanth Menon"/>
    <s v="Store Manager"/>
    <n v="6"/>
    <n v="336.18"/>
    <n v="5"/>
    <n v="100.85"/>
    <x v="2255"/>
    <n v="1476.72"/>
    <n v="726.94"/>
    <x v="2"/>
    <x v="1"/>
    <x v="1"/>
    <s v="09:22"/>
    <s v="Weekend"/>
  </r>
  <r>
    <x v="2451"/>
    <x v="55"/>
    <s v="CUST0346"/>
    <x v="20"/>
    <x v="0"/>
    <s v="PRD137"/>
    <x v="120"/>
    <x v="7"/>
    <s v="STR018"/>
    <x v="69"/>
    <x v="0"/>
    <s v="EMP0308"/>
    <s v="Thenmozhi Selvam"/>
    <s v="Cashier"/>
    <n v="6"/>
    <n v="493.69"/>
    <n v="0"/>
    <n v="0"/>
    <x v="2256"/>
    <n v="2111.2199999999998"/>
    <n v="850.92"/>
    <x v="2"/>
    <x v="0"/>
    <x v="1"/>
    <s v="09:19"/>
    <s v="Weekday"/>
  </r>
  <r>
    <x v="2452"/>
    <x v="280"/>
    <s v="CUST0364"/>
    <x v="600"/>
    <x v="2"/>
    <s v="PRD103"/>
    <x v="33"/>
    <x v="4"/>
    <s v="STR043"/>
    <x v="93"/>
    <x v="0"/>
    <s v="EMP0014"/>
    <s v="Devi Rao"/>
    <s v="Billing"/>
    <n v="4"/>
    <n v="355.64"/>
    <n v="20"/>
    <n v="284.51"/>
    <x v="2257"/>
    <n v="1213.6400000000001"/>
    <n v="-75.59"/>
    <x v="2"/>
    <x v="0"/>
    <x v="1"/>
    <s v="18:42"/>
    <s v="Weekday"/>
  </r>
  <r>
    <x v="2453"/>
    <x v="135"/>
    <s v="CUST0613"/>
    <x v="189"/>
    <x v="0"/>
    <s v="PRD110"/>
    <x v="47"/>
    <x v="3"/>
    <s v="STR043"/>
    <x v="93"/>
    <x v="0"/>
    <s v="EMP0014"/>
    <s v="Devi Rao"/>
    <s v="Billing"/>
    <n v="6"/>
    <n v="311.24"/>
    <n v="20"/>
    <n v="373.49"/>
    <x v="2258"/>
    <n v="1522.2"/>
    <n v="195.84"/>
    <x v="2"/>
    <x v="1"/>
    <x v="1"/>
    <s v="16:18"/>
    <s v="Weekend"/>
  </r>
  <r>
    <x v="2454"/>
    <x v="268"/>
    <s v="CUST0541"/>
    <x v="289"/>
    <x v="0"/>
    <s v="PRD003"/>
    <x v="57"/>
    <x v="9"/>
    <s v="STR137"/>
    <x v="169"/>
    <x v="1"/>
    <s v="EMP0080"/>
    <s v="Charulatha Balan"/>
    <s v="Sales"/>
    <n v="3"/>
    <n v="675.25"/>
    <n v="10"/>
    <n v="202.57"/>
    <x v="2259"/>
    <n v="1030.95"/>
    <n v="1065.71"/>
    <x v="2"/>
    <x v="1"/>
    <x v="2"/>
    <s v="18:19"/>
    <s v="Weekend"/>
  </r>
  <r>
    <x v="2455"/>
    <x v="300"/>
    <s v="CUST0673"/>
    <x v="502"/>
    <x v="1"/>
    <s v="PRD094"/>
    <x v="109"/>
    <x v="4"/>
    <s v="STR094"/>
    <x v="1"/>
    <x v="1"/>
    <s v="EMP0008"/>
    <s v="Karthik Balan"/>
    <s v="Store Manager"/>
    <n v="2"/>
    <n v="298.68"/>
    <n v="20"/>
    <n v="119.47"/>
    <x v="2260"/>
    <n v="501.38"/>
    <n v="48.19"/>
    <x v="2"/>
    <x v="1"/>
    <x v="0"/>
    <s v="10:57"/>
    <s v="Weekend"/>
  </r>
  <r>
    <x v="2456"/>
    <x v="174"/>
    <s v="CUST0093"/>
    <x v="425"/>
    <x v="1"/>
    <s v="PRD031"/>
    <x v="90"/>
    <x v="1"/>
    <s v="STR088"/>
    <x v="97"/>
    <x v="0"/>
    <s v="EMP0012"/>
    <s v="Suresh Nathan"/>
    <s v="Cashier"/>
    <n v="5"/>
    <n v="342.46"/>
    <n v="20"/>
    <n v="342.46"/>
    <x v="2261"/>
    <n v="1358.9"/>
    <n v="216.42"/>
    <x v="2"/>
    <x v="1"/>
    <x v="2"/>
    <s v="11:24"/>
    <s v="Weekend"/>
  </r>
  <r>
    <x v="2457"/>
    <x v="127"/>
    <s v="CUST0144"/>
    <x v="178"/>
    <x v="0"/>
    <s v="PRD029"/>
    <x v="11"/>
    <x v="1"/>
    <s v="STR121"/>
    <x v="79"/>
    <x v="1"/>
    <s v="EMP0319"/>
    <s v="Harini Kumar"/>
    <s v="Cashier"/>
    <n v="5"/>
    <n v="337.24"/>
    <n v="20"/>
    <n v="337.24"/>
    <x v="2262"/>
    <n v="1306.0999999999999"/>
    <n v="42.86"/>
    <x v="2"/>
    <x v="1"/>
    <x v="0"/>
    <s v="20:14"/>
    <s v="Weekday"/>
  </r>
  <r>
    <x v="2458"/>
    <x v="87"/>
    <s v="CUST0179"/>
    <x v="580"/>
    <x v="0"/>
    <s v="PRD119"/>
    <x v="8"/>
    <x v="6"/>
    <s v="STR070"/>
    <x v="104"/>
    <x v="0"/>
    <s v="EMP0072"/>
    <s v="Madhavan Venkataraman"/>
    <s v="Sales"/>
    <n v="6"/>
    <n v="241.39"/>
    <n v="0"/>
    <n v="0"/>
    <x v="2263"/>
    <n v="1279.3800000000001"/>
    <n v="168.96"/>
    <x v="2"/>
    <x v="1"/>
    <x v="2"/>
    <s v="10:58"/>
    <s v="Weekday"/>
  </r>
  <r>
    <x v="2459"/>
    <x v="202"/>
    <s v="CUST0008"/>
    <x v="95"/>
    <x v="1"/>
    <s v="PRD124"/>
    <x v="22"/>
    <x v="6"/>
    <s v="STR033"/>
    <x v="23"/>
    <x v="0"/>
    <s v="EMP0024"/>
    <s v="Bhavani Kumar"/>
    <s v="Cashier"/>
    <n v="3"/>
    <n v="121.9"/>
    <n v="20"/>
    <n v="73.14"/>
    <x v="2264"/>
    <n v="326.76"/>
    <n v="9.68"/>
    <x v="2"/>
    <x v="0"/>
    <x v="1"/>
    <s v="13:22"/>
    <s v="Weekend"/>
  </r>
  <r>
    <x v="2460"/>
    <x v="194"/>
    <s v="CUST0302"/>
    <x v="631"/>
    <x v="2"/>
    <s v="PRD122"/>
    <x v="46"/>
    <x v="6"/>
    <s v="STR034"/>
    <x v="140"/>
    <x v="0"/>
    <s v="EMP0133"/>
    <s v="Deepak Naicker"/>
    <s v="Sales"/>
    <n v="2"/>
    <n v="102.51"/>
    <n v="10"/>
    <n v="20.5"/>
    <x v="328"/>
    <n v="177.44"/>
    <n v="34.76"/>
    <x v="2"/>
    <x v="1"/>
    <x v="2"/>
    <s v="11:50"/>
    <s v="Weekend"/>
  </r>
  <r>
    <x v="2461"/>
    <x v="110"/>
    <s v="CUST0642"/>
    <x v="38"/>
    <x v="2"/>
    <s v="PRD063"/>
    <x v="71"/>
    <x v="11"/>
    <s v="STR026"/>
    <x v="41"/>
    <x v="0"/>
    <s v="EMP0253"/>
    <s v="Vasanthi Naicker"/>
    <s v="HR"/>
    <n v="1"/>
    <n v="73.83"/>
    <n v="0"/>
    <n v="0"/>
    <x v="371"/>
    <n v="54.32"/>
    <n v="19.510000000000002"/>
    <x v="2"/>
    <x v="1"/>
    <x v="1"/>
    <s v="15:30"/>
    <s v="Weekday"/>
  </r>
  <r>
    <x v="2462"/>
    <x v="135"/>
    <s v="CUST0205"/>
    <x v="110"/>
    <x v="0"/>
    <s v="PRD011"/>
    <x v="86"/>
    <x v="9"/>
    <s v="STR067"/>
    <x v="102"/>
    <x v="0"/>
    <s v="EMP0247"/>
    <s v="Sudha Balan"/>
    <s v="Sales"/>
    <n v="8"/>
    <n v="180.72"/>
    <n v="15"/>
    <n v="216.86"/>
    <x v="2265"/>
    <n v="817.84"/>
    <n v="595.39"/>
    <x v="2"/>
    <x v="1"/>
    <x v="1"/>
    <s v="13:48"/>
    <s v="Weekend"/>
  </r>
  <r>
    <x v="2463"/>
    <x v="96"/>
    <s v="CUST0322"/>
    <x v="613"/>
    <x v="2"/>
    <s v="PRD025"/>
    <x v="1"/>
    <x v="1"/>
    <s v="STR109"/>
    <x v="162"/>
    <x v="1"/>
    <s v="EMP0180"/>
    <s v="Venkat Balan"/>
    <s v="Billing"/>
    <n v="3"/>
    <n v="383.51"/>
    <n v="10"/>
    <n v="115.05"/>
    <x v="1500"/>
    <n v="857.7"/>
    <n v="177.78"/>
    <x v="2"/>
    <x v="1"/>
    <x v="1"/>
    <s v="15:01"/>
    <s v="Weekday"/>
  </r>
  <r>
    <x v="2464"/>
    <x v="75"/>
    <s v="CUST0276"/>
    <x v="519"/>
    <x v="2"/>
    <s v="PRD124"/>
    <x v="22"/>
    <x v="6"/>
    <s v="STR067"/>
    <x v="102"/>
    <x v="0"/>
    <s v="EMP0342"/>
    <s v="Umesh Varma"/>
    <s v="Inventory"/>
    <n v="1"/>
    <n v="121.9"/>
    <n v="0"/>
    <n v="0"/>
    <x v="2266"/>
    <n v="108.92"/>
    <n v="12.98"/>
    <x v="2"/>
    <x v="1"/>
    <x v="0"/>
    <s v="20:44"/>
    <s v="Weekday"/>
  </r>
  <r>
    <x v="2465"/>
    <x v="262"/>
    <s v="CUST0346"/>
    <x v="20"/>
    <x v="0"/>
    <s v="PRD014"/>
    <x v="67"/>
    <x v="0"/>
    <s v="STR109"/>
    <x v="162"/>
    <x v="1"/>
    <s v="EMP0180"/>
    <s v="Venkat Balan"/>
    <s v="Billing"/>
    <n v="3"/>
    <n v="471.05"/>
    <n v="0"/>
    <n v="0"/>
    <x v="2267"/>
    <n v="1054.8900000000001"/>
    <n v="570.23"/>
    <x v="2"/>
    <x v="1"/>
    <x v="2"/>
    <s v="10:30"/>
    <s v="Weekend"/>
  </r>
  <r>
    <x v="2466"/>
    <x v="314"/>
    <s v="CUST0667"/>
    <x v="379"/>
    <x v="1"/>
    <s v="PRD133"/>
    <x v="14"/>
    <x v="7"/>
    <s v="STR112"/>
    <x v="92"/>
    <x v="1"/>
    <s v="EMP0116"/>
    <s v="Balamurugan Kumar"/>
    <s v="Inventory"/>
    <n v="1"/>
    <n v="80.5"/>
    <n v="20"/>
    <n v="16.100000000000001"/>
    <x v="2268"/>
    <n v="62.25"/>
    <n v="11.81"/>
    <x v="2"/>
    <x v="1"/>
    <x v="1"/>
    <s v="15:20"/>
    <s v="Weekend"/>
  </r>
  <r>
    <x v="2467"/>
    <x v="104"/>
    <s v="CUST0137"/>
    <x v="72"/>
    <x v="0"/>
    <s v="PRD134"/>
    <x v="129"/>
    <x v="7"/>
    <s v="STR016"/>
    <x v="67"/>
    <x v="0"/>
    <s v="EMP0211"/>
    <s v="Tamil Mudaliar"/>
    <s v="Cashier"/>
    <n v="8"/>
    <n v="361.88"/>
    <n v="10"/>
    <n v="289.5"/>
    <x v="2269"/>
    <n v="2102.4"/>
    <n v="503.14"/>
    <x v="2"/>
    <x v="1"/>
    <x v="1"/>
    <s v="17:42"/>
    <s v="Weekday"/>
  </r>
  <r>
    <x v="2468"/>
    <x v="178"/>
    <s v="CUST0512"/>
    <x v="384"/>
    <x v="1"/>
    <s v="PRD073"/>
    <x v="61"/>
    <x v="2"/>
    <s v="STR084"/>
    <x v="81"/>
    <x v="0"/>
    <s v="EMP0288"/>
    <s v="Chitra Selvam"/>
    <s v="Sales"/>
    <n v="5"/>
    <n v="392.68"/>
    <n v="20"/>
    <n v="392.68"/>
    <x v="2270"/>
    <n v="1595.25"/>
    <n v="211.08"/>
    <x v="2"/>
    <x v="1"/>
    <x v="1"/>
    <s v="11:59"/>
    <s v="Weekend"/>
  </r>
  <r>
    <x v="2469"/>
    <x v="113"/>
    <s v="CUST0041"/>
    <x v="569"/>
    <x v="1"/>
    <s v="PRD052"/>
    <x v="98"/>
    <x v="5"/>
    <s v="STR002"/>
    <x v="116"/>
    <x v="0"/>
    <s v="EMP0184"/>
    <s v="Deepa Subramaniam"/>
    <s v="Sales"/>
    <n v="2"/>
    <n v="328.59"/>
    <n v="0"/>
    <n v="0"/>
    <x v="2271"/>
    <n v="510.98"/>
    <n v="244.78"/>
    <x v="2"/>
    <x v="1"/>
    <x v="0"/>
    <s v="21:28"/>
    <s v="Weekend"/>
  </r>
  <r>
    <x v="2470"/>
    <x v="62"/>
    <s v="CUST0482"/>
    <x v="131"/>
    <x v="0"/>
    <s v="PRD120"/>
    <x v="64"/>
    <x v="6"/>
    <s v="STR084"/>
    <x v="81"/>
    <x v="0"/>
    <s v="EMP0288"/>
    <s v="Chitra Selvam"/>
    <s v="Sales"/>
    <n v="8"/>
    <n v="122.27"/>
    <n v="20"/>
    <n v="195.63"/>
    <x v="2272"/>
    <n v="743.68"/>
    <n v="156.22999999999999"/>
    <x v="2"/>
    <x v="1"/>
    <x v="2"/>
    <s v="10:51"/>
    <s v="Weekend"/>
  </r>
  <r>
    <x v="2471"/>
    <x v="185"/>
    <s v="CUST0324"/>
    <x v="213"/>
    <x v="0"/>
    <s v="PRD097"/>
    <x v="7"/>
    <x v="4"/>
    <s v="STR006"/>
    <x v="18"/>
    <x v="0"/>
    <s v="EMP0265"/>
    <s v="Padma Subramaniam"/>
    <s v="Operations"/>
    <n v="3"/>
    <n v="405.66"/>
    <n v="0"/>
    <n v="0"/>
    <x v="2273"/>
    <n v="931.14"/>
    <n v="285.83999999999997"/>
    <x v="2"/>
    <x v="1"/>
    <x v="1"/>
    <s v="19:22"/>
    <s v="Weekday"/>
  </r>
  <r>
    <x v="2472"/>
    <x v="186"/>
    <s v="CUST0599"/>
    <x v="99"/>
    <x v="0"/>
    <s v="PRD137"/>
    <x v="120"/>
    <x v="7"/>
    <s v="STR039"/>
    <x v="84"/>
    <x v="0"/>
    <s v="EMP0216"/>
    <s v="Deepak Nathan"/>
    <s v="HR"/>
    <n v="3"/>
    <n v="451"/>
    <n v="5"/>
    <n v="67.650000000000006"/>
    <x v="2274"/>
    <n v="1055.6099999999999"/>
    <n v="422.54"/>
    <x v="2"/>
    <x v="1"/>
    <x v="1"/>
    <s v="16:14"/>
    <s v="Weekend"/>
  </r>
  <r>
    <x v="2473"/>
    <x v="88"/>
    <s v="CUST0077"/>
    <x v="248"/>
    <x v="2"/>
    <s v="PRD012"/>
    <x v="61"/>
    <x v="9"/>
    <s v="STR103"/>
    <x v="154"/>
    <x v="1"/>
    <s v="EMP0251"/>
    <s v="Ishwarya Pillai"/>
    <s v="Cashier"/>
    <n v="2"/>
    <n v="541.35"/>
    <n v="15"/>
    <n v="162.41"/>
    <x v="2275"/>
    <n v="672.8"/>
    <n v="247.49"/>
    <x v="2"/>
    <x v="1"/>
    <x v="1"/>
    <s v="19:47"/>
    <s v="Weekday"/>
  </r>
  <r>
    <x v="2474"/>
    <x v="63"/>
    <s v="CUST0678"/>
    <x v="610"/>
    <x v="2"/>
    <s v="PRD005"/>
    <x v="44"/>
    <x v="9"/>
    <s v="STR118"/>
    <x v="45"/>
    <x v="1"/>
    <s v="EMP0223"/>
    <s v="Kalpana Varma"/>
    <s v="HR"/>
    <n v="1"/>
    <n v="332.74"/>
    <n v="0"/>
    <n v="0"/>
    <x v="2276"/>
    <n v="205.27"/>
    <n v="127.47"/>
    <x v="2"/>
    <x v="1"/>
    <x v="1"/>
    <s v="18:52"/>
    <s v="Weekday"/>
  </r>
  <r>
    <x v="2475"/>
    <x v="143"/>
    <s v="CUST0264"/>
    <x v="420"/>
    <x v="0"/>
    <s v="PRD031"/>
    <x v="90"/>
    <x v="1"/>
    <s v="STR073"/>
    <x v="24"/>
    <x v="0"/>
    <s v="EMP0268"/>
    <s v="Dhanya Sharma"/>
    <s v="Store Manager"/>
    <n v="3"/>
    <n v="381.4"/>
    <n v="20"/>
    <n v="228.84"/>
    <x v="2277"/>
    <n v="815.34"/>
    <n v="100.02"/>
    <x v="2"/>
    <x v="1"/>
    <x v="1"/>
    <s v="20:40"/>
    <s v="Weekday"/>
  </r>
  <r>
    <x v="2476"/>
    <x v="83"/>
    <s v="CUST0668"/>
    <x v="456"/>
    <x v="2"/>
    <s v="PRD052"/>
    <x v="98"/>
    <x v="5"/>
    <s v="STR090"/>
    <x v="146"/>
    <x v="0"/>
    <s v="EMP0302"/>
    <s v="Anitha Subramaniam"/>
    <s v="Sales"/>
    <n v="2"/>
    <n v="328.59"/>
    <n v="15"/>
    <n v="98.58"/>
    <x v="2278"/>
    <n v="510.98"/>
    <n v="131.41"/>
    <x v="2"/>
    <x v="1"/>
    <x v="0"/>
    <s v="14:19"/>
    <s v="Weekend"/>
  </r>
  <r>
    <x v="2477"/>
    <x v="3"/>
    <s v="CUST0330"/>
    <x v="292"/>
    <x v="1"/>
    <s v="PRD028"/>
    <x v="48"/>
    <x v="1"/>
    <s v="STR071"/>
    <x v="5"/>
    <x v="0"/>
    <s v="EMP0189"/>
    <s v="Harini Pillai"/>
    <s v="Billing"/>
    <n v="3"/>
    <n v="380.12"/>
    <n v="15"/>
    <n v="171.05"/>
    <x v="2279"/>
    <n v="929.94"/>
    <n v="184.77"/>
    <x v="2"/>
    <x v="1"/>
    <x v="1"/>
    <s v="14:45"/>
    <s v="Weekend"/>
  </r>
  <r>
    <x v="2478"/>
    <x v="232"/>
    <s v="CUST0490"/>
    <x v="139"/>
    <x v="0"/>
    <s v="PRD126"/>
    <x v="79"/>
    <x v="6"/>
    <s v="STR026"/>
    <x v="41"/>
    <x v="0"/>
    <s v="EMP0253"/>
    <s v="Vasanthi Naicker"/>
    <s v="HR"/>
    <n v="8"/>
    <n v="387.52"/>
    <n v="10"/>
    <n v="310.02"/>
    <x v="2280"/>
    <n v="2595.84"/>
    <n v="612.82000000000005"/>
    <x v="2"/>
    <x v="1"/>
    <x v="1"/>
    <s v="21:29"/>
    <s v="Weekend"/>
  </r>
  <r>
    <x v="2479"/>
    <x v="14"/>
    <s v="CUST0441"/>
    <x v="500"/>
    <x v="1"/>
    <s v="PRD014"/>
    <x v="67"/>
    <x v="0"/>
    <s v="STR087"/>
    <x v="88"/>
    <x v="0"/>
    <s v="EMP0222"/>
    <s v="Poornima Rao"/>
    <s v="Inventory"/>
    <n v="1"/>
    <n v="434.65"/>
    <n v="0"/>
    <n v="0"/>
    <x v="2281"/>
    <n v="351.63"/>
    <n v="148.22"/>
    <x v="2"/>
    <x v="1"/>
    <x v="1"/>
    <s v="20:40"/>
    <s v="Weekend"/>
  </r>
  <r>
    <x v="2480"/>
    <x v="146"/>
    <s v="CUST0692"/>
    <x v="451"/>
    <x v="1"/>
    <s v="PRD021"/>
    <x v="15"/>
    <x v="0"/>
    <s v="STR059"/>
    <x v="68"/>
    <x v="0"/>
    <s v="EMP0103"/>
    <s v="Padma Mudaliar"/>
    <s v="Sales"/>
    <n v="1"/>
    <n v="38.659999999999997"/>
    <n v="0"/>
    <n v="0"/>
    <x v="575"/>
    <n v="32.4"/>
    <n v="12.06"/>
    <x v="2"/>
    <x v="1"/>
    <x v="1"/>
    <s v="16:32"/>
    <s v="Weekend"/>
  </r>
  <r>
    <x v="2481"/>
    <x v="20"/>
    <s v="CUST0210"/>
    <x v="140"/>
    <x v="1"/>
    <s v="PRD144"/>
    <x v="108"/>
    <x v="10"/>
    <s v="STR013"/>
    <x v="50"/>
    <x v="0"/>
    <s v="EMP0324"/>
    <s v="Devi Raj"/>
    <s v="Inventory"/>
    <n v="2"/>
    <n v="242.22"/>
    <n v="5"/>
    <n v="24.22"/>
    <x v="2282"/>
    <n v="372.08"/>
    <n v="88.14"/>
    <x v="2"/>
    <x v="1"/>
    <x v="2"/>
    <s v="18:20"/>
    <s v="Weekday"/>
  </r>
  <r>
    <x v="2482"/>
    <x v="122"/>
    <s v="CUST0052"/>
    <x v="126"/>
    <x v="0"/>
    <s v="PRD027"/>
    <x v="17"/>
    <x v="1"/>
    <s v="STR095"/>
    <x v="55"/>
    <x v="1"/>
    <s v="EMP0177"/>
    <s v="Raghav Iyer"/>
    <s v="Store Manager"/>
    <n v="6"/>
    <n v="140.96"/>
    <n v="0"/>
    <n v="0"/>
    <x v="2283"/>
    <n v="641.94000000000005"/>
    <n v="203.82"/>
    <x v="2"/>
    <x v="1"/>
    <x v="1"/>
    <s v="13:11"/>
    <s v="Weekday"/>
  </r>
  <r>
    <x v="2483"/>
    <x v="247"/>
    <s v="CUST0188"/>
    <x v="31"/>
    <x v="0"/>
    <s v="PRD053"/>
    <x v="50"/>
    <x v="5"/>
    <s v="STR058"/>
    <x v="90"/>
    <x v="0"/>
    <s v="EMP0314"/>
    <s v="Naveen Naidu"/>
    <s v="Cashier"/>
    <n v="5"/>
    <n v="294.41000000000003"/>
    <n v="10"/>
    <n v="147.21"/>
    <x v="2284"/>
    <n v="973.2"/>
    <n v="351.64"/>
    <x v="2"/>
    <x v="1"/>
    <x v="1"/>
    <s v="11:26"/>
    <s v="Weekday"/>
  </r>
  <r>
    <x v="2484"/>
    <x v="174"/>
    <s v="CUST0227"/>
    <x v="60"/>
    <x v="1"/>
    <s v="PRD014"/>
    <x v="67"/>
    <x v="0"/>
    <s v="STR050"/>
    <x v="147"/>
    <x v="0"/>
    <s v="EMP0281"/>
    <s v="Malathi Iyer"/>
    <s v="Sales"/>
    <n v="4"/>
    <n v="434.65"/>
    <n v="20"/>
    <n v="347.72"/>
    <x v="2285"/>
    <n v="1406.52"/>
    <n v="192.99"/>
    <x v="2"/>
    <x v="1"/>
    <x v="2"/>
    <s v="12:59"/>
    <s v="Weekend"/>
  </r>
  <r>
    <x v="2485"/>
    <x v="0"/>
    <s v="CUST0093"/>
    <x v="425"/>
    <x v="1"/>
    <s v="PRD029"/>
    <x v="11"/>
    <x v="1"/>
    <s v="STR031"/>
    <x v="58"/>
    <x v="0"/>
    <s v="EMP0153"/>
    <s v="Eswari Raj"/>
    <s v="Sales"/>
    <n v="4"/>
    <n v="332.73"/>
    <n v="20"/>
    <n v="266.18"/>
    <x v="2286"/>
    <n v="1044.8800000000001"/>
    <n v="179.57"/>
    <x v="2"/>
    <x v="1"/>
    <x v="1"/>
    <s v="10:17"/>
    <s v="Weekend"/>
  </r>
  <r>
    <x v="2486"/>
    <x v="171"/>
    <s v="CUST0616"/>
    <x v="363"/>
    <x v="2"/>
    <s v="PRD006"/>
    <x v="30"/>
    <x v="9"/>
    <s v="STR124"/>
    <x v="29"/>
    <x v="1"/>
    <s v="EMP0294"/>
    <s v="Meena Prabhu"/>
    <s v="Store Manager"/>
    <n v="2"/>
    <n v="343.56"/>
    <n v="15"/>
    <n v="103.07"/>
    <x v="2287"/>
    <n v="432.64"/>
    <n v="239.02"/>
    <x v="2"/>
    <x v="1"/>
    <x v="1"/>
    <s v="09:33"/>
    <s v="Weekend"/>
  </r>
  <r>
    <x v="2487"/>
    <x v="35"/>
    <s v="CUST0363"/>
    <x v="477"/>
    <x v="2"/>
    <s v="PRD048"/>
    <x v="104"/>
    <x v="5"/>
    <s v="STR071"/>
    <x v="5"/>
    <x v="0"/>
    <s v="EMP0210"/>
    <s v="Karthik Venkataraman"/>
    <s v="Sales"/>
    <n v="2"/>
    <n v="147.72"/>
    <n v="20"/>
    <n v="59.09"/>
    <x v="2288"/>
    <n v="218.42"/>
    <n v="17.93"/>
    <x v="2"/>
    <x v="1"/>
    <x v="0"/>
    <s v="16:54"/>
    <s v="Weekday"/>
  </r>
  <r>
    <x v="2488"/>
    <x v="262"/>
    <s v="CUST0616"/>
    <x v="363"/>
    <x v="2"/>
    <s v="PRD002"/>
    <x v="95"/>
    <x v="9"/>
    <s v="STR092"/>
    <x v="26"/>
    <x v="0"/>
    <s v="EMP0122"/>
    <s v="Rajesh Chettiar"/>
    <s v="Cashier"/>
    <n v="2"/>
    <n v="440.5"/>
    <n v="10"/>
    <n v="88.1"/>
    <x v="2289"/>
    <n v="508.1"/>
    <n v="403.73"/>
    <x v="2"/>
    <x v="1"/>
    <x v="2"/>
    <s v="15:54"/>
    <s v="Weekend"/>
  </r>
  <r>
    <x v="2489"/>
    <x v="16"/>
    <s v="CUST0293"/>
    <x v="121"/>
    <x v="0"/>
    <s v="PRD059"/>
    <x v="133"/>
    <x v="11"/>
    <s v="STR060"/>
    <x v="22"/>
    <x v="2"/>
    <s v="EMP0314"/>
    <s v="Naveen Naidu"/>
    <s v="Cashier"/>
    <n v="7"/>
    <n v="575.61"/>
    <n v="15"/>
    <n v="604.39"/>
    <x v="2290"/>
    <n v="2543.0300000000002"/>
    <n v="1395.58"/>
    <x v="2"/>
    <x v="0"/>
    <x v="1"/>
    <s v="16:39"/>
    <s v="Weeke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818009-2BEC-416A-A25B-ACF8D22C0EA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9">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items count="7">
        <item x="5"/>
        <item x="2"/>
        <item x="0"/>
        <item x="3"/>
        <item x="1"/>
        <item x="4"/>
        <item t="default"/>
      </items>
    </pivotField>
    <pivotField showAll="0"/>
    <pivotField showAll="0"/>
    <pivotField showAll="0"/>
    <pivotField showAll="0"/>
    <pivotField showAll="0"/>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numFmtId="4" showAll="0"/>
    <pivotField showAll="0">
      <items count="7">
        <item x="3"/>
        <item x="4"/>
        <item x="0"/>
        <item x="1"/>
        <item x="5"/>
        <item x="2"/>
        <item t="default"/>
      </items>
    </pivotField>
    <pivotField showAll="0">
      <items count="3">
        <item x="1"/>
        <item x="0"/>
        <item t="default"/>
      </items>
    </pivotField>
    <pivotField showAll="0">
      <items count="4">
        <item x="1"/>
        <item x="0"/>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Sales_Amount"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BCC5F9-9B6C-4732-8578-3650B8853C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C16" firstHeaderRow="0" firstDataRow="1" firstDataCol="1"/>
  <pivotFields count="29">
    <pivotField showAll="0"/>
    <pivotField axis="axisRow"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items count="7">
        <item x="5"/>
        <item x="2"/>
        <item x="0"/>
        <item x="3"/>
        <item x="1"/>
        <item x="4"/>
        <item t="default"/>
      </items>
    </pivotField>
    <pivotField showAll="0"/>
    <pivotField showAll="0"/>
    <pivotField showAll="0"/>
    <pivotField showAll="0"/>
    <pivotField showAll="0"/>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items count="7">
        <item x="3"/>
        <item x="4"/>
        <item x="0"/>
        <item x="1"/>
        <item x="5"/>
        <item x="2"/>
        <item t="default"/>
      </items>
    </pivotField>
    <pivotField showAll="0">
      <items count="3">
        <item x="1"/>
        <item x="0"/>
        <item t="default"/>
      </items>
    </pivotField>
    <pivotField showAll="0">
      <items count="4">
        <item x="1"/>
        <item x="0"/>
        <item x="2"/>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26"/>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20" baseField="0" baseItem="0" numFmtId="4"/>
    <dataField name="Sum of Sales_Amount" fld="18" baseField="28" baseItem="1"/>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2C1AD8-3536-4D4B-85A3-2065BF991C2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13" firstHeaderRow="0" firstDataRow="1" firstDataCol="1"/>
  <pivotFields count="29">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axis="axisRow" showAll="0" measureFilter="1">
      <items count="644">
        <item x="86"/>
        <item x="523"/>
        <item x="409"/>
        <item x="335"/>
        <item x="468"/>
        <item x="563"/>
        <item x="165"/>
        <item x="292"/>
        <item x="128"/>
        <item x="416"/>
        <item x="633"/>
        <item x="102"/>
        <item x="553"/>
        <item x="140"/>
        <item x="51"/>
        <item x="67"/>
        <item x="61"/>
        <item x="588"/>
        <item x="252"/>
        <item x="64"/>
        <item x="123"/>
        <item x="258"/>
        <item x="536"/>
        <item x="628"/>
        <item x="239"/>
        <item x="486"/>
        <item x="242"/>
        <item x="45"/>
        <item x="250"/>
        <item x="546"/>
        <item x="456"/>
        <item x="403"/>
        <item x="175"/>
        <item x="526"/>
        <item x="324"/>
        <item x="637"/>
        <item x="533"/>
        <item x="7"/>
        <item x="421"/>
        <item x="354"/>
        <item x="112"/>
        <item x="529"/>
        <item x="154"/>
        <item x="92"/>
        <item x="334"/>
        <item x="418"/>
        <item x="458"/>
        <item x="137"/>
        <item x="349"/>
        <item x="2"/>
        <item x="498"/>
        <item x="143"/>
        <item x="404"/>
        <item x="584"/>
        <item x="532"/>
        <item x="414"/>
        <item x="499"/>
        <item x="136"/>
        <item x="315"/>
        <item x="388"/>
        <item x="629"/>
        <item x="549"/>
        <item x="438"/>
        <item x="208"/>
        <item x="135"/>
        <item x="0"/>
        <item x="296"/>
        <item x="30"/>
        <item x="432"/>
        <item x="103"/>
        <item x="439"/>
        <item x="84"/>
        <item x="285"/>
        <item x="514"/>
        <item x="586"/>
        <item x="471"/>
        <item x="551"/>
        <item x="316"/>
        <item x="253"/>
        <item x="444"/>
        <item x="535"/>
        <item x="212"/>
        <item x="469"/>
        <item x="146"/>
        <item x="566"/>
        <item x="582"/>
        <item x="597"/>
        <item x="27"/>
        <item x="534"/>
        <item x="436"/>
        <item x="635"/>
        <item x="396"/>
        <item x="104"/>
        <item x="636"/>
        <item x="192"/>
        <item x="561"/>
        <item x="194"/>
        <item x="47"/>
        <item x="379"/>
        <item x="412"/>
        <item x="6"/>
        <item x="599"/>
        <item x="623"/>
        <item x="188"/>
        <item x="363"/>
        <item x="290"/>
        <item x="181"/>
        <item x="580"/>
        <item x="505"/>
        <item x="380"/>
        <item x="611"/>
        <item x="525"/>
        <item x="548"/>
        <item x="441"/>
        <item x="166"/>
        <item x="18"/>
        <item x="24"/>
        <item x="326"/>
        <item x="406"/>
        <item x="507"/>
        <item x="144"/>
        <item x="142"/>
        <item x="450"/>
        <item x="348"/>
        <item x="76"/>
        <item x="497"/>
        <item x="512"/>
        <item x="177"/>
        <item x="155"/>
        <item x="43"/>
        <item x="399"/>
        <item x="35"/>
        <item x="376"/>
        <item x="118"/>
        <item x="544"/>
        <item x="17"/>
        <item x="330"/>
        <item x="568"/>
        <item x="254"/>
        <item x="15"/>
        <item x="238"/>
        <item x="596"/>
        <item x="634"/>
        <item x="5"/>
        <item x="267"/>
        <item x="117"/>
        <item x="248"/>
        <item x="273"/>
        <item x="603"/>
        <item x="153"/>
        <item x="322"/>
        <item x="463"/>
        <item x="276"/>
        <item x="479"/>
        <item x="531"/>
        <item x="307"/>
        <item x="331"/>
        <item x="405"/>
        <item x="179"/>
        <item x="317"/>
        <item x="428"/>
        <item x="289"/>
        <item x="98"/>
        <item x="477"/>
        <item x="152"/>
        <item x="133"/>
        <item x="384"/>
        <item x="217"/>
        <item x="342"/>
        <item x="172"/>
        <item x="359"/>
        <item x="249"/>
        <item x="33"/>
        <item x="426"/>
        <item x="280"/>
        <item x="559"/>
        <item x="422"/>
        <item x="95"/>
        <item x="22"/>
        <item x="23"/>
        <item x="90"/>
        <item x="606"/>
        <item x="619"/>
        <item x="63"/>
        <item x="540"/>
        <item x="496"/>
        <item x="191"/>
        <item x="163"/>
        <item x="134"/>
        <item x="490"/>
        <item x="147"/>
        <item x="46"/>
        <item x="74"/>
        <item x="569"/>
        <item x="332"/>
        <item x="491"/>
        <item x="328"/>
        <item x="504"/>
        <item x="472"/>
        <item x="156"/>
        <item x="298"/>
        <item x="343"/>
        <item x="216"/>
        <item x="429"/>
        <item x="625"/>
        <item x="435"/>
        <item x="402"/>
        <item x="44"/>
        <item x="4"/>
        <item x="31"/>
        <item x="369"/>
        <item x="149"/>
        <item x="164"/>
        <item x="228"/>
        <item x="506"/>
        <item x="351"/>
        <item x="517"/>
        <item x="500"/>
        <item x="151"/>
        <item x="288"/>
        <item x="200"/>
        <item x="69"/>
        <item x="502"/>
        <item x="299"/>
        <item x="203"/>
        <item x="94"/>
        <item x="303"/>
        <item x="552"/>
        <item x="321"/>
        <item x="237"/>
        <item x="25"/>
        <item x="38"/>
        <item x="538"/>
        <item x="93"/>
        <item x="320"/>
        <item x="279"/>
        <item x="139"/>
        <item x="243"/>
        <item x="122"/>
        <item x="408"/>
        <item x="113"/>
        <item x="509"/>
        <item x="286"/>
        <item x="132"/>
        <item x="274"/>
        <item x="410"/>
        <item x="313"/>
        <item x="150"/>
        <item x="377"/>
        <item x="125"/>
        <item x="503"/>
        <item x="101"/>
        <item x="160"/>
        <item x="415"/>
        <item x="452"/>
        <item x="173"/>
        <item x="511"/>
        <item x="378"/>
        <item x="185"/>
        <item x="640"/>
        <item x="440"/>
        <item x="168"/>
        <item x="284"/>
        <item x="575"/>
        <item x="460"/>
        <item x="201"/>
        <item x="638"/>
        <item x="36"/>
        <item x="224"/>
        <item x="627"/>
        <item x="29"/>
        <item x="83"/>
        <item x="291"/>
        <item x="570"/>
        <item x="126"/>
        <item x="583"/>
        <item x="482"/>
        <item x="305"/>
        <item x="81"/>
        <item x="220"/>
        <item x="480"/>
        <item x="447"/>
        <item x="474"/>
        <item x="190"/>
        <item x="294"/>
        <item x="209"/>
        <item x="411"/>
        <item x="251"/>
        <item x="241"/>
        <item x="476"/>
        <item x="207"/>
        <item x="306"/>
        <item x="99"/>
        <item x="293"/>
        <item x="302"/>
        <item x="390"/>
        <item x="13"/>
        <item x="130"/>
        <item x="230"/>
        <item x="34"/>
        <item x="555"/>
        <item x="50"/>
        <item x="560"/>
        <item x="222"/>
        <item x="187"/>
        <item x="111"/>
        <item x="424"/>
        <item x="65"/>
        <item x="176"/>
        <item x="539"/>
        <item x="400"/>
        <item x="211"/>
        <item x="624"/>
        <item x="40"/>
        <item x="3"/>
        <item x="489"/>
        <item x="443"/>
        <item x="382"/>
        <item x="461"/>
        <item x="148"/>
        <item x="26"/>
        <item x="197"/>
        <item x="171"/>
        <item x="233"/>
        <item x="420"/>
        <item x="204"/>
        <item x="495"/>
        <item x="198"/>
        <item x="162"/>
        <item x="465"/>
        <item x="247"/>
        <item x="271"/>
        <item x="236"/>
        <item x="389"/>
        <item x="355"/>
        <item x="170"/>
        <item x="571"/>
        <item x="82"/>
        <item x="221"/>
        <item x="178"/>
        <item x="57"/>
        <item x="174"/>
        <item x="110"/>
        <item x="543"/>
        <item x="309"/>
        <item x="485"/>
        <item x="264"/>
        <item x="180"/>
        <item x="608"/>
        <item x="10"/>
        <item x="70"/>
        <item x="392"/>
        <item x="494"/>
        <item x="225"/>
        <item x="607"/>
        <item x="434"/>
        <item x="613"/>
        <item x="141"/>
        <item x="205"/>
        <item x="246"/>
        <item x="520"/>
        <item x="268"/>
        <item x="68"/>
        <item x="53"/>
        <item x="556"/>
        <item x="375"/>
        <item x="475"/>
        <item x="28"/>
        <item x="1"/>
        <item x="492"/>
        <item x="89"/>
        <item x="437"/>
        <item x="632"/>
        <item x="9"/>
        <item x="609"/>
        <item x="527"/>
        <item x="445"/>
        <item x="578"/>
        <item x="256"/>
        <item x="576"/>
        <item x="189"/>
        <item x="52"/>
        <item x="423"/>
        <item x="283"/>
        <item x="97"/>
        <item x="195"/>
        <item x="60"/>
        <item x="196"/>
        <item x="287"/>
        <item x="59"/>
        <item x="462"/>
        <item x="554"/>
        <item x="518"/>
        <item x="8"/>
        <item x="42"/>
        <item x="129"/>
        <item x="327"/>
        <item x="219"/>
        <item x="39"/>
        <item x="372"/>
        <item x="262"/>
        <item x="301"/>
        <item x="467"/>
        <item x="385"/>
        <item x="255"/>
        <item x="530"/>
        <item x="459"/>
        <item x="199"/>
        <item x="266"/>
        <item x="340"/>
        <item x="58"/>
        <item x="356"/>
        <item x="483"/>
        <item x="346"/>
        <item x="91"/>
        <item x="159"/>
        <item x="581"/>
        <item x="48"/>
        <item x="614"/>
        <item x="592"/>
        <item x="265"/>
        <item x="127"/>
        <item x="455"/>
        <item x="464"/>
        <item x="41"/>
        <item x="257"/>
        <item x="14"/>
        <item x="451"/>
        <item x="232"/>
        <item x="169"/>
        <item x="446"/>
        <item x="11"/>
        <item x="519"/>
        <item x="574"/>
        <item x="234"/>
        <item x="80"/>
        <item x="88"/>
        <item x="557"/>
        <item x="383"/>
        <item x="453"/>
        <item x="347"/>
        <item x="240"/>
        <item x="562"/>
        <item x="96"/>
        <item x="370"/>
        <item x="361"/>
        <item x="564"/>
        <item x="610"/>
        <item x="616"/>
        <item x="235"/>
        <item x="524"/>
        <item x="425"/>
        <item x="158"/>
        <item x="131"/>
        <item x="572"/>
        <item x="397"/>
        <item x="510"/>
        <item x="210"/>
        <item x="259"/>
        <item x="275"/>
        <item x="108"/>
        <item x="484"/>
        <item x="577"/>
        <item x="186"/>
        <item x="528"/>
        <item x="56"/>
        <item x="565"/>
        <item x="319"/>
        <item x="75"/>
        <item x="223"/>
        <item x="630"/>
        <item x="618"/>
        <item x="78"/>
        <item x="260"/>
        <item x="621"/>
        <item x="312"/>
        <item x="365"/>
        <item x="55"/>
        <item x="521"/>
        <item x="427"/>
        <item x="364"/>
        <item x="263"/>
        <item x="620"/>
        <item x="300"/>
        <item x="72"/>
        <item x="310"/>
        <item x="417"/>
        <item x="16"/>
        <item x="631"/>
        <item x="522"/>
        <item x="419"/>
        <item x="49"/>
        <item x="37"/>
        <item x="323"/>
        <item x="297"/>
        <item x="604"/>
        <item x="393"/>
        <item x="466"/>
        <item x="550"/>
        <item x="352"/>
        <item x="612"/>
        <item x="245"/>
        <item x="344"/>
        <item x="430"/>
        <item x="545"/>
        <item x="325"/>
        <item x="21"/>
        <item x="641"/>
        <item x="226"/>
        <item x="358"/>
        <item x="120"/>
        <item x="261"/>
        <item x="601"/>
        <item x="488"/>
        <item x="591"/>
        <item x="589"/>
        <item x="214"/>
        <item x="77"/>
        <item x="442"/>
        <item x="394"/>
        <item x="79"/>
        <item x="587"/>
        <item x="367"/>
        <item x="407"/>
        <item x="119"/>
        <item x="277"/>
        <item x="381"/>
        <item x="622"/>
        <item x="433"/>
        <item x="71"/>
        <item x="493"/>
        <item x="350"/>
        <item x="73"/>
        <item x="87"/>
        <item x="308"/>
        <item x="595"/>
        <item x="373"/>
        <item x="329"/>
        <item x="537"/>
        <item x="345"/>
        <item x="295"/>
        <item x="269"/>
        <item x="121"/>
        <item x="371"/>
        <item x="337"/>
        <item x="368"/>
        <item x="401"/>
        <item x="114"/>
        <item x="558"/>
        <item x="600"/>
        <item x="311"/>
        <item x="585"/>
        <item x="304"/>
        <item x="213"/>
        <item x="567"/>
        <item x="357"/>
        <item x="206"/>
        <item x="12"/>
        <item x="341"/>
        <item x="473"/>
        <item x="167"/>
        <item x="594"/>
        <item x="20"/>
        <item x="145"/>
        <item x="85"/>
        <item x="106"/>
        <item x="100"/>
        <item x="244"/>
        <item x="387"/>
        <item x="157"/>
        <item x="338"/>
        <item x="115"/>
        <item x="617"/>
        <item x="282"/>
        <item x="602"/>
        <item x="336"/>
        <item x="183"/>
        <item x="161"/>
        <item x="395"/>
        <item x="105"/>
        <item x="202"/>
        <item x="318"/>
        <item x="193"/>
        <item x="62"/>
        <item x="513"/>
        <item x="215"/>
        <item x="314"/>
        <item x="54"/>
        <item x="431"/>
        <item x="374"/>
        <item x="593"/>
        <item x="501"/>
        <item x="218"/>
        <item x="508"/>
        <item x="66"/>
        <item x="590"/>
        <item x="481"/>
        <item x="229"/>
        <item x="19"/>
        <item x="579"/>
        <item x="542"/>
        <item x="398"/>
        <item x="642"/>
        <item x="272"/>
        <item x="516"/>
        <item x="449"/>
        <item x="138"/>
        <item x="457"/>
        <item x="615"/>
        <item x="478"/>
        <item x="360"/>
        <item x="515"/>
        <item x="281"/>
        <item x="454"/>
        <item x="573"/>
        <item x="333"/>
        <item x="270"/>
        <item x="487"/>
        <item x="124"/>
        <item x="362"/>
        <item x="339"/>
        <item x="107"/>
        <item x="391"/>
        <item x="598"/>
        <item x="639"/>
        <item x="231"/>
        <item x="547"/>
        <item x="541"/>
        <item x="386"/>
        <item x="182"/>
        <item x="605"/>
        <item x="470"/>
        <item x="184"/>
        <item x="278"/>
        <item x="366"/>
        <item x="109"/>
        <item x="448"/>
        <item x="413"/>
        <item x="32"/>
        <item x="353"/>
        <item x="116"/>
        <item x="626"/>
        <item x="227"/>
        <item t="default"/>
      </items>
    </pivotField>
    <pivotField showAll="0"/>
    <pivotField showAll="0"/>
    <pivotField showAll="0"/>
    <pivotField showAll="0"/>
    <pivotField showAll="0"/>
    <pivotField showAll="0"/>
    <pivotField showAll="0"/>
    <pivotField showAll="0"/>
    <pivotField showAll="0"/>
    <pivotField showAll="0"/>
    <pivotField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10">
    <i>
      <x v="92"/>
    </i>
    <i>
      <x v="115"/>
    </i>
    <i>
      <x v="138"/>
    </i>
    <i>
      <x v="164"/>
    </i>
    <i>
      <x v="236"/>
    </i>
    <i>
      <x v="286"/>
    </i>
    <i>
      <x v="342"/>
    </i>
    <i>
      <x v="350"/>
    </i>
    <i>
      <x v="386"/>
    </i>
    <i>
      <x v="420"/>
    </i>
  </rowItems>
  <colFields count="1">
    <field x="-2"/>
  </colFields>
  <colItems count="2">
    <i>
      <x/>
    </i>
    <i i="1">
      <x v="1"/>
    </i>
  </colItems>
  <dataFields count="2">
    <dataField name="Sum of Profit" fld="20" baseField="0" baseItem="0" numFmtId="4"/>
    <dataField name="Count of Sales_Amount" fld="18" subtotal="count" baseField="0" baseItem="0"/>
  </dataFields>
  <conditionalFormats count="2">
    <conditionalFormat priority="1">
      <pivotAreas count="1">
        <pivotArea type="data" outline="0" collapsedLevelsAreSubtotals="1" fieldPosition="0">
          <references count="1">
            <reference field="4294967294" count="1" selected="0">
              <x v="1"/>
            </reference>
          </references>
        </pivotArea>
      </pivotAreas>
    </conditionalFormat>
    <conditionalFormat priority="2">
      <pivotAreas count="1">
        <pivotArea type="data" outline="0" collapsedLevelsAreSubtotals="1" fieldPosition="0"/>
      </pivotAreas>
    </conditionalFormat>
  </conditional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9EBDE9-BA37-462F-B06B-AE6393EDCF6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9" firstHeaderRow="0" firstDataRow="1" firstDataCol="1"/>
  <pivotFields count="29">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items count="7">
        <item x="5"/>
        <item x="2"/>
        <item x="0"/>
        <item x="3"/>
        <item x="1"/>
        <item x="4"/>
        <item t="default"/>
      </items>
    </pivotField>
    <pivotField showAll="0"/>
    <pivotField showAll="0"/>
    <pivotField showAll="0"/>
    <pivotField showAll="0"/>
    <pivotField showAll="0"/>
    <pivotField axis="axisRow" showAll="0">
      <items count="6">
        <item x="3"/>
        <item x="4"/>
        <item x="2"/>
        <item x="0"/>
        <item x="1"/>
        <item t="default"/>
      </items>
    </pivotField>
    <pivotField showAll="0"/>
    <pivotField showAll="0"/>
    <pivotField showAll="0"/>
    <pivotField dataField="1"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items count="7">
        <item x="3"/>
        <item x="4"/>
        <item x="0"/>
        <item x="1"/>
        <item x="5"/>
        <item x="2"/>
        <item t="default"/>
      </items>
    </pivotField>
    <pivotField showAll="0">
      <items count="3">
        <item x="1"/>
        <item x="0"/>
        <item t="default"/>
      </items>
    </pivotField>
    <pivotField showAll="0">
      <items count="4">
        <item x="1"/>
        <item x="0"/>
        <item x="2"/>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10"/>
  </rowFields>
  <rowItems count="6">
    <i>
      <x/>
    </i>
    <i>
      <x v="1"/>
    </i>
    <i>
      <x v="2"/>
    </i>
    <i>
      <x v="3"/>
    </i>
    <i>
      <x v="4"/>
    </i>
    <i t="grand">
      <x/>
    </i>
  </rowItems>
  <colFields count="1">
    <field x="-2"/>
  </colFields>
  <colItems count="3">
    <i>
      <x/>
    </i>
    <i i="1">
      <x v="1"/>
    </i>
    <i i="2">
      <x v="2"/>
    </i>
  </colItems>
  <dataFields count="3">
    <dataField name="Sum of Sales_Amount" fld="18" baseField="10" baseItem="0"/>
    <dataField name="Sum of Profit" fld="20" baseField="0" baseItem="0" numFmtId="4"/>
    <dataField name="Sum of Quantity" fld="14" baseField="0" baseItem="0"/>
  </dataField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FB5E38-7484-40B5-A298-A0B14FBA68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7" firstHeaderRow="0" firstDataRow="1" firstDataCol="1"/>
  <pivotFields count="29">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items count="7">
        <item x="5"/>
        <item x="2"/>
        <item x="0"/>
        <item x="3"/>
        <item x="1"/>
        <item x="4"/>
        <item t="default"/>
      </items>
    </pivotField>
    <pivotField showAll="0"/>
    <pivotField showAll="0"/>
    <pivotField axis="axisRow" showAll="0">
      <items count="18">
        <item h="1" x="16"/>
        <item h="1" x="14"/>
        <item h="1" x="13"/>
        <item x="9"/>
        <item x="1"/>
        <item x="10"/>
        <item x="0"/>
        <item x="12"/>
        <item x="8"/>
        <item x="2"/>
        <item x="7"/>
        <item h="1" x="15"/>
        <item x="6"/>
        <item x="11"/>
        <item x="3"/>
        <item x="5"/>
        <item x="4"/>
        <item t="default"/>
      </items>
    </pivotField>
    <pivotField showAll="0"/>
    <pivotField showAll="0"/>
    <pivotField showAll="0">
      <items count="6">
        <item x="3"/>
        <item x="4"/>
        <item x="2"/>
        <item x="0"/>
        <item x="1"/>
        <item t="default"/>
      </items>
    </pivotField>
    <pivotField showAll="0"/>
    <pivotField showAll="0"/>
    <pivotField showAll="0"/>
    <pivotField dataField="1"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items count="7">
        <item x="3"/>
        <item x="4"/>
        <item x="0"/>
        <item x="1"/>
        <item x="5"/>
        <item x="2"/>
        <item t="default"/>
      </items>
    </pivotField>
    <pivotField showAll="0">
      <items count="3">
        <item x="1"/>
        <item x="0"/>
        <item t="default"/>
      </items>
    </pivotField>
    <pivotField showAll="0">
      <items count="4">
        <item x="1"/>
        <item x="0"/>
        <item x="2"/>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7"/>
  </rowFields>
  <rowItems count="14">
    <i>
      <x v="3"/>
    </i>
    <i>
      <x v="4"/>
    </i>
    <i>
      <x v="5"/>
    </i>
    <i>
      <x v="6"/>
    </i>
    <i>
      <x v="7"/>
    </i>
    <i>
      <x v="8"/>
    </i>
    <i>
      <x v="9"/>
    </i>
    <i>
      <x v="10"/>
    </i>
    <i>
      <x v="12"/>
    </i>
    <i>
      <x v="13"/>
    </i>
    <i>
      <x v="14"/>
    </i>
    <i>
      <x v="15"/>
    </i>
    <i>
      <x v="16"/>
    </i>
    <i t="grand">
      <x/>
    </i>
  </rowItems>
  <colFields count="1">
    <field x="-2"/>
  </colFields>
  <colItems count="3">
    <i>
      <x/>
    </i>
    <i i="1">
      <x v="1"/>
    </i>
    <i i="2">
      <x v="2"/>
    </i>
  </colItems>
  <dataFields count="3">
    <dataField name="Sum of Sales_Amount" fld="18" baseField="7" baseItem="0"/>
    <dataField name="Sum of Profit" fld="20" baseField="0" baseItem="0" numFmtId="4"/>
    <dataField name="Sum of Quantity" fld="1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81BC82-E0D7-4E5E-942B-BD6CC16B37C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0" firstDataRow="1" firstDataCol="1"/>
  <pivotFields count="29">
    <pivotField dataField="1" showAll="0">
      <items count="2491">
        <item x="2071"/>
        <item x="2072"/>
        <item x="8"/>
        <item x="398"/>
        <item x="399"/>
        <item x="2073"/>
        <item x="1231"/>
        <item x="9"/>
        <item x="1617"/>
        <item x="1618"/>
        <item x="1619"/>
        <item x="400"/>
        <item x="401"/>
        <item x="402"/>
        <item x="403"/>
        <item x="404"/>
        <item x="10"/>
        <item x="817"/>
        <item x="2074"/>
        <item x="405"/>
        <item x="11"/>
        <item x="1620"/>
        <item x="12"/>
        <item x="406"/>
        <item x="13"/>
        <item x="407"/>
        <item x="408"/>
        <item x="14"/>
        <item x="818"/>
        <item x="1232"/>
        <item x="409"/>
        <item x="819"/>
        <item x="2075"/>
        <item x="1621"/>
        <item x="2076"/>
        <item x="820"/>
        <item x="410"/>
        <item x="15"/>
        <item x="411"/>
        <item x="2077"/>
        <item x="1233"/>
        <item x="1622"/>
        <item x="412"/>
        <item x="413"/>
        <item x="1234"/>
        <item x="2078"/>
        <item x="414"/>
        <item x="415"/>
        <item x="1623"/>
        <item x="2079"/>
        <item x="416"/>
        <item x="1624"/>
        <item x="2080"/>
        <item x="821"/>
        <item x="2081"/>
        <item x="822"/>
        <item x="417"/>
        <item x="1625"/>
        <item x="16"/>
        <item x="1230"/>
        <item x="1626"/>
        <item x="1627"/>
        <item x="2082"/>
        <item x="1628"/>
        <item x="2083"/>
        <item x="1235"/>
        <item x="1629"/>
        <item x="418"/>
        <item x="2084"/>
        <item x="1236"/>
        <item x="4"/>
        <item x="1630"/>
        <item x="2085"/>
        <item x="823"/>
        <item x="419"/>
        <item x="1631"/>
        <item x="824"/>
        <item x="2086"/>
        <item x="17"/>
        <item x="1632"/>
        <item x="825"/>
        <item x="420"/>
        <item x="826"/>
        <item x="827"/>
        <item x="828"/>
        <item x="421"/>
        <item x="422"/>
        <item x="1633"/>
        <item x="2087"/>
        <item x="2088"/>
        <item x="1634"/>
        <item x="1635"/>
        <item x="1636"/>
        <item x="423"/>
        <item x="1237"/>
        <item x="2089"/>
        <item x="1238"/>
        <item x="18"/>
        <item x="424"/>
        <item x="1637"/>
        <item x="829"/>
        <item x="1239"/>
        <item x="425"/>
        <item x="830"/>
        <item x="831"/>
        <item x="1638"/>
        <item x="19"/>
        <item x="1240"/>
        <item x="1639"/>
        <item x="2090"/>
        <item x="2091"/>
        <item x="832"/>
        <item x="20"/>
        <item x="2092"/>
        <item x="1640"/>
        <item x="1641"/>
        <item x="1241"/>
        <item x="2093"/>
        <item x="833"/>
        <item x="21"/>
        <item x="2094"/>
        <item x="1642"/>
        <item x="1242"/>
        <item x="2095"/>
        <item x="22"/>
        <item x="834"/>
        <item x="426"/>
        <item x="1643"/>
        <item x="1644"/>
        <item x="1243"/>
        <item x="1645"/>
        <item x="1646"/>
        <item x="2096"/>
        <item x="1647"/>
        <item x="2097"/>
        <item x="835"/>
        <item x="427"/>
        <item x="1648"/>
        <item x="428"/>
        <item x="1649"/>
        <item x="23"/>
        <item x="24"/>
        <item x="836"/>
        <item x="837"/>
        <item x="2098"/>
        <item x="838"/>
        <item x="1244"/>
        <item x="429"/>
        <item x="2099"/>
        <item x="25"/>
        <item x="1650"/>
        <item x="430"/>
        <item x="1651"/>
        <item x="2100"/>
        <item x="1245"/>
        <item x="431"/>
        <item x="839"/>
        <item x="26"/>
        <item x="1246"/>
        <item x="432"/>
        <item x="840"/>
        <item x="841"/>
        <item x="842"/>
        <item x="2101"/>
        <item x="843"/>
        <item x="433"/>
        <item x="2102"/>
        <item x="2103"/>
        <item x="1652"/>
        <item x="1247"/>
        <item x="1653"/>
        <item x="844"/>
        <item x="845"/>
        <item x="1248"/>
        <item x="434"/>
        <item x="1654"/>
        <item x="2104"/>
        <item x="1249"/>
        <item x="435"/>
        <item x="27"/>
        <item x="28"/>
        <item x="436"/>
        <item x="1655"/>
        <item x="2105"/>
        <item x="29"/>
        <item x="1656"/>
        <item x="846"/>
        <item x="30"/>
        <item x="1250"/>
        <item x="1657"/>
        <item x="1658"/>
        <item x="2106"/>
        <item x="847"/>
        <item x="1251"/>
        <item x="1659"/>
        <item x="437"/>
        <item x="2107"/>
        <item x="1660"/>
        <item x="31"/>
        <item x="1252"/>
        <item x="1661"/>
        <item x="32"/>
        <item x="2108"/>
        <item x="2109"/>
        <item x="1253"/>
        <item x="1254"/>
        <item x="1662"/>
        <item x="2110"/>
        <item x="33"/>
        <item x="34"/>
        <item x="1663"/>
        <item x="848"/>
        <item x="2111"/>
        <item x="35"/>
        <item x="2112"/>
        <item x="849"/>
        <item x="438"/>
        <item x="1664"/>
        <item x="2113"/>
        <item x="36"/>
        <item x="850"/>
        <item x="1665"/>
        <item x="851"/>
        <item x="1666"/>
        <item x="1255"/>
        <item x="1667"/>
        <item x="37"/>
        <item x="439"/>
        <item x="38"/>
        <item x="1668"/>
        <item x="440"/>
        <item x="441"/>
        <item x="442"/>
        <item x="1669"/>
        <item x="1670"/>
        <item x="1256"/>
        <item x="1671"/>
        <item x="2114"/>
        <item x="39"/>
        <item x="2115"/>
        <item x="443"/>
        <item x="1672"/>
        <item x="2116"/>
        <item x="2117"/>
        <item x="852"/>
        <item x="444"/>
        <item x="1673"/>
        <item x="1257"/>
        <item x="445"/>
        <item x="446"/>
        <item x="0"/>
        <item x="1258"/>
        <item x="853"/>
        <item x="854"/>
        <item x="447"/>
        <item x="2118"/>
        <item x="2119"/>
        <item x="2120"/>
        <item x="448"/>
        <item x="1259"/>
        <item x="40"/>
        <item x="1674"/>
        <item x="41"/>
        <item x="2121"/>
        <item x="2122"/>
        <item x="42"/>
        <item x="855"/>
        <item x="449"/>
        <item x="856"/>
        <item x="43"/>
        <item x="2123"/>
        <item x="857"/>
        <item x="2124"/>
        <item x="450"/>
        <item x="1675"/>
        <item x="451"/>
        <item x="2125"/>
        <item x="858"/>
        <item x="2126"/>
        <item x="859"/>
        <item x="1260"/>
        <item x="452"/>
        <item x="2127"/>
        <item x="860"/>
        <item x="44"/>
        <item x="453"/>
        <item x="1261"/>
        <item x="1676"/>
        <item x="454"/>
        <item x="1262"/>
        <item x="455"/>
        <item x="1263"/>
        <item x="861"/>
        <item x="1677"/>
        <item x="862"/>
        <item x="456"/>
        <item x="45"/>
        <item x="46"/>
        <item x="2128"/>
        <item x="1264"/>
        <item x="47"/>
        <item x="1265"/>
        <item x="1678"/>
        <item x="863"/>
        <item x="864"/>
        <item x="1266"/>
        <item x="1679"/>
        <item x="2129"/>
        <item x="457"/>
        <item x="48"/>
        <item x="49"/>
        <item x="50"/>
        <item x="1267"/>
        <item x="865"/>
        <item x="1680"/>
        <item x="866"/>
        <item x="458"/>
        <item x="459"/>
        <item x="1268"/>
        <item x="1269"/>
        <item x="51"/>
        <item x="2130"/>
        <item x="867"/>
        <item x="1681"/>
        <item x="1270"/>
        <item x="1682"/>
        <item x="460"/>
        <item x="2131"/>
        <item x="2132"/>
        <item x="1271"/>
        <item x="868"/>
        <item x="461"/>
        <item x="462"/>
        <item x="869"/>
        <item x="52"/>
        <item x="1272"/>
        <item x="1683"/>
        <item x="2133"/>
        <item x="463"/>
        <item x="1273"/>
        <item x="1274"/>
        <item x="1275"/>
        <item x="464"/>
        <item x="2134"/>
        <item x="870"/>
        <item x="1276"/>
        <item x="53"/>
        <item x="871"/>
        <item x="1684"/>
        <item x="465"/>
        <item x="1685"/>
        <item x="466"/>
        <item x="1686"/>
        <item x="467"/>
        <item x="872"/>
        <item x="1687"/>
        <item x="873"/>
        <item x="54"/>
        <item x="1"/>
        <item x="55"/>
        <item x="56"/>
        <item x="468"/>
        <item x="1277"/>
        <item x="1616"/>
        <item x="1278"/>
        <item x="874"/>
        <item x="1279"/>
        <item x="1688"/>
        <item x="875"/>
        <item x="1689"/>
        <item x="57"/>
        <item x="58"/>
        <item x="1690"/>
        <item x="59"/>
        <item x="60"/>
        <item x="61"/>
        <item x="2135"/>
        <item x="1280"/>
        <item x="469"/>
        <item x="470"/>
        <item x="62"/>
        <item x="876"/>
        <item x="63"/>
        <item x="1281"/>
        <item x="1282"/>
        <item x="1691"/>
        <item x="471"/>
        <item x="472"/>
        <item x="473"/>
        <item x="474"/>
        <item x="2136"/>
        <item x="1692"/>
        <item x="64"/>
        <item x="475"/>
        <item x="2137"/>
        <item x="1283"/>
        <item x="1284"/>
        <item x="1693"/>
        <item x="1285"/>
        <item x="2138"/>
        <item x="2139"/>
        <item x="65"/>
        <item x="66"/>
        <item x="877"/>
        <item x="476"/>
        <item x="1286"/>
        <item x="2140"/>
        <item x="878"/>
        <item x="1694"/>
        <item x="1695"/>
        <item x="1287"/>
        <item x="1288"/>
        <item x="1289"/>
        <item x="1696"/>
        <item x="1697"/>
        <item x="2141"/>
        <item x="1698"/>
        <item x="1290"/>
        <item x="1699"/>
        <item x="67"/>
        <item x="2142"/>
        <item x="879"/>
        <item x="2143"/>
        <item x="1700"/>
        <item x="1291"/>
        <item x="477"/>
        <item x="880"/>
        <item x="881"/>
        <item x="1292"/>
        <item x="478"/>
        <item x="1701"/>
        <item x="1702"/>
        <item x="882"/>
        <item x="479"/>
        <item x="2144"/>
        <item x="68"/>
        <item x="883"/>
        <item x="1703"/>
        <item x="480"/>
        <item x="481"/>
        <item x="1293"/>
        <item x="1704"/>
        <item x="2145"/>
        <item x="69"/>
        <item x="482"/>
        <item x="2146"/>
        <item x="884"/>
        <item x="885"/>
        <item x="886"/>
        <item x="1294"/>
        <item x="887"/>
        <item x="888"/>
        <item x="889"/>
        <item x="1705"/>
        <item x="1706"/>
        <item x="1707"/>
        <item x="2147"/>
        <item x="890"/>
        <item x="2148"/>
        <item x="70"/>
        <item x="1295"/>
        <item x="1296"/>
        <item x="2149"/>
        <item x="71"/>
        <item x="72"/>
        <item x="1297"/>
        <item x="2150"/>
        <item x="73"/>
        <item x="1708"/>
        <item x="74"/>
        <item x="891"/>
        <item x="75"/>
        <item x="483"/>
        <item x="1709"/>
        <item x="892"/>
        <item x="2151"/>
        <item x="5"/>
        <item x="1298"/>
        <item x="2152"/>
        <item x="893"/>
        <item x="1299"/>
        <item x="76"/>
        <item x="1615"/>
        <item x="894"/>
        <item x="895"/>
        <item x="1300"/>
        <item x="484"/>
        <item x="1710"/>
        <item x="1711"/>
        <item x="2153"/>
        <item x="1712"/>
        <item x="485"/>
        <item x="1713"/>
        <item x="1714"/>
        <item x="896"/>
        <item x="2154"/>
        <item x="1715"/>
        <item x="486"/>
        <item x="487"/>
        <item x="2070"/>
        <item x="488"/>
        <item x="77"/>
        <item x="1716"/>
        <item x="78"/>
        <item x="897"/>
        <item x="79"/>
        <item x="1301"/>
        <item x="2155"/>
        <item x="80"/>
        <item x="1717"/>
        <item x="1302"/>
        <item x="81"/>
        <item x="898"/>
        <item x="2156"/>
        <item x="1303"/>
        <item x="1304"/>
        <item x="899"/>
        <item x="489"/>
        <item x="1305"/>
        <item x="1306"/>
        <item x="1718"/>
        <item x="2157"/>
        <item x="82"/>
        <item x="83"/>
        <item x="900"/>
        <item x="1719"/>
        <item x="1307"/>
        <item x="2158"/>
        <item x="490"/>
        <item x="491"/>
        <item x="1720"/>
        <item x="84"/>
        <item x="2159"/>
        <item x="85"/>
        <item x="1721"/>
        <item x="901"/>
        <item x="2160"/>
        <item x="2161"/>
        <item x="492"/>
        <item x="1308"/>
        <item x="1309"/>
        <item x="1722"/>
        <item x="1723"/>
        <item x="1724"/>
        <item x="493"/>
        <item x="494"/>
        <item x="495"/>
        <item x="86"/>
        <item x="496"/>
        <item x="902"/>
        <item x="497"/>
        <item x="1725"/>
        <item x="87"/>
        <item x="903"/>
        <item x="498"/>
        <item x="88"/>
        <item x="89"/>
        <item x="499"/>
        <item x="500"/>
        <item x="1726"/>
        <item x="2162"/>
        <item x="1727"/>
        <item x="904"/>
        <item x="1310"/>
        <item x="1728"/>
        <item x="1311"/>
        <item x="90"/>
        <item x="1312"/>
        <item x="501"/>
        <item x="502"/>
        <item x="905"/>
        <item x="91"/>
        <item x="503"/>
        <item x="1729"/>
        <item x="1730"/>
        <item x="1731"/>
        <item x="1732"/>
        <item x="92"/>
        <item x="2163"/>
        <item x="1313"/>
        <item x="906"/>
        <item x="1314"/>
        <item x="2164"/>
        <item x="1733"/>
        <item x="93"/>
        <item x="504"/>
        <item x="94"/>
        <item x="505"/>
        <item x="1315"/>
        <item x="95"/>
        <item x="96"/>
        <item x="506"/>
        <item x="907"/>
        <item x="97"/>
        <item x="98"/>
        <item x="99"/>
        <item x="1316"/>
        <item x="908"/>
        <item x="507"/>
        <item x="100"/>
        <item x="2165"/>
        <item x="508"/>
        <item x="1734"/>
        <item x="909"/>
        <item x="509"/>
        <item x="1735"/>
        <item x="510"/>
        <item x="101"/>
        <item x="102"/>
        <item x="103"/>
        <item x="1736"/>
        <item x="910"/>
        <item x="911"/>
        <item x="1737"/>
        <item x="1317"/>
        <item x="1738"/>
        <item x="104"/>
        <item x="2166"/>
        <item x="2167"/>
        <item x="511"/>
        <item x="105"/>
        <item x="1318"/>
        <item x="2168"/>
        <item x="1739"/>
        <item x="1319"/>
        <item x="1740"/>
        <item x="512"/>
        <item x="106"/>
        <item x="912"/>
        <item x="1320"/>
        <item x="1741"/>
        <item x="107"/>
        <item x="108"/>
        <item x="1321"/>
        <item x="2169"/>
        <item x="1322"/>
        <item x="2170"/>
        <item x="513"/>
        <item x="913"/>
        <item x="914"/>
        <item x="1323"/>
        <item x="915"/>
        <item x="1742"/>
        <item x="109"/>
        <item x="916"/>
        <item x="110"/>
        <item x="1324"/>
        <item x="2171"/>
        <item x="1743"/>
        <item x="2172"/>
        <item x="2173"/>
        <item x="2174"/>
        <item x="1744"/>
        <item x="917"/>
        <item x="2175"/>
        <item x="514"/>
        <item x="111"/>
        <item x="112"/>
        <item x="1325"/>
        <item x="1326"/>
        <item x="2176"/>
        <item x="1745"/>
        <item x="113"/>
        <item x="1327"/>
        <item x="918"/>
        <item x="1746"/>
        <item x="1747"/>
        <item x="515"/>
        <item x="516"/>
        <item x="517"/>
        <item x="114"/>
        <item x="1328"/>
        <item x="2177"/>
        <item x="1748"/>
        <item x="919"/>
        <item x="920"/>
        <item x="921"/>
        <item x="922"/>
        <item x="115"/>
        <item x="1329"/>
        <item x="518"/>
        <item x="1749"/>
        <item x="519"/>
        <item x="1750"/>
        <item x="923"/>
        <item x="924"/>
        <item x="2178"/>
        <item x="116"/>
        <item x="520"/>
        <item x="1751"/>
        <item x="925"/>
        <item x="926"/>
        <item x="521"/>
        <item x="1330"/>
        <item x="2179"/>
        <item x="1752"/>
        <item x="117"/>
        <item x="2180"/>
        <item x="759"/>
        <item x="522"/>
        <item x="523"/>
        <item x="524"/>
        <item x="525"/>
        <item x="2181"/>
        <item x="118"/>
        <item x="526"/>
        <item x="2182"/>
        <item x="527"/>
        <item x="528"/>
        <item x="927"/>
        <item x="2183"/>
        <item x="1753"/>
        <item x="2184"/>
        <item x="119"/>
        <item x="928"/>
        <item x="1331"/>
        <item x="1332"/>
        <item x="1754"/>
        <item x="2185"/>
        <item x="529"/>
        <item x="530"/>
        <item x="1755"/>
        <item x="120"/>
        <item x="929"/>
        <item x="930"/>
        <item x="2186"/>
        <item x="1333"/>
        <item x="1334"/>
        <item x="1335"/>
        <item x="1336"/>
        <item x="1337"/>
        <item x="931"/>
        <item x="1338"/>
        <item x="1756"/>
        <item x="1339"/>
        <item x="932"/>
        <item x="1757"/>
        <item x="1758"/>
        <item x="121"/>
        <item x="1759"/>
        <item x="933"/>
        <item x="1340"/>
        <item x="1760"/>
        <item x="122"/>
        <item x="1341"/>
        <item x="2187"/>
        <item x="1761"/>
        <item x="1342"/>
        <item x="2188"/>
        <item x="531"/>
        <item x="1343"/>
        <item x="2189"/>
        <item x="123"/>
        <item x="2190"/>
        <item x="532"/>
        <item x="1762"/>
        <item x="2191"/>
        <item x="533"/>
        <item x="124"/>
        <item x="935"/>
        <item x="1344"/>
        <item x="2192"/>
        <item x="1763"/>
        <item x="534"/>
        <item x="2193"/>
        <item x="535"/>
        <item x="125"/>
        <item x="1764"/>
        <item x="936"/>
        <item x="126"/>
        <item x="937"/>
        <item x="536"/>
        <item x="2194"/>
        <item x="1345"/>
        <item x="537"/>
        <item x="538"/>
        <item x="2195"/>
        <item x="539"/>
        <item x="1346"/>
        <item x="1765"/>
        <item x="2196"/>
        <item x="540"/>
        <item x="2197"/>
        <item x="541"/>
        <item x="127"/>
        <item x="938"/>
        <item x="1347"/>
        <item x="1766"/>
        <item x="542"/>
        <item x="1767"/>
        <item x="128"/>
        <item x="2198"/>
        <item x="2199"/>
        <item x="1348"/>
        <item x="543"/>
        <item x="1768"/>
        <item x="1349"/>
        <item x="1350"/>
        <item x="1769"/>
        <item x="939"/>
        <item x="1770"/>
        <item x="940"/>
        <item x="1771"/>
        <item x="941"/>
        <item x="2200"/>
        <item x="544"/>
        <item x="1351"/>
        <item x="2201"/>
        <item x="129"/>
        <item x="130"/>
        <item x="1772"/>
        <item x="942"/>
        <item x="131"/>
        <item x="132"/>
        <item x="133"/>
        <item x="134"/>
        <item x="545"/>
        <item x="943"/>
        <item x="2202"/>
        <item x="944"/>
        <item x="1773"/>
        <item x="2203"/>
        <item x="546"/>
        <item x="945"/>
        <item x="946"/>
        <item x="1352"/>
        <item x="947"/>
        <item x="1774"/>
        <item x="547"/>
        <item x="1775"/>
        <item x="1353"/>
        <item x="1776"/>
        <item x="948"/>
        <item x="1354"/>
        <item x="1355"/>
        <item x="949"/>
        <item x="1356"/>
        <item x="1357"/>
        <item x="950"/>
        <item x="548"/>
        <item x="2204"/>
        <item x="1777"/>
        <item x="1358"/>
        <item x="549"/>
        <item x="135"/>
        <item x="2205"/>
        <item x="1359"/>
        <item x="2206"/>
        <item x="1360"/>
        <item x="1361"/>
        <item x="2207"/>
        <item x="136"/>
        <item x="1778"/>
        <item x="137"/>
        <item x="550"/>
        <item x="138"/>
        <item x="951"/>
        <item x="2208"/>
        <item x="1362"/>
        <item x="2209"/>
        <item x="551"/>
        <item x="552"/>
        <item x="952"/>
        <item x="553"/>
        <item x="1779"/>
        <item x="1780"/>
        <item x="554"/>
        <item x="2210"/>
        <item x="1363"/>
        <item x="953"/>
        <item x="139"/>
        <item x="2211"/>
        <item x="954"/>
        <item x="140"/>
        <item x="555"/>
        <item x="1364"/>
        <item x="556"/>
        <item x="955"/>
        <item x="141"/>
        <item x="2212"/>
        <item x="1781"/>
        <item x="557"/>
        <item x="558"/>
        <item x="1782"/>
        <item x="2213"/>
        <item x="559"/>
        <item x="560"/>
        <item x="142"/>
        <item x="561"/>
        <item x="562"/>
        <item x="563"/>
        <item x="1783"/>
        <item x="1784"/>
        <item x="956"/>
        <item x="1785"/>
        <item x="564"/>
        <item x="1786"/>
        <item x="1365"/>
        <item x="1787"/>
        <item x="565"/>
        <item x="566"/>
        <item x="1366"/>
        <item x="957"/>
        <item x="143"/>
        <item x="144"/>
        <item x="145"/>
        <item x="2214"/>
        <item x="2215"/>
        <item x="1788"/>
        <item x="1789"/>
        <item x="1367"/>
        <item x="146"/>
        <item x="285"/>
        <item x="1368"/>
        <item x="1790"/>
        <item x="958"/>
        <item x="1369"/>
        <item x="1791"/>
        <item x="1370"/>
        <item x="567"/>
        <item x="2216"/>
        <item x="1371"/>
        <item x="568"/>
        <item x="147"/>
        <item x="148"/>
        <item x="569"/>
        <item x="959"/>
        <item x="570"/>
        <item x="1792"/>
        <item x="2217"/>
        <item x="1793"/>
        <item x="960"/>
        <item x="571"/>
        <item x="149"/>
        <item x="961"/>
        <item x="1794"/>
        <item x="1372"/>
        <item x="150"/>
        <item x="2218"/>
        <item x="151"/>
        <item x="1795"/>
        <item x="2219"/>
        <item x="962"/>
        <item x="963"/>
        <item x="1796"/>
        <item x="152"/>
        <item x="572"/>
        <item x="573"/>
        <item x="964"/>
        <item x="574"/>
        <item x="2220"/>
        <item x="965"/>
        <item x="1797"/>
        <item x="153"/>
        <item x="1798"/>
        <item x="1799"/>
        <item x="966"/>
        <item x="154"/>
        <item x="1800"/>
        <item x="2221"/>
        <item x="1801"/>
        <item x="967"/>
        <item x="1373"/>
        <item x="2222"/>
        <item x="968"/>
        <item x="2223"/>
        <item x="155"/>
        <item x="2224"/>
        <item x="575"/>
        <item x="576"/>
        <item x="156"/>
        <item x="157"/>
        <item x="577"/>
        <item x="158"/>
        <item x="2225"/>
        <item x="2226"/>
        <item x="1802"/>
        <item x="1374"/>
        <item x="578"/>
        <item x="579"/>
        <item x="2227"/>
        <item x="159"/>
        <item x="1375"/>
        <item x="1803"/>
        <item x="1804"/>
        <item x="1376"/>
        <item x="2228"/>
        <item x="2229"/>
        <item x="1805"/>
        <item x="2230"/>
        <item x="969"/>
        <item x="1377"/>
        <item x="580"/>
        <item x="2231"/>
        <item x="581"/>
        <item x="582"/>
        <item x="1806"/>
        <item x="583"/>
        <item x="160"/>
        <item x="970"/>
        <item x="584"/>
        <item x="2232"/>
        <item x="1378"/>
        <item x="585"/>
        <item x="586"/>
        <item x="587"/>
        <item x="2233"/>
        <item x="588"/>
        <item x="971"/>
        <item x="589"/>
        <item x="1379"/>
        <item x="2234"/>
        <item x="972"/>
        <item x="161"/>
        <item x="590"/>
        <item x="1807"/>
        <item x="2235"/>
        <item x="1808"/>
        <item x="973"/>
        <item x="974"/>
        <item x="2236"/>
        <item x="591"/>
        <item x="975"/>
        <item x="2237"/>
        <item x="1380"/>
        <item x="1381"/>
        <item x="162"/>
        <item x="592"/>
        <item x="593"/>
        <item x="1809"/>
        <item x="594"/>
        <item x="1810"/>
        <item x="2238"/>
        <item x="1811"/>
        <item x="163"/>
        <item x="1382"/>
        <item x="164"/>
        <item x="595"/>
        <item x="2239"/>
        <item x="976"/>
        <item x="596"/>
        <item x="1812"/>
        <item x="1383"/>
        <item x="165"/>
        <item x="1384"/>
        <item x="166"/>
        <item x="597"/>
        <item x="1813"/>
        <item x="1385"/>
        <item x="167"/>
        <item x="2240"/>
        <item x="977"/>
        <item x="2241"/>
        <item x="2242"/>
        <item x="168"/>
        <item x="1814"/>
        <item x="1815"/>
        <item x="2243"/>
        <item x="978"/>
        <item x="1816"/>
        <item x="2244"/>
        <item x="169"/>
        <item x="2245"/>
        <item x="2246"/>
        <item x="1386"/>
        <item x="598"/>
        <item x="979"/>
        <item x="599"/>
        <item x="170"/>
        <item x="980"/>
        <item x="981"/>
        <item x="171"/>
        <item x="2247"/>
        <item x="1817"/>
        <item x="982"/>
        <item x="983"/>
        <item x="1387"/>
        <item x="984"/>
        <item x="1388"/>
        <item x="1818"/>
        <item x="1389"/>
        <item x="985"/>
        <item x="986"/>
        <item x="1390"/>
        <item x="2248"/>
        <item x="1391"/>
        <item x="172"/>
        <item x="1819"/>
        <item x="987"/>
        <item x="1392"/>
        <item x="173"/>
        <item x="1820"/>
        <item x="600"/>
        <item x="1393"/>
        <item x="988"/>
        <item x="1821"/>
        <item x="2249"/>
        <item x="1394"/>
        <item x="2250"/>
        <item x="1822"/>
        <item x="2251"/>
        <item x="1823"/>
        <item x="174"/>
        <item x="1395"/>
        <item x="989"/>
        <item x="1824"/>
        <item x="990"/>
        <item x="1825"/>
        <item x="1826"/>
        <item x="1396"/>
        <item x="1827"/>
        <item x="601"/>
        <item x="175"/>
        <item x="1828"/>
        <item x="1829"/>
        <item x="991"/>
        <item x="992"/>
        <item x="176"/>
        <item x="2252"/>
        <item x="1397"/>
        <item x="2253"/>
        <item x="1830"/>
        <item x="602"/>
        <item x="2254"/>
        <item x="1398"/>
        <item x="993"/>
        <item x="1831"/>
        <item x="1399"/>
        <item x="1400"/>
        <item x="1401"/>
        <item x="177"/>
        <item x="1832"/>
        <item x="994"/>
        <item x="2255"/>
        <item x="603"/>
        <item x="1833"/>
        <item x="604"/>
        <item x="605"/>
        <item x="995"/>
        <item x="1402"/>
        <item x="2256"/>
        <item x="178"/>
        <item x="179"/>
        <item x="996"/>
        <item x="1834"/>
        <item x="606"/>
        <item x="180"/>
        <item x="997"/>
        <item x="181"/>
        <item x="2257"/>
        <item x="998"/>
        <item x="607"/>
        <item x="1835"/>
        <item x="1403"/>
        <item x="608"/>
        <item x="2258"/>
        <item x="1836"/>
        <item x="999"/>
        <item x="1000"/>
        <item x="2259"/>
        <item x="1404"/>
        <item x="1405"/>
        <item x="182"/>
        <item x="1837"/>
        <item x="1001"/>
        <item x="609"/>
        <item x="2260"/>
        <item x="183"/>
        <item x="2261"/>
        <item x="1002"/>
        <item x="2262"/>
        <item x="1838"/>
        <item x="610"/>
        <item x="1003"/>
        <item x="1004"/>
        <item x="1005"/>
        <item x="1006"/>
        <item x="611"/>
        <item x="1839"/>
        <item x="1840"/>
        <item x="1406"/>
        <item x="2263"/>
        <item x="934"/>
        <item x="2264"/>
        <item x="612"/>
        <item x="184"/>
        <item x="2265"/>
        <item x="2266"/>
        <item x="613"/>
        <item x="1007"/>
        <item x="1841"/>
        <item x="1008"/>
        <item x="185"/>
        <item x="2"/>
        <item x="186"/>
        <item x="614"/>
        <item x="615"/>
        <item x="1009"/>
        <item x="187"/>
        <item x="1407"/>
        <item x="1010"/>
        <item x="1408"/>
        <item x="1842"/>
        <item x="616"/>
        <item x="1843"/>
        <item x="1844"/>
        <item x="1011"/>
        <item x="188"/>
        <item x="189"/>
        <item x="1845"/>
        <item x="190"/>
        <item x="617"/>
        <item x="1846"/>
        <item x="1409"/>
        <item x="618"/>
        <item x="2267"/>
        <item x="2268"/>
        <item x="619"/>
        <item x="620"/>
        <item x="1012"/>
        <item x="1410"/>
        <item x="191"/>
        <item x="1411"/>
        <item x="1412"/>
        <item x="2269"/>
        <item x="1013"/>
        <item x="1847"/>
        <item x="192"/>
        <item x="1014"/>
        <item x="1015"/>
        <item x="621"/>
        <item x="622"/>
        <item x="1016"/>
        <item x="2270"/>
        <item x="623"/>
        <item x="193"/>
        <item x="624"/>
        <item x="1848"/>
        <item x="1413"/>
        <item x="194"/>
        <item x="2271"/>
        <item x="1849"/>
        <item x="1017"/>
        <item x="1018"/>
        <item x="1414"/>
        <item x="195"/>
        <item x="196"/>
        <item x="1415"/>
        <item x="2272"/>
        <item x="197"/>
        <item x="2273"/>
        <item x="198"/>
        <item x="2274"/>
        <item x="199"/>
        <item x="625"/>
        <item x="1019"/>
        <item x="1416"/>
        <item x="1417"/>
        <item x="626"/>
        <item x="1020"/>
        <item x="2275"/>
        <item x="1418"/>
        <item x="627"/>
        <item x="3"/>
        <item x="200"/>
        <item x="1021"/>
        <item x="1419"/>
        <item x="628"/>
        <item x="2276"/>
        <item x="1420"/>
        <item x="1037"/>
        <item x="1850"/>
        <item x="201"/>
        <item x="1022"/>
        <item x="1421"/>
        <item x="2277"/>
        <item x="202"/>
        <item x="203"/>
        <item x="629"/>
        <item x="1023"/>
        <item x="630"/>
        <item x="1422"/>
        <item x="1423"/>
        <item x="1024"/>
        <item x="2278"/>
        <item x="1424"/>
        <item x="1025"/>
        <item x="1425"/>
        <item x="2279"/>
        <item x="2280"/>
        <item x="204"/>
        <item x="1426"/>
        <item x="1026"/>
        <item x="1027"/>
        <item x="631"/>
        <item x="2281"/>
        <item x="1851"/>
        <item x="632"/>
        <item x="1852"/>
        <item x="633"/>
        <item x="2282"/>
        <item x="205"/>
        <item x="2283"/>
        <item x="1427"/>
        <item x="2284"/>
        <item x="634"/>
        <item x="2285"/>
        <item x="635"/>
        <item x="1853"/>
        <item x="636"/>
        <item x="637"/>
        <item x="1028"/>
        <item x="1029"/>
        <item x="206"/>
        <item x="2286"/>
        <item x="1854"/>
        <item x="1030"/>
        <item x="2287"/>
        <item x="638"/>
        <item x="1428"/>
        <item x="1031"/>
        <item x="639"/>
        <item x="1429"/>
        <item x="2288"/>
        <item x="207"/>
        <item x="2289"/>
        <item x="2290"/>
        <item x="1430"/>
        <item x="1032"/>
        <item x="2291"/>
        <item x="208"/>
        <item x="640"/>
        <item x="1855"/>
        <item x="209"/>
        <item x="1856"/>
        <item x="1431"/>
        <item x="2292"/>
        <item x="2293"/>
        <item x="210"/>
        <item x="211"/>
        <item x="1432"/>
        <item x="1433"/>
        <item x="2294"/>
        <item x="641"/>
        <item x="1434"/>
        <item x="642"/>
        <item x="643"/>
        <item x="1857"/>
        <item x="644"/>
        <item x="1033"/>
        <item x="1858"/>
        <item x="1034"/>
        <item x="1859"/>
        <item x="1435"/>
        <item x="2295"/>
        <item x="1860"/>
        <item x="645"/>
        <item x="1861"/>
        <item x="2296"/>
        <item x="1862"/>
        <item x="1035"/>
        <item x="1036"/>
        <item x="1863"/>
        <item x="1436"/>
        <item x="1437"/>
        <item x="646"/>
        <item x="1438"/>
        <item x="1439"/>
        <item x="1440"/>
        <item x="1038"/>
        <item x="647"/>
        <item x="1441"/>
        <item x="1039"/>
        <item x="1040"/>
        <item x="2297"/>
        <item x="1442"/>
        <item x="1041"/>
        <item x="648"/>
        <item x="2298"/>
        <item x="1443"/>
        <item x="212"/>
        <item x="2299"/>
        <item x="649"/>
        <item x="2300"/>
        <item x="2301"/>
        <item x="1864"/>
        <item x="1444"/>
        <item x="1042"/>
        <item x="213"/>
        <item x="1043"/>
        <item x="214"/>
        <item x="1044"/>
        <item x="2302"/>
        <item x="215"/>
        <item x="1445"/>
        <item x="1865"/>
        <item x="1866"/>
        <item x="1045"/>
        <item x="650"/>
        <item x="651"/>
        <item x="1867"/>
        <item x="1046"/>
        <item x="1868"/>
        <item x="652"/>
        <item x="216"/>
        <item x="1446"/>
        <item x="217"/>
        <item x="218"/>
        <item x="653"/>
        <item x="219"/>
        <item x="654"/>
        <item x="220"/>
        <item x="655"/>
        <item x="1047"/>
        <item x="1869"/>
        <item x="1447"/>
        <item x="1448"/>
        <item x="2303"/>
        <item x="221"/>
        <item x="222"/>
        <item x="223"/>
        <item x="1870"/>
        <item x="1449"/>
        <item x="656"/>
        <item x="224"/>
        <item x="1871"/>
        <item x="657"/>
        <item x="225"/>
        <item x="1048"/>
        <item x="226"/>
        <item x="1450"/>
        <item x="227"/>
        <item x="1872"/>
        <item x="1873"/>
        <item x="1874"/>
        <item x="2304"/>
        <item x="1875"/>
        <item x="1876"/>
        <item x="1877"/>
        <item x="1451"/>
        <item x="2305"/>
        <item x="228"/>
        <item x="1049"/>
        <item x="1050"/>
        <item x="1452"/>
        <item x="229"/>
        <item x="1051"/>
        <item x="1052"/>
        <item x="1453"/>
        <item x="658"/>
        <item x="1053"/>
        <item x="2306"/>
        <item x="2307"/>
        <item x="1054"/>
        <item x="1055"/>
        <item x="1056"/>
        <item x="659"/>
        <item x="1057"/>
        <item x="2308"/>
        <item x="1878"/>
        <item x="1058"/>
        <item x="230"/>
        <item x="1454"/>
        <item x="2309"/>
        <item x="1879"/>
        <item x="231"/>
        <item x="2310"/>
        <item x="1059"/>
        <item x="1060"/>
        <item x="2311"/>
        <item x="232"/>
        <item x="1455"/>
        <item x="1061"/>
        <item x="233"/>
        <item x="2312"/>
        <item x="1880"/>
        <item x="1062"/>
        <item x="1881"/>
        <item x="2313"/>
        <item x="234"/>
        <item x="660"/>
        <item x="1456"/>
        <item x="1457"/>
        <item x="1458"/>
        <item x="1459"/>
        <item x="661"/>
        <item x="1460"/>
        <item x="1063"/>
        <item x="235"/>
        <item x="2314"/>
        <item x="1882"/>
        <item x="1883"/>
        <item x="1884"/>
        <item x="2315"/>
        <item x="1885"/>
        <item x="1461"/>
        <item x="1886"/>
        <item x="1887"/>
        <item x="1064"/>
        <item x="1065"/>
        <item x="1888"/>
        <item x="1889"/>
        <item x="1890"/>
        <item x="662"/>
        <item x="663"/>
        <item x="1891"/>
        <item x="664"/>
        <item x="1462"/>
        <item x="1463"/>
        <item x="1892"/>
        <item x="236"/>
        <item x="665"/>
        <item x="1066"/>
        <item x="1464"/>
        <item x="666"/>
        <item x="667"/>
        <item x="237"/>
        <item x="1893"/>
        <item x="2316"/>
        <item x="668"/>
        <item x="2317"/>
        <item x="238"/>
        <item x="239"/>
        <item x="240"/>
        <item x="1894"/>
        <item x="1465"/>
        <item x="1895"/>
        <item x="1466"/>
        <item x="669"/>
        <item x="241"/>
        <item x="1896"/>
        <item x="1897"/>
        <item x="670"/>
        <item x="1467"/>
        <item x="1067"/>
        <item x="1898"/>
        <item x="2318"/>
        <item x="2319"/>
        <item x="1068"/>
        <item x="1069"/>
        <item x="1468"/>
        <item x="1469"/>
        <item x="671"/>
        <item x="1899"/>
        <item x="1900"/>
        <item x="1901"/>
        <item x="1470"/>
        <item x="6"/>
        <item x="1902"/>
        <item x="1903"/>
        <item x="242"/>
        <item x="1904"/>
        <item x="243"/>
        <item x="1471"/>
        <item x="2320"/>
        <item x="1070"/>
        <item x="1905"/>
        <item x="672"/>
        <item x="1472"/>
        <item x="1071"/>
        <item x="1906"/>
        <item x="1473"/>
        <item x="673"/>
        <item x="674"/>
        <item x="1474"/>
        <item x="675"/>
        <item x="1475"/>
        <item x="1907"/>
        <item x="244"/>
        <item x="2321"/>
        <item x="1476"/>
        <item x="1477"/>
        <item x="676"/>
        <item x="1072"/>
        <item x="1073"/>
        <item x="245"/>
        <item x="246"/>
        <item x="1074"/>
        <item x="247"/>
        <item x="677"/>
        <item x="1075"/>
        <item x="678"/>
        <item x="2322"/>
        <item x="1076"/>
        <item x="248"/>
        <item x="1077"/>
        <item x="1908"/>
        <item x="1909"/>
        <item x="1910"/>
        <item x="679"/>
        <item x="249"/>
        <item x="2323"/>
        <item x="816"/>
        <item x="1478"/>
        <item x="1078"/>
        <item x="680"/>
        <item x="1911"/>
        <item x="1479"/>
        <item x="1079"/>
        <item x="250"/>
        <item x="2324"/>
        <item x="251"/>
        <item x="1080"/>
        <item x="681"/>
        <item x="1081"/>
        <item x="2325"/>
        <item x="1912"/>
        <item x="682"/>
        <item x="2326"/>
        <item x="1913"/>
        <item x="683"/>
        <item x="2327"/>
        <item x="1480"/>
        <item x="1914"/>
        <item x="684"/>
        <item x="685"/>
        <item x="1082"/>
        <item x="1915"/>
        <item x="252"/>
        <item x="2328"/>
        <item x="253"/>
        <item x="1083"/>
        <item x="2329"/>
        <item x="2330"/>
        <item x="686"/>
        <item x="1084"/>
        <item x="254"/>
        <item x="1916"/>
        <item x="255"/>
        <item x="1085"/>
        <item x="256"/>
        <item x="1086"/>
        <item x="1481"/>
        <item x="1087"/>
        <item x="1482"/>
        <item x="687"/>
        <item x="1088"/>
        <item x="257"/>
        <item x="1483"/>
        <item x="1917"/>
        <item x="688"/>
        <item x="1918"/>
        <item x="2331"/>
        <item x="689"/>
        <item x="1484"/>
        <item x="1485"/>
        <item x="1089"/>
        <item x="2332"/>
        <item x="1486"/>
        <item x="690"/>
        <item x="2333"/>
        <item x="258"/>
        <item x="691"/>
        <item x="1487"/>
        <item x="1090"/>
        <item x="1919"/>
        <item x="692"/>
        <item x="1091"/>
        <item x="2334"/>
        <item x="2335"/>
        <item x="1092"/>
        <item x="2336"/>
        <item x="2337"/>
        <item x="1488"/>
        <item x="1489"/>
        <item x="1093"/>
        <item x="693"/>
        <item x="259"/>
        <item x="694"/>
        <item x="1920"/>
        <item x="1490"/>
        <item x="2338"/>
        <item x="1491"/>
        <item x="1921"/>
        <item x="1492"/>
        <item x="1922"/>
        <item x="1493"/>
        <item x="1094"/>
        <item x="1095"/>
        <item x="1923"/>
        <item x="1924"/>
        <item x="1096"/>
        <item x="260"/>
        <item x="261"/>
        <item x="262"/>
        <item x="1097"/>
        <item x="1925"/>
        <item x="695"/>
        <item x="1926"/>
        <item x="1927"/>
        <item x="1098"/>
        <item x="1928"/>
        <item x="1494"/>
        <item x="2339"/>
        <item x="2340"/>
        <item x="2341"/>
        <item x="1099"/>
        <item x="1495"/>
        <item x="1100"/>
        <item x="1101"/>
        <item x="696"/>
        <item x="1496"/>
        <item x="2342"/>
        <item x="263"/>
        <item x="1929"/>
        <item x="2343"/>
        <item x="397"/>
        <item x="264"/>
        <item x="1497"/>
        <item x="1102"/>
        <item x="1498"/>
        <item x="1499"/>
        <item x="1500"/>
        <item x="1501"/>
        <item x="1930"/>
        <item x="2344"/>
        <item x="1931"/>
        <item x="2345"/>
        <item x="697"/>
        <item x="265"/>
        <item x="1103"/>
        <item x="2346"/>
        <item x="1502"/>
        <item x="1104"/>
        <item x="698"/>
        <item x="699"/>
        <item x="266"/>
        <item x="1503"/>
        <item x="1105"/>
        <item x="700"/>
        <item x="1106"/>
        <item x="2347"/>
        <item x="2348"/>
        <item x="267"/>
        <item x="268"/>
        <item x="269"/>
        <item x="2349"/>
        <item x="1107"/>
        <item x="701"/>
        <item x="1108"/>
        <item x="1932"/>
        <item x="270"/>
        <item x="1504"/>
        <item x="702"/>
        <item x="1109"/>
        <item x="271"/>
        <item x="1110"/>
        <item x="1111"/>
        <item x="272"/>
        <item x="273"/>
        <item x="274"/>
        <item x="2350"/>
        <item x="2351"/>
        <item x="1112"/>
        <item x="703"/>
        <item x="1113"/>
        <item x="704"/>
        <item x="275"/>
        <item x="1114"/>
        <item x="1933"/>
        <item x="276"/>
        <item x="277"/>
        <item x="1115"/>
        <item x="1116"/>
        <item x="1117"/>
        <item x="2352"/>
        <item x="2353"/>
        <item x="2354"/>
        <item x="278"/>
        <item x="1934"/>
        <item x="705"/>
        <item x="2355"/>
        <item x="1935"/>
        <item x="1118"/>
        <item x="1936"/>
        <item x="2356"/>
        <item x="279"/>
        <item x="706"/>
        <item x="1937"/>
        <item x="1938"/>
        <item x="280"/>
        <item x="1119"/>
        <item x="1939"/>
        <item x="1940"/>
        <item x="1941"/>
        <item x="281"/>
        <item x="1942"/>
        <item x="2357"/>
        <item x="2358"/>
        <item x="707"/>
        <item x="1943"/>
        <item x="1120"/>
        <item x="1121"/>
        <item x="1944"/>
        <item x="1945"/>
        <item x="1946"/>
        <item x="1505"/>
        <item x="2359"/>
        <item x="1122"/>
        <item x="1506"/>
        <item x="708"/>
        <item x="1614"/>
        <item x="2360"/>
        <item x="1123"/>
        <item x="1124"/>
        <item x="1125"/>
        <item x="2361"/>
        <item x="1507"/>
        <item x="1947"/>
        <item x="1948"/>
        <item x="1508"/>
        <item x="709"/>
        <item x="1126"/>
        <item x="710"/>
        <item x="2362"/>
        <item x="1509"/>
        <item x="282"/>
        <item x="2363"/>
        <item x="1127"/>
        <item x="1128"/>
        <item x="2364"/>
        <item x="1510"/>
        <item x="711"/>
        <item x="712"/>
        <item x="1129"/>
        <item x="283"/>
        <item x="284"/>
        <item x="2365"/>
        <item x="1130"/>
        <item x="1131"/>
        <item x="713"/>
        <item x="1949"/>
        <item x="1132"/>
        <item x="1950"/>
        <item x="1951"/>
        <item x="1133"/>
        <item x="2366"/>
        <item x="1952"/>
        <item x="2367"/>
        <item x="1134"/>
        <item x="1953"/>
        <item x="1954"/>
        <item x="1955"/>
        <item x="286"/>
        <item x="1135"/>
        <item x="1136"/>
        <item x="1137"/>
        <item x="2368"/>
        <item x="2369"/>
        <item x="1511"/>
        <item x="1512"/>
        <item x="1956"/>
        <item x="714"/>
        <item x="1513"/>
        <item x="2370"/>
        <item x="715"/>
        <item x="1138"/>
        <item x="1514"/>
        <item x="287"/>
        <item x="1515"/>
        <item x="1516"/>
        <item x="1139"/>
        <item x="1140"/>
        <item x="1141"/>
        <item x="1957"/>
        <item x="2371"/>
        <item x="2372"/>
        <item x="288"/>
        <item x="1142"/>
        <item x="716"/>
        <item x="2373"/>
        <item x="289"/>
        <item x="1517"/>
        <item x="290"/>
        <item x="717"/>
        <item x="291"/>
        <item x="718"/>
        <item x="1518"/>
        <item x="292"/>
        <item x="1143"/>
        <item x="1519"/>
        <item x="293"/>
        <item x="1958"/>
        <item x="1520"/>
        <item x="1959"/>
        <item x="1960"/>
        <item x="1144"/>
        <item x="719"/>
        <item x="294"/>
        <item x="1961"/>
        <item x="295"/>
        <item x="1521"/>
        <item x="1522"/>
        <item x="2374"/>
        <item x="2375"/>
        <item x="1523"/>
        <item x="1524"/>
        <item x="720"/>
        <item x="1962"/>
        <item x="296"/>
        <item x="2376"/>
        <item x="1963"/>
        <item x="1525"/>
        <item x="2377"/>
        <item x="721"/>
        <item x="1964"/>
        <item x="722"/>
        <item x="1145"/>
        <item x="1526"/>
        <item x="297"/>
        <item x="1146"/>
        <item x="1965"/>
        <item x="723"/>
        <item x="1966"/>
        <item x="1967"/>
        <item x="1527"/>
        <item x="1147"/>
        <item x="724"/>
        <item x="1968"/>
        <item x="1528"/>
        <item x="2378"/>
        <item x="1148"/>
        <item x="298"/>
        <item x="299"/>
        <item x="300"/>
        <item x="1969"/>
        <item x="1149"/>
        <item x="301"/>
        <item x="1150"/>
        <item x="1151"/>
        <item x="2379"/>
        <item x="725"/>
        <item x="1970"/>
        <item x="1971"/>
        <item x="1529"/>
        <item x="726"/>
        <item x="1530"/>
        <item x="1152"/>
        <item x="1153"/>
        <item x="2380"/>
        <item x="2381"/>
        <item x="2382"/>
        <item x="727"/>
        <item x="1531"/>
        <item x="2383"/>
        <item x="1532"/>
        <item x="1972"/>
        <item x="1154"/>
        <item x="302"/>
        <item x="1533"/>
        <item x="1973"/>
        <item x="303"/>
        <item x="1534"/>
        <item x="1535"/>
        <item x="2384"/>
        <item x="1974"/>
        <item x="2385"/>
        <item x="7"/>
        <item x="1155"/>
        <item x="304"/>
        <item x="305"/>
        <item x="1536"/>
        <item x="1156"/>
        <item x="306"/>
        <item x="307"/>
        <item x="1537"/>
        <item x="308"/>
        <item x="309"/>
        <item x="728"/>
        <item x="1975"/>
        <item x="2386"/>
        <item x="310"/>
        <item x="2387"/>
        <item x="311"/>
        <item x="1538"/>
        <item x="1157"/>
        <item x="1158"/>
        <item x="312"/>
        <item x="1539"/>
        <item x="1976"/>
        <item x="1159"/>
        <item x="2388"/>
        <item x="1160"/>
        <item x="1540"/>
        <item x="2389"/>
        <item x="1541"/>
        <item x="2390"/>
        <item x="1161"/>
        <item x="1162"/>
        <item x="1163"/>
        <item x="1164"/>
        <item x="313"/>
        <item x="1542"/>
        <item x="314"/>
        <item x="1977"/>
        <item x="1543"/>
        <item x="729"/>
        <item x="1165"/>
        <item x="730"/>
        <item x="2391"/>
        <item x="731"/>
        <item x="1166"/>
        <item x="1544"/>
        <item x="732"/>
        <item x="1545"/>
        <item x="1546"/>
        <item x="733"/>
        <item x="315"/>
        <item x="316"/>
        <item x="1978"/>
        <item x="1167"/>
        <item x="1979"/>
        <item x="317"/>
        <item x="1980"/>
        <item x="2392"/>
        <item x="734"/>
        <item x="735"/>
        <item x="736"/>
        <item x="1547"/>
        <item x="2393"/>
        <item x="737"/>
        <item x="738"/>
        <item x="739"/>
        <item x="1168"/>
        <item x="318"/>
        <item x="1981"/>
        <item x="319"/>
        <item x="1982"/>
        <item x="1548"/>
        <item x="320"/>
        <item x="1549"/>
        <item x="2394"/>
        <item x="740"/>
        <item x="1983"/>
        <item x="1984"/>
        <item x="321"/>
        <item x="741"/>
        <item x="742"/>
        <item x="743"/>
        <item x="744"/>
        <item x="1985"/>
        <item x="1550"/>
        <item x="322"/>
        <item x="323"/>
        <item x="324"/>
        <item x="2395"/>
        <item x="325"/>
        <item x="326"/>
        <item x="2396"/>
        <item x="745"/>
        <item x="2397"/>
        <item x="1551"/>
        <item x="327"/>
        <item x="1986"/>
        <item x="2398"/>
        <item x="1987"/>
        <item x="1169"/>
        <item x="746"/>
        <item x="747"/>
        <item x="2399"/>
        <item x="2400"/>
        <item x="328"/>
        <item x="329"/>
        <item x="748"/>
        <item x="330"/>
        <item x="1170"/>
        <item x="1552"/>
        <item x="331"/>
        <item x="1171"/>
        <item x="1172"/>
        <item x="749"/>
        <item x="2401"/>
        <item x="2402"/>
        <item x="332"/>
        <item x="1173"/>
        <item x="1553"/>
        <item x="750"/>
        <item x="751"/>
        <item x="752"/>
        <item x="2403"/>
        <item x="1174"/>
        <item x="753"/>
        <item x="1554"/>
        <item x="2404"/>
        <item x="1988"/>
        <item x="333"/>
        <item x="1555"/>
        <item x="1175"/>
        <item x="754"/>
        <item x="1176"/>
        <item x="1177"/>
        <item x="334"/>
        <item x="2405"/>
        <item x="755"/>
        <item x="1989"/>
        <item x="756"/>
        <item x="335"/>
        <item x="1556"/>
        <item x="757"/>
        <item x="2406"/>
        <item x="1557"/>
        <item x="1990"/>
        <item x="336"/>
        <item x="2407"/>
        <item x="1178"/>
        <item x="1991"/>
        <item x="2408"/>
        <item x="2409"/>
        <item x="1992"/>
        <item x="2410"/>
        <item x="1993"/>
        <item x="1558"/>
        <item x="337"/>
        <item x="1994"/>
        <item x="2411"/>
        <item x="1995"/>
        <item x="1559"/>
        <item x="2412"/>
        <item x="1179"/>
        <item x="1996"/>
        <item x="338"/>
        <item x="1180"/>
        <item x="758"/>
        <item x="1181"/>
        <item x="339"/>
        <item x="1997"/>
        <item x="1998"/>
        <item x="1182"/>
        <item x="2413"/>
        <item x="1999"/>
        <item x="760"/>
        <item x="1183"/>
        <item x="2414"/>
        <item x="1560"/>
        <item x="761"/>
        <item x="1561"/>
        <item x="2000"/>
        <item x="1562"/>
        <item x="2415"/>
        <item x="1563"/>
        <item x="762"/>
        <item x="2001"/>
        <item x="2416"/>
        <item x="340"/>
        <item x="341"/>
        <item x="2417"/>
        <item x="1564"/>
        <item x="2002"/>
        <item x="763"/>
        <item x="764"/>
        <item x="2003"/>
        <item x="2004"/>
        <item x="2418"/>
        <item x="1184"/>
        <item x="1565"/>
        <item x="765"/>
        <item x="766"/>
        <item x="2005"/>
        <item x="342"/>
        <item x="1185"/>
        <item x="2006"/>
        <item x="1566"/>
        <item x="767"/>
        <item x="1186"/>
        <item x="1187"/>
        <item x="2007"/>
        <item x="2419"/>
        <item x="2420"/>
        <item x="768"/>
        <item x="1567"/>
        <item x="769"/>
        <item x="2421"/>
        <item x="2008"/>
        <item x="2422"/>
        <item x="1568"/>
        <item x="2009"/>
        <item x="770"/>
        <item x="343"/>
        <item x="1569"/>
        <item x="1188"/>
        <item x="344"/>
        <item x="2010"/>
        <item x="2423"/>
        <item x="1189"/>
        <item x="1190"/>
        <item x="771"/>
        <item x="2424"/>
        <item x="1191"/>
        <item x="345"/>
        <item x="2425"/>
        <item x="1570"/>
        <item x="2426"/>
        <item x="2427"/>
        <item x="2011"/>
        <item x="346"/>
        <item x="1192"/>
        <item x="1571"/>
        <item x="347"/>
        <item x="772"/>
        <item x="348"/>
        <item x="2428"/>
        <item x="349"/>
        <item x="2012"/>
        <item x="1572"/>
        <item x="1193"/>
        <item x="350"/>
        <item x="2429"/>
        <item x="1194"/>
        <item x="773"/>
        <item x="1195"/>
        <item x="2430"/>
        <item x="2431"/>
        <item x="1196"/>
        <item x="2013"/>
        <item x="2014"/>
        <item x="1573"/>
        <item x="2432"/>
        <item x="1197"/>
        <item x="351"/>
        <item x="1574"/>
        <item x="352"/>
        <item x="1575"/>
        <item x="353"/>
        <item x="2433"/>
        <item x="1576"/>
        <item x="2015"/>
        <item x="354"/>
        <item x="1577"/>
        <item x="1198"/>
        <item x="2434"/>
        <item x="355"/>
        <item x="1578"/>
        <item x="2016"/>
        <item x="1579"/>
        <item x="356"/>
        <item x="1199"/>
        <item x="2435"/>
        <item x="357"/>
        <item x="2436"/>
        <item x="774"/>
        <item x="2437"/>
        <item x="2438"/>
        <item x="2017"/>
        <item x="1580"/>
        <item x="2018"/>
        <item x="1200"/>
        <item x="2019"/>
        <item x="2020"/>
        <item x="775"/>
        <item x="2439"/>
        <item x="2440"/>
        <item x="358"/>
        <item x="2021"/>
        <item x="2441"/>
        <item x="1581"/>
        <item x="2442"/>
        <item x="2443"/>
        <item x="776"/>
        <item x="1582"/>
        <item x="1583"/>
        <item x="359"/>
        <item x="2444"/>
        <item x="360"/>
        <item x="1584"/>
        <item x="2022"/>
        <item x="361"/>
        <item x="2445"/>
        <item x="777"/>
        <item x="362"/>
        <item x="1201"/>
        <item x="778"/>
        <item x="779"/>
        <item x="2023"/>
        <item x="2024"/>
        <item x="1202"/>
        <item x="1585"/>
        <item x="780"/>
        <item x="2025"/>
        <item x="781"/>
        <item x="2446"/>
        <item x="2026"/>
        <item x="363"/>
        <item x="2027"/>
        <item x="2028"/>
        <item x="2029"/>
        <item x="2447"/>
        <item x="2448"/>
        <item x="782"/>
        <item x="783"/>
        <item x="2030"/>
        <item x="2031"/>
        <item x="1203"/>
        <item x="2032"/>
        <item x="2449"/>
        <item x="1204"/>
        <item x="784"/>
        <item x="785"/>
        <item x="2033"/>
        <item x="2450"/>
        <item x="2034"/>
        <item x="2035"/>
        <item x="786"/>
        <item x="2451"/>
        <item x="2452"/>
        <item x="2453"/>
        <item x="1586"/>
        <item x="1205"/>
        <item x="2454"/>
        <item x="787"/>
        <item x="1587"/>
        <item x="2455"/>
        <item x="2036"/>
        <item x="2456"/>
        <item x="1206"/>
        <item x="2037"/>
        <item x="2038"/>
        <item x="2039"/>
        <item x="788"/>
        <item x="1207"/>
        <item x="1588"/>
        <item x="789"/>
        <item x="2040"/>
        <item x="790"/>
        <item x="1208"/>
        <item x="364"/>
        <item x="2041"/>
        <item x="2042"/>
        <item x="2457"/>
        <item x="2458"/>
        <item x="1209"/>
        <item x="1589"/>
        <item x="2043"/>
        <item x="791"/>
        <item x="792"/>
        <item x="365"/>
        <item x="366"/>
        <item x="793"/>
        <item x="794"/>
        <item x="1590"/>
        <item x="1210"/>
        <item x="2044"/>
        <item x="795"/>
        <item x="796"/>
        <item x="1591"/>
        <item x="1592"/>
        <item x="2045"/>
        <item x="1211"/>
        <item x="797"/>
        <item x="367"/>
        <item x="1212"/>
        <item x="368"/>
        <item x="1213"/>
        <item x="1214"/>
        <item x="369"/>
        <item x="1593"/>
        <item x="1594"/>
        <item x="2459"/>
        <item x="798"/>
        <item x="370"/>
        <item x="2460"/>
        <item x="371"/>
        <item x="2461"/>
        <item x="2046"/>
        <item x="1595"/>
        <item x="372"/>
        <item x="2462"/>
        <item x="2047"/>
        <item x="1215"/>
        <item x="2048"/>
        <item x="373"/>
        <item x="374"/>
        <item x="375"/>
        <item x="2463"/>
        <item x="799"/>
        <item x="376"/>
        <item x="377"/>
        <item x="378"/>
        <item x="800"/>
        <item x="1596"/>
        <item x="1597"/>
        <item x="2464"/>
        <item x="2465"/>
        <item x="2049"/>
        <item x="2050"/>
        <item x="1216"/>
        <item x="801"/>
        <item x="1598"/>
        <item x="379"/>
        <item x="380"/>
        <item x="2466"/>
        <item x="802"/>
        <item x="2467"/>
        <item x="381"/>
        <item x="1217"/>
        <item x="1599"/>
        <item x="2468"/>
        <item x="2051"/>
        <item x="1600"/>
        <item x="1218"/>
        <item x="1219"/>
        <item x="2469"/>
        <item x="1601"/>
        <item x="2470"/>
        <item x="382"/>
        <item x="803"/>
        <item x="804"/>
        <item x="2052"/>
        <item x="805"/>
        <item x="1602"/>
        <item x="2471"/>
        <item x="383"/>
        <item x="2053"/>
        <item x="2054"/>
        <item x="1603"/>
        <item x="1220"/>
        <item x="2055"/>
        <item x="2056"/>
        <item x="1604"/>
        <item x="384"/>
        <item x="2472"/>
        <item x="2473"/>
        <item x="1221"/>
        <item x="806"/>
        <item x="2057"/>
        <item x="807"/>
        <item x="808"/>
        <item x="2474"/>
        <item x="2475"/>
        <item x="2058"/>
        <item x="2476"/>
        <item x="2059"/>
        <item x="385"/>
        <item x="1605"/>
        <item x="809"/>
        <item x="386"/>
        <item x="1606"/>
        <item x="387"/>
        <item x="1222"/>
        <item x="2477"/>
        <item x="388"/>
        <item x="810"/>
        <item x="1223"/>
        <item x="389"/>
        <item x="2060"/>
        <item x="811"/>
        <item x="1607"/>
        <item x="2478"/>
        <item x="2479"/>
        <item x="2061"/>
        <item x="2062"/>
        <item x="2480"/>
        <item x="812"/>
        <item x="2481"/>
        <item x="1224"/>
        <item x="1225"/>
        <item x="2063"/>
        <item x="2482"/>
        <item x="1226"/>
        <item x="390"/>
        <item x="813"/>
        <item x="2483"/>
        <item x="2064"/>
        <item x="2065"/>
        <item x="1608"/>
        <item x="2066"/>
        <item x="2484"/>
        <item x="814"/>
        <item x="391"/>
        <item x="392"/>
        <item x="2485"/>
        <item x="1609"/>
        <item x="2067"/>
        <item x="393"/>
        <item x="394"/>
        <item x="2068"/>
        <item x="1610"/>
        <item x="1227"/>
        <item x="1228"/>
        <item x="1611"/>
        <item x="1229"/>
        <item x="2486"/>
        <item x="2487"/>
        <item x="2488"/>
        <item x="395"/>
        <item x="2489"/>
        <item x="815"/>
        <item x="1612"/>
        <item x="1613"/>
        <item x="2069"/>
        <item x="396"/>
        <item t="default"/>
      </items>
    </pivotField>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items count="7">
        <item x="5"/>
        <item x="2"/>
        <item x="0"/>
        <item x="3"/>
        <item x="1"/>
        <item x="4"/>
        <item t="default"/>
      </items>
    </pivotField>
    <pivotField showAll="0"/>
    <pivotField showAll="0"/>
    <pivotField showAll="0"/>
    <pivotField showAll="0"/>
    <pivotField showAll="0"/>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items count="7">
        <item x="3"/>
        <item x="4"/>
        <item x="0"/>
        <item x="1"/>
        <item x="5"/>
        <item x="2"/>
        <item t="default"/>
      </items>
    </pivotField>
    <pivotField showAll="0">
      <items count="3">
        <item x="1"/>
        <item x="0"/>
        <item t="default"/>
      </items>
    </pivotField>
    <pivotField axis="axisRow" showAll="0">
      <items count="4">
        <item x="1"/>
        <item x="0"/>
        <item x="2"/>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23"/>
  </rowFields>
  <rowItems count="4">
    <i>
      <x/>
    </i>
    <i>
      <x v="1"/>
    </i>
    <i>
      <x v="2"/>
    </i>
    <i t="grand">
      <x/>
    </i>
  </rowItems>
  <colFields count="1">
    <field x="-2"/>
  </colFields>
  <colItems count="3">
    <i>
      <x/>
    </i>
    <i i="1">
      <x v="1"/>
    </i>
    <i i="2">
      <x v="2"/>
    </i>
  </colItems>
  <dataFields count="3">
    <dataField name="Sum of Sales_Amount" fld="18" baseField="23" baseItem="0"/>
    <dataField name="Sum of Profit" fld="20" baseField="0" baseItem="0" numFmtId="4"/>
    <dataField name="Count of Invoice_Number" fld="0"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1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23" count="1" selected="0">
            <x v="0"/>
          </reference>
        </references>
      </pivotArea>
    </chartFormat>
    <chartFormat chart="2" format="17">
      <pivotArea type="data" outline="0" fieldPosition="0">
        <references count="2">
          <reference field="4294967294" count="1" selected="0">
            <x v="0"/>
          </reference>
          <reference field="23" count="1" selected="0">
            <x v="1"/>
          </reference>
        </references>
      </pivotArea>
    </chartFormat>
    <chartFormat chart="2" format="18">
      <pivotArea type="data" outline="0" fieldPosition="0">
        <references count="2">
          <reference field="4294967294" count="1" selected="0">
            <x v="0"/>
          </reference>
          <reference field="23" count="1" selected="0">
            <x v="2"/>
          </reference>
        </references>
      </pivotArea>
    </chartFormat>
    <chartFormat chart="2" format="19" series="1">
      <pivotArea type="data" outline="0" fieldPosition="0">
        <references count="1">
          <reference field="4294967294" count="1" selected="0">
            <x v="1"/>
          </reference>
        </references>
      </pivotArea>
    </chartFormat>
    <chartFormat chart="2" format="20">
      <pivotArea type="data" outline="0" fieldPosition="0">
        <references count="2">
          <reference field="4294967294" count="1" selected="0">
            <x v="1"/>
          </reference>
          <reference field="23" count="1" selected="0">
            <x v="0"/>
          </reference>
        </references>
      </pivotArea>
    </chartFormat>
    <chartFormat chart="2" format="21">
      <pivotArea type="data" outline="0" fieldPosition="0">
        <references count="2">
          <reference field="4294967294" count="1" selected="0">
            <x v="1"/>
          </reference>
          <reference field="23" count="1" selected="0">
            <x v="1"/>
          </reference>
        </references>
      </pivotArea>
    </chartFormat>
    <chartFormat chart="2" format="22">
      <pivotArea type="data" outline="0" fieldPosition="0">
        <references count="2">
          <reference field="4294967294" count="1" selected="0">
            <x v="1"/>
          </reference>
          <reference field="23" count="1" selected="0">
            <x v="2"/>
          </reference>
        </references>
      </pivotArea>
    </chartFormat>
    <chartFormat chart="2" format="23" series="1">
      <pivotArea type="data" outline="0" fieldPosition="0">
        <references count="1">
          <reference field="4294967294" count="1" selected="0">
            <x v="2"/>
          </reference>
        </references>
      </pivotArea>
    </chartFormat>
    <chartFormat chart="2" format="24">
      <pivotArea type="data" outline="0" fieldPosition="0">
        <references count="2">
          <reference field="4294967294" count="1" selected="0">
            <x v="2"/>
          </reference>
          <reference field="23" count="1" selected="0">
            <x v="0"/>
          </reference>
        </references>
      </pivotArea>
    </chartFormat>
    <chartFormat chart="2" format="25">
      <pivotArea type="data" outline="0" fieldPosition="0">
        <references count="2">
          <reference field="4294967294" count="1" selected="0">
            <x v="2"/>
          </reference>
          <reference field="23" count="1" selected="0">
            <x v="1"/>
          </reference>
        </references>
      </pivotArea>
    </chartFormat>
    <chartFormat chart="2" format="26">
      <pivotArea type="data" outline="0" fieldPosition="0">
        <references count="2">
          <reference field="4294967294" count="1" selected="0">
            <x v="2"/>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AF8AAF-3089-4456-91DB-34EADB34733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14" firstHeaderRow="0" firstDataRow="1" firstDataCol="1"/>
  <pivotFields count="29">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items count="7">
        <item x="5"/>
        <item x="2"/>
        <item x="0"/>
        <item x="3"/>
        <item x="1"/>
        <item x="4"/>
        <item t="default"/>
      </items>
    </pivotField>
    <pivotField showAll="0"/>
    <pivotField axis="axisRow" showAll="0" measureFilter="1">
      <items count="148">
        <item x="85"/>
        <item x="69"/>
        <item x="3"/>
        <item x="81"/>
        <item x="93"/>
        <item x="38"/>
        <item x="37"/>
        <item x="16"/>
        <item x="20"/>
        <item x="14"/>
        <item x="129"/>
        <item x="105"/>
        <item x="128"/>
        <item x="45"/>
        <item x="0"/>
        <item x="80"/>
        <item x="10"/>
        <item x="39"/>
        <item x="102"/>
        <item x="135"/>
        <item x="143"/>
        <item x="140"/>
        <item x="111"/>
        <item x="35"/>
        <item x="44"/>
        <item x="13"/>
        <item x="89"/>
        <item x="131"/>
        <item x="95"/>
        <item x="88"/>
        <item x="86"/>
        <item x="43"/>
        <item x="103"/>
        <item x="126"/>
        <item x="54"/>
        <item x="50"/>
        <item x="29"/>
        <item x="42"/>
        <item x="17"/>
        <item x="130"/>
        <item x="133"/>
        <item x="12"/>
        <item x="73"/>
        <item x="56"/>
        <item x="125"/>
        <item x="63"/>
        <item x="76"/>
        <item x="23"/>
        <item x="28"/>
        <item x="58"/>
        <item x="41"/>
        <item x="78"/>
        <item x="79"/>
        <item x="65"/>
        <item x="46"/>
        <item x="22"/>
        <item x="31"/>
        <item x="8"/>
        <item x="145"/>
        <item x="108"/>
        <item x="107"/>
        <item x="21"/>
        <item x="57"/>
        <item x="30"/>
        <item x="127"/>
        <item x="61"/>
        <item x="146"/>
        <item x="112"/>
        <item x="114"/>
        <item x="123"/>
        <item x="82"/>
        <item x="64"/>
        <item x="68"/>
        <item x="47"/>
        <item x="115"/>
        <item x="119"/>
        <item x="113"/>
        <item x="87"/>
        <item x="121"/>
        <item x="104"/>
        <item x="52"/>
        <item x="98"/>
        <item x="75"/>
        <item x="110"/>
        <item x="74"/>
        <item x="122"/>
        <item x="51"/>
        <item x="96"/>
        <item x="92"/>
        <item x="117"/>
        <item x="101"/>
        <item x="118"/>
        <item x="70"/>
        <item x="138"/>
        <item x="132"/>
        <item x="72"/>
        <item x="136"/>
        <item x="4"/>
        <item x="7"/>
        <item x="100"/>
        <item x="137"/>
        <item x="139"/>
        <item x="120"/>
        <item x="77"/>
        <item x="134"/>
        <item x="15"/>
        <item x="67"/>
        <item x="34"/>
        <item x="124"/>
        <item x="99"/>
        <item x="84"/>
        <item x="90"/>
        <item x="1"/>
        <item x="9"/>
        <item x="55"/>
        <item x="27"/>
        <item x="59"/>
        <item x="26"/>
        <item x="116"/>
        <item x="19"/>
        <item x="25"/>
        <item x="91"/>
        <item x="18"/>
        <item x="142"/>
        <item x="94"/>
        <item x="109"/>
        <item x="62"/>
        <item x="33"/>
        <item x="5"/>
        <item x="40"/>
        <item x="141"/>
        <item x="83"/>
        <item x="71"/>
        <item x="53"/>
        <item x="11"/>
        <item x="36"/>
        <item x="6"/>
        <item x="2"/>
        <item x="144"/>
        <item x="48"/>
        <item x="32"/>
        <item x="49"/>
        <item x="106"/>
        <item x="60"/>
        <item x="97"/>
        <item x="24"/>
        <item x="66"/>
        <item t="default"/>
      </items>
    </pivotField>
    <pivotField showAll="0"/>
    <pivotField showAll="0"/>
    <pivotField showAll="0"/>
    <pivotField showAll="0">
      <items count="6">
        <item x="3"/>
        <item x="4"/>
        <item x="2"/>
        <item x="0"/>
        <item x="1"/>
        <item t="default"/>
      </items>
    </pivotField>
    <pivotField showAll="0"/>
    <pivotField showAll="0"/>
    <pivotField showAll="0"/>
    <pivotField dataField="1"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items count="7">
        <item x="3"/>
        <item x="4"/>
        <item x="0"/>
        <item x="1"/>
        <item x="5"/>
        <item x="2"/>
        <item t="default"/>
      </items>
    </pivotField>
    <pivotField showAll="0">
      <items count="3">
        <item x="1"/>
        <item x="0"/>
        <item t="default"/>
      </items>
    </pivotField>
    <pivotField showAll="0">
      <items count="4">
        <item x="1"/>
        <item x="0"/>
        <item x="2"/>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6"/>
  </rowFields>
  <rowItems count="11">
    <i>
      <x v="36"/>
    </i>
    <i>
      <x v="65"/>
    </i>
    <i>
      <x v="82"/>
    </i>
    <i>
      <x v="95"/>
    </i>
    <i>
      <x v="109"/>
    </i>
    <i>
      <x v="111"/>
    </i>
    <i>
      <x v="112"/>
    </i>
    <i>
      <x v="115"/>
    </i>
    <i>
      <x v="134"/>
    </i>
    <i>
      <x v="139"/>
    </i>
    <i t="grand">
      <x/>
    </i>
  </rowItems>
  <colFields count="1">
    <field x="-2"/>
  </colFields>
  <colItems count="3">
    <i>
      <x/>
    </i>
    <i i="1">
      <x v="1"/>
    </i>
    <i i="2">
      <x v="2"/>
    </i>
  </colItems>
  <dataFields count="3">
    <dataField name="Sum of Sales_Amount" fld="18" baseField="6" baseItem="0"/>
    <dataField name="Sum of Profit" fld="20" baseField="0" baseItem="0" numFmtId="4"/>
    <dataField name="Sum of Quantity" fld="14" baseField="0" baseItem="0"/>
  </dataField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70F907-8523-4585-9D1D-4C7D84E2C84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295" firstHeaderRow="0" firstDataRow="1" firstDataCol="1"/>
  <pivotFields count="29">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items count="7">
        <item x="5"/>
        <item x="2"/>
        <item x="0"/>
        <item x="3"/>
        <item x="1"/>
        <item x="4"/>
        <item t="default"/>
      </items>
    </pivotField>
    <pivotField showAll="0"/>
    <pivotField showAll="0"/>
    <pivotField showAll="0"/>
    <pivotField showAll="0"/>
    <pivotField showAll="0"/>
    <pivotField showAll="0">
      <items count="6">
        <item x="3"/>
        <item x="4"/>
        <item x="2"/>
        <item x="0"/>
        <item x="1"/>
        <item t="default"/>
      </items>
    </pivotField>
    <pivotField showAll="0"/>
    <pivotField showAll="0"/>
    <pivotField showAll="0"/>
    <pivotField dataField="1" showAll="0"/>
    <pivotField numFmtId="4" showAll="0"/>
    <pivotField showAll="0"/>
    <pivotField numFmtId="4" showAll="0"/>
    <pivotField axis="axisRow"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items count="7">
        <item x="3"/>
        <item x="4"/>
        <item x="0"/>
        <item x="1"/>
        <item x="5"/>
        <item x="2"/>
        <item t="default"/>
      </items>
    </pivotField>
    <pivotField showAll="0">
      <items count="3">
        <item x="1"/>
        <item x="0"/>
        <item t="default"/>
      </items>
    </pivotField>
    <pivotField showAll="0">
      <items count="4">
        <item x="1"/>
        <item x="0"/>
        <item x="2"/>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18"/>
  </rowFields>
  <rowItems count="22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t="grand">
      <x/>
    </i>
  </rowItems>
  <colFields count="1">
    <field x="-2"/>
  </colFields>
  <colItems count="2">
    <i>
      <x/>
    </i>
    <i i="1">
      <x v="1"/>
    </i>
  </colItems>
  <dataFields count="2">
    <dataField name="Sum of Profit" fld="20" baseField="0" baseItem="0" numFmtId="4"/>
    <dataField name="Sum of Quanti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BDE807E1-A969-40DC-AB05-EFC0E5B54C47}"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 xr10:uid="{B8AAC522-5E26-4C6C-AB59-03A51A2CBE04}" sourceName="Membership">
  <pivotTables>
    <pivotTable tabId="11" name="PivotTable3"/>
    <pivotTable tabId="9" name="PivotTable1"/>
    <pivotTable tabId="12" name="PivotTable4"/>
    <pivotTable tabId="13" name="PivotTable5"/>
    <pivotTable tabId="14" name="PivotTable6"/>
    <pivotTable tabId="15" name="PivotTable7"/>
    <pivotTable tabId="20" name="PivotTable8"/>
  </pivotTables>
  <data>
    <tabular pivotCacheId="550373">
      <items count="6">
        <i x="5" s="1"/>
        <i x="2" s="1"/>
        <i x="0"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E1F888-DD23-4D87-81D9-96676CCADA05}" sourceName="Region">
  <pivotTables>
    <pivotTable tabId="11" name="PivotTable3"/>
    <pivotTable tabId="9" name="PivotTable1"/>
    <pivotTable tabId="12" name="PivotTable4"/>
    <pivotTable tabId="13" name="PivotTable5"/>
    <pivotTable tabId="14" name="PivotTable6"/>
    <pivotTable tabId="15" name="PivotTable7"/>
    <pivotTable tabId="20" name="PivotTable8"/>
  </pivotTables>
  <data>
    <tabular pivotCacheId="550373">
      <items count="5">
        <i x="3" s="1"/>
        <i x="4"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D22AC51-C362-4918-A5E7-BA38F859709B}" sourceName="Payment_Mode">
  <pivotTables>
    <pivotTable tabId="11" name="PivotTable3"/>
    <pivotTable tabId="9" name="PivotTable1"/>
    <pivotTable tabId="12" name="PivotTable4"/>
    <pivotTable tabId="13" name="PivotTable5"/>
    <pivotTable tabId="14" name="PivotTable6"/>
    <pivotTable tabId="15" name="PivotTable7"/>
    <pivotTable tabId="20" name="PivotTable8"/>
  </pivotTables>
  <data>
    <tabular pivotCacheId="550373">
      <items count="6">
        <i x="3" s="1"/>
        <i x="4" s="1"/>
        <i x="0" s="1"/>
        <i x="1"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54562633-26F5-4E84-BA29-C884F5C641A1}" sourceName="Return_Status">
  <pivotTables>
    <pivotTable tabId="11" name="PivotTable3"/>
    <pivotTable tabId="9" name="PivotTable1"/>
    <pivotTable tabId="12" name="PivotTable4"/>
    <pivotTable tabId="13" name="PivotTable5"/>
    <pivotTable tabId="14" name="PivotTable6"/>
    <pivotTable tabId="15" name="PivotTable7"/>
    <pivotTable tabId="20" name="PivotTable8"/>
  </pivotTables>
  <data>
    <tabular pivotCacheId="55037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8B2A174C-C80A-4BDA-BE2A-7FA1CF63BF7C}" sourceName="Sales_Channel">
  <pivotTables>
    <pivotTable tabId="11" name="PivotTable3"/>
    <pivotTable tabId="9" name="PivotTable1"/>
    <pivotTable tabId="12" name="PivotTable4"/>
    <pivotTable tabId="13" name="PivotTable5"/>
    <pivotTable tabId="14" name="PivotTable6"/>
    <pivotTable tabId="15" name="PivotTable7"/>
    <pivotTable tabId="20" name="PivotTable8"/>
  </pivotTables>
  <data>
    <tabular pivotCacheId="55037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mbership" xr10:uid="{44369F56-722E-49C3-86C1-0B1948F7DE61}" cache="Slicer_Membership" caption="Membership" style="SlicerStyleDark1" rowHeight="234950"/>
  <slicer name="Region" xr10:uid="{31858BE6-5556-4419-9669-70FBCFF1E28B}" cache="Slicer_Region" caption="Region" style="SlicerStyleDark1" rowHeight="234950"/>
  <slicer name="Payment_Mode" xr10:uid="{D9929A57-03F9-48B6-BEFC-95E3E7107558}" cache="Slicer_Payment_Mode" caption="Payment_Mode" style="SlicerStyleDark1" rowHeight="234950"/>
  <slicer name="Return_Status" xr10:uid="{E476F47E-A616-4F50-AC2F-4E5D3FD5C563}" cache="Slicer_Return_Status" caption="Return_Status" style="SlicerStyleDark1" rowHeight="234950"/>
  <slicer name="Sales_Channel" xr10:uid="{4045BC23-D23A-4A41-B839-E4E3535F81D1}" cache="Slicer_Sales_Channel" caption="Sales_Channel"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ableType="queryTable" totalsRowShown="0">
  <autoFilter ref="A1:I86" xr:uid="{863B8370-0405-417F-8756-F9F9F32165C9}"/>
  <tableColumns count="9">
    <tableColumn id="1" xr3:uid="{859EF193-FBC0-4BD0-9EA3-6AA3949DE82D}" uniqueName="1" name="Supplier_ID" queryTableFieldId="1" dataDxfId="74"/>
    <tableColumn id="2" xr3:uid="{83F36DDF-0D1E-4501-A23B-F28C5FA8CE9C}" uniqueName="2" name="Supplier_Name" queryTableFieldId="2" dataDxfId="73"/>
    <tableColumn id="3" xr3:uid="{D25246EA-5267-469C-A8E3-40C62F4F34AF}" uniqueName="3" name="Contact_Person" queryTableFieldId="3" dataDxfId="72"/>
    <tableColumn id="4" xr3:uid="{10AAD31B-3B92-4F95-BE7A-330DEF5389DC}" uniqueName="4" name="Phone" queryTableFieldId="4"/>
    <tableColumn id="5" xr3:uid="{82F34609-F0A0-4961-8705-F5053D1C71AC}" uniqueName="5" name="Email" queryTableFieldId="5" dataDxfId="71"/>
    <tableColumn id="6" xr3:uid="{2D93059E-752A-4149-AE08-DF57F7C75D07}" uniqueName="6" name="City" queryTableFieldId="6" dataDxfId="70"/>
    <tableColumn id="7" xr3:uid="{6F2BFEC2-C35D-40D9-8717-ED7F07D58D0A}" uniqueName="7" name="Lead_Time_Days" queryTableFieldId="7"/>
    <tableColumn id="8" xr3:uid="{C9A4A74A-DEBE-4326-BB67-5B91C91C21F6}" uniqueName="8" name="Rating" queryTableFieldId="8"/>
    <tableColumn id="9" xr3:uid="{DC14C315-05A1-49D7-AFCA-CDF54302290A}" uniqueName="9" name="Status" queryTableFieldId="9" dataDxfId="6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68" dataDxfId="67" tableBorderDxfId="66">
  <autoFilter ref="A1:J151" xr:uid="{F30997AB-D68A-43ED-AE63-63DF4F8E0106}"/>
  <tableColumns count="10">
    <tableColumn id="1" xr3:uid="{2EBD0454-871E-4C5E-B971-6AE66613A896}" name="Product_ID" dataDxfId="65"/>
    <tableColumn id="2" xr3:uid="{19552C5F-73AA-4469-A2D5-3639BFC27BDF}" name="Product_Name" dataDxfId="64"/>
    <tableColumn id="3" xr3:uid="{29748417-715D-4259-ADDA-4619575554A9}" name="Category" dataDxfId="63"/>
    <tableColumn id="4" xr3:uid="{220CE0E6-6F82-4857-934C-3A14B47A5824}" name="Subcategory" dataDxfId="62"/>
    <tableColumn id="5" xr3:uid="{907D01CC-7635-4D9B-8C6C-0E06C1D29647}" name="Brand" dataDxfId="61"/>
    <tableColumn id="6" xr3:uid="{D037F50C-2FE9-44C7-9721-28AFC06E38E3}" name="Cost_Price" dataDxfId="60"/>
    <tableColumn id="7" xr3:uid="{91D87B0F-DF69-4A92-A428-C15E4097079F}" name="Selling_Price" dataDxfId="59"/>
    <tableColumn id="8" xr3:uid="{B5ECC0ED-6F05-4796-927C-25DB9FF5480D}" name="Supplier_ID" dataDxfId="58"/>
    <tableColumn id="9" xr3:uid="{23A1A6C1-222C-44BC-8060-ABEC4980454E}" name="Season" dataDxfId="57"/>
    <tableColumn id="10" xr3:uid="{77879780-F69A-410B-B05B-94D74BF994C4}" name="Status" dataDxfId="5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55" dataDxfId="54" tableBorderDxfId="53">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52"/>
    <tableColumn id="2" xr3:uid="{74285155-B077-422A-801D-D8B61F140498}" name="Employee_Name" dataDxfId="51"/>
    <tableColumn id="3" xr3:uid="{D04EB0BA-6C1B-4F39-9FC5-09BCD459CE9C}" name="Gender" dataDxfId="50"/>
    <tableColumn id="4" xr3:uid="{D2F6A93E-3830-406D-BF72-1109A1503F1F}" name="Department" dataDxfId="49"/>
    <tableColumn id="5" xr3:uid="{8217F12C-6FC8-42E0-AAC5-5A7EF54EC974}" name="Salary" dataDxfId="48"/>
    <tableColumn id="6" xr3:uid="{C637217D-4865-4387-97BE-C3BF2C64560E}" name="Joining_Date" dataDxfId="47"/>
    <tableColumn id="7" xr3:uid="{2497E904-343F-4369-A8F6-C3C2FBA0213C}" name="Store_ID" dataDxfId="46"/>
    <tableColumn id="8" xr3:uid="{BEBD93B4-3C33-4C50-86BD-7379EB7DF6E5}" name="Employment_Status" dataDxfId="4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44" dataDxfId="43" tableBorderDxfId="42">
  <autoFilter ref="A1:K701" xr:uid="{ABE2D97C-FBE1-4199-80C0-B26FA776A15C}">
    <filterColumn colId="2">
      <filters>
        <filter val="F"/>
        <filter val="Female"/>
        <filter val="Femle"/>
      </filters>
    </filterColumn>
  </autoFilter>
  <tableColumns count="11">
    <tableColumn id="1" xr3:uid="{0A7B0205-1602-40FD-90BB-9C2C210FBD87}" name="Customer_ID" dataDxfId="41"/>
    <tableColumn id="2" xr3:uid="{F7F8B472-2FB9-49A9-8A0F-9617F5EA8436}" name="Customer_Name" dataDxfId="40"/>
    <tableColumn id="3" xr3:uid="{AE3CC05C-CF51-4991-8A90-54239BE16A50}" name="Gender" dataDxfId="39"/>
    <tableColumn id="4" xr3:uid="{EACE5E4A-693D-4773-B382-C4ED932E17AC}" name="DOB" dataDxfId="38"/>
    <tableColumn id="5" xr3:uid="{D2B319C7-C5B5-4BB2-8BA9-824A431B2C86}" name="Phone" dataDxfId="37"/>
    <tableColumn id="6" xr3:uid="{D5ECD96D-2880-4F2A-81BA-ACC6AE53B33C}" name="Email" dataDxfId="36"/>
    <tableColumn id="7" xr3:uid="{FA688C2F-3280-46CE-B9F0-37527C317426}" name="City" dataDxfId="35"/>
    <tableColumn id="8" xr3:uid="{C1EC6066-B3BE-49C1-8336-2585DFA69FE9}" name="State" dataDxfId="34"/>
    <tableColumn id="9" xr3:uid="{7F6105EF-98A3-4977-A9D4-2D4E570ABEE0}" name="Region" dataDxfId="33"/>
    <tableColumn id="10" xr3:uid="{DF375A9C-046B-42B5-903F-A977EA1809F7}" name="Membership" dataDxfId="32"/>
    <tableColumn id="11" xr3:uid="{F677E6FF-374F-4FDA-BDFE-7074ED4FF557}" name="Registration_Date" dataDxfId="31"/>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91C73D-E690-4446-AA4F-FDDC4EBC7352}" name="Table14" displayName="Table14" ref="A1:Z2501" totalsRowShown="0" headerRowDxfId="30" dataDxfId="29">
  <autoFilter ref="A1:Z2501" xr:uid="{4491C73D-E690-4446-AA4F-FDDC4EBC7352}"/>
  <tableColumns count="26">
    <tableColumn id="1" xr3:uid="{FB35DBF2-4A2E-4769-8151-B8C853408B1E}" name="Invoice_Number" dataDxfId="28"/>
    <tableColumn id="2" xr3:uid="{26AFC5E2-7D5A-4EBD-A8CD-E11EB06EBD1F}" name="Transaction_Date" dataDxfId="27"/>
    <tableColumn id="3" xr3:uid="{79486B17-8EEB-4BB9-8BC8-A2D312149083}" name="Customer_ID" dataDxfId="26"/>
    <tableColumn id="4" xr3:uid="{F931138D-DFC9-4E22-B80B-862DECC28A41}" name="Customer Name" dataDxfId="25">
      <calculatedColumnFormula>_xlfn.XLOOKUP(Sales_Transactions!$C2,Customer!$A$2:$A$701,Customer!$B$2:$B$701,"Missing")</calculatedColumnFormula>
    </tableColumn>
    <tableColumn id="5" xr3:uid="{70EAF85B-5481-4649-AC92-F7F0FD2AA1C9}" name="Membership" dataDxfId="24">
      <calculatedColumnFormula>_xlfn.XLOOKUP(Table14[[#This Row],[Customer_ID]],Table10[Customer_ID],Table10[Membership],"Missing Membership")</calculatedColumnFormula>
    </tableColumn>
    <tableColumn id="6" xr3:uid="{27BCC417-B826-414E-AAF4-82BCABB076AA}" name="Product_ID" dataDxfId="23"/>
    <tableColumn id="7" xr3:uid="{8A347AE3-C78F-4E31-8524-8683C736F0BE}" name="Product Name" dataDxfId="22">
      <calculatedColumnFormula>_xlfn.XLOOKUP(Sales_Transactions!$F2,Products!$A$2:$A$151,Products!$B$2:$B$151,"missing product")</calculatedColumnFormula>
    </tableColumn>
    <tableColumn id="8" xr3:uid="{8762FE6D-150D-4558-B773-2BF9D005F9B8}" name="Catogory" dataDxfId="21">
      <calculatedColumnFormula>_xlfn.XLOOKUP(Sales_Transactions!$F2,Table9[Product_ID],Table9[Category],"Missing Catogory")</calculatedColumnFormula>
    </tableColumn>
    <tableColumn id="9" xr3:uid="{E93AD9E9-EB22-4FAF-B6C0-54DEC004226E}" name="Store_ID" dataDxfId="20"/>
    <tableColumn id="10" xr3:uid="{20287324-73A6-4C81-B0A3-461AE9D384FC}" name="Store Name" dataDxfId="19">
      <calculatedColumnFormula>_xlfn.XLOOKUP(Sales_Transactions!$I2,Store!$A$2:$A$181,Store!$B$2:$B$181,"Missing Store")</calculatedColumnFormula>
    </tableColumn>
    <tableColumn id="11" xr3:uid="{793F0B75-E736-45D0-AE50-19AFE8ADDBA2}" name="Region" dataDxfId="18">
      <calculatedColumnFormula>_xlfn.XLOOKUP(Sales_Transactions!$I2,Store!$A$2:$A$181,Store!$D$2:$D$181,"Missing Region")</calculatedColumnFormula>
    </tableColumn>
    <tableColumn id="12" xr3:uid="{51AF4260-4479-4E67-9EA7-FE3B5F97114D}" name="Employee_ID" dataDxfId="17"/>
    <tableColumn id="13" xr3:uid="{7ADE0DBD-6560-43E5-8385-24F4BE0217C8}" name="Employee Name" dataDxfId="16"/>
    <tableColumn id="14" xr3:uid="{792785E5-DB62-42D5-B3CD-B6B7577CCC26}" name="Department" dataDxfId="15">
      <calculatedColumnFormula>_xlfn.XLOOKUP(Sales_Transactions!$L2,Table12[Employee_ID],Table12[Department],"Missing Department")</calculatedColumnFormula>
    </tableColumn>
    <tableColumn id="15" xr3:uid="{DDFBA5C8-D86A-443A-9625-A52EA6C754CE}" name="Quantity" dataDxfId="14"/>
    <tableColumn id="16" xr3:uid="{E29E3D3A-7FA8-4868-AE7A-3AE9BE9537CE}" name="Unit_Price" dataDxfId="13"/>
    <tableColumn id="17" xr3:uid="{96F3391D-1AF6-47D7-A7C9-97EF964FDD4A}" name="Discount_Pct" dataDxfId="12"/>
    <tableColumn id="18" xr3:uid="{5EB617D7-EC37-4D57-9B2D-DC93AA787D29}" name="Discount_Amount" dataDxfId="11"/>
    <tableColumn id="19" xr3:uid="{D416D51A-4F6A-4408-ACCD-090F48CF8F11}" name="Sales_Amount" dataDxfId="10"/>
    <tableColumn id="20" xr3:uid="{072C9376-F069-4422-B342-502E43104C7F}" name="Cost_Amount" dataDxfId="9"/>
    <tableColumn id="21" xr3:uid="{1005B604-C5F5-4993-891A-F2D8A193EB2D}" name="Profit" dataDxfId="8"/>
    <tableColumn id="22" xr3:uid="{F8C3F40D-A2CC-492E-B7BD-2188F265ACFE}" name="Payment_Mode" dataDxfId="7"/>
    <tableColumn id="23" xr3:uid="{7FCC0423-F9D1-45BD-8CB8-539DD00EB2C6}" name="Return_Status" dataDxfId="6"/>
    <tableColumn id="24" xr3:uid="{BE2DCFD7-F1E8-484D-94F0-CCF173DAAA59}" name="Sales_Channel" dataDxfId="5"/>
    <tableColumn id="25" xr3:uid="{C9D06F0C-AB07-4E68-8798-6ACB9262CC6F}" name="Order_Time" dataDxfId="4"/>
    <tableColumn id="26" xr3:uid="{07E52075-3AA2-47E5-AA20-8E0B718CE7B6}" name="Day_Type"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dimension ref="A1:I86"/>
  <sheetViews>
    <sheetView workbookViewId="0">
      <selection activeCell="F89" sqref="F89"/>
    </sheetView>
  </sheetViews>
  <sheetFormatPr defaultRowHeight="14.4" x14ac:dyDescent="0.3"/>
  <cols>
    <col min="1" max="1" width="13.5546875" bestFit="1" customWidth="1"/>
    <col min="2" max="2" width="34.5546875" bestFit="1" customWidth="1"/>
    <col min="3" max="3" width="23.33203125" bestFit="1" customWidth="1"/>
    <col min="4" max="4" width="11" bestFit="1" customWidth="1"/>
    <col min="5" max="5" width="38.44140625" bestFit="1" customWidth="1"/>
    <col min="6" max="6" width="12.88671875" bestFit="1" customWidth="1"/>
    <col min="7" max="7" width="18.109375" bestFit="1" customWidth="1"/>
    <col min="8" max="8" width="8.88671875" bestFit="1" customWidth="1"/>
    <col min="9" max="9" width="8.6640625" bestFit="1" customWidth="1"/>
  </cols>
  <sheetData>
    <row r="1" spans="1:9" x14ac:dyDescent="0.3">
      <c r="A1" t="s">
        <v>6420</v>
      </c>
      <c r="B1" t="s">
        <v>7016</v>
      </c>
      <c r="C1" t="s">
        <v>7017</v>
      </c>
      <c r="D1" t="s">
        <v>4619</v>
      </c>
      <c r="E1" t="s">
        <v>4620</v>
      </c>
      <c r="F1" t="s">
        <v>4621</v>
      </c>
      <c r="G1" t="s">
        <v>7018</v>
      </c>
      <c r="H1" t="s">
        <v>7019</v>
      </c>
      <c r="I1" t="s">
        <v>6422</v>
      </c>
    </row>
    <row r="2" spans="1:9" x14ac:dyDescent="0.3">
      <c r="A2" t="s">
        <v>6482</v>
      </c>
      <c r="B2" t="s">
        <v>7020</v>
      </c>
      <c r="C2" t="s">
        <v>6962</v>
      </c>
      <c r="D2">
        <v>9826600539</v>
      </c>
      <c r="E2" t="s">
        <v>7021</v>
      </c>
      <c r="F2" t="s">
        <v>4656</v>
      </c>
      <c r="G2">
        <v>4</v>
      </c>
      <c r="H2">
        <v>4.3</v>
      </c>
      <c r="I2" t="s">
        <v>6121</v>
      </c>
    </row>
    <row r="3" spans="1:9" x14ac:dyDescent="0.3">
      <c r="A3" t="s">
        <v>6539</v>
      </c>
      <c r="B3" t="s">
        <v>7022</v>
      </c>
      <c r="C3" t="s">
        <v>5290</v>
      </c>
      <c r="D3">
        <v>9349817734</v>
      </c>
      <c r="E3" t="s">
        <v>7023</v>
      </c>
      <c r="F3" t="s">
        <v>4629</v>
      </c>
      <c r="G3">
        <v>2</v>
      </c>
      <c r="H3">
        <v>2.7</v>
      </c>
      <c r="I3" t="s">
        <v>6121</v>
      </c>
    </row>
    <row r="4" spans="1:9" x14ac:dyDescent="0.3">
      <c r="A4" t="s">
        <v>6446</v>
      </c>
      <c r="B4" t="s">
        <v>7024</v>
      </c>
      <c r="C4" t="s">
        <v>7025</v>
      </c>
      <c r="D4">
        <v>9732719211</v>
      </c>
      <c r="E4" t="s">
        <v>7026</v>
      </c>
      <c r="F4" t="s">
        <v>4672</v>
      </c>
      <c r="G4">
        <v>8</v>
      </c>
      <c r="H4">
        <v>3.1</v>
      </c>
      <c r="I4" t="s">
        <v>6121</v>
      </c>
    </row>
    <row r="5" spans="1:9" x14ac:dyDescent="0.3">
      <c r="A5" t="s">
        <v>6701</v>
      </c>
      <c r="B5" t="s">
        <v>7027</v>
      </c>
      <c r="C5" t="s">
        <v>7028</v>
      </c>
      <c r="D5">
        <v>9398362082</v>
      </c>
      <c r="E5" t="s">
        <v>7029</v>
      </c>
      <c r="F5" t="s">
        <v>4753</v>
      </c>
      <c r="G5">
        <v>13</v>
      </c>
      <c r="H5">
        <v>3.6</v>
      </c>
      <c r="I5" t="s">
        <v>6121</v>
      </c>
    </row>
    <row r="6" spans="1:9" x14ac:dyDescent="0.3">
      <c r="A6" t="s">
        <v>7030</v>
      </c>
      <c r="B6" t="s">
        <v>7031</v>
      </c>
      <c r="C6" t="s">
        <v>6177</v>
      </c>
      <c r="D6">
        <v>9469319644</v>
      </c>
      <c r="E6" t="s">
        <v>7032</v>
      </c>
      <c r="F6" t="s">
        <v>4661</v>
      </c>
      <c r="G6">
        <v>8</v>
      </c>
      <c r="H6">
        <v>2.7</v>
      </c>
      <c r="I6" t="s">
        <v>6121</v>
      </c>
    </row>
    <row r="7" spans="1:9" x14ac:dyDescent="0.3">
      <c r="A7" t="s">
        <v>6721</v>
      </c>
      <c r="B7" t="s">
        <v>7033</v>
      </c>
      <c r="C7" t="s">
        <v>7034</v>
      </c>
      <c r="D7">
        <v>9506448196</v>
      </c>
      <c r="E7" t="s">
        <v>7035</v>
      </c>
      <c r="F7" t="s">
        <v>4672</v>
      </c>
      <c r="G7">
        <v>45</v>
      </c>
      <c r="H7">
        <v>4.9000000000000004</v>
      </c>
      <c r="I7" t="s">
        <v>6121</v>
      </c>
    </row>
    <row r="8" spans="1:9" x14ac:dyDescent="0.3">
      <c r="A8" t="s">
        <v>6473</v>
      </c>
      <c r="B8" t="s">
        <v>7036</v>
      </c>
      <c r="C8" t="s">
        <v>5632</v>
      </c>
      <c r="D8">
        <v>9174684276</v>
      </c>
      <c r="E8" t="s">
        <v>7037</v>
      </c>
      <c r="F8" t="s">
        <v>4635</v>
      </c>
      <c r="G8">
        <v>11</v>
      </c>
      <c r="H8">
        <v>3</v>
      </c>
      <c r="I8" t="s">
        <v>6121</v>
      </c>
    </row>
    <row r="9" spans="1:9" x14ac:dyDescent="0.3">
      <c r="A9" t="s">
        <v>6612</v>
      </c>
      <c r="B9" t="s">
        <v>7038</v>
      </c>
      <c r="C9" t="s">
        <v>7039</v>
      </c>
      <c r="D9">
        <v>9398471886</v>
      </c>
      <c r="E9" t="s">
        <v>7040</v>
      </c>
      <c r="F9" t="s">
        <v>4656</v>
      </c>
      <c r="G9">
        <v>15</v>
      </c>
      <c r="H9">
        <v>2.8</v>
      </c>
      <c r="I9" t="s">
        <v>6121</v>
      </c>
    </row>
    <row r="10" spans="1:9" x14ac:dyDescent="0.3">
      <c r="A10" t="s">
        <v>6670</v>
      </c>
      <c r="B10" t="s">
        <v>7041</v>
      </c>
      <c r="C10" t="s">
        <v>7042</v>
      </c>
      <c r="D10">
        <v>9853573823</v>
      </c>
      <c r="E10" t="s">
        <v>7043</v>
      </c>
      <c r="F10" t="s">
        <v>4635</v>
      </c>
      <c r="G10">
        <v>5</v>
      </c>
      <c r="H10">
        <v>4.2</v>
      </c>
      <c r="I10" t="s">
        <v>6121</v>
      </c>
    </row>
    <row r="11" spans="1:9" x14ac:dyDescent="0.3">
      <c r="A11" t="s">
        <v>6580</v>
      </c>
      <c r="B11" t="s">
        <v>7044</v>
      </c>
      <c r="C11" t="s">
        <v>7045</v>
      </c>
      <c r="D11">
        <v>9596348124</v>
      </c>
      <c r="E11" t="s">
        <v>7046</v>
      </c>
      <c r="F11" t="s">
        <v>4672</v>
      </c>
      <c r="G11">
        <v>13</v>
      </c>
      <c r="H11">
        <v>3.1</v>
      </c>
      <c r="I11" t="s">
        <v>6121</v>
      </c>
    </row>
    <row r="12" spans="1:9" x14ac:dyDescent="0.3">
      <c r="A12" t="s">
        <v>6637</v>
      </c>
      <c r="B12" t="s">
        <v>7047</v>
      </c>
      <c r="C12" t="s">
        <v>5572</v>
      </c>
      <c r="D12">
        <v>9924970419</v>
      </c>
      <c r="E12" t="s">
        <v>7048</v>
      </c>
      <c r="F12" t="s">
        <v>4672</v>
      </c>
      <c r="G12">
        <v>5</v>
      </c>
      <c r="H12">
        <v>4.2</v>
      </c>
      <c r="I12" t="s">
        <v>6121</v>
      </c>
    </row>
    <row r="13" spans="1:9" x14ac:dyDescent="0.3">
      <c r="A13" t="s">
        <v>6435</v>
      </c>
      <c r="B13" t="s">
        <v>7049</v>
      </c>
      <c r="C13" t="s">
        <v>7050</v>
      </c>
      <c r="D13">
        <v>9326541099</v>
      </c>
      <c r="E13" t="s">
        <v>7051</v>
      </c>
      <c r="F13" t="s">
        <v>4635</v>
      </c>
      <c r="G13">
        <v>8</v>
      </c>
      <c r="H13">
        <v>3.2</v>
      </c>
      <c r="I13" t="s">
        <v>6121</v>
      </c>
    </row>
    <row r="14" spans="1:9" x14ac:dyDescent="0.3">
      <c r="A14" t="s">
        <v>6549</v>
      </c>
      <c r="B14" t="s">
        <v>7052</v>
      </c>
      <c r="C14" t="s">
        <v>7053</v>
      </c>
      <c r="D14">
        <v>9790256940</v>
      </c>
      <c r="E14" t="s">
        <v>7054</v>
      </c>
      <c r="F14" t="s">
        <v>7285</v>
      </c>
      <c r="G14">
        <v>8</v>
      </c>
      <c r="H14">
        <v>4.7</v>
      </c>
      <c r="I14" t="s">
        <v>6121</v>
      </c>
    </row>
    <row r="15" spans="1:9" x14ac:dyDescent="0.3">
      <c r="A15" t="s">
        <v>7055</v>
      </c>
      <c r="B15" t="s">
        <v>7056</v>
      </c>
      <c r="C15" t="s">
        <v>5679</v>
      </c>
      <c r="D15">
        <v>9727694430</v>
      </c>
      <c r="E15" t="s">
        <v>7057</v>
      </c>
      <c r="F15" t="s">
        <v>4672</v>
      </c>
      <c r="G15">
        <v>10</v>
      </c>
      <c r="H15">
        <v>3.2</v>
      </c>
      <c r="I15" t="s">
        <v>6121</v>
      </c>
    </row>
    <row r="16" spans="1:9" x14ac:dyDescent="0.3">
      <c r="A16" t="s">
        <v>6520</v>
      </c>
      <c r="B16" t="s">
        <v>7058</v>
      </c>
      <c r="C16" t="s">
        <v>7059</v>
      </c>
      <c r="D16">
        <v>9911514914</v>
      </c>
      <c r="E16" t="s">
        <v>7060</v>
      </c>
      <c r="F16" t="s">
        <v>4753</v>
      </c>
      <c r="G16">
        <v>10</v>
      </c>
      <c r="H16">
        <v>3.7</v>
      </c>
      <c r="I16" t="s">
        <v>6121</v>
      </c>
    </row>
    <row r="17" spans="1:9" x14ac:dyDescent="0.3">
      <c r="A17" t="s">
        <v>6599</v>
      </c>
      <c r="B17" t="s">
        <v>7061</v>
      </c>
      <c r="C17" t="s">
        <v>7045</v>
      </c>
      <c r="D17">
        <v>9509760584</v>
      </c>
      <c r="E17" t="s">
        <v>7062</v>
      </c>
      <c r="F17" t="s">
        <v>4702</v>
      </c>
      <c r="G17">
        <v>11</v>
      </c>
      <c r="H17">
        <v>2.7</v>
      </c>
      <c r="I17" t="s">
        <v>6121</v>
      </c>
    </row>
    <row r="18" spans="1:9" x14ac:dyDescent="0.3">
      <c r="A18" t="s">
        <v>7063</v>
      </c>
      <c r="B18" t="s">
        <v>7064</v>
      </c>
      <c r="C18" t="s">
        <v>7065</v>
      </c>
      <c r="D18">
        <v>9831980933</v>
      </c>
      <c r="E18" t="s">
        <v>7066</v>
      </c>
      <c r="F18" t="s">
        <v>7067</v>
      </c>
      <c r="G18">
        <v>12</v>
      </c>
      <c r="H18">
        <v>4.3</v>
      </c>
      <c r="I18" t="s">
        <v>6121</v>
      </c>
    </row>
    <row r="19" spans="1:9" x14ac:dyDescent="0.3">
      <c r="A19" t="s">
        <v>7068</v>
      </c>
      <c r="B19" t="s">
        <v>7069</v>
      </c>
      <c r="C19" t="s">
        <v>6404</v>
      </c>
      <c r="D19">
        <v>9587182120</v>
      </c>
      <c r="E19" t="s">
        <v>7070</v>
      </c>
      <c r="F19" t="s">
        <v>4661</v>
      </c>
      <c r="G19">
        <v>6</v>
      </c>
      <c r="H19">
        <v>3.6</v>
      </c>
      <c r="I19" t="s">
        <v>6121</v>
      </c>
    </row>
    <row r="20" spans="1:9" x14ac:dyDescent="0.3">
      <c r="A20" t="s">
        <v>6488</v>
      </c>
      <c r="B20" t="s">
        <v>7071</v>
      </c>
      <c r="C20" t="s">
        <v>7072</v>
      </c>
      <c r="D20">
        <v>9771410971</v>
      </c>
      <c r="E20" t="s">
        <v>7073</v>
      </c>
      <c r="F20" t="s">
        <v>4753</v>
      </c>
      <c r="G20">
        <v>10</v>
      </c>
      <c r="H20">
        <v>4.8</v>
      </c>
      <c r="I20" t="s">
        <v>6121</v>
      </c>
    </row>
    <row r="21" spans="1:9" x14ac:dyDescent="0.3">
      <c r="A21" t="s">
        <v>6628</v>
      </c>
      <c r="B21" t="s">
        <v>7074</v>
      </c>
      <c r="C21" t="s">
        <v>7075</v>
      </c>
      <c r="D21">
        <v>9679153816</v>
      </c>
      <c r="E21" t="s">
        <v>7076</v>
      </c>
      <c r="F21" t="s">
        <v>4753</v>
      </c>
      <c r="G21">
        <v>7</v>
      </c>
      <c r="H21">
        <v>4.4000000000000004</v>
      </c>
      <c r="I21" t="s">
        <v>6121</v>
      </c>
    </row>
    <row r="22" spans="1:9" x14ac:dyDescent="0.3">
      <c r="A22" t="s">
        <v>6508</v>
      </c>
      <c r="B22" t="s">
        <v>7077</v>
      </c>
      <c r="C22" t="s">
        <v>7078</v>
      </c>
      <c r="D22">
        <v>9489747629</v>
      </c>
      <c r="E22" t="s">
        <v>7079</v>
      </c>
      <c r="F22" t="s">
        <v>4635</v>
      </c>
      <c r="G22">
        <v>9</v>
      </c>
      <c r="H22">
        <v>2.5</v>
      </c>
      <c r="I22" t="s">
        <v>6121</v>
      </c>
    </row>
    <row r="23" spans="1:9" x14ac:dyDescent="0.3">
      <c r="A23" t="s">
        <v>6578</v>
      </c>
      <c r="B23" t="s">
        <v>7080</v>
      </c>
      <c r="C23" t="s">
        <v>6013</v>
      </c>
      <c r="D23">
        <v>9174316370</v>
      </c>
      <c r="E23" t="s">
        <v>7081</v>
      </c>
      <c r="F23" t="s">
        <v>4661</v>
      </c>
      <c r="G23">
        <v>13</v>
      </c>
      <c r="H23">
        <v>3.7</v>
      </c>
      <c r="I23" t="s">
        <v>6121</v>
      </c>
    </row>
    <row r="24" spans="1:9" x14ac:dyDescent="0.3">
      <c r="A24" t="s">
        <v>7082</v>
      </c>
      <c r="B24" t="s">
        <v>7083</v>
      </c>
      <c r="C24" t="s">
        <v>5861</v>
      </c>
      <c r="D24">
        <v>9666585408</v>
      </c>
      <c r="E24" t="s">
        <v>7084</v>
      </c>
      <c r="F24" t="s">
        <v>4676</v>
      </c>
      <c r="G24">
        <v>10</v>
      </c>
      <c r="H24">
        <v>2.9</v>
      </c>
      <c r="I24" t="s">
        <v>6121</v>
      </c>
    </row>
    <row r="25" spans="1:9" x14ac:dyDescent="0.3">
      <c r="A25" t="s">
        <v>6556</v>
      </c>
      <c r="B25" t="s">
        <v>7085</v>
      </c>
      <c r="C25" t="s">
        <v>5393</v>
      </c>
      <c r="D25">
        <v>9821218382</v>
      </c>
      <c r="E25" t="s">
        <v>7086</v>
      </c>
      <c r="F25" t="s">
        <v>4656</v>
      </c>
      <c r="G25">
        <v>13</v>
      </c>
      <c r="H25">
        <v>3.3</v>
      </c>
      <c r="I25" t="s">
        <v>6121</v>
      </c>
    </row>
    <row r="26" spans="1:9" x14ac:dyDescent="0.3">
      <c r="A26" t="s">
        <v>7087</v>
      </c>
      <c r="B26" t="s">
        <v>7088</v>
      </c>
      <c r="C26" t="s">
        <v>7089</v>
      </c>
      <c r="D26">
        <v>9463016614</v>
      </c>
      <c r="E26" t="s">
        <v>7090</v>
      </c>
      <c r="F26" t="s">
        <v>4661</v>
      </c>
      <c r="G26">
        <v>5</v>
      </c>
      <c r="H26">
        <v>3.1</v>
      </c>
      <c r="I26" t="s">
        <v>6121</v>
      </c>
    </row>
    <row r="27" spans="1:9" x14ac:dyDescent="0.3">
      <c r="A27" t="s">
        <v>7091</v>
      </c>
      <c r="B27" t="s">
        <v>7092</v>
      </c>
      <c r="C27" t="s">
        <v>5580</v>
      </c>
      <c r="D27">
        <v>9163215224</v>
      </c>
      <c r="E27" t="s">
        <v>7093</v>
      </c>
      <c r="F27" t="s">
        <v>4629</v>
      </c>
      <c r="G27">
        <v>3</v>
      </c>
      <c r="H27">
        <v>4.3</v>
      </c>
      <c r="I27" t="s">
        <v>6121</v>
      </c>
    </row>
    <row r="28" spans="1:9" x14ac:dyDescent="0.3">
      <c r="A28" t="s">
        <v>7094</v>
      </c>
      <c r="B28" t="s">
        <v>7095</v>
      </c>
      <c r="C28" t="s">
        <v>7096</v>
      </c>
      <c r="D28">
        <v>9621209849</v>
      </c>
      <c r="E28" t="s">
        <v>7097</v>
      </c>
      <c r="F28" t="s">
        <v>4672</v>
      </c>
      <c r="G28">
        <v>5</v>
      </c>
      <c r="H28">
        <v>3.2</v>
      </c>
      <c r="I28" t="s">
        <v>6121</v>
      </c>
    </row>
    <row r="29" spans="1:9" x14ac:dyDescent="0.3">
      <c r="A29" t="s">
        <v>6480</v>
      </c>
      <c r="B29" t="s">
        <v>7098</v>
      </c>
      <c r="C29" t="s">
        <v>6203</v>
      </c>
      <c r="D29">
        <v>9967043303</v>
      </c>
      <c r="E29" t="s">
        <v>7099</v>
      </c>
      <c r="F29" t="s">
        <v>4676</v>
      </c>
      <c r="G29">
        <v>5</v>
      </c>
      <c r="H29">
        <v>4.5</v>
      </c>
      <c r="I29" t="s">
        <v>6121</v>
      </c>
    </row>
    <row r="30" spans="1:9" x14ac:dyDescent="0.3">
      <c r="A30" t="s">
        <v>7100</v>
      </c>
      <c r="B30" t="s">
        <v>7101</v>
      </c>
      <c r="C30" t="s">
        <v>7102</v>
      </c>
      <c r="D30">
        <v>9882839238</v>
      </c>
      <c r="E30" t="s">
        <v>7103</v>
      </c>
      <c r="F30" t="s">
        <v>4635</v>
      </c>
      <c r="G30">
        <v>8</v>
      </c>
      <c r="H30">
        <v>3.5</v>
      </c>
      <c r="I30" t="s">
        <v>6121</v>
      </c>
    </row>
    <row r="31" spans="1:9" x14ac:dyDescent="0.3">
      <c r="A31" t="s">
        <v>6642</v>
      </c>
      <c r="B31" t="s">
        <v>7104</v>
      </c>
      <c r="C31" t="s">
        <v>4899</v>
      </c>
      <c r="D31">
        <v>9366992705</v>
      </c>
      <c r="E31" t="s">
        <v>7105</v>
      </c>
      <c r="F31" t="s">
        <v>4635</v>
      </c>
      <c r="G31">
        <v>14</v>
      </c>
      <c r="H31">
        <v>4.7</v>
      </c>
      <c r="I31" t="s">
        <v>6121</v>
      </c>
    </row>
    <row r="32" spans="1:9" x14ac:dyDescent="0.3">
      <c r="A32" t="s">
        <v>6444</v>
      </c>
      <c r="B32" t="s">
        <v>7106</v>
      </c>
      <c r="C32" t="s">
        <v>6373</v>
      </c>
      <c r="D32">
        <v>9180943908</v>
      </c>
      <c r="E32" t="s">
        <v>7107</v>
      </c>
      <c r="F32" t="s">
        <v>7285</v>
      </c>
      <c r="G32">
        <v>6</v>
      </c>
      <c r="H32">
        <v>3.7</v>
      </c>
      <c r="I32" t="s">
        <v>6121</v>
      </c>
    </row>
    <row r="33" spans="1:9" x14ac:dyDescent="0.3">
      <c r="A33" t="s">
        <v>6667</v>
      </c>
      <c r="B33" t="s">
        <v>7108</v>
      </c>
      <c r="C33" t="s">
        <v>7109</v>
      </c>
      <c r="D33">
        <v>9997677788</v>
      </c>
      <c r="E33" t="s">
        <v>7110</v>
      </c>
      <c r="F33" t="s">
        <v>4629</v>
      </c>
      <c r="G33">
        <v>12</v>
      </c>
      <c r="H33">
        <v>5</v>
      </c>
      <c r="I33" t="s">
        <v>6121</v>
      </c>
    </row>
    <row r="34" spans="1:9" x14ac:dyDescent="0.3">
      <c r="A34" t="s">
        <v>6690</v>
      </c>
      <c r="B34" t="s">
        <v>7111</v>
      </c>
      <c r="C34" t="s">
        <v>7112</v>
      </c>
      <c r="D34">
        <v>9530613729</v>
      </c>
      <c r="E34" t="s">
        <v>7113</v>
      </c>
      <c r="F34" t="s">
        <v>4702</v>
      </c>
      <c r="G34">
        <v>9</v>
      </c>
      <c r="H34">
        <v>3.7</v>
      </c>
      <c r="I34" t="s">
        <v>6121</v>
      </c>
    </row>
    <row r="35" spans="1:9" x14ac:dyDescent="0.3">
      <c r="A35" t="s">
        <v>6441</v>
      </c>
      <c r="B35" t="s">
        <v>7114</v>
      </c>
      <c r="C35" t="s">
        <v>7115</v>
      </c>
      <c r="D35">
        <v>9884374109</v>
      </c>
      <c r="E35" t="s">
        <v>7116</v>
      </c>
      <c r="F35" t="s">
        <v>4676</v>
      </c>
      <c r="G35">
        <v>6</v>
      </c>
      <c r="H35">
        <v>3.6</v>
      </c>
      <c r="I35" t="s">
        <v>6121</v>
      </c>
    </row>
    <row r="36" spans="1:9" x14ac:dyDescent="0.3">
      <c r="A36" t="s">
        <v>6629</v>
      </c>
      <c r="B36" t="s">
        <v>7117</v>
      </c>
      <c r="C36" t="s">
        <v>5691</v>
      </c>
      <c r="D36">
        <v>9721890096</v>
      </c>
      <c r="E36" t="s">
        <v>7118</v>
      </c>
      <c r="F36" t="s">
        <v>4640</v>
      </c>
      <c r="G36">
        <v>5</v>
      </c>
      <c r="H36">
        <v>4.9000000000000004</v>
      </c>
      <c r="I36" t="s">
        <v>6121</v>
      </c>
    </row>
    <row r="37" spans="1:9" x14ac:dyDescent="0.3">
      <c r="A37" t="s">
        <v>6592</v>
      </c>
      <c r="B37" t="s">
        <v>7119</v>
      </c>
      <c r="C37" t="s">
        <v>5865</v>
      </c>
      <c r="D37">
        <v>9670292350</v>
      </c>
      <c r="E37" t="s">
        <v>7120</v>
      </c>
      <c r="F37" t="s">
        <v>4629</v>
      </c>
      <c r="G37">
        <v>11</v>
      </c>
      <c r="H37">
        <v>3.7</v>
      </c>
      <c r="I37" t="s">
        <v>6121</v>
      </c>
    </row>
    <row r="38" spans="1:9" x14ac:dyDescent="0.3">
      <c r="A38" t="s">
        <v>6484</v>
      </c>
      <c r="B38" t="s">
        <v>7121</v>
      </c>
      <c r="C38" t="s">
        <v>7122</v>
      </c>
      <c r="D38">
        <v>9825003955</v>
      </c>
      <c r="E38" t="s">
        <v>7123</v>
      </c>
      <c r="F38" t="s">
        <v>4753</v>
      </c>
      <c r="G38">
        <v>3</v>
      </c>
      <c r="H38">
        <v>4</v>
      </c>
      <c r="I38" t="s">
        <v>6121</v>
      </c>
    </row>
    <row r="39" spans="1:9" x14ac:dyDescent="0.3">
      <c r="A39" t="s">
        <v>6553</v>
      </c>
      <c r="B39" t="s">
        <v>7124</v>
      </c>
      <c r="C39" t="s">
        <v>7125</v>
      </c>
      <c r="D39">
        <v>9188029013</v>
      </c>
      <c r="E39" t="s">
        <v>7126</v>
      </c>
      <c r="F39" t="s">
        <v>4696</v>
      </c>
      <c r="G39">
        <v>11</v>
      </c>
      <c r="H39">
        <v>2.6</v>
      </c>
      <c r="I39" t="s">
        <v>6121</v>
      </c>
    </row>
    <row r="40" spans="1:9" x14ac:dyDescent="0.3">
      <c r="A40" t="s">
        <v>6561</v>
      </c>
      <c r="B40" t="s">
        <v>7127</v>
      </c>
      <c r="C40" t="s">
        <v>5899</v>
      </c>
      <c r="D40">
        <v>9437352358</v>
      </c>
      <c r="E40" t="s">
        <v>7128</v>
      </c>
      <c r="F40" t="s">
        <v>4640</v>
      </c>
      <c r="G40">
        <v>5</v>
      </c>
      <c r="H40">
        <v>4.2</v>
      </c>
      <c r="I40" t="s">
        <v>6121</v>
      </c>
    </row>
    <row r="41" spans="1:9" x14ac:dyDescent="0.3">
      <c r="A41" t="s">
        <v>6573</v>
      </c>
      <c r="B41" t="s">
        <v>7129</v>
      </c>
      <c r="C41" t="s">
        <v>6250</v>
      </c>
      <c r="D41">
        <v>9670292350</v>
      </c>
      <c r="E41" t="s">
        <v>7130</v>
      </c>
      <c r="F41" t="s">
        <v>4640</v>
      </c>
      <c r="G41">
        <v>9</v>
      </c>
      <c r="H41">
        <v>3.3</v>
      </c>
      <c r="I41" t="s">
        <v>6121</v>
      </c>
    </row>
    <row r="42" spans="1:9" x14ac:dyDescent="0.3">
      <c r="A42" t="s">
        <v>6453</v>
      </c>
      <c r="B42" t="s">
        <v>7131</v>
      </c>
      <c r="C42" t="s">
        <v>7132</v>
      </c>
      <c r="D42">
        <v>9384756779</v>
      </c>
      <c r="E42" t="s">
        <v>7133</v>
      </c>
      <c r="F42" t="s">
        <v>4661</v>
      </c>
      <c r="G42">
        <v>10</v>
      </c>
      <c r="H42">
        <v>3</v>
      </c>
      <c r="I42" t="s">
        <v>6121</v>
      </c>
    </row>
    <row r="43" spans="1:9" x14ac:dyDescent="0.3">
      <c r="A43" t="s">
        <v>6497</v>
      </c>
      <c r="B43" t="s">
        <v>7134</v>
      </c>
      <c r="C43" t="s">
        <v>7135</v>
      </c>
      <c r="D43">
        <v>9570497096</v>
      </c>
      <c r="E43" t="s">
        <v>7136</v>
      </c>
      <c r="F43" t="s">
        <v>4656</v>
      </c>
      <c r="G43">
        <v>7</v>
      </c>
      <c r="H43">
        <v>3.2</v>
      </c>
      <c r="I43" t="s">
        <v>6121</v>
      </c>
    </row>
    <row r="44" spans="1:9" x14ac:dyDescent="0.3">
      <c r="A44" t="s">
        <v>6532</v>
      </c>
      <c r="B44" t="s">
        <v>7137</v>
      </c>
      <c r="C44" t="s">
        <v>7138</v>
      </c>
      <c r="D44">
        <v>9421455482</v>
      </c>
      <c r="E44" t="s">
        <v>7139</v>
      </c>
      <c r="F44" t="s">
        <v>4629</v>
      </c>
      <c r="G44">
        <v>12</v>
      </c>
      <c r="H44">
        <v>4.5</v>
      </c>
      <c r="I44" t="s">
        <v>6121</v>
      </c>
    </row>
    <row r="45" spans="1:9" x14ac:dyDescent="0.3">
      <c r="A45" t="s">
        <v>6438</v>
      </c>
      <c r="B45" t="s">
        <v>7140</v>
      </c>
      <c r="C45" t="s">
        <v>7141</v>
      </c>
      <c r="D45">
        <v>9266910922</v>
      </c>
      <c r="E45" t="s">
        <v>7142</v>
      </c>
      <c r="F45" t="s">
        <v>4661</v>
      </c>
      <c r="G45">
        <v>3</v>
      </c>
      <c r="H45">
        <v>4.4000000000000004</v>
      </c>
      <c r="I45" t="s">
        <v>6121</v>
      </c>
    </row>
    <row r="46" spans="1:9" x14ac:dyDescent="0.3">
      <c r="A46" t="s">
        <v>6676</v>
      </c>
      <c r="B46" t="s">
        <v>7143</v>
      </c>
      <c r="C46" t="s">
        <v>7144</v>
      </c>
      <c r="D46">
        <v>9383450553</v>
      </c>
      <c r="E46" t="s">
        <v>7145</v>
      </c>
      <c r="F46" t="s">
        <v>4656</v>
      </c>
      <c r="G46">
        <v>12</v>
      </c>
      <c r="H46">
        <v>4.0999999999999996</v>
      </c>
      <c r="I46" t="s">
        <v>6121</v>
      </c>
    </row>
    <row r="47" spans="1:9" x14ac:dyDescent="0.3">
      <c r="A47" t="s">
        <v>6450</v>
      </c>
      <c r="B47" t="s">
        <v>7146</v>
      </c>
      <c r="C47" t="s">
        <v>5241</v>
      </c>
      <c r="D47">
        <v>9103807155</v>
      </c>
      <c r="E47" t="s">
        <v>7147</v>
      </c>
      <c r="F47" t="s">
        <v>4702</v>
      </c>
      <c r="G47">
        <v>15</v>
      </c>
      <c r="H47">
        <v>3.2</v>
      </c>
      <c r="I47" t="s">
        <v>6121</v>
      </c>
    </row>
    <row r="48" spans="1:9" x14ac:dyDescent="0.3">
      <c r="A48" t="s">
        <v>6459</v>
      </c>
      <c r="B48" t="s">
        <v>7148</v>
      </c>
      <c r="C48" t="s">
        <v>7149</v>
      </c>
      <c r="D48">
        <v>9702269164</v>
      </c>
      <c r="E48" t="s">
        <v>7150</v>
      </c>
      <c r="F48" t="s">
        <v>4676</v>
      </c>
      <c r="G48">
        <v>10</v>
      </c>
      <c r="H48">
        <v>4.3</v>
      </c>
      <c r="I48" t="s">
        <v>6121</v>
      </c>
    </row>
    <row r="49" spans="1:9" x14ac:dyDescent="0.3">
      <c r="A49" t="s">
        <v>6623</v>
      </c>
      <c r="B49" t="s">
        <v>7151</v>
      </c>
      <c r="C49" t="s">
        <v>7152</v>
      </c>
      <c r="D49">
        <v>9693269304</v>
      </c>
      <c r="E49" t="s">
        <v>7153</v>
      </c>
      <c r="F49" t="s">
        <v>4629</v>
      </c>
      <c r="G49">
        <v>15</v>
      </c>
      <c r="H49">
        <v>3.4</v>
      </c>
      <c r="I49" t="s">
        <v>6121</v>
      </c>
    </row>
    <row r="50" spans="1:9" x14ac:dyDescent="0.3">
      <c r="A50" t="s">
        <v>6536</v>
      </c>
      <c r="B50" t="s">
        <v>7154</v>
      </c>
      <c r="C50" t="s">
        <v>7155</v>
      </c>
      <c r="D50">
        <v>9367930513</v>
      </c>
      <c r="E50" t="s">
        <v>7156</v>
      </c>
      <c r="F50" t="s">
        <v>4629</v>
      </c>
      <c r="G50">
        <v>7</v>
      </c>
      <c r="H50">
        <v>3</v>
      </c>
      <c r="I50" t="s">
        <v>6121</v>
      </c>
    </row>
    <row r="51" spans="1:9" x14ac:dyDescent="0.3">
      <c r="A51" t="s">
        <v>6527</v>
      </c>
      <c r="B51" t="s">
        <v>7157</v>
      </c>
      <c r="C51" t="s">
        <v>7158</v>
      </c>
      <c r="D51">
        <v>9958872154</v>
      </c>
      <c r="E51" t="s">
        <v>7159</v>
      </c>
      <c r="F51" t="s">
        <v>4753</v>
      </c>
      <c r="G51">
        <v>5</v>
      </c>
      <c r="H51">
        <v>4.7</v>
      </c>
      <c r="I51" t="s">
        <v>6398</v>
      </c>
    </row>
    <row r="52" spans="1:9" x14ac:dyDescent="0.3">
      <c r="A52" t="s">
        <v>6698</v>
      </c>
      <c r="B52" t="s">
        <v>7160</v>
      </c>
      <c r="C52" t="s">
        <v>7161</v>
      </c>
      <c r="D52">
        <v>9961393416</v>
      </c>
      <c r="E52" t="s">
        <v>7162</v>
      </c>
      <c r="F52" t="s">
        <v>4635</v>
      </c>
      <c r="G52">
        <v>14</v>
      </c>
      <c r="H52">
        <v>4.8</v>
      </c>
      <c r="I52" t="s">
        <v>6121</v>
      </c>
    </row>
    <row r="53" spans="1:9" x14ac:dyDescent="0.3">
      <c r="A53" t="s">
        <v>6511</v>
      </c>
      <c r="B53" t="s">
        <v>7163</v>
      </c>
      <c r="C53" t="s">
        <v>6932</v>
      </c>
      <c r="D53">
        <v>9510751046</v>
      </c>
      <c r="E53" t="s">
        <v>7164</v>
      </c>
      <c r="F53" t="s">
        <v>4753</v>
      </c>
      <c r="G53">
        <v>14</v>
      </c>
      <c r="H53">
        <v>4.3</v>
      </c>
      <c r="I53" t="s">
        <v>6121</v>
      </c>
    </row>
    <row r="54" spans="1:9" x14ac:dyDescent="0.3">
      <c r="A54" t="s">
        <v>6588</v>
      </c>
      <c r="B54" t="s">
        <v>7165</v>
      </c>
      <c r="C54" t="s">
        <v>4758</v>
      </c>
      <c r="D54">
        <v>9344378798</v>
      </c>
      <c r="E54" t="s">
        <v>7166</v>
      </c>
      <c r="F54" t="s">
        <v>4640</v>
      </c>
      <c r="G54">
        <v>15</v>
      </c>
      <c r="H54">
        <v>4.5</v>
      </c>
      <c r="I54" t="s">
        <v>6121</v>
      </c>
    </row>
    <row r="55" spans="1:9" x14ac:dyDescent="0.3">
      <c r="A55" t="s">
        <v>6475</v>
      </c>
      <c r="B55" t="s">
        <v>7167</v>
      </c>
      <c r="C55" t="s">
        <v>7168</v>
      </c>
      <c r="D55">
        <v>9930353157</v>
      </c>
      <c r="E55" t="s">
        <v>7169</v>
      </c>
      <c r="F55" t="s">
        <v>4640</v>
      </c>
      <c r="G55">
        <v>15</v>
      </c>
      <c r="H55">
        <v>2.7</v>
      </c>
      <c r="I55" t="s">
        <v>6121</v>
      </c>
    </row>
    <row r="56" spans="1:9" x14ac:dyDescent="0.3">
      <c r="A56" t="s">
        <v>6626</v>
      </c>
      <c r="B56" t="s">
        <v>7170</v>
      </c>
      <c r="C56" t="s">
        <v>7171</v>
      </c>
      <c r="D56">
        <v>9223847257</v>
      </c>
      <c r="E56" t="s">
        <v>7172</v>
      </c>
      <c r="F56" t="s">
        <v>4672</v>
      </c>
      <c r="G56">
        <v>7</v>
      </c>
      <c r="H56">
        <v>4.8</v>
      </c>
      <c r="I56" t="s">
        <v>6121</v>
      </c>
    </row>
    <row r="57" spans="1:9" x14ac:dyDescent="0.3">
      <c r="A57" t="s">
        <v>6695</v>
      </c>
      <c r="B57" t="s">
        <v>7173</v>
      </c>
      <c r="C57" t="s">
        <v>7174</v>
      </c>
      <c r="D57">
        <v>9882269302</v>
      </c>
      <c r="E57" t="s">
        <v>7175</v>
      </c>
      <c r="F57" t="s">
        <v>4661</v>
      </c>
      <c r="G57">
        <v>11</v>
      </c>
      <c r="H57">
        <v>3.6</v>
      </c>
      <c r="I57" t="s">
        <v>6121</v>
      </c>
    </row>
    <row r="58" spans="1:9" x14ac:dyDescent="0.3">
      <c r="A58" t="s">
        <v>6687</v>
      </c>
      <c r="B58" t="s">
        <v>7176</v>
      </c>
      <c r="C58" t="s">
        <v>7177</v>
      </c>
      <c r="D58">
        <v>9147659674</v>
      </c>
      <c r="E58" t="s">
        <v>7178</v>
      </c>
      <c r="F58" t="s">
        <v>4702</v>
      </c>
      <c r="G58">
        <v>11</v>
      </c>
      <c r="H58">
        <v>3</v>
      </c>
      <c r="I58" t="s">
        <v>6121</v>
      </c>
    </row>
    <row r="59" spans="1:9" x14ac:dyDescent="0.3">
      <c r="A59" t="s">
        <v>6665</v>
      </c>
      <c r="B59" t="s">
        <v>7179</v>
      </c>
      <c r="C59" t="s">
        <v>7180</v>
      </c>
      <c r="D59">
        <v>9813219781</v>
      </c>
      <c r="E59" t="s">
        <v>7181</v>
      </c>
      <c r="F59" t="s">
        <v>4656</v>
      </c>
      <c r="G59">
        <v>7</v>
      </c>
      <c r="H59">
        <v>3.6</v>
      </c>
      <c r="I59" t="s">
        <v>6121</v>
      </c>
    </row>
    <row r="60" spans="1:9" x14ac:dyDescent="0.3">
      <c r="A60" t="s">
        <v>6427</v>
      </c>
      <c r="B60" t="s">
        <v>7182</v>
      </c>
      <c r="C60" t="s">
        <v>7183</v>
      </c>
      <c r="D60">
        <v>9538508549</v>
      </c>
      <c r="E60" t="s">
        <v>7184</v>
      </c>
      <c r="F60" t="s">
        <v>4640</v>
      </c>
      <c r="G60">
        <v>10</v>
      </c>
      <c r="H60">
        <v>3.3</v>
      </c>
      <c r="I60" t="s">
        <v>6121</v>
      </c>
    </row>
    <row r="61" spans="1:9" x14ac:dyDescent="0.3">
      <c r="A61" t="s">
        <v>6559</v>
      </c>
      <c r="B61" t="s">
        <v>7185</v>
      </c>
      <c r="C61" t="s">
        <v>7186</v>
      </c>
      <c r="D61">
        <v>9286860433</v>
      </c>
      <c r="E61" t="s">
        <v>7187</v>
      </c>
      <c r="F61" t="s">
        <v>4702</v>
      </c>
      <c r="G61">
        <v>12</v>
      </c>
      <c r="H61">
        <v>4.4000000000000004</v>
      </c>
      <c r="I61" t="s">
        <v>6121</v>
      </c>
    </row>
    <row r="62" spans="1:9" x14ac:dyDescent="0.3">
      <c r="A62" t="s">
        <v>6467</v>
      </c>
      <c r="B62" t="s">
        <v>7188</v>
      </c>
      <c r="C62" t="s">
        <v>7189</v>
      </c>
      <c r="D62">
        <v>9561588882</v>
      </c>
      <c r="E62" t="s">
        <v>7190</v>
      </c>
      <c r="F62" t="s">
        <v>7191</v>
      </c>
      <c r="G62">
        <v>6</v>
      </c>
      <c r="H62">
        <v>3.2</v>
      </c>
      <c r="I62" t="s">
        <v>6121</v>
      </c>
    </row>
    <row r="63" spans="1:9" x14ac:dyDescent="0.3">
      <c r="A63" t="s">
        <v>6431</v>
      </c>
      <c r="B63" t="s">
        <v>7192</v>
      </c>
      <c r="C63" t="s">
        <v>5735</v>
      </c>
      <c r="D63">
        <v>9608079792</v>
      </c>
      <c r="E63" t="s">
        <v>7193</v>
      </c>
      <c r="F63" t="s">
        <v>4676</v>
      </c>
      <c r="G63">
        <v>12</v>
      </c>
      <c r="H63">
        <v>3</v>
      </c>
      <c r="I63" t="s">
        <v>6121</v>
      </c>
    </row>
    <row r="64" spans="1:9" x14ac:dyDescent="0.3">
      <c r="A64" t="s">
        <v>7194</v>
      </c>
      <c r="B64" t="s">
        <v>7195</v>
      </c>
      <c r="C64" t="s">
        <v>7196</v>
      </c>
      <c r="D64">
        <v>9906528433</v>
      </c>
      <c r="E64" t="s">
        <v>7197</v>
      </c>
      <c r="F64" t="s">
        <v>4696</v>
      </c>
      <c r="G64">
        <v>7</v>
      </c>
      <c r="H64">
        <v>2.7</v>
      </c>
      <c r="I64" t="s">
        <v>6121</v>
      </c>
    </row>
    <row r="65" spans="1:9" x14ac:dyDescent="0.3">
      <c r="A65" t="s">
        <v>7198</v>
      </c>
      <c r="B65" t="s">
        <v>7199</v>
      </c>
      <c r="C65" t="s">
        <v>7284</v>
      </c>
      <c r="D65">
        <v>9610173760</v>
      </c>
      <c r="E65" t="s">
        <v>7200</v>
      </c>
      <c r="F65" t="s">
        <v>4629</v>
      </c>
      <c r="G65">
        <v>2</v>
      </c>
      <c r="H65">
        <v>3.1</v>
      </c>
      <c r="I65" t="s">
        <v>6121</v>
      </c>
    </row>
    <row r="66" spans="1:9" x14ac:dyDescent="0.3">
      <c r="A66" t="s">
        <v>6494</v>
      </c>
      <c r="B66" t="s">
        <v>7201</v>
      </c>
      <c r="C66" t="s">
        <v>5062</v>
      </c>
      <c r="D66">
        <v>9512293741</v>
      </c>
      <c r="E66" t="s">
        <v>7202</v>
      </c>
      <c r="F66" t="s">
        <v>4696</v>
      </c>
      <c r="G66">
        <v>5</v>
      </c>
      <c r="H66">
        <v>4.3</v>
      </c>
      <c r="I66" t="s">
        <v>6121</v>
      </c>
    </row>
    <row r="67" spans="1:9" x14ac:dyDescent="0.3">
      <c r="A67" t="s">
        <v>6524</v>
      </c>
      <c r="B67" t="s">
        <v>7203</v>
      </c>
      <c r="C67" t="s">
        <v>7204</v>
      </c>
      <c r="D67">
        <v>9214447237</v>
      </c>
      <c r="E67" t="s">
        <v>7205</v>
      </c>
      <c r="F67" t="s">
        <v>4629</v>
      </c>
      <c r="G67">
        <v>14</v>
      </c>
      <c r="H67">
        <v>4.7</v>
      </c>
      <c r="I67" t="s">
        <v>6121</v>
      </c>
    </row>
    <row r="68" spans="1:9" x14ac:dyDescent="0.3">
      <c r="A68" t="s">
        <v>6504</v>
      </c>
      <c r="B68" t="s">
        <v>7206</v>
      </c>
      <c r="C68" t="s">
        <v>7207</v>
      </c>
      <c r="D68">
        <v>9230307805</v>
      </c>
      <c r="E68" t="s">
        <v>7208</v>
      </c>
      <c r="F68" t="s">
        <v>4676</v>
      </c>
      <c r="G68">
        <v>2</v>
      </c>
      <c r="H68">
        <v>3.9</v>
      </c>
      <c r="I68" t="s">
        <v>6121</v>
      </c>
    </row>
    <row r="69" spans="1:9" x14ac:dyDescent="0.3">
      <c r="A69" t="s">
        <v>6711</v>
      </c>
      <c r="B69" t="s">
        <v>7209</v>
      </c>
      <c r="C69" t="s">
        <v>7210</v>
      </c>
      <c r="D69">
        <v>9642001424</v>
      </c>
      <c r="E69" t="s">
        <v>7211</v>
      </c>
      <c r="F69" t="s">
        <v>4676</v>
      </c>
      <c r="G69">
        <v>11</v>
      </c>
      <c r="H69">
        <v>4.5</v>
      </c>
      <c r="I69" t="s">
        <v>6121</v>
      </c>
    </row>
    <row r="70" spans="1:9" x14ac:dyDescent="0.3">
      <c r="A70" t="s">
        <v>7212</v>
      </c>
      <c r="B70" t="s">
        <v>7213</v>
      </c>
      <c r="C70" t="s">
        <v>7214</v>
      </c>
      <c r="D70">
        <v>9583258726</v>
      </c>
      <c r="E70" t="s">
        <v>7215</v>
      </c>
      <c r="F70" t="s">
        <v>7216</v>
      </c>
      <c r="G70">
        <v>13</v>
      </c>
      <c r="H70">
        <v>4.7</v>
      </c>
      <c r="I70" t="s">
        <v>6121</v>
      </c>
    </row>
    <row r="71" spans="1:9" x14ac:dyDescent="0.3">
      <c r="A71" t="s">
        <v>6590</v>
      </c>
      <c r="B71" t="s">
        <v>7217</v>
      </c>
      <c r="C71" t="s">
        <v>6142</v>
      </c>
      <c r="D71">
        <v>9394846763</v>
      </c>
      <c r="E71" t="s">
        <v>7218</v>
      </c>
      <c r="F71" t="s">
        <v>4672</v>
      </c>
      <c r="G71">
        <v>9</v>
      </c>
      <c r="H71">
        <v>4.0999999999999996</v>
      </c>
      <c r="I71" t="s">
        <v>6121</v>
      </c>
    </row>
    <row r="72" spans="1:9" x14ac:dyDescent="0.3">
      <c r="A72" t="s">
        <v>6463</v>
      </c>
      <c r="B72" t="s">
        <v>7219</v>
      </c>
      <c r="C72" t="s">
        <v>6932</v>
      </c>
      <c r="D72">
        <v>9186519602</v>
      </c>
      <c r="E72" t="s">
        <v>7220</v>
      </c>
      <c r="F72" t="s">
        <v>4635</v>
      </c>
      <c r="G72">
        <v>7</v>
      </c>
      <c r="H72">
        <v>4.7</v>
      </c>
      <c r="I72" t="s">
        <v>6121</v>
      </c>
    </row>
    <row r="73" spans="1:9" x14ac:dyDescent="0.3">
      <c r="A73" t="s">
        <v>6586</v>
      </c>
      <c r="B73" t="s">
        <v>7221</v>
      </c>
      <c r="C73" t="s">
        <v>5931</v>
      </c>
      <c r="D73">
        <v>9455281184</v>
      </c>
      <c r="E73" t="s">
        <v>7222</v>
      </c>
      <c r="F73" t="s">
        <v>4656</v>
      </c>
      <c r="G73">
        <v>3</v>
      </c>
      <c r="H73">
        <v>3.5</v>
      </c>
      <c r="I73" t="s">
        <v>6121</v>
      </c>
    </row>
    <row r="74" spans="1:9" x14ac:dyDescent="0.3">
      <c r="A74" t="s">
        <v>7223</v>
      </c>
      <c r="B74" t="s">
        <v>7224</v>
      </c>
      <c r="C74" t="s">
        <v>7225</v>
      </c>
      <c r="D74">
        <v>9727150493</v>
      </c>
      <c r="E74" t="s">
        <v>7226</v>
      </c>
      <c r="F74" t="s">
        <v>4702</v>
      </c>
      <c r="G74">
        <v>8</v>
      </c>
      <c r="H74">
        <v>4.8</v>
      </c>
      <c r="I74" t="s">
        <v>6309</v>
      </c>
    </row>
    <row r="75" spans="1:9" x14ac:dyDescent="0.3">
      <c r="A75" t="s">
        <v>6501</v>
      </c>
      <c r="B75" t="s">
        <v>7227</v>
      </c>
      <c r="C75" t="s">
        <v>6259</v>
      </c>
      <c r="D75">
        <v>9477698143</v>
      </c>
      <c r="E75" t="s">
        <v>7228</v>
      </c>
      <c r="F75" t="s">
        <v>4702</v>
      </c>
      <c r="G75">
        <v>9</v>
      </c>
      <c r="H75">
        <v>2.5</v>
      </c>
      <c r="I75" t="s">
        <v>6121</v>
      </c>
    </row>
    <row r="76" spans="1:9" x14ac:dyDescent="0.3">
      <c r="A76" t="s">
        <v>6448</v>
      </c>
      <c r="B76" t="s">
        <v>7229</v>
      </c>
      <c r="C76" t="s">
        <v>7230</v>
      </c>
      <c r="D76">
        <v>9336801619</v>
      </c>
      <c r="E76" t="s">
        <v>7231</v>
      </c>
      <c r="F76" t="s">
        <v>4672</v>
      </c>
      <c r="G76">
        <v>14</v>
      </c>
      <c r="H76">
        <v>4</v>
      </c>
      <c r="I76" t="s">
        <v>6121</v>
      </c>
    </row>
    <row r="77" spans="1:9" x14ac:dyDescent="0.3">
      <c r="A77" t="s">
        <v>6456</v>
      </c>
      <c r="B77" t="s">
        <v>7232</v>
      </c>
      <c r="C77" t="s">
        <v>5519</v>
      </c>
      <c r="D77">
        <v>9512293741</v>
      </c>
      <c r="E77" t="s">
        <v>7233</v>
      </c>
      <c r="F77" t="s">
        <v>4702</v>
      </c>
      <c r="G77">
        <v>13</v>
      </c>
      <c r="H77">
        <v>2.9</v>
      </c>
      <c r="I77" t="s">
        <v>6121</v>
      </c>
    </row>
    <row r="78" spans="1:9" x14ac:dyDescent="0.3">
      <c r="A78" t="s">
        <v>6604</v>
      </c>
      <c r="B78" t="s">
        <v>7234</v>
      </c>
      <c r="C78" t="s">
        <v>6310</v>
      </c>
      <c r="D78">
        <v>9790147183</v>
      </c>
      <c r="E78" t="s">
        <v>7235</v>
      </c>
      <c r="F78" t="s">
        <v>4696</v>
      </c>
      <c r="G78">
        <v>12</v>
      </c>
      <c r="H78">
        <v>2.6</v>
      </c>
      <c r="I78" t="s">
        <v>6121</v>
      </c>
    </row>
    <row r="79" spans="1:9" x14ac:dyDescent="0.3">
      <c r="A79" t="s">
        <v>7236</v>
      </c>
      <c r="B79" t="s">
        <v>7237</v>
      </c>
      <c r="C79" t="s">
        <v>7238</v>
      </c>
      <c r="D79">
        <v>9588229686</v>
      </c>
      <c r="E79" t="s">
        <v>7239</v>
      </c>
      <c r="F79" t="s">
        <v>4640</v>
      </c>
      <c r="G79">
        <v>8</v>
      </c>
      <c r="H79">
        <v>3.3</v>
      </c>
      <c r="I79" t="s">
        <v>6121</v>
      </c>
    </row>
    <row r="80" spans="1:9" x14ac:dyDescent="0.3">
      <c r="A80" t="s">
        <v>7240</v>
      </c>
      <c r="B80" t="s">
        <v>7241</v>
      </c>
      <c r="C80" t="s">
        <v>7242</v>
      </c>
      <c r="D80">
        <v>9604988121</v>
      </c>
      <c r="E80" t="s">
        <v>7243</v>
      </c>
      <c r="F80" t="s">
        <v>4702</v>
      </c>
      <c r="G80">
        <v>6</v>
      </c>
      <c r="H80">
        <v>4.5999999999999996</v>
      </c>
      <c r="I80" t="s">
        <v>6121</v>
      </c>
    </row>
    <row r="81" spans="1:9" x14ac:dyDescent="0.3">
      <c r="A81" t="s">
        <v>6645</v>
      </c>
      <c r="B81" t="s">
        <v>7244</v>
      </c>
      <c r="C81" t="s">
        <v>6217</v>
      </c>
      <c r="D81">
        <v>9143226844</v>
      </c>
      <c r="E81" t="s">
        <v>7245</v>
      </c>
      <c r="F81" t="s">
        <v>4661</v>
      </c>
      <c r="G81">
        <v>14</v>
      </c>
      <c r="H81">
        <v>4.9000000000000004</v>
      </c>
      <c r="I81" t="s">
        <v>6121</v>
      </c>
    </row>
    <row r="82" spans="1:9" x14ac:dyDescent="0.3">
      <c r="A82" t="s">
        <v>7246</v>
      </c>
      <c r="B82" t="s">
        <v>7247</v>
      </c>
      <c r="C82" t="s">
        <v>6263</v>
      </c>
      <c r="D82">
        <v>9222824732</v>
      </c>
      <c r="E82" t="s">
        <v>7248</v>
      </c>
      <c r="F82" t="s">
        <v>4656</v>
      </c>
      <c r="G82">
        <v>4</v>
      </c>
      <c r="H82">
        <v>3.7</v>
      </c>
      <c r="I82" t="s">
        <v>6121</v>
      </c>
    </row>
    <row r="83" spans="1:9" x14ac:dyDescent="0.3">
      <c r="A83" t="s">
        <v>6569</v>
      </c>
      <c r="B83" t="s">
        <v>7249</v>
      </c>
      <c r="C83" t="s">
        <v>7284</v>
      </c>
      <c r="D83">
        <v>9903079055</v>
      </c>
      <c r="E83" t="s">
        <v>7250</v>
      </c>
      <c r="F83" t="s">
        <v>4635</v>
      </c>
      <c r="G83">
        <v>4</v>
      </c>
      <c r="H83">
        <v>4</v>
      </c>
      <c r="I83" t="s">
        <v>6121</v>
      </c>
    </row>
    <row r="84" spans="1:9" x14ac:dyDescent="0.3">
      <c r="A84" t="s">
        <v>6648</v>
      </c>
      <c r="B84" t="s">
        <v>7251</v>
      </c>
      <c r="C84" t="s">
        <v>7252</v>
      </c>
      <c r="D84">
        <v>9434961542</v>
      </c>
      <c r="E84" t="s">
        <v>7253</v>
      </c>
      <c r="F84" t="s">
        <v>4661</v>
      </c>
      <c r="G84">
        <v>11</v>
      </c>
      <c r="H84">
        <v>2.6</v>
      </c>
      <c r="I84" t="s">
        <v>6121</v>
      </c>
    </row>
    <row r="85" spans="1:9" x14ac:dyDescent="0.3">
      <c r="A85" t="s">
        <v>6663</v>
      </c>
      <c r="B85" t="s">
        <v>7254</v>
      </c>
      <c r="C85" t="s">
        <v>7255</v>
      </c>
      <c r="D85">
        <v>9991819497</v>
      </c>
      <c r="E85" t="s">
        <v>7256</v>
      </c>
      <c r="F85" t="s">
        <v>4656</v>
      </c>
      <c r="G85">
        <v>3</v>
      </c>
      <c r="H85">
        <v>4</v>
      </c>
      <c r="I85" t="s">
        <v>6121</v>
      </c>
    </row>
    <row r="86" spans="1:9" x14ac:dyDescent="0.3">
      <c r="A86" t="s">
        <v>6486</v>
      </c>
      <c r="B86" t="s">
        <v>7257</v>
      </c>
      <c r="C86" t="s">
        <v>5091</v>
      </c>
      <c r="D86">
        <v>9707665448</v>
      </c>
      <c r="E86" t="s">
        <v>7258</v>
      </c>
      <c r="F86" t="s">
        <v>4696</v>
      </c>
      <c r="G86">
        <v>14</v>
      </c>
      <c r="H86">
        <v>2.8</v>
      </c>
      <c r="I86" t="s">
        <v>6121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dimension ref="A1:M181"/>
  <sheetViews>
    <sheetView topLeftCell="A37" workbookViewId="0">
      <selection activeCell="A47" sqref="A47"/>
    </sheetView>
  </sheetViews>
  <sheetFormatPr defaultRowHeight="14.4" x14ac:dyDescent="0.3"/>
  <cols>
    <col min="1" max="1" width="10.88671875" bestFit="1" customWidth="1"/>
    <col min="2" max="2" width="31.44140625" bestFit="1" customWidth="1"/>
    <col min="3" max="3" width="24" bestFit="1" customWidth="1"/>
    <col min="4" max="4" width="9.44140625" bestFit="1" customWidth="1"/>
    <col min="5" max="6" width="13.109375" bestFit="1" customWidth="1"/>
    <col min="7" max="7" width="13.33203125" bestFit="1" customWidth="1"/>
    <col min="8" max="8" width="16.109375" bestFit="1" customWidth="1"/>
    <col min="9" max="9" width="17.5546875" bestFit="1" customWidth="1"/>
    <col min="10" max="10" width="8.6640625" bestFit="1" customWidth="1"/>
  </cols>
  <sheetData>
    <row r="1" spans="1:13" x14ac:dyDescent="0.3">
      <c r="A1" s="19" t="s">
        <v>4</v>
      </c>
      <c r="B1" s="20" t="s">
        <v>6732</v>
      </c>
      <c r="C1" s="20" t="s">
        <v>6733</v>
      </c>
      <c r="D1" s="20" t="s">
        <v>4623</v>
      </c>
      <c r="E1" s="20" t="s">
        <v>4621</v>
      </c>
      <c r="F1" s="20" t="s">
        <v>4622</v>
      </c>
      <c r="G1" s="20" t="s">
        <v>6734</v>
      </c>
      <c r="H1" s="20" t="s">
        <v>6735</v>
      </c>
      <c r="I1" s="20" t="s">
        <v>6736</v>
      </c>
      <c r="J1" s="21" t="s">
        <v>6422</v>
      </c>
    </row>
    <row r="2" spans="1:13" ht="15" thickBot="1" x14ac:dyDescent="0.35">
      <c r="A2" s="22" t="s">
        <v>171</v>
      </c>
      <c r="B2" s="23" t="s">
        <v>6737</v>
      </c>
      <c r="C2" s="23" t="s">
        <v>4928</v>
      </c>
      <c r="D2" s="23" t="s">
        <v>4631</v>
      </c>
      <c r="E2" s="23" t="s">
        <v>4753</v>
      </c>
      <c r="F2" s="23" t="s">
        <v>4630</v>
      </c>
      <c r="G2" s="23" t="s">
        <v>6738</v>
      </c>
      <c r="H2" s="31">
        <v>42147</v>
      </c>
      <c r="I2" s="23">
        <v>1921769</v>
      </c>
      <c r="J2" s="24" t="s">
        <v>6121</v>
      </c>
    </row>
    <row r="3" spans="1:13" ht="15" thickTop="1" x14ac:dyDescent="0.3">
      <c r="A3" s="25" t="s">
        <v>770</v>
      </c>
      <c r="B3" s="26" t="s">
        <v>6739</v>
      </c>
      <c r="C3" s="26" t="s">
        <v>6740</v>
      </c>
      <c r="D3" s="26" t="s">
        <v>4631</v>
      </c>
      <c r="E3" s="26" t="s">
        <v>4635</v>
      </c>
      <c r="F3" s="26" t="s">
        <v>4630</v>
      </c>
      <c r="G3" s="26" t="s">
        <v>6741</v>
      </c>
      <c r="H3" s="32">
        <v>42633</v>
      </c>
      <c r="I3" s="26">
        <v>591044</v>
      </c>
      <c r="J3" s="27" t="s">
        <v>6121</v>
      </c>
      <c r="M3" s="37"/>
    </row>
    <row r="4" spans="1:13" x14ac:dyDescent="0.3">
      <c r="A4" s="22" t="s">
        <v>350</v>
      </c>
      <c r="B4" s="23" t="s">
        <v>6742</v>
      </c>
      <c r="C4" s="23" t="s">
        <v>6134</v>
      </c>
      <c r="D4" s="23" t="s">
        <v>4631</v>
      </c>
      <c r="E4" s="23" t="s">
        <v>4635</v>
      </c>
      <c r="F4" s="23" t="s">
        <v>4630</v>
      </c>
      <c r="G4" s="23" t="s">
        <v>6743</v>
      </c>
      <c r="H4" s="31">
        <v>44173</v>
      </c>
      <c r="I4" s="23">
        <v>890380</v>
      </c>
      <c r="J4" s="24" t="s">
        <v>6121</v>
      </c>
    </row>
    <row r="5" spans="1:13" x14ac:dyDescent="0.3">
      <c r="A5" s="25" t="s">
        <v>459</v>
      </c>
      <c r="B5" s="26" t="s">
        <v>6744</v>
      </c>
      <c r="C5" s="26" t="s">
        <v>5226</v>
      </c>
      <c r="D5" s="26" t="s">
        <v>4631</v>
      </c>
      <c r="E5" s="26" t="s">
        <v>4640</v>
      </c>
      <c r="F5" s="26" t="s">
        <v>4630</v>
      </c>
      <c r="G5" s="26" t="s">
        <v>6741</v>
      </c>
      <c r="H5" s="32">
        <v>44049</v>
      </c>
      <c r="I5" s="26">
        <v>584869</v>
      </c>
      <c r="J5" s="27" t="s">
        <v>6121</v>
      </c>
    </row>
    <row r="6" spans="1:13" x14ac:dyDescent="0.3">
      <c r="A6" s="22" t="s">
        <v>114</v>
      </c>
      <c r="B6" s="23" t="s">
        <v>6745</v>
      </c>
      <c r="C6" s="23" t="s">
        <v>6746</v>
      </c>
      <c r="D6" s="23" t="s">
        <v>4631</v>
      </c>
      <c r="E6" s="23" t="s">
        <v>4661</v>
      </c>
      <c r="F6" s="23" t="s">
        <v>4630</v>
      </c>
      <c r="G6" s="23" t="s">
        <v>6743</v>
      </c>
      <c r="H6" s="31">
        <v>42883</v>
      </c>
      <c r="I6" s="23">
        <v>983603</v>
      </c>
      <c r="J6" s="24" t="s">
        <v>6121</v>
      </c>
    </row>
    <row r="7" spans="1:13" x14ac:dyDescent="0.3">
      <c r="A7" s="25" t="s">
        <v>343</v>
      </c>
      <c r="B7" s="26" t="s">
        <v>6747</v>
      </c>
      <c r="C7" s="26" t="s">
        <v>5330</v>
      </c>
      <c r="D7" s="26" t="s">
        <v>4631</v>
      </c>
      <c r="E7" s="26" t="s">
        <v>4676</v>
      </c>
      <c r="F7" s="26" t="s">
        <v>4677</v>
      </c>
      <c r="G7" s="26" t="s">
        <v>6738</v>
      </c>
      <c r="H7" s="32">
        <v>43856</v>
      </c>
      <c r="I7" s="26">
        <v>2561982</v>
      </c>
      <c r="J7" s="27" t="s">
        <v>6121</v>
      </c>
    </row>
    <row r="8" spans="1:13" x14ac:dyDescent="0.3">
      <c r="A8" s="22" t="s">
        <v>807</v>
      </c>
      <c r="B8" s="23" t="s">
        <v>6748</v>
      </c>
      <c r="C8" s="23" t="s">
        <v>5594</v>
      </c>
      <c r="D8" s="23" t="s">
        <v>4631</v>
      </c>
      <c r="E8" s="23" t="s">
        <v>4676</v>
      </c>
      <c r="F8" s="23" t="s">
        <v>4677</v>
      </c>
      <c r="G8" s="23" t="s">
        <v>6743</v>
      </c>
      <c r="H8" s="31">
        <v>44740</v>
      </c>
      <c r="I8" s="23">
        <v>988505</v>
      </c>
      <c r="J8" s="24" t="s">
        <v>6121</v>
      </c>
    </row>
    <row r="9" spans="1:13" x14ac:dyDescent="0.3">
      <c r="A9" s="25" t="s">
        <v>38</v>
      </c>
      <c r="B9" s="26" t="s">
        <v>6749</v>
      </c>
      <c r="C9" s="26" t="s">
        <v>6750</v>
      </c>
      <c r="D9" s="26" t="s">
        <v>4631</v>
      </c>
      <c r="E9" s="26" t="s">
        <v>4672</v>
      </c>
      <c r="F9" s="26" t="s">
        <v>4673</v>
      </c>
      <c r="G9" s="26" t="s">
        <v>6738</v>
      </c>
      <c r="H9" s="32">
        <v>44920</v>
      </c>
      <c r="I9" s="26">
        <v>2481146</v>
      </c>
      <c r="J9" s="27" t="s">
        <v>6121</v>
      </c>
    </row>
    <row r="10" spans="1:13" x14ac:dyDescent="0.3">
      <c r="A10" s="22" t="s">
        <v>1412</v>
      </c>
      <c r="B10" s="23" t="s">
        <v>6751</v>
      </c>
      <c r="C10" s="23" t="s">
        <v>6752</v>
      </c>
      <c r="D10" s="23" t="s">
        <v>4631</v>
      </c>
      <c r="E10" s="23" t="s">
        <v>4672</v>
      </c>
      <c r="F10" s="23" t="s">
        <v>4673</v>
      </c>
      <c r="G10" s="23" t="s">
        <v>6741</v>
      </c>
      <c r="H10" s="31">
        <v>42974</v>
      </c>
      <c r="I10" s="23">
        <v>429599</v>
      </c>
      <c r="J10" s="24" t="s">
        <v>6121</v>
      </c>
    </row>
    <row r="11" spans="1:13" x14ac:dyDescent="0.3">
      <c r="A11" s="25" t="s">
        <v>633</v>
      </c>
      <c r="B11" s="26" t="s">
        <v>6753</v>
      </c>
      <c r="C11" s="26" t="s">
        <v>6754</v>
      </c>
      <c r="D11" s="26" t="s">
        <v>4631</v>
      </c>
      <c r="E11" s="26" t="s">
        <v>4672</v>
      </c>
      <c r="F11" s="26" t="s">
        <v>4673</v>
      </c>
      <c r="G11" s="26" t="s">
        <v>6755</v>
      </c>
      <c r="H11" s="32">
        <v>42536</v>
      </c>
      <c r="I11" s="26">
        <v>3928553</v>
      </c>
      <c r="J11" s="27" t="s">
        <v>6121</v>
      </c>
    </row>
    <row r="12" spans="1:13" x14ac:dyDescent="0.3">
      <c r="A12" s="22" t="s">
        <v>1031</v>
      </c>
      <c r="B12" s="23" t="s">
        <v>6756</v>
      </c>
      <c r="C12" s="23" t="s">
        <v>5859</v>
      </c>
      <c r="D12" s="23" t="s">
        <v>4631</v>
      </c>
      <c r="E12" s="23" t="s">
        <v>4702</v>
      </c>
      <c r="F12" s="23" t="s">
        <v>4677</v>
      </c>
      <c r="G12" s="23" t="s">
        <v>6741</v>
      </c>
      <c r="H12" s="31">
        <v>43687</v>
      </c>
      <c r="I12" s="23">
        <v>569084</v>
      </c>
      <c r="J12" s="24" t="s">
        <v>6121</v>
      </c>
    </row>
    <row r="13" spans="1:13" x14ac:dyDescent="0.3">
      <c r="A13" s="25" t="s">
        <v>400</v>
      </c>
      <c r="B13" s="26" t="s">
        <v>6757</v>
      </c>
      <c r="C13" s="26" t="s">
        <v>6758</v>
      </c>
      <c r="D13" s="26" t="s">
        <v>4631</v>
      </c>
      <c r="E13" s="26" t="s">
        <v>4661</v>
      </c>
      <c r="F13" s="26" t="s">
        <v>4630</v>
      </c>
      <c r="G13" s="26" t="s">
        <v>6741</v>
      </c>
      <c r="H13" s="32">
        <v>43848</v>
      </c>
      <c r="I13" s="26">
        <v>544019</v>
      </c>
      <c r="J13" s="27" t="s">
        <v>6121</v>
      </c>
    </row>
    <row r="14" spans="1:13" x14ac:dyDescent="0.3">
      <c r="A14" s="22" t="s">
        <v>437</v>
      </c>
      <c r="B14" s="23" t="s">
        <v>6759</v>
      </c>
      <c r="C14" s="23" t="s">
        <v>4733</v>
      </c>
      <c r="D14" s="23" t="s">
        <v>4631</v>
      </c>
      <c r="E14" s="23" t="s">
        <v>4635</v>
      </c>
      <c r="F14" s="23" t="s">
        <v>4630</v>
      </c>
      <c r="G14" s="23" t="s">
        <v>6738</v>
      </c>
      <c r="H14" s="31">
        <v>42750</v>
      </c>
      <c r="I14" s="23">
        <v>2203116</v>
      </c>
      <c r="J14" s="24" t="s">
        <v>6121</v>
      </c>
    </row>
    <row r="15" spans="1:13" x14ac:dyDescent="0.3">
      <c r="A15" s="25" t="s">
        <v>611</v>
      </c>
      <c r="B15" s="26" t="s">
        <v>6760</v>
      </c>
      <c r="C15" s="26" t="s">
        <v>4743</v>
      </c>
      <c r="D15" s="26" t="s">
        <v>4631</v>
      </c>
      <c r="E15" s="26" t="s">
        <v>4629</v>
      </c>
      <c r="F15" s="26" t="s">
        <v>4630</v>
      </c>
      <c r="G15" s="26" t="s">
        <v>6738</v>
      </c>
      <c r="H15" s="32">
        <v>42679</v>
      </c>
      <c r="I15" s="26">
        <v>2118448</v>
      </c>
      <c r="J15" s="27" t="s">
        <v>6121</v>
      </c>
    </row>
    <row r="16" spans="1:13" x14ac:dyDescent="0.3">
      <c r="A16" s="22" t="s">
        <v>221</v>
      </c>
      <c r="B16" s="23" t="s">
        <v>6761</v>
      </c>
      <c r="C16" s="23" t="s">
        <v>6762</v>
      </c>
      <c r="D16" s="23" t="s">
        <v>4631</v>
      </c>
      <c r="E16" s="23" t="s">
        <v>4656</v>
      </c>
      <c r="F16" s="23" t="s">
        <v>4630</v>
      </c>
      <c r="G16" s="23" t="s">
        <v>6755</v>
      </c>
      <c r="H16" s="31">
        <v>45469</v>
      </c>
      <c r="I16" s="23">
        <v>4219703</v>
      </c>
      <c r="J16" s="24" t="s">
        <v>6121</v>
      </c>
    </row>
    <row r="17" spans="1:10" x14ac:dyDescent="0.3">
      <c r="A17" s="25" t="s">
        <v>599</v>
      </c>
      <c r="B17" s="26" t="s">
        <v>6763</v>
      </c>
      <c r="C17" s="26" t="s">
        <v>4903</v>
      </c>
      <c r="D17" s="26" t="s">
        <v>4631</v>
      </c>
      <c r="E17" s="26" t="s">
        <v>4672</v>
      </c>
      <c r="F17" s="26" t="s">
        <v>4673</v>
      </c>
      <c r="G17" s="26" t="s">
        <v>6755</v>
      </c>
      <c r="H17" s="32">
        <v>44190</v>
      </c>
      <c r="I17" s="26">
        <v>4616552</v>
      </c>
      <c r="J17" s="27" t="s">
        <v>6121</v>
      </c>
    </row>
    <row r="18" spans="1:10" x14ac:dyDescent="0.3">
      <c r="A18" s="22" t="s">
        <v>204</v>
      </c>
      <c r="B18" s="23" t="s">
        <v>6764</v>
      </c>
      <c r="C18" s="23" t="s">
        <v>5717</v>
      </c>
      <c r="D18" s="23" t="s">
        <v>4631</v>
      </c>
      <c r="E18" s="23" t="s">
        <v>4753</v>
      </c>
      <c r="F18" s="23" t="s">
        <v>4630</v>
      </c>
      <c r="G18" s="23" t="s">
        <v>6743</v>
      </c>
      <c r="H18" s="31">
        <v>44703</v>
      </c>
      <c r="I18" s="23">
        <v>1030396</v>
      </c>
      <c r="J18" s="24" t="s">
        <v>6121</v>
      </c>
    </row>
    <row r="19" spans="1:10" x14ac:dyDescent="0.3">
      <c r="A19" s="25" t="s">
        <v>543</v>
      </c>
      <c r="B19" s="26" t="s">
        <v>6765</v>
      </c>
      <c r="C19" s="26" t="s">
        <v>6766</v>
      </c>
      <c r="D19" s="26" t="s">
        <v>4631</v>
      </c>
      <c r="E19" s="26" t="s">
        <v>4696</v>
      </c>
      <c r="F19" s="26" t="s">
        <v>4697</v>
      </c>
      <c r="G19" s="26" t="s">
        <v>6743</v>
      </c>
      <c r="H19" s="32">
        <v>44632</v>
      </c>
      <c r="I19" s="26">
        <v>970105</v>
      </c>
      <c r="J19" s="27" t="s">
        <v>6121</v>
      </c>
    </row>
    <row r="20" spans="1:10" x14ac:dyDescent="0.3">
      <c r="A20" s="22" t="s">
        <v>72</v>
      </c>
      <c r="B20" s="23" t="s">
        <v>6767</v>
      </c>
      <c r="C20" s="23" t="s">
        <v>5739</v>
      </c>
      <c r="D20" s="23" t="s">
        <v>4631</v>
      </c>
      <c r="E20" s="23" t="s">
        <v>4696</v>
      </c>
      <c r="F20" s="23" t="s">
        <v>4697</v>
      </c>
      <c r="G20" s="23" t="s">
        <v>6743</v>
      </c>
      <c r="H20" s="31">
        <v>45646</v>
      </c>
      <c r="I20" s="23">
        <v>967200</v>
      </c>
      <c r="J20" s="24" t="s">
        <v>6121</v>
      </c>
    </row>
    <row r="21" spans="1:10" x14ac:dyDescent="0.3">
      <c r="A21" s="25" t="s">
        <v>159</v>
      </c>
      <c r="B21" s="26" t="s">
        <v>6768</v>
      </c>
      <c r="C21" s="26" t="s">
        <v>6337</v>
      </c>
      <c r="D21" s="26" t="s">
        <v>4631</v>
      </c>
      <c r="E21" s="26" t="s">
        <v>4640</v>
      </c>
      <c r="F21" s="26" t="s">
        <v>4630</v>
      </c>
      <c r="G21" s="26" t="s">
        <v>6755</v>
      </c>
      <c r="H21" s="32">
        <v>43862</v>
      </c>
      <c r="I21" s="26">
        <v>4909566</v>
      </c>
      <c r="J21" s="27" t="s">
        <v>6121</v>
      </c>
    </row>
    <row r="22" spans="1:10" x14ac:dyDescent="0.3">
      <c r="A22" s="22" t="s">
        <v>856</v>
      </c>
      <c r="B22" s="23" t="s">
        <v>6769</v>
      </c>
      <c r="C22" s="23" t="s">
        <v>5271</v>
      </c>
      <c r="D22" s="23" t="s">
        <v>4631</v>
      </c>
      <c r="E22" s="23" t="s">
        <v>4753</v>
      </c>
      <c r="F22" s="23" t="s">
        <v>4630</v>
      </c>
      <c r="G22" s="23" t="s">
        <v>6738</v>
      </c>
      <c r="H22" s="31">
        <v>43398</v>
      </c>
      <c r="I22" s="23">
        <v>2110688</v>
      </c>
      <c r="J22" s="24" t="s">
        <v>6121</v>
      </c>
    </row>
    <row r="23" spans="1:10" x14ac:dyDescent="0.3">
      <c r="A23" s="25" t="s">
        <v>243</v>
      </c>
      <c r="B23" s="26" t="s">
        <v>6770</v>
      </c>
      <c r="C23" s="26" t="s">
        <v>6771</v>
      </c>
      <c r="D23" s="26" t="s">
        <v>4631</v>
      </c>
      <c r="E23" s="26" t="s">
        <v>4635</v>
      </c>
      <c r="F23" s="26" t="s">
        <v>4630</v>
      </c>
      <c r="G23" s="26" t="s">
        <v>6755</v>
      </c>
      <c r="H23" s="32">
        <v>44114</v>
      </c>
      <c r="I23" s="26">
        <v>4327607</v>
      </c>
      <c r="J23" s="27" t="s">
        <v>6121</v>
      </c>
    </row>
    <row r="24" spans="1:10" x14ac:dyDescent="0.3">
      <c r="A24" s="22" t="s">
        <v>950</v>
      </c>
      <c r="B24" s="23" t="s">
        <v>6772</v>
      </c>
      <c r="C24" s="23" t="s">
        <v>6773</v>
      </c>
      <c r="D24" s="23" t="s">
        <v>4631</v>
      </c>
      <c r="E24" s="23" t="s">
        <v>4676</v>
      </c>
      <c r="F24" s="23" t="s">
        <v>4677</v>
      </c>
      <c r="G24" s="23" t="s">
        <v>6755</v>
      </c>
      <c r="H24" s="31">
        <v>42401</v>
      </c>
      <c r="I24" s="23">
        <v>4282083</v>
      </c>
      <c r="J24" s="24" t="s">
        <v>6121</v>
      </c>
    </row>
    <row r="25" spans="1:10" x14ac:dyDescent="0.3">
      <c r="A25" s="25" t="s">
        <v>616</v>
      </c>
      <c r="B25" s="26" t="s">
        <v>6774</v>
      </c>
      <c r="C25" s="26" t="s">
        <v>4972</v>
      </c>
      <c r="D25" s="26" t="s">
        <v>4631</v>
      </c>
      <c r="E25" s="26" t="s">
        <v>4702</v>
      </c>
      <c r="F25" s="26" t="s">
        <v>4677</v>
      </c>
      <c r="G25" s="26" t="s">
        <v>6743</v>
      </c>
      <c r="H25" s="32">
        <v>45337</v>
      </c>
      <c r="I25" s="26">
        <v>1059131</v>
      </c>
      <c r="J25" s="27" t="s">
        <v>6121</v>
      </c>
    </row>
    <row r="26" spans="1:10" x14ac:dyDescent="0.3">
      <c r="A26" s="22" t="s">
        <v>60</v>
      </c>
      <c r="B26" s="23" t="s">
        <v>6775</v>
      </c>
      <c r="C26" s="23" t="s">
        <v>5286</v>
      </c>
      <c r="D26" s="23" t="s">
        <v>4631</v>
      </c>
      <c r="E26" s="23" t="s">
        <v>4635</v>
      </c>
      <c r="F26" s="23" t="s">
        <v>4630</v>
      </c>
      <c r="G26" s="23" t="s">
        <v>6741</v>
      </c>
      <c r="H26" s="31">
        <v>43917</v>
      </c>
      <c r="I26" s="23">
        <v>578838</v>
      </c>
      <c r="J26" s="24" t="s">
        <v>6121</v>
      </c>
    </row>
    <row r="27" spans="1:10" x14ac:dyDescent="0.3">
      <c r="A27" s="25" t="s">
        <v>254</v>
      </c>
      <c r="B27" s="26" t="s">
        <v>6776</v>
      </c>
      <c r="C27" s="26" t="s">
        <v>6777</v>
      </c>
      <c r="D27" s="26" t="s">
        <v>4631</v>
      </c>
      <c r="E27" s="26" t="s">
        <v>4676</v>
      </c>
      <c r="F27" s="26" t="s">
        <v>4677</v>
      </c>
      <c r="G27" s="26" t="s">
        <v>6738</v>
      </c>
      <c r="H27" s="32">
        <v>42991</v>
      </c>
      <c r="I27" s="26">
        <v>2319174</v>
      </c>
      <c r="J27" s="27" t="s">
        <v>6121</v>
      </c>
    </row>
    <row r="28" spans="1:10" x14ac:dyDescent="0.3">
      <c r="A28" s="22" t="s">
        <v>142</v>
      </c>
      <c r="B28" s="23" t="s">
        <v>6778</v>
      </c>
      <c r="C28" s="23" t="s">
        <v>6295</v>
      </c>
      <c r="D28" s="23" t="s">
        <v>4631</v>
      </c>
      <c r="E28" s="23" t="s">
        <v>4629</v>
      </c>
      <c r="F28" s="23" t="s">
        <v>4630</v>
      </c>
      <c r="G28" s="23" t="s">
        <v>6755</v>
      </c>
      <c r="H28" s="31">
        <v>43175</v>
      </c>
      <c r="I28" s="23">
        <v>5159296</v>
      </c>
      <c r="J28" s="24" t="s">
        <v>6121</v>
      </c>
    </row>
    <row r="29" spans="1:10" x14ac:dyDescent="0.3">
      <c r="A29" s="25" t="s">
        <v>957</v>
      </c>
      <c r="B29" s="26" t="s">
        <v>6779</v>
      </c>
      <c r="C29" s="26" t="s">
        <v>6780</v>
      </c>
      <c r="D29" s="26" t="s">
        <v>4631</v>
      </c>
      <c r="E29" s="26" t="s">
        <v>4702</v>
      </c>
      <c r="F29" s="26" t="s">
        <v>4677</v>
      </c>
      <c r="G29" s="26" t="s">
        <v>6741</v>
      </c>
      <c r="H29" s="32">
        <v>45133</v>
      </c>
      <c r="I29" s="26">
        <v>489039</v>
      </c>
      <c r="J29" s="27" t="s">
        <v>6121</v>
      </c>
    </row>
    <row r="30" spans="1:10" x14ac:dyDescent="0.3">
      <c r="A30" s="22" t="s">
        <v>912</v>
      </c>
      <c r="B30" s="23" t="s">
        <v>6781</v>
      </c>
      <c r="C30" s="23" t="s">
        <v>6782</v>
      </c>
      <c r="D30" s="23" t="s">
        <v>4631</v>
      </c>
      <c r="E30" s="23" t="s">
        <v>4702</v>
      </c>
      <c r="F30" s="23" t="s">
        <v>4677</v>
      </c>
      <c r="G30" s="23" t="s">
        <v>6755</v>
      </c>
      <c r="H30" s="31">
        <v>43187</v>
      </c>
      <c r="I30" s="23">
        <v>4433499</v>
      </c>
      <c r="J30" s="24" t="s">
        <v>6121</v>
      </c>
    </row>
    <row r="31" spans="1:10" x14ac:dyDescent="0.3">
      <c r="A31" s="25" t="s">
        <v>549</v>
      </c>
      <c r="B31" s="26" t="s">
        <v>6783</v>
      </c>
      <c r="C31" s="26" t="s">
        <v>5171</v>
      </c>
      <c r="D31" s="26" t="s">
        <v>4631</v>
      </c>
      <c r="E31" s="26" t="s">
        <v>4676</v>
      </c>
      <c r="F31" s="26" t="s">
        <v>4677</v>
      </c>
      <c r="G31" s="26" t="s">
        <v>6755</v>
      </c>
      <c r="H31" s="32">
        <v>44791</v>
      </c>
      <c r="I31" s="26">
        <v>4027644</v>
      </c>
      <c r="J31" s="27" t="s">
        <v>6121</v>
      </c>
    </row>
    <row r="32" spans="1:10" x14ac:dyDescent="0.3">
      <c r="A32" s="22" t="s">
        <v>420</v>
      </c>
      <c r="B32" s="23" t="s">
        <v>6784</v>
      </c>
      <c r="C32" s="23" t="s">
        <v>6785</v>
      </c>
      <c r="D32" s="23" t="s">
        <v>4631</v>
      </c>
      <c r="E32" s="23" t="s">
        <v>4661</v>
      </c>
      <c r="F32" s="23" t="s">
        <v>4630</v>
      </c>
      <c r="G32" s="23" t="s">
        <v>6738</v>
      </c>
      <c r="H32" s="31">
        <v>45097</v>
      </c>
      <c r="I32" s="23">
        <v>2023274</v>
      </c>
      <c r="J32" s="24" t="s">
        <v>6121</v>
      </c>
    </row>
    <row r="33" spans="1:10" x14ac:dyDescent="0.3">
      <c r="A33" s="25" t="s">
        <v>238</v>
      </c>
      <c r="B33" s="26" t="s">
        <v>6786</v>
      </c>
      <c r="C33" s="26" t="s">
        <v>6787</v>
      </c>
      <c r="D33" s="26" t="s">
        <v>4631</v>
      </c>
      <c r="E33" s="26" t="s">
        <v>4672</v>
      </c>
      <c r="F33" s="26" t="s">
        <v>4673</v>
      </c>
      <c r="G33" s="26" t="s">
        <v>6743</v>
      </c>
      <c r="H33" s="32">
        <v>42566</v>
      </c>
      <c r="I33" s="26">
        <v>1018249</v>
      </c>
      <c r="J33" s="27" t="s">
        <v>6121</v>
      </c>
    </row>
    <row r="34" spans="1:10" x14ac:dyDescent="0.3">
      <c r="A34" s="22" t="s">
        <v>380</v>
      </c>
      <c r="B34" s="23" t="s">
        <v>6788</v>
      </c>
      <c r="C34" s="23" t="s">
        <v>6789</v>
      </c>
      <c r="D34" s="23" t="s">
        <v>4631</v>
      </c>
      <c r="E34" s="23" t="s">
        <v>4672</v>
      </c>
      <c r="F34" s="23" t="s">
        <v>4673</v>
      </c>
      <c r="G34" s="23" t="s">
        <v>6743</v>
      </c>
      <c r="H34" s="31">
        <v>42577</v>
      </c>
      <c r="I34" s="23">
        <v>1058381</v>
      </c>
      <c r="J34" s="24" t="s">
        <v>6121</v>
      </c>
    </row>
    <row r="35" spans="1:10" x14ac:dyDescent="0.3">
      <c r="A35" s="25" t="s">
        <v>232</v>
      </c>
      <c r="B35" s="26" t="s">
        <v>6790</v>
      </c>
      <c r="C35" s="26" t="s">
        <v>4988</v>
      </c>
      <c r="D35" s="26" t="s">
        <v>4631</v>
      </c>
      <c r="E35" s="26" t="s">
        <v>4635</v>
      </c>
      <c r="F35" s="26" t="s">
        <v>4630</v>
      </c>
      <c r="G35" s="26" t="s">
        <v>6743</v>
      </c>
      <c r="H35" s="32">
        <v>44436</v>
      </c>
      <c r="I35" s="26">
        <v>924804</v>
      </c>
      <c r="J35" s="27" t="s">
        <v>6121</v>
      </c>
    </row>
    <row r="36" spans="1:10" x14ac:dyDescent="0.3">
      <c r="A36" s="22" t="s">
        <v>297</v>
      </c>
      <c r="B36" s="23" t="s">
        <v>6791</v>
      </c>
      <c r="C36" s="23" t="s">
        <v>6792</v>
      </c>
      <c r="D36" s="23" t="s">
        <v>4631</v>
      </c>
      <c r="E36" s="23" t="s">
        <v>4672</v>
      </c>
      <c r="F36" s="23" t="s">
        <v>4673</v>
      </c>
      <c r="G36" s="23" t="s">
        <v>6755</v>
      </c>
      <c r="H36" s="31">
        <v>43950</v>
      </c>
      <c r="I36" s="23">
        <v>4405163</v>
      </c>
      <c r="J36" s="24" t="s">
        <v>6121</v>
      </c>
    </row>
    <row r="37" spans="1:10" x14ac:dyDescent="0.3">
      <c r="A37" s="25" t="s">
        <v>1346</v>
      </c>
      <c r="B37" s="26" t="s">
        <v>6793</v>
      </c>
      <c r="C37" s="26" t="s">
        <v>5914</v>
      </c>
      <c r="D37" s="26" t="s">
        <v>4631</v>
      </c>
      <c r="E37" s="26" t="s">
        <v>4661</v>
      </c>
      <c r="F37" s="26" t="s">
        <v>4630</v>
      </c>
      <c r="G37" s="26" t="s">
        <v>6741</v>
      </c>
      <c r="H37" s="32">
        <v>44449</v>
      </c>
      <c r="I37" s="26">
        <v>471467</v>
      </c>
      <c r="J37" s="27" t="s">
        <v>6121</v>
      </c>
    </row>
    <row r="38" spans="1:10" x14ac:dyDescent="0.3">
      <c r="A38" s="22" t="s">
        <v>566</v>
      </c>
      <c r="B38" s="23" t="s">
        <v>6794</v>
      </c>
      <c r="C38" s="23" t="s">
        <v>6795</v>
      </c>
      <c r="D38" s="23" t="s">
        <v>4631</v>
      </c>
      <c r="E38" s="23" t="s">
        <v>4696</v>
      </c>
      <c r="F38" s="23" t="s">
        <v>4697</v>
      </c>
      <c r="G38" s="23" t="s">
        <v>6738</v>
      </c>
      <c r="H38" s="31">
        <v>43972</v>
      </c>
      <c r="I38" s="23">
        <v>2273658</v>
      </c>
      <c r="J38" s="24" t="s">
        <v>6121</v>
      </c>
    </row>
    <row r="39" spans="1:10" x14ac:dyDescent="0.3">
      <c r="A39" s="25" t="s">
        <v>815</v>
      </c>
      <c r="B39" s="26" t="s">
        <v>6796</v>
      </c>
      <c r="C39" s="26" t="s">
        <v>6797</v>
      </c>
      <c r="D39" s="26" t="s">
        <v>4631</v>
      </c>
      <c r="E39" s="26" t="s">
        <v>4696</v>
      </c>
      <c r="F39" s="26" t="s">
        <v>4697</v>
      </c>
      <c r="G39" s="26" t="s">
        <v>6755</v>
      </c>
      <c r="H39" s="32">
        <v>42134</v>
      </c>
      <c r="I39" s="26">
        <v>4125485</v>
      </c>
      <c r="J39" s="27" t="s">
        <v>6121</v>
      </c>
    </row>
    <row r="40" spans="1:10" x14ac:dyDescent="0.3">
      <c r="A40" s="22" t="s">
        <v>303</v>
      </c>
      <c r="B40" s="23" t="s">
        <v>6798</v>
      </c>
      <c r="C40" s="23" t="s">
        <v>6799</v>
      </c>
      <c r="D40" s="23" t="s">
        <v>4631</v>
      </c>
      <c r="E40" s="23" t="s">
        <v>4676</v>
      </c>
      <c r="F40" s="23" t="s">
        <v>4677</v>
      </c>
      <c r="G40" s="23" t="s">
        <v>6741</v>
      </c>
      <c r="H40" s="31">
        <v>43685</v>
      </c>
      <c r="I40" s="23">
        <v>577743</v>
      </c>
      <c r="J40" s="24" t="s">
        <v>6121</v>
      </c>
    </row>
    <row r="41" spans="1:10" x14ac:dyDescent="0.3">
      <c r="A41" s="25" t="s">
        <v>1059</v>
      </c>
      <c r="B41" s="26" t="s">
        <v>6800</v>
      </c>
      <c r="C41" s="26" t="s">
        <v>6801</v>
      </c>
      <c r="D41" s="26" t="s">
        <v>4711</v>
      </c>
      <c r="E41" s="26" t="s">
        <v>4629</v>
      </c>
      <c r="F41" s="26" t="s">
        <v>4630</v>
      </c>
      <c r="G41" s="26" t="s">
        <v>6741</v>
      </c>
      <c r="H41" s="32">
        <v>43336</v>
      </c>
      <c r="I41" s="26">
        <v>516958</v>
      </c>
      <c r="J41" s="27" t="s">
        <v>6121</v>
      </c>
    </row>
    <row r="42" spans="1:10" x14ac:dyDescent="0.3">
      <c r="A42" s="22" t="s">
        <v>1109</v>
      </c>
      <c r="B42" s="23" t="s">
        <v>6802</v>
      </c>
      <c r="C42" s="23" t="s">
        <v>6803</v>
      </c>
      <c r="D42" s="23" t="s">
        <v>4631</v>
      </c>
      <c r="E42" s="23" t="s">
        <v>4635</v>
      </c>
      <c r="F42" s="23" t="s">
        <v>4630</v>
      </c>
      <c r="G42" s="23" t="s">
        <v>6743</v>
      </c>
      <c r="H42" s="31">
        <v>43407</v>
      </c>
      <c r="I42" s="23">
        <v>977898</v>
      </c>
      <c r="J42" s="24" t="s">
        <v>6121</v>
      </c>
    </row>
    <row r="43" spans="1:10" x14ac:dyDescent="0.3">
      <c r="A43" s="25" t="s">
        <v>102</v>
      </c>
      <c r="B43" s="26" t="s">
        <v>6804</v>
      </c>
      <c r="C43" s="26" t="s">
        <v>6805</v>
      </c>
      <c r="D43" s="26" t="s">
        <v>4631</v>
      </c>
      <c r="E43" s="26" t="s">
        <v>4640</v>
      </c>
      <c r="F43" s="26" t="s">
        <v>4630</v>
      </c>
      <c r="G43" s="26" t="s">
        <v>6743</v>
      </c>
      <c r="H43" s="32">
        <v>44290</v>
      </c>
      <c r="I43" s="26">
        <v>835833</v>
      </c>
      <c r="J43" s="27" t="s">
        <v>6121</v>
      </c>
    </row>
    <row r="44" spans="1:10" x14ac:dyDescent="0.3">
      <c r="A44" s="22" t="s">
        <v>192</v>
      </c>
      <c r="B44" s="23" t="s">
        <v>6806</v>
      </c>
      <c r="C44" s="23" t="s">
        <v>6807</v>
      </c>
      <c r="D44" s="23" t="s">
        <v>4631</v>
      </c>
      <c r="E44" s="23" t="s">
        <v>4640</v>
      </c>
      <c r="F44" s="23" t="s">
        <v>4630</v>
      </c>
      <c r="G44" s="23" t="s">
        <v>6741</v>
      </c>
      <c r="H44" s="31">
        <v>43303</v>
      </c>
      <c r="I44" s="23">
        <v>486040</v>
      </c>
      <c r="J44" s="24" t="s">
        <v>6121</v>
      </c>
    </row>
    <row r="45" spans="1:10" x14ac:dyDescent="0.3">
      <c r="A45" s="25" t="s">
        <v>285</v>
      </c>
      <c r="B45" s="26" t="s">
        <v>6808</v>
      </c>
      <c r="C45" s="26" t="s">
        <v>6124</v>
      </c>
      <c r="D45" s="26" t="s">
        <v>4631</v>
      </c>
      <c r="E45" s="26" t="s">
        <v>4640</v>
      </c>
      <c r="F45" s="26" t="s">
        <v>4630</v>
      </c>
      <c r="G45" s="26" t="s">
        <v>6741</v>
      </c>
      <c r="H45" s="32">
        <v>43560</v>
      </c>
      <c r="I45" s="26">
        <v>568216</v>
      </c>
      <c r="J45" s="27" t="s">
        <v>6121</v>
      </c>
    </row>
    <row r="46" spans="1:10" x14ac:dyDescent="0.3">
      <c r="A46" s="22" t="s">
        <v>426</v>
      </c>
      <c r="B46" s="23" t="s">
        <v>6809</v>
      </c>
      <c r="C46" s="23" t="s">
        <v>6810</v>
      </c>
      <c r="D46" s="23" t="s">
        <v>4631</v>
      </c>
      <c r="E46" s="23" t="s">
        <v>4753</v>
      </c>
      <c r="F46" s="23" t="s">
        <v>4630</v>
      </c>
      <c r="G46" s="23" t="s">
        <v>6741</v>
      </c>
      <c r="H46" s="31">
        <v>43423</v>
      </c>
      <c r="I46" s="23">
        <v>539795</v>
      </c>
      <c r="J46" s="24" t="s">
        <v>6121</v>
      </c>
    </row>
    <row r="47" spans="1:10" x14ac:dyDescent="0.3">
      <c r="A47" s="25" t="s">
        <v>1066</v>
      </c>
      <c r="B47" s="26" t="s">
        <v>6811</v>
      </c>
      <c r="C47" s="26" t="s">
        <v>6812</v>
      </c>
      <c r="D47" s="26" t="s">
        <v>4631</v>
      </c>
      <c r="E47" s="26" t="s">
        <v>4676</v>
      </c>
      <c r="F47" s="26" t="s">
        <v>4677</v>
      </c>
      <c r="G47" s="26" t="s">
        <v>6743</v>
      </c>
      <c r="H47" s="32">
        <v>44856</v>
      </c>
      <c r="I47" s="26">
        <v>808240</v>
      </c>
      <c r="J47" s="27" t="s">
        <v>6121</v>
      </c>
    </row>
    <row r="48" spans="1:10" x14ac:dyDescent="0.3">
      <c r="A48" s="22" t="s">
        <v>366</v>
      </c>
      <c r="B48" s="23" t="s">
        <v>6813</v>
      </c>
      <c r="C48" s="23" t="s">
        <v>4763</v>
      </c>
      <c r="D48" s="23" t="s">
        <v>4631</v>
      </c>
      <c r="E48" s="23" t="s">
        <v>4696</v>
      </c>
      <c r="F48" s="23" t="s">
        <v>4697</v>
      </c>
      <c r="G48" s="23" t="s">
        <v>6738</v>
      </c>
      <c r="H48" s="31">
        <v>42929</v>
      </c>
      <c r="I48" s="23">
        <v>1910418</v>
      </c>
      <c r="J48" s="24" t="s">
        <v>6121</v>
      </c>
    </row>
    <row r="49" spans="1:10" x14ac:dyDescent="0.3">
      <c r="A49" s="25" t="s">
        <v>390</v>
      </c>
      <c r="B49" s="26" t="s">
        <v>7287</v>
      </c>
      <c r="C49" s="26" t="s">
        <v>6814</v>
      </c>
      <c r="D49" s="26" t="s">
        <v>4631</v>
      </c>
      <c r="E49" s="26" t="s">
        <v>4702</v>
      </c>
      <c r="F49" s="26" t="s">
        <v>4677</v>
      </c>
      <c r="G49" s="26" t="s">
        <v>6738</v>
      </c>
      <c r="H49" s="32">
        <v>42026</v>
      </c>
      <c r="I49" s="26">
        <v>2183318</v>
      </c>
      <c r="J49" s="27" t="s">
        <v>6121</v>
      </c>
    </row>
    <row r="50" spans="1:10" x14ac:dyDescent="0.3">
      <c r="A50" s="22" t="s">
        <v>153</v>
      </c>
      <c r="B50" s="23" t="s">
        <v>6815</v>
      </c>
      <c r="C50" s="23" t="s">
        <v>6377</v>
      </c>
      <c r="D50" s="23" t="s">
        <v>4631</v>
      </c>
      <c r="E50" s="23" t="s">
        <v>4676</v>
      </c>
      <c r="F50" s="23" t="s">
        <v>4677</v>
      </c>
      <c r="G50" s="23" t="s">
        <v>6743</v>
      </c>
      <c r="H50" s="31">
        <v>43320</v>
      </c>
      <c r="I50" s="23">
        <v>968457</v>
      </c>
      <c r="J50" s="24" t="s">
        <v>6121</v>
      </c>
    </row>
    <row r="51" spans="1:10" x14ac:dyDescent="0.3">
      <c r="A51" s="25" t="s">
        <v>291</v>
      </c>
      <c r="B51" s="26" t="s">
        <v>6816</v>
      </c>
      <c r="C51" s="26" t="s">
        <v>6817</v>
      </c>
      <c r="D51" s="26" t="s">
        <v>4631</v>
      </c>
      <c r="E51" s="26" t="s">
        <v>4661</v>
      </c>
      <c r="F51" s="26" t="s">
        <v>4630</v>
      </c>
      <c r="G51" s="26" t="s">
        <v>6741</v>
      </c>
      <c r="H51" s="32">
        <v>42722</v>
      </c>
      <c r="I51" s="26">
        <v>579392</v>
      </c>
      <c r="J51" s="27" t="s">
        <v>6121</v>
      </c>
    </row>
    <row r="52" spans="1:10" x14ac:dyDescent="0.3">
      <c r="A52" s="22" t="s">
        <v>21</v>
      </c>
      <c r="B52" s="23" t="s">
        <v>6818</v>
      </c>
      <c r="C52" s="23" t="s">
        <v>5912</v>
      </c>
      <c r="D52" s="23" t="s">
        <v>4631</v>
      </c>
      <c r="E52" s="23" t="s">
        <v>4753</v>
      </c>
      <c r="F52" s="23" t="s">
        <v>4630</v>
      </c>
      <c r="G52" s="23" t="s">
        <v>6741</v>
      </c>
      <c r="H52" s="31">
        <v>45232</v>
      </c>
      <c r="I52" s="23">
        <v>457604</v>
      </c>
      <c r="J52" s="24" t="s">
        <v>6121</v>
      </c>
    </row>
    <row r="53" spans="1:10" x14ac:dyDescent="0.3">
      <c r="A53" s="25" t="s">
        <v>851</v>
      </c>
      <c r="B53" s="26" t="s">
        <v>6819</v>
      </c>
      <c r="C53" s="26" t="s">
        <v>6820</v>
      </c>
      <c r="D53" s="26" t="s">
        <v>4631</v>
      </c>
      <c r="E53" s="26" t="s">
        <v>4640</v>
      </c>
      <c r="F53" s="26" t="s">
        <v>4630</v>
      </c>
      <c r="G53" s="26" t="s">
        <v>6755</v>
      </c>
      <c r="H53" s="32">
        <v>44473</v>
      </c>
      <c r="I53" s="26">
        <v>5287316</v>
      </c>
      <c r="J53" s="27" t="s">
        <v>6121</v>
      </c>
    </row>
    <row r="54" spans="1:10" x14ac:dyDescent="0.3">
      <c r="A54" s="22" t="s">
        <v>148</v>
      </c>
      <c r="B54" s="23" t="s">
        <v>6821</v>
      </c>
      <c r="C54" s="23" t="s">
        <v>6822</v>
      </c>
      <c r="D54" s="23" t="s">
        <v>4631</v>
      </c>
      <c r="E54" s="23" t="s">
        <v>4635</v>
      </c>
      <c r="F54" s="23" t="s">
        <v>4630</v>
      </c>
      <c r="G54" s="23" t="s">
        <v>6738</v>
      </c>
      <c r="H54" s="31">
        <v>45647</v>
      </c>
      <c r="I54" s="23">
        <v>2525315</v>
      </c>
      <c r="J54" s="24" t="s">
        <v>6121</v>
      </c>
    </row>
    <row r="55" spans="1:10" x14ac:dyDescent="0.3">
      <c r="A55" s="25" t="s">
        <v>1619</v>
      </c>
      <c r="B55" s="26" t="s">
        <v>6823</v>
      </c>
      <c r="C55" s="26" t="s">
        <v>6824</v>
      </c>
      <c r="D55" s="26" t="s">
        <v>4631</v>
      </c>
      <c r="E55" s="26" t="s">
        <v>4676</v>
      </c>
      <c r="F55" s="26" t="s">
        <v>4677</v>
      </c>
      <c r="G55" s="26" t="s">
        <v>6741</v>
      </c>
      <c r="H55" s="32">
        <v>44999</v>
      </c>
      <c r="I55" s="26">
        <v>538449</v>
      </c>
      <c r="J55" s="27" t="s">
        <v>6121</v>
      </c>
    </row>
    <row r="56" spans="1:10" x14ac:dyDescent="0.3">
      <c r="A56" s="22" t="s">
        <v>905</v>
      </c>
      <c r="B56" s="23" t="s">
        <v>6825</v>
      </c>
      <c r="C56" s="23" t="s">
        <v>6826</v>
      </c>
      <c r="D56" s="23" t="s">
        <v>4631</v>
      </c>
      <c r="E56" s="23" t="s">
        <v>4753</v>
      </c>
      <c r="F56" s="23" t="s">
        <v>4630</v>
      </c>
      <c r="G56" s="23" t="s">
        <v>6738</v>
      </c>
      <c r="H56" s="31">
        <v>44330</v>
      </c>
      <c r="I56" s="23">
        <v>2005131</v>
      </c>
      <c r="J56" s="24" t="s">
        <v>6121</v>
      </c>
    </row>
    <row r="57" spans="1:10" x14ac:dyDescent="0.3">
      <c r="A57" s="25" t="s">
        <v>1246</v>
      </c>
      <c r="B57" s="26" t="s">
        <v>6827</v>
      </c>
      <c r="C57" s="26" t="s">
        <v>6828</v>
      </c>
      <c r="D57" s="26" t="s">
        <v>4631</v>
      </c>
      <c r="E57" s="26" t="s">
        <v>4702</v>
      </c>
      <c r="F57" s="26" t="s">
        <v>4677</v>
      </c>
      <c r="G57" s="26" t="s">
        <v>6755</v>
      </c>
      <c r="H57" s="32">
        <v>43646</v>
      </c>
      <c r="I57" s="26">
        <v>4116030</v>
      </c>
      <c r="J57" s="27" t="s">
        <v>6121</v>
      </c>
    </row>
    <row r="58" spans="1:10" x14ac:dyDescent="0.3">
      <c r="A58" s="22" t="s">
        <v>1322</v>
      </c>
      <c r="B58" s="23" t="s">
        <v>6829</v>
      </c>
      <c r="C58" s="23" t="s">
        <v>6381</v>
      </c>
      <c r="D58" s="23" t="s">
        <v>4631</v>
      </c>
      <c r="E58" s="23" t="s">
        <v>4753</v>
      </c>
      <c r="F58" s="23" t="s">
        <v>4630</v>
      </c>
      <c r="G58" s="23" t="s">
        <v>6738</v>
      </c>
      <c r="H58" s="31">
        <v>43576</v>
      </c>
      <c r="I58" s="23">
        <v>2213986</v>
      </c>
      <c r="J58" s="24" t="s">
        <v>6121</v>
      </c>
    </row>
    <row r="59" spans="1:10" x14ac:dyDescent="0.3">
      <c r="A59" s="25" t="s">
        <v>1179</v>
      </c>
      <c r="B59" s="26" t="s">
        <v>6830</v>
      </c>
      <c r="C59" s="26" t="s">
        <v>5322</v>
      </c>
      <c r="D59" s="26" t="s">
        <v>4631</v>
      </c>
      <c r="E59" s="26" t="s">
        <v>4640</v>
      </c>
      <c r="F59" s="26" t="s">
        <v>4630</v>
      </c>
      <c r="G59" s="26" t="s">
        <v>6743</v>
      </c>
      <c r="H59" s="32">
        <v>43076</v>
      </c>
      <c r="I59" s="26">
        <v>983222</v>
      </c>
      <c r="J59" s="27" t="s">
        <v>6121</v>
      </c>
    </row>
    <row r="60" spans="1:10" x14ac:dyDescent="0.3">
      <c r="A60" s="22" t="s">
        <v>66</v>
      </c>
      <c r="B60" s="23" t="s">
        <v>6831</v>
      </c>
      <c r="C60" s="23" t="s">
        <v>6832</v>
      </c>
      <c r="D60" s="23" t="s">
        <v>4631</v>
      </c>
      <c r="E60" s="23" t="s">
        <v>4629</v>
      </c>
      <c r="F60" s="23" t="s">
        <v>4630</v>
      </c>
      <c r="G60" s="23" t="s">
        <v>6743</v>
      </c>
      <c r="H60" s="31">
        <v>43665</v>
      </c>
      <c r="I60" s="23">
        <v>982441</v>
      </c>
      <c r="J60" s="24" t="s">
        <v>6121</v>
      </c>
    </row>
    <row r="61" spans="1:10" x14ac:dyDescent="0.3">
      <c r="A61" s="25" t="s">
        <v>108</v>
      </c>
      <c r="B61" s="26" t="s">
        <v>6833</v>
      </c>
      <c r="C61" s="26" t="s">
        <v>4955</v>
      </c>
      <c r="D61" s="26" t="s">
        <v>4653</v>
      </c>
      <c r="E61" s="26" t="s">
        <v>4640</v>
      </c>
      <c r="F61" s="26" t="s">
        <v>4630</v>
      </c>
      <c r="G61" s="26" t="s">
        <v>6738</v>
      </c>
      <c r="H61" s="32">
        <v>43963</v>
      </c>
      <c r="I61" s="26">
        <v>2220333</v>
      </c>
      <c r="J61" s="27" t="s">
        <v>6121</v>
      </c>
    </row>
    <row r="62" spans="1:10" x14ac:dyDescent="0.3">
      <c r="A62" s="22" t="s">
        <v>1371</v>
      </c>
      <c r="B62" s="23" t="s">
        <v>6834</v>
      </c>
      <c r="C62" s="23" t="s">
        <v>6835</v>
      </c>
      <c r="D62" s="23" t="s">
        <v>4631</v>
      </c>
      <c r="E62" s="23" t="s">
        <v>4696</v>
      </c>
      <c r="F62" s="23" t="s">
        <v>4697</v>
      </c>
      <c r="G62" s="23" t="s">
        <v>6738</v>
      </c>
      <c r="H62" s="31">
        <v>45289</v>
      </c>
      <c r="I62" s="23">
        <v>2456631</v>
      </c>
      <c r="J62" s="24" t="s">
        <v>6121</v>
      </c>
    </row>
    <row r="63" spans="1:10" x14ac:dyDescent="0.3">
      <c r="A63" s="25" t="s">
        <v>78</v>
      </c>
      <c r="B63" s="26" t="s">
        <v>6836</v>
      </c>
      <c r="C63" s="26" t="s">
        <v>6837</v>
      </c>
      <c r="D63" s="26" t="s">
        <v>4631</v>
      </c>
      <c r="E63" s="26" t="s">
        <v>4696</v>
      </c>
      <c r="F63" s="26" t="s">
        <v>4697</v>
      </c>
      <c r="G63" s="26" t="s">
        <v>6743</v>
      </c>
      <c r="H63" s="32">
        <v>44168</v>
      </c>
      <c r="I63" s="26">
        <v>789602</v>
      </c>
      <c r="J63" s="27" t="s">
        <v>6121</v>
      </c>
    </row>
    <row r="64" spans="1:10" x14ac:dyDescent="0.3">
      <c r="A64" s="22" t="s">
        <v>1680</v>
      </c>
      <c r="B64" s="23" t="s">
        <v>6838</v>
      </c>
      <c r="C64" s="23" t="s">
        <v>6409</v>
      </c>
      <c r="D64" s="23" t="s">
        <v>4631</v>
      </c>
      <c r="E64" s="23" t="s">
        <v>4696</v>
      </c>
      <c r="F64" s="23" t="s">
        <v>4697</v>
      </c>
      <c r="G64" s="23" t="s">
        <v>6738</v>
      </c>
      <c r="H64" s="31">
        <v>44350</v>
      </c>
      <c r="I64" s="23">
        <v>1996693</v>
      </c>
      <c r="J64" s="24" t="s">
        <v>6121</v>
      </c>
    </row>
    <row r="65" spans="1:10" x14ac:dyDescent="0.3">
      <c r="A65" s="25" t="s">
        <v>863</v>
      </c>
      <c r="B65" s="26" t="s">
        <v>6839</v>
      </c>
      <c r="C65" s="26" t="s">
        <v>6840</v>
      </c>
      <c r="D65" s="26" t="s">
        <v>4631</v>
      </c>
      <c r="E65" s="26" t="s">
        <v>4672</v>
      </c>
      <c r="F65" s="26" t="s">
        <v>4673</v>
      </c>
      <c r="G65" s="26" t="s">
        <v>6755</v>
      </c>
      <c r="H65" s="32">
        <v>44007</v>
      </c>
      <c r="I65" s="26">
        <v>5240750</v>
      </c>
      <c r="J65" s="27" t="s">
        <v>6121</v>
      </c>
    </row>
    <row r="66" spans="1:10" x14ac:dyDescent="0.3">
      <c r="A66" s="22" t="s">
        <v>1338</v>
      </c>
      <c r="B66" s="23" t="s">
        <v>6841</v>
      </c>
      <c r="C66" s="23" t="s">
        <v>7283</v>
      </c>
      <c r="D66" s="23" t="s">
        <v>4631</v>
      </c>
      <c r="E66" s="23" t="s">
        <v>4676</v>
      </c>
      <c r="F66" s="23" t="s">
        <v>4677</v>
      </c>
      <c r="G66" s="23" t="s">
        <v>6741</v>
      </c>
      <c r="H66" s="31">
        <v>43706</v>
      </c>
      <c r="I66" s="23">
        <v>523684</v>
      </c>
      <c r="J66" s="24" t="s">
        <v>6121</v>
      </c>
    </row>
    <row r="67" spans="1:10" x14ac:dyDescent="0.3">
      <c r="A67" s="25" t="s">
        <v>6137</v>
      </c>
      <c r="B67" s="26" t="s">
        <v>6842</v>
      </c>
      <c r="C67" s="26" t="s">
        <v>6282</v>
      </c>
      <c r="D67" s="26" t="s">
        <v>4631</v>
      </c>
      <c r="E67" s="26" t="s">
        <v>4672</v>
      </c>
      <c r="F67" s="26" t="s">
        <v>4673</v>
      </c>
      <c r="G67" s="26" t="s">
        <v>6743</v>
      </c>
      <c r="H67" s="32">
        <v>43626</v>
      </c>
      <c r="I67" s="26">
        <v>1022182</v>
      </c>
      <c r="J67" s="27" t="s">
        <v>6121</v>
      </c>
    </row>
    <row r="68" spans="1:10" x14ac:dyDescent="0.3">
      <c r="A68" s="22" t="s">
        <v>1063</v>
      </c>
      <c r="B68" s="23" t="s">
        <v>6843</v>
      </c>
      <c r="C68" s="23" t="s">
        <v>7283</v>
      </c>
      <c r="D68" s="23" t="s">
        <v>4631</v>
      </c>
      <c r="E68" s="23" t="s">
        <v>4656</v>
      </c>
      <c r="F68" s="23" t="s">
        <v>4630</v>
      </c>
      <c r="G68" s="23" t="s">
        <v>6755</v>
      </c>
      <c r="H68" s="31">
        <v>44873</v>
      </c>
      <c r="I68" s="23">
        <v>4677332</v>
      </c>
      <c r="J68" s="24" t="s">
        <v>6121</v>
      </c>
    </row>
    <row r="69" spans="1:10" x14ac:dyDescent="0.3">
      <c r="A69" s="25" t="s">
        <v>321</v>
      </c>
      <c r="B69" s="26" t="s">
        <v>6844</v>
      </c>
      <c r="C69" s="26" t="s">
        <v>6845</v>
      </c>
      <c r="D69" s="26" t="s">
        <v>4631</v>
      </c>
      <c r="E69" s="26" t="s">
        <v>4629</v>
      </c>
      <c r="F69" s="26" t="s">
        <v>4630</v>
      </c>
      <c r="G69" s="26" t="s">
        <v>6741</v>
      </c>
      <c r="H69" s="32">
        <v>43180</v>
      </c>
      <c r="I69" s="26">
        <v>456496</v>
      </c>
      <c r="J69" s="27" t="s">
        <v>6121</v>
      </c>
    </row>
    <row r="70" spans="1:10" x14ac:dyDescent="0.3">
      <c r="A70" s="22" t="s">
        <v>309</v>
      </c>
      <c r="B70" s="23" t="s">
        <v>6846</v>
      </c>
      <c r="C70" s="23" t="s">
        <v>6847</v>
      </c>
      <c r="D70" s="23" t="s">
        <v>4631</v>
      </c>
      <c r="E70" s="23" t="s">
        <v>4753</v>
      </c>
      <c r="F70" s="23" t="s">
        <v>4630</v>
      </c>
      <c r="G70" s="23" t="s">
        <v>6741</v>
      </c>
      <c r="H70" s="31">
        <v>43538</v>
      </c>
      <c r="I70" s="23">
        <v>503493</v>
      </c>
      <c r="J70" s="24" t="s">
        <v>6121</v>
      </c>
    </row>
    <row r="71" spans="1:10" x14ac:dyDescent="0.3">
      <c r="A71" s="25" t="s">
        <v>703</v>
      </c>
      <c r="B71" s="26" t="s">
        <v>6848</v>
      </c>
      <c r="C71" s="26" t="s">
        <v>6849</v>
      </c>
      <c r="D71" s="26" t="s">
        <v>4631</v>
      </c>
      <c r="E71" s="26" t="s">
        <v>4702</v>
      </c>
      <c r="F71" s="26" t="s">
        <v>4677</v>
      </c>
      <c r="G71" s="26" t="s">
        <v>6741</v>
      </c>
      <c r="H71" s="32">
        <v>42736</v>
      </c>
      <c r="I71" s="26">
        <v>517547</v>
      </c>
      <c r="J71" s="27" t="s">
        <v>6121</v>
      </c>
    </row>
    <row r="72" spans="1:10" x14ac:dyDescent="0.3">
      <c r="A72" s="22" t="s">
        <v>85</v>
      </c>
      <c r="B72" s="23" t="s">
        <v>6850</v>
      </c>
      <c r="C72" s="23" t="s">
        <v>6851</v>
      </c>
      <c r="D72" s="23" t="s">
        <v>4631</v>
      </c>
      <c r="E72" s="23" t="s">
        <v>4656</v>
      </c>
      <c r="F72" s="23" t="s">
        <v>4630</v>
      </c>
      <c r="G72" s="23" t="s">
        <v>6741</v>
      </c>
      <c r="H72" s="31">
        <v>44763</v>
      </c>
      <c r="I72" s="23">
        <v>518088</v>
      </c>
      <c r="J72" s="24" t="s">
        <v>6121</v>
      </c>
    </row>
    <row r="73" spans="1:10" x14ac:dyDescent="0.3">
      <c r="A73" s="25" t="s">
        <v>215</v>
      </c>
      <c r="B73" s="26" t="s">
        <v>6852</v>
      </c>
      <c r="C73" s="26" t="s">
        <v>6853</v>
      </c>
      <c r="D73" s="26" t="s">
        <v>4631</v>
      </c>
      <c r="E73" s="26" t="s">
        <v>4656</v>
      </c>
      <c r="F73" s="26" t="s">
        <v>4630</v>
      </c>
      <c r="G73" s="26" t="s">
        <v>6755</v>
      </c>
      <c r="H73" s="32">
        <v>42777</v>
      </c>
      <c r="I73" s="26">
        <v>3875742</v>
      </c>
      <c r="J73" s="27" t="s">
        <v>6121</v>
      </c>
    </row>
    <row r="74" spans="1:10" x14ac:dyDescent="0.3">
      <c r="A74" s="22" t="s">
        <v>794</v>
      </c>
      <c r="B74" s="23" t="s">
        <v>6854</v>
      </c>
      <c r="C74" s="23" t="s">
        <v>5337</v>
      </c>
      <c r="D74" s="23" t="s">
        <v>4631</v>
      </c>
      <c r="E74" s="23" t="s">
        <v>4702</v>
      </c>
      <c r="F74" s="23" t="s">
        <v>4677</v>
      </c>
      <c r="G74" s="23" t="s">
        <v>6755</v>
      </c>
      <c r="H74" s="31">
        <v>42280</v>
      </c>
      <c r="I74" s="23">
        <v>4760462</v>
      </c>
      <c r="J74" s="24" t="s">
        <v>6121</v>
      </c>
    </row>
    <row r="75" spans="1:10" x14ac:dyDescent="0.3">
      <c r="A75" s="25" t="s">
        <v>829</v>
      </c>
      <c r="B75" s="26" t="s">
        <v>6855</v>
      </c>
      <c r="C75" s="26" t="s">
        <v>6856</v>
      </c>
      <c r="D75" s="26" t="s">
        <v>4631</v>
      </c>
      <c r="E75" s="26" t="s">
        <v>4676</v>
      </c>
      <c r="F75" s="26" t="s">
        <v>4677</v>
      </c>
      <c r="G75" s="26" t="s">
        <v>6755</v>
      </c>
      <c r="H75" s="32">
        <v>43007</v>
      </c>
      <c r="I75" s="26">
        <v>4458567</v>
      </c>
      <c r="J75" s="27" t="s">
        <v>6121</v>
      </c>
    </row>
    <row r="76" spans="1:10" x14ac:dyDescent="0.3">
      <c r="A76" s="22" t="s">
        <v>125</v>
      </c>
      <c r="B76" s="23" t="s">
        <v>6857</v>
      </c>
      <c r="C76" s="23" t="s">
        <v>6858</v>
      </c>
      <c r="D76" s="23" t="s">
        <v>4631</v>
      </c>
      <c r="E76" s="23" t="s">
        <v>4656</v>
      </c>
      <c r="F76" s="23" t="s">
        <v>4630</v>
      </c>
      <c r="G76" s="23" t="s">
        <v>6743</v>
      </c>
      <c r="H76" s="31">
        <v>42578</v>
      </c>
      <c r="I76" s="23">
        <v>838760</v>
      </c>
      <c r="J76" s="24" t="s">
        <v>6121</v>
      </c>
    </row>
    <row r="77" spans="1:10" x14ac:dyDescent="0.3">
      <c r="A77" s="25" t="s">
        <v>415</v>
      </c>
      <c r="B77" s="26" t="s">
        <v>6859</v>
      </c>
      <c r="C77" s="26" t="s">
        <v>6860</v>
      </c>
      <c r="D77" s="26" t="s">
        <v>4631</v>
      </c>
      <c r="E77" s="26" t="s">
        <v>4696</v>
      </c>
      <c r="F77" s="26" t="s">
        <v>4697</v>
      </c>
      <c r="G77" s="26" t="s">
        <v>6743</v>
      </c>
      <c r="H77" s="32">
        <v>42975</v>
      </c>
      <c r="I77" s="26">
        <v>1041021</v>
      </c>
      <c r="J77" s="27" t="s">
        <v>6121</v>
      </c>
    </row>
    <row r="78" spans="1:10" x14ac:dyDescent="0.3">
      <c r="A78" s="22" t="s">
        <v>209</v>
      </c>
      <c r="B78" s="23" t="s">
        <v>6861</v>
      </c>
      <c r="C78" s="23" t="s">
        <v>6862</v>
      </c>
      <c r="D78" s="23" t="s">
        <v>4631</v>
      </c>
      <c r="E78" s="23" t="s">
        <v>4672</v>
      </c>
      <c r="F78" s="23" t="s">
        <v>4673</v>
      </c>
      <c r="G78" s="23" t="s">
        <v>6741</v>
      </c>
      <c r="H78" s="31">
        <v>44281</v>
      </c>
      <c r="I78" s="23">
        <v>433204</v>
      </c>
      <c r="J78" s="24" t="s">
        <v>6121</v>
      </c>
    </row>
    <row r="79" spans="1:10" x14ac:dyDescent="0.3">
      <c r="A79" s="25" t="s">
        <v>1232</v>
      </c>
      <c r="B79" s="26" t="s">
        <v>6863</v>
      </c>
      <c r="C79" s="26" t="s">
        <v>6864</v>
      </c>
      <c r="D79" s="26" t="s">
        <v>4631</v>
      </c>
      <c r="E79" s="26" t="s">
        <v>4635</v>
      </c>
      <c r="F79" s="26" t="s">
        <v>4630</v>
      </c>
      <c r="G79" s="26" t="s">
        <v>6741</v>
      </c>
      <c r="H79" s="32">
        <v>44857</v>
      </c>
      <c r="I79" s="26">
        <v>496445</v>
      </c>
      <c r="J79" s="27" t="s">
        <v>6121</v>
      </c>
    </row>
    <row r="80" spans="1:10" x14ac:dyDescent="0.3">
      <c r="A80" s="22" t="s">
        <v>487</v>
      </c>
      <c r="B80" s="23" t="s">
        <v>6865</v>
      </c>
      <c r="C80" s="23" t="s">
        <v>6866</v>
      </c>
      <c r="D80" s="23" t="s">
        <v>4631</v>
      </c>
      <c r="E80" s="23" t="s">
        <v>4640</v>
      </c>
      <c r="F80" s="23" t="s">
        <v>4630</v>
      </c>
      <c r="G80" s="23" t="s">
        <v>6738</v>
      </c>
      <c r="H80" s="31">
        <v>45483</v>
      </c>
      <c r="I80" s="23">
        <v>2101567</v>
      </c>
      <c r="J80" s="24" t="s">
        <v>6121</v>
      </c>
    </row>
    <row r="81" spans="1:10" x14ac:dyDescent="0.3">
      <c r="A81" s="25" t="s">
        <v>1156</v>
      </c>
      <c r="B81" s="26" t="s">
        <v>6867</v>
      </c>
      <c r="C81" s="26" t="s">
        <v>4810</v>
      </c>
      <c r="D81" s="26" t="s">
        <v>4631</v>
      </c>
      <c r="E81" s="26" t="s">
        <v>4753</v>
      </c>
      <c r="F81" s="26" t="s">
        <v>4630</v>
      </c>
      <c r="G81" s="26" t="s">
        <v>6738</v>
      </c>
      <c r="H81" s="32">
        <v>44175</v>
      </c>
      <c r="I81" s="26">
        <v>2169082</v>
      </c>
      <c r="J81" s="27" t="s">
        <v>6121</v>
      </c>
    </row>
    <row r="82" spans="1:10" x14ac:dyDescent="0.3">
      <c r="A82" s="22" t="s">
        <v>638</v>
      </c>
      <c r="B82" s="23" t="s">
        <v>6868</v>
      </c>
      <c r="C82" s="23" t="s">
        <v>6869</v>
      </c>
      <c r="D82" s="23" t="s">
        <v>4631</v>
      </c>
      <c r="E82" s="23" t="s">
        <v>4640</v>
      </c>
      <c r="F82" s="23" t="s">
        <v>4630</v>
      </c>
      <c r="G82" s="23" t="s">
        <v>6743</v>
      </c>
      <c r="H82" s="31">
        <v>45474</v>
      </c>
      <c r="I82" s="23">
        <v>794126</v>
      </c>
      <c r="J82" s="24" t="s">
        <v>6121</v>
      </c>
    </row>
    <row r="83" spans="1:10" x14ac:dyDescent="0.3">
      <c r="A83" s="25" t="s">
        <v>31</v>
      </c>
      <c r="B83" s="26" t="s">
        <v>6870</v>
      </c>
      <c r="C83" s="26" t="s">
        <v>6871</v>
      </c>
      <c r="D83" s="26" t="s">
        <v>4631</v>
      </c>
      <c r="E83" s="26" t="s">
        <v>4656</v>
      </c>
      <c r="F83" s="26" t="s">
        <v>4630</v>
      </c>
      <c r="G83" s="26" t="s">
        <v>6755</v>
      </c>
      <c r="H83" s="32">
        <v>44474</v>
      </c>
      <c r="I83" s="26">
        <v>5200952</v>
      </c>
      <c r="J83" s="27" t="s">
        <v>6121</v>
      </c>
    </row>
    <row r="84" spans="1:10" x14ac:dyDescent="0.3">
      <c r="A84" s="22" t="s">
        <v>1795</v>
      </c>
      <c r="B84" s="23" t="s">
        <v>6872</v>
      </c>
      <c r="C84" s="23" t="s">
        <v>5422</v>
      </c>
      <c r="D84" s="23" t="s">
        <v>4631</v>
      </c>
      <c r="E84" s="23" t="s">
        <v>4656</v>
      </c>
      <c r="F84" s="23" t="s">
        <v>4630</v>
      </c>
      <c r="G84" s="23" t="s">
        <v>6741</v>
      </c>
      <c r="H84" s="31">
        <v>42893</v>
      </c>
      <c r="I84" s="23">
        <v>461555</v>
      </c>
      <c r="J84" s="24" t="s">
        <v>6121</v>
      </c>
    </row>
    <row r="85" spans="1:10" x14ac:dyDescent="0.3">
      <c r="A85" s="25" t="s">
        <v>90</v>
      </c>
      <c r="B85" s="26" t="s">
        <v>6873</v>
      </c>
      <c r="C85" s="26" t="s">
        <v>7283</v>
      </c>
      <c r="D85" s="26" t="s">
        <v>4631</v>
      </c>
      <c r="E85" s="26" t="s">
        <v>4635</v>
      </c>
      <c r="F85" s="26" t="s">
        <v>4630</v>
      </c>
      <c r="G85" s="26" t="s">
        <v>6755</v>
      </c>
      <c r="H85" s="32">
        <v>45042</v>
      </c>
      <c r="I85" s="26">
        <v>5001334</v>
      </c>
      <c r="J85" s="27" t="s">
        <v>6121</v>
      </c>
    </row>
    <row r="86" spans="1:10" x14ac:dyDescent="0.3">
      <c r="A86" s="22" t="s">
        <v>622</v>
      </c>
      <c r="B86" s="23" t="s">
        <v>6874</v>
      </c>
      <c r="C86" s="23" t="s">
        <v>6166</v>
      </c>
      <c r="D86" s="23" t="s">
        <v>4631</v>
      </c>
      <c r="E86" s="23" t="s">
        <v>4676</v>
      </c>
      <c r="F86" s="23" t="s">
        <v>4677</v>
      </c>
      <c r="G86" s="23" t="s">
        <v>6743</v>
      </c>
      <c r="H86" s="31">
        <v>42985</v>
      </c>
      <c r="I86" s="23">
        <v>1009286</v>
      </c>
      <c r="J86" s="24" t="s">
        <v>6121</v>
      </c>
    </row>
    <row r="87" spans="1:10" x14ac:dyDescent="0.3">
      <c r="A87" s="25" t="s">
        <v>187</v>
      </c>
      <c r="B87" s="26" t="s">
        <v>6875</v>
      </c>
      <c r="C87" s="26" t="s">
        <v>5073</v>
      </c>
      <c r="D87" s="26" t="s">
        <v>4631</v>
      </c>
      <c r="E87" s="26" t="s">
        <v>4702</v>
      </c>
      <c r="F87" s="26" t="s">
        <v>4677</v>
      </c>
      <c r="G87" s="26" t="s">
        <v>6743</v>
      </c>
      <c r="H87" s="32">
        <v>43076</v>
      </c>
      <c r="I87" s="26">
        <v>926537</v>
      </c>
      <c r="J87" s="27" t="s">
        <v>6121</v>
      </c>
    </row>
    <row r="88" spans="1:10" x14ac:dyDescent="0.3">
      <c r="A88" s="22" t="s">
        <v>248</v>
      </c>
      <c r="B88" s="23" t="s">
        <v>6876</v>
      </c>
      <c r="C88" s="23" t="s">
        <v>6877</v>
      </c>
      <c r="D88" s="23" t="s">
        <v>4631</v>
      </c>
      <c r="E88" s="23" t="s">
        <v>4676</v>
      </c>
      <c r="F88" s="23" t="s">
        <v>4677</v>
      </c>
      <c r="G88" s="23" t="s">
        <v>6741</v>
      </c>
      <c r="H88" s="31">
        <v>43286</v>
      </c>
      <c r="I88" s="23">
        <v>433000</v>
      </c>
      <c r="J88" s="24" t="s">
        <v>6121</v>
      </c>
    </row>
    <row r="89" spans="1:10" x14ac:dyDescent="0.3">
      <c r="A89" s="25" t="s">
        <v>198</v>
      </c>
      <c r="B89" s="26" t="s">
        <v>6878</v>
      </c>
      <c r="C89" s="26" t="s">
        <v>6879</v>
      </c>
      <c r="D89" s="26" t="s">
        <v>4631</v>
      </c>
      <c r="E89" s="26" t="s">
        <v>4656</v>
      </c>
      <c r="F89" s="26" t="s">
        <v>4630</v>
      </c>
      <c r="G89" s="26" t="s">
        <v>6741</v>
      </c>
      <c r="H89" s="32">
        <v>44377</v>
      </c>
      <c r="I89" s="26">
        <v>476658</v>
      </c>
      <c r="J89" s="27" t="s">
        <v>6121</v>
      </c>
    </row>
    <row r="90" spans="1:10" x14ac:dyDescent="0.3">
      <c r="A90" s="22" t="s">
        <v>355</v>
      </c>
      <c r="B90" s="23" t="s">
        <v>6880</v>
      </c>
      <c r="C90" s="23" t="s">
        <v>6881</v>
      </c>
      <c r="D90" s="23" t="s">
        <v>4631</v>
      </c>
      <c r="E90" s="23" t="s">
        <v>4656</v>
      </c>
      <c r="F90" s="23" t="s">
        <v>4630</v>
      </c>
      <c r="G90" s="23" t="s">
        <v>6743</v>
      </c>
      <c r="H90" s="31">
        <v>44050</v>
      </c>
      <c r="I90" s="23">
        <v>846057</v>
      </c>
      <c r="J90" s="24" t="s">
        <v>6121</v>
      </c>
    </row>
    <row r="91" spans="1:10" x14ac:dyDescent="0.3">
      <c r="A91" s="25" t="s">
        <v>1308</v>
      </c>
      <c r="B91" s="26" t="s">
        <v>6882</v>
      </c>
      <c r="C91" s="26" t="s">
        <v>6883</v>
      </c>
      <c r="D91" s="26" t="s">
        <v>4631</v>
      </c>
      <c r="E91" s="26" t="s">
        <v>4676</v>
      </c>
      <c r="F91" s="26" t="s">
        <v>4677</v>
      </c>
      <c r="G91" s="26" t="s">
        <v>6738</v>
      </c>
      <c r="H91" s="32">
        <v>43892</v>
      </c>
      <c r="I91" s="26">
        <v>2434234</v>
      </c>
      <c r="J91" s="27" t="s">
        <v>6121</v>
      </c>
    </row>
    <row r="92" spans="1:10" x14ac:dyDescent="0.3">
      <c r="A92" s="22" t="s">
        <v>120</v>
      </c>
      <c r="B92" s="23" t="s">
        <v>6884</v>
      </c>
      <c r="C92" s="23" t="s">
        <v>6885</v>
      </c>
      <c r="D92" s="23" t="s">
        <v>4631</v>
      </c>
      <c r="E92" s="23" t="s">
        <v>4635</v>
      </c>
      <c r="F92" s="23" t="s">
        <v>4630</v>
      </c>
      <c r="G92" s="23" t="s">
        <v>6755</v>
      </c>
      <c r="H92" s="31">
        <v>45647</v>
      </c>
      <c r="I92" s="23">
        <v>4650212</v>
      </c>
      <c r="J92" s="24" t="s">
        <v>6121</v>
      </c>
    </row>
    <row r="93" spans="1:10" x14ac:dyDescent="0.3">
      <c r="A93" s="25" t="s">
        <v>327</v>
      </c>
      <c r="B93" s="26" t="s">
        <v>6886</v>
      </c>
      <c r="C93" s="26" t="s">
        <v>6887</v>
      </c>
      <c r="D93" s="26" t="s">
        <v>4631</v>
      </c>
      <c r="E93" s="26" t="s">
        <v>4661</v>
      </c>
      <c r="F93" s="26" t="s">
        <v>4630</v>
      </c>
      <c r="G93" s="26" t="s">
        <v>6738</v>
      </c>
      <c r="H93" s="32">
        <v>42568</v>
      </c>
      <c r="I93" s="26">
        <v>1922335</v>
      </c>
      <c r="J93" s="27" t="s">
        <v>6121</v>
      </c>
    </row>
    <row r="94" spans="1:10" x14ac:dyDescent="0.3">
      <c r="A94" s="22" t="s">
        <v>2607</v>
      </c>
      <c r="B94" s="23" t="s">
        <v>6888</v>
      </c>
      <c r="C94" s="23" t="s">
        <v>6889</v>
      </c>
      <c r="D94" s="23" t="s">
        <v>4711</v>
      </c>
      <c r="E94" s="23" t="s">
        <v>4934</v>
      </c>
      <c r="F94" s="23" t="s">
        <v>4837</v>
      </c>
      <c r="G94" s="23" t="s">
        <v>6741</v>
      </c>
      <c r="H94" s="31">
        <v>42252</v>
      </c>
      <c r="I94" s="23">
        <v>540374</v>
      </c>
      <c r="J94" s="24" t="s">
        <v>6121</v>
      </c>
    </row>
    <row r="95" spans="1:10" x14ac:dyDescent="0.3">
      <c r="A95" s="25" t="s">
        <v>1447</v>
      </c>
      <c r="B95" s="26" t="s">
        <v>6890</v>
      </c>
      <c r="C95" s="26" t="s">
        <v>6042</v>
      </c>
      <c r="D95" s="26" t="s">
        <v>4711</v>
      </c>
      <c r="E95" s="26" t="s">
        <v>4836</v>
      </c>
      <c r="F95" s="26" t="s">
        <v>4837</v>
      </c>
      <c r="G95" s="26" t="s">
        <v>6743</v>
      </c>
      <c r="H95" s="32">
        <v>42073</v>
      </c>
      <c r="I95" s="26">
        <v>933757</v>
      </c>
      <c r="J95" s="27" t="s">
        <v>6121</v>
      </c>
    </row>
    <row r="96" spans="1:10" x14ac:dyDescent="0.3">
      <c r="A96" s="22" t="s">
        <v>834</v>
      </c>
      <c r="B96" s="23" t="s">
        <v>6891</v>
      </c>
      <c r="C96" s="23" t="s">
        <v>6892</v>
      </c>
      <c r="D96" s="23" t="s">
        <v>4711</v>
      </c>
      <c r="E96" s="23" t="s">
        <v>4709</v>
      </c>
      <c r="F96" s="23" t="s">
        <v>4710</v>
      </c>
      <c r="G96" s="23" t="s">
        <v>6738</v>
      </c>
      <c r="H96" s="31">
        <v>45307</v>
      </c>
      <c r="I96" s="23">
        <v>1952402</v>
      </c>
      <c r="J96" s="24" t="s">
        <v>6121</v>
      </c>
    </row>
    <row r="97" spans="1:10" x14ac:dyDescent="0.3">
      <c r="A97" s="25" t="s">
        <v>962</v>
      </c>
      <c r="B97" s="26" t="s">
        <v>6893</v>
      </c>
      <c r="C97" s="26" t="s">
        <v>6894</v>
      </c>
      <c r="D97" s="26" t="s">
        <v>4711</v>
      </c>
      <c r="E97" s="26" t="s">
        <v>4836</v>
      </c>
      <c r="F97" s="26" t="s">
        <v>4837</v>
      </c>
      <c r="G97" s="26" t="s">
        <v>6743</v>
      </c>
      <c r="H97" s="32">
        <v>44161</v>
      </c>
      <c r="I97" s="26">
        <v>1021792</v>
      </c>
      <c r="J97" s="27" t="s">
        <v>6121</v>
      </c>
    </row>
    <row r="98" spans="1:10" x14ac:dyDescent="0.3">
      <c r="A98" s="22" t="s">
        <v>575</v>
      </c>
      <c r="B98" s="23" t="s">
        <v>6895</v>
      </c>
      <c r="C98" s="23" t="s">
        <v>6394</v>
      </c>
      <c r="D98" s="23" t="s">
        <v>4711</v>
      </c>
      <c r="E98" s="23" t="s">
        <v>4709</v>
      </c>
      <c r="F98" s="23" t="s">
        <v>4710</v>
      </c>
      <c r="G98" s="23" t="s">
        <v>6738</v>
      </c>
      <c r="H98" s="31">
        <v>43885</v>
      </c>
      <c r="I98" s="23">
        <v>2632479</v>
      </c>
      <c r="J98" s="24" t="s">
        <v>6121</v>
      </c>
    </row>
    <row r="99" spans="1:10" x14ac:dyDescent="0.3">
      <c r="A99" s="25" t="s">
        <v>674</v>
      </c>
      <c r="B99" s="26" t="s">
        <v>6896</v>
      </c>
      <c r="C99" s="26" t="s">
        <v>6897</v>
      </c>
      <c r="D99" s="26" t="s">
        <v>4653</v>
      </c>
      <c r="E99" s="26" t="s">
        <v>4934</v>
      </c>
      <c r="F99" s="26" t="s">
        <v>4837</v>
      </c>
      <c r="G99" s="26" t="s">
        <v>6741</v>
      </c>
      <c r="H99" s="32">
        <v>42387</v>
      </c>
      <c r="I99" s="26">
        <v>491371</v>
      </c>
      <c r="J99" s="27" t="s">
        <v>6121</v>
      </c>
    </row>
    <row r="100" spans="1:10" x14ac:dyDescent="0.3">
      <c r="A100" s="22" t="s">
        <v>503</v>
      </c>
      <c r="B100" s="23" t="s">
        <v>6898</v>
      </c>
      <c r="C100" s="23" t="s">
        <v>5739</v>
      </c>
      <c r="D100" s="23" t="s">
        <v>4711</v>
      </c>
      <c r="E100" s="23" t="s">
        <v>4907</v>
      </c>
      <c r="F100" s="23" t="s">
        <v>4837</v>
      </c>
      <c r="G100" s="23" t="s">
        <v>6741</v>
      </c>
      <c r="H100" s="31">
        <v>42343</v>
      </c>
      <c r="I100" s="23">
        <v>572932</v>
      </c>
      <c r="J100" s="24" t="s">
        <v>6121</v>
      </c>
    </row>
    <row r="101" spans="1:10" x14ac:dyDescent="0.3">
      <c r="A101" s="25" t="s">
        <v>45</v>
      </c>
      <c r="B101" s="26" t="s">
        <v>6899</v>
      </c>
      <c r="C101" s="26" t="s">
        <v>6900</v>
      </c>
      <c r="D101" s="26" t="s">
        <v>4711</v>
      </c>
      <c r="E101" s="26" t="s">
        <v>4709</v>
      </c>
      <c r="F101" s="26" t="s">
        <v>4710</v>
      </c>
      <c r="G101" s="26" t="s">
        <v>6738</v>
      </c>
      <c r="H101" s="32">
        <v>42179</v>
      </c>
      <c r="I101" s="26">
        <v>2032791</v>
      </c>
      <c r="J101" s="27" t="s">
        <v>6121</v>
      </c>
    </row>
    <row r="102" spans="1:10" x14ac:dyDescent="0.3">
      <c r="A102" s="22" t="s">
        <v>583</v>
      </c>
      <c r="B102" s="23" t="s">
        <v>6901</v>
      </c>
      <c r="C102" s="23" t="s">
        <v>4842</v>
      </c>
      <c r="D102" s="23" t="s">
        <v>4711</v>
      </c>
      <c r="E102" s="23" t="s">
        <v>4907</v>
      </c>
      <c r="F102" s="23" t="s">
        <v>4837</v>
      </c>
      <c r="G102" s="23" t="s">
        <v>6743</v>
      </c>
      <c r="H102" s="31">
        <v>44808</v>
      </c>
      <c r="I102" s="23">
        <v>1048283</v>
      </c>
      <c r="J102" s="24" t="s">
        <v>6121</v>
      </c>
    </row>
    <row r="103" spans="1:10" x14ac:dyDescent="0.3">
      <c r="A103" s="25" t="s">
        <v>1251</v>
      </c>
      <c r="B103" s="26" t="s">
        <v>6902</v>
      </c>
      <c r="C103" s="26" t="s">
        <v>6903</v>
      </c>
      <c r="D103" s="26" t="s">
        <v>4631</v>
      </c>
      <c r="E103" s="26" t="s">
        <v>4907</v>
      </c>
      <c r="F103" s="26" t="s">
        <v>4837</v>
      </c>
      <c r="G103" s="26" t="s">
        <v>6738</v>
      </c>
      <c r="H103" s="32">
        <v>42069</v>
      </c>
      <c r="I103" s="26">
        <v>2322017</v>
      </c>
      <c r="J103" s="27" t="s">
        <v>6121</v>
      </c>
    </row>
    <row r="104" spans="1:10" x14ac:dyDescent="0.3">
      <c r="A104" s="22" t="s">
        <v>1144</v>
      </c>
      <c r="B104" s="23" t="s">
        <v>6904</v>
      </c>
      <c r="C104" s="23" t="s">
        <v>6905</v>
      </c>
      <c r="D104" s="23" t="s">
        <v>4711</v>
      </c>
      <c r="E104" s="23" t="s">
        <v>4833</v>
      </c>
      <c r="F104" s="23" t="s">
        <v>4710</v>
      </c>
      <c r="G104" s="23" t="s">
        <v>6741</v>
      </c>
      <c r="H104" s="31">
        <v>42989</v>
      </c>
      <c r="I104" s="23">
        <v>543481</v>
      </c>
      <c r="J104" s="24" t="s">
        <v>6121</v>
      </c>
    </row>
    <row r="105" spans="1:10" x14ac:dyDescent="0.3">
      <c r="A105" s="25" t="s">
        <v>177</v>
      </c>
      <c r="B105" s="26" t="s">
        <v>6906</v>
      </c>
      <c r="C105" s="26" t="s">
        <v>4846</v>
      </c>
      <c r="D105" s="26" t="s">
        <v>4711</v>
      </c>
      <c r="E105" s="26" t="s">
        <v>4907</v>
      </c>
      <c r="F105" s="26" t="s">
        <v>4837</v>
      </c>
      <c r="G105" s="26" t="s">
        <v>6755</v>
      </c>
      <c r="H105" s="32">
        <v>45242</v>
      </c>
      <c r="I105" s="26">
        <v>4613748</v>
      </c>
      <c r="J105" s="27" t="s">
        <v>6121</v>
      </c>
    </row>
    <row r="106" spans="1:10" x14ac:dyDescent="0.3">
      <c r="A106" s="22" t="s">
        <v>1342</v>
      </c>
      <c r="B106" s="23" t="s">
        <v>6907</v>
      </c>
      <c r="C106" s="23" t="s">
        <v>7283</v>
      </c>
      <c r="D106" s="23" t="s">
        <v>4711</v>
      </c>
      <c r="E106" s="23" t="s">
        <v>4709</v>
      </c>
      <c r="F106" s="23" t="s">
        <v>4710</v>
      </c>
      <c r="G106" s="23" t="s">
        <v>6741</v>
      </c>
      <c r="H106" s="31">
        <v>43400</v>
      </c>
      <c r="I106" s="23">
        <v>594561</v>
      </c>
      <c r="J106" s="24" t="s">
        <v>6121</v>
      </c>
    </row>
    <row r="107" spans="1:10" x14ac:dyDescent="0.3">
      <c r="A107" s="25" t="s">
        <v>680</v>
      </c>
      <c r="B107" s="26" t="s">
        <v>6908</v>
      </c>
      <c r="C107" s="26" t="s">
        <v>6909</v>
      </c>
      <c r="D107" s="26" t="s">
        <v>4711</v>
      </c>
      <c r="E107" s="26" t="s">
        <v>4709</v>
      </c>
      <c r="F107" s="26" t="s">
        <v>4710</v>
      </c>
      <c r="G107" s="26" t="s">
        <v>6738</v>
      </c>
      <c r="H107" s="32">
        <v>44014</v>
      </c>
      <c r="I107" s="26">
        <v>2143974</v>
      </c>
      <c r="J107" s="27" t="s">
        <v>6121</v>
      </c>
    </row>
    <row r="108" spans="1:10" x14ac:dyDescent="0.3">
      <c r="A108" s="22" t="s">
        <v>1092</v>
      </c>
      <c r="B108" s="23" t="s">
        <v>6910</v>
      </c>
      <c r="C108" s="23" t="s">
        <v>6911</v>
      </c>
      <c r="D108" s="23" t="s">
        <v>4711</v>
      </c>
      <c r="E108" s="23" t="s">
        <v>4833</v>
      </c>
      <c r="F108" s="23" t="s">
        <v>4710</v>
      </c>
      <c r="G108" s="23" t="s">
        <v>6743</v>
      </c>
      <c r="H108" s="31">
        <v>42356</v>
      </c>
      <c r="I108" s="23">
        <v>1016387</v>
      </c>
      <c r="J108" s="24" t="s">
        <v>6121</v>
      </c>
    </row>
    <row r="109" spans="1:10" x14ac:dyDescent="0.3">
      <c r="A109" s="25" t="s">
        <v>777</v>
      </c>
      <c r="B109" s="26" t="s">
        <v>6912</v>
      </c>
      <c r="C109" s="26" t="s">
        <v>6052</v>
      </c>
      <c r="D109" s="26" t="s">
        <v>4711</v>
      </c>
      <c r="E109" s="26" t="s">
        <v>4836</v>
      </c>
      <c r="F109" s="26" t="s">
        <v>4837</v>
      </c>
      <c r="G109" s="26" t="s">
        <v>6741</v>
      </c>
      <c r="H109" s="32">
        <v>45034</v>
      </c>
      <c r="I109" s="26">
        <v>480418</v>
      </c>
      <c r="J109" s="27" t="s">
        <v>6121</v>
      </c>
    </row>
    <row r="110" spans="1:10" x14ac:dyDescent="0.3">
      <c r="A110" s="22" t="s">
        <v>759</v>
      </c>
      <c r="B110" s="23" t="s">
        <v>6913</v>
      </c>
      <c r="C110" s="23" t="s">
        <v>5885</v>
      </c>
      <c r="D110" s="23" t="s">
        <v>4711</v>
      </c>
      <c r="E110" s="23" t="s">
        <v>4836</v>
      </c>
      <c r="F110" s="23" t="s">
        <v>4837</v>
      </c>
      <c r="G110" s="23" t="s">
        <v>6743</v>
      </c>
      <c r="H110" s="31">
        <v>45123</v>
      </c>
      <c r="I110" s="23">
        <v>797202</v>
      </c>
      <c r="J110" s="24" t="s">
        <v>6121</v>
      </c>
    </row>
    <row r="111" spans="1:10" x14ac:dyDescent="0.3">
      <c r="A111" s="25" t="s">
        <v>699</v>
      </c>
      <c r="B111" s="26" t="s">
        <v>6914</v>
      </c>
      <c r="C111" s="26" t="s">
        <v>5840</v>
      </c>
      <c r="D111" s="26" t="s">
        <v>4711</v>
      </c>
      <c r="E111" s="26" t="s">
        <v>4836</v>
      </c>
      <c r="F111" s="26" t="s">
        <v>4837</v>
      </c>
      <c r="G111" s="26" t="s">
        <v>6741</v>
      </c>
      <c r="H111" s="32">
        <v>44103</v>
      </c>
      <c r="I111" s="26">
        <v>443076</v>
      </c>
      <c r="J111" s="27" t="s">
        <v>6121</v>
      </c>
    </row>
    <row r="112" spans="1:10" x14ac:dyDescent="0.3">
      <c r="A112" s="22" t="s">
        <v>1288</v>
      </c>
      <c r="B112" s="23" t="s">
        <v>6915</v>
      </c>
      <c r="C112" s="23" t="s">
        <v>6916</v>
      </c>
      <c r="D112" s="23" t="s">
        <v>4711</v>
      </c>
      <c r="E112" s="23" t="s">
        <v>4836</v>
      </c>
      <c r="F112" s="23" t="s">
        <v>4837</v>
      </c>
      <c r="G112" s="23" t="s">
        <v>6741</v>
      </c>
      <c r="H112" s="31">
        <v>45542</v>
      </c>
      <c r="I112" s="23">
        <v>427159</v>
      </c>
      <c r="J112" s="24" t="s">
        <v>6121</v>
      </c>
    </row>
    <row r="113" spans="1:10" x14ac:dyDescent="0.3">
      <c r="A113" s="25" t="s">
        <v>1430</v>
      </c>
      <c r="B113" s="26" t="s">
        <v>7288</v>
      </c>
      <c r="C113" s="26" t="s">
        <v>6917</v>
      </c>
      <c r="D113" s="26" t="s">
        <v>4711</v>
      </c>
      <c r="E113" s="26" t="s">
        <v>4833</v>
      </c>
      <c r="F113" s="26" t="s">
        <v>4710</v>
      </c>
      <c r="G113" s="26" t="s">
        <v>6738</v>
      </c>
      <c r="H113" s="32">
        <v>42999</v>
      </c>
      <c r="I113" s="26">
        <v>2397693</v>
      </c>
      <c r="J113" s="27" t="s">
        <v>6121</v>
      </c>
    </row>
    <row r="114" spans="1:10" x14ac:dyDescent="0.3">
      <c r="A114" s="22" t="s">
        <v>876</v>
      </c>
      <c r="B114" s="23" t="s">
        <v>6918</v>
      </c>
      <c r="C114" s="23" t="s">
        <v>6862</v>
      </c>
      <c r="D114" s="23" t="s">
        <v>4711</v>
      </c>
      <c r="E114" s="23" t="s">
        <v>4934</v>
      </c>
      <c r="F114" s="23" t="s">
        <v>4837</v>
      </c>
      <c r="G114" s="23" t="s">
        <v>6755</v>
      </c>
      <c r="H114" s="31">
        <v>42602</v>
      </c>
      <c r="I114" s="23">
        <v>4088351</v>
      </c>
      <c r="J114" s="24" t="s">
        <v>6121</v>
      </c>
    </row>
    <row r="115" spans="1:10" x14ac:dyDescent="0.3">
      <c r="A115" s="25" t="s">
        <v>131</v>
      </c>
      <c r="B115" s="26" t="s">
        <v>6788</v>
      </c>
      <c r="C115" s="26" t="s">
        <v>6235</v>
      </c>
      <c r="D115" s="26" t="s">
        <v>4711</v>
      </c>
      <c r="E115" s="26" t="s">
        <v>4709</v>
      </c>
      <c r="F115" s="26" t="s">
        <v>4710</v>
      </c>
      <c r="G115" s="26" t="s">
        <v>6738</v>
      </c>
      <c r="H115" s="32">
        <v>43035</v>
      </c>
      <c r="I115" s="26">
        <v>2425092</v>
      </c>
      <c r="J115" s="27" t="s">
        <v>6121</v>
      </c>
    </row>
    <row r="116" spans="1:10" x14ac:dyDescent="0.3">
      <c r="A116" s="22" t="s">
        <v>1469</v>
      </c>
      <c r="B116" s="23" t="s">
        <v>6919</v>
      </c>
      <c r="C116" s="23" t="s">
        <v>6920</v>
      </c>
      <c r="D116" s="23" t="s">
        <v>4711</v>
      </c>
      <c r="E116" s="23" t="s">
        <v>4833</v>
      </c>
      <c r="F116" s="23" t="s">
        <v>4710</v>
      </c>
      <c r="G116" s="23" t="s">
        <v>6743</v>
      </c>
      <c r="H116" s="31">
        <v>42559</v>
      </c>
      <c r="I116" s="23">
        <v>767131</v>
      </c>
      <c r="J116" s="24" t="s">
        <v>6121</v>
      </c>
    </row>
    <row r="117" spans="1:10" x14ac:dyDescent="0.3">
      <c r="A117" s="25" t="s">
        <v>2590</v>
      </c>
      <c r="B117" s="26" t="s">
        <v>6921</v>
      </c>
      <c r="C117" s="26" t="s">
        <v>6922</v>
      </c>
      <c r="D117" s="26" t="s">
        <v>4711</v>
      </c>
      <c r="E117" s="26" t="s">
        <v>4833</v>
      </c>
      <c r="F117" s="26" t="s">
        <v>4710</v>
      </c>
      <c r="G117" s="26" t="s">
        <v>6743</v>
      </c>
      <c r="H117" s="32">
        <v>43808</v>
      </c>
      <c r="I117" s="26">
        <v>900644</v>
      </c>
      <c r="J117" s="27" t="s">
        <v>6121</v>
      </c>
    </row>
    <row r="118" spans="1:10" x14ac:dyDescent="0.3">
      <c r="A118" s="22" t="s">
        <v>1452</v>
      </c>
      <c r="B118" s="23" t="s">
        <v>6923</v>
      </c>
      <c r="C118" s="23" t="s">
        <v>5877</v>
      </c>
      <c r="D118" s="23" t="s">
        <v>4631</v>
      </c>
      <c r="E118" s="23" t="s">
        <v>4907</v>
      </c>
      <c r="F118" s="23" t="s">
        <v>4837</v>
      </c>
      <c r="G118" s="23" t="s">
        <v>6743</v>
      </c>
      <c r="H118" s="31">
        <v>43967</v>
      </c>
      <c r="I118" s="23">
        <v>820955</v>
      </c>
      <c r="J118" s="24" t="s">
        <v>6121</v>
      </c>
    </row>
    <row r="119" spans="1:10" x14ac:dyDescent="0.3">
      <c r="A119" s="25" t="s">
        <v>727</v>
      </c>
      <c r="B119" s="26" t="s">
        <v>6924</v>
      </c>
      <c r="C119" s="26" t="s">
        <v>6925</v>
      </c>
      <c r="D119" s="26" t="s">
        <v>4711</v>
      </c>
      <c r="E119" s="26" t="s">
        <v>4833</v>
      </c>
      <c r="F119" s="26" t="s">
        <v>4710</v>
      </c>
      <c r="G119" s="26" t="s">
        <v>6738</v>
      </c>
      <c r="H119" s="32">
        <v>44363</v>
      </c>
      <c r="I119" s="26">
        <v>2120932</v>
      </c>
      <c r="J119" s="27" t="s">
        <v>6121</v>
      </c>
    </row>
    <row r="120" spans="1:10" x14ac:dyDescent="0.3">
      <c r="A120" s="22" t="s">
        <v>522</v>
      </c>
      <c r="B120" s="23" t="s">
        <v>6926</v>
      </c>
      <c r="C120" s="23" t="s">
        <v>6927</v>
      </c>
      <c r="D120" s="23" t="s">
        <v>4711</v>
      </c>
      <c r="E120" s="23" t="s">
        <v>4709</v>
      </c>
      <c r="F120" s="23" t="s">
        <v>4710</v>
      </c>
      <c r="G120" s="23" t="s">
        <v>6738</v>
      </c>
      <c r="H120" s="31">
        <v>44314</v>
      </c>
      <c r="I120" s="23">
        <v>2326014</v>
      </c>
      <c r="J120" s="24" t="s">
        <v>6121</v>
      </c>
    </row>
    <row r="121" spans="1:10" x14ac:dyDescent="0.3">
      <c r="A121" s="25" t="s">
        <v>518</v>
      </c>
      <c r="B121" s="26" t="s">
        <v>6928</v>
      </c>
      <c r="C121" s="26" t="s">
        <v>4733</v>
      </c>
      <c r="D121" s="26" t="s">
        <v>4711</v>
      </c>
      <c r="E121" s="26" t="s">
        <v>4907</v>
      </c>
      <c r="F121" s="26" t="s">
        <v>4837</v>
      </c>
      <c r="G121" s="26" t="s">
        <v>6741</v>
      </c>
      <c r="H121" s="32">
        <v>44983</v>
      </c>
      <c r="I121" s="26">
        <v>590020</v>
      </c>
      <c r="J121" s="27" t="s">
        <v>6121</v>
      </c>
    </row>
    <row r="122" spans="1:10" x14ac:dyDescent="0.3">
      <c r="A122" s="22" t="s">
        <v>973</v>
      </c>
      <c r="B122" s="23" t="s">
        <v>6929</v>
      </c>
      <c r="C122" s="23" t="s">
        <v>6930</v>
      </c>
      <c r="D122" s="23" t="s">
        <v>4711</v>
      </c>
      <c r="E122" s="23" t="s">
        <v>4934</v>
      </c>
      <c r="F122" s="23" t="s">
        <v>4837</v>
      </c>
      <c r="G122" s="23" t="s">
        <v>6741</v>
      </c>
      <c r="H122" s="31">
        <v>45359</v>
      </c>
      <c r="I122" s="23">
        <v>542771</v>
      </c>
      <c r="J122" s="24" t="s">
        <v>6121</v>
      </c>
    </row>
    <row r="123" spans="1:10" x14ac:dyDescent="0.3">
      <c r="A123" s="25" t="s">
        <v>259</v>
      </c>
      <c r="B123" s="26" t="s">
        <v>6931</v>
      </c>
      <c r="C123" s="26" t="s">
        <v>6932</v>
      </c>
      <c r="D123" s="26" t="s">
        <v>4711</v>
      </c>
      <c r="E123" s="26" t="s">
        <v>4934</v>
      </c>
      <c r="F123" s="26" t="s">
        <v>4837</v>
      </c>
      <c r="G123" s="26" t="s">
        <v>6741</v>
      </c>
      <c r="H123" s="32">
        <v>44934</v>
      </c>
      <c r="I123" s="26">
        <v>563088</v>
      </c>
      <c r="J123" s="27" t="s">
        <v>6121</v>
      </c>
    </row>
    <row r="124" spans="1:10" x14ac:dyDescent="0.3">
      <c r="A124" s="22" t="s">
        <v>670</v>
      </c>
      <c r="B124" s="23" t="s">
        <v>6933</v>
      </c>
      <c r="C124" s="23" t="s">
        <v>6934</v>
      </c>
      <c r="D124" s="23" t="s">
        <v>4711</v>
      </c>
      <c r="E124" s="23" t="s">
        <v>4836</v>
      </c>
      <c r="F124" s="23" t="s">
        <v>4837</v>
      </c>
      <c r="G124" s="23" t="s">
        <v>6741</v>
      </c>
      <c r="H124" s="31">
        <v>43646</v>
      </c>
      <c r="I124" s="23">
        <v>520137</v>
      </c>
      <c r="J124" s="24" t="s">
        <v>6121</v>
      </c>
    </row>
    <row r="125" spans="1:10" x14ac:dyDescent="0.3">
      <c r="A125" s="25" t="s">
        <v>270</v>
      </c>
      <c r="B125" s="26" t="s">
        <v>6779</v>
      </c>
      <c r="C125" s="26" t="s">
        <v>6935</v>
      </c>
      <c r="D125" s="26" t="s">
        <v>4711</v>
      </c>
      <c r="E125" s="26" t="s">
        <v>4709</v>
      </c>
      <c r="F125" s="26" t="s">
        <v>4710</v>
      </c>
      <c r="G125" s="26" t="s">
        <v>6743</v>
      </c>
      <c r="H125" s="32">
        <v>44698</v>
      </c>
      <c r="I125" s="26">
        <v>817396</v>
      </c>
      <c r="J125" s="27" t="s">
        <v>6121</v>
      </c>
    </row>
    <row r="126" spans="1:10" x14ac:dyDescent="0.3">
      <c r="A126" s="22" t="s">
        <v>839</v>
      </c>
      <c r="B126" s="23" t="s">
        <v>6936</v>
      </c>
      <c r="C126" s="23" t="s">
        <v>5592</v>
      </c>
      <c r="D126" s="23" t="s">
        <v>4711</v>
      </c>
      <c r="E126" s="23" t="s">
        <v>4907</v>
      </c>
      <c r="F126" s="23" t="s">
        <v>4837</v>
      </c>
      <c r="G126" s="23" t="s">
        <v>6743</v>
      </c>
      <c r="H126" s="31">
        <v>45087</v>
      </c>
      <c r="I126" s="23">
        <v>1069200</v>
      </c>
      <c r="J126" s="24" t="s">
        <v>6121</v>
      </c>
    </row>
    <row r="127" spans="1:10" x14ac:dyDescent="0.3">
      <c r="A127" s="25" t="s">
        <v>1402</v>
      </c>
      <c r="B127" s="26" t="s">
        <v>6937</v>
      </c>
      <c r="C127" s="26" t="s">
        <v>6938</v>
      </c>
      <c r="D127" s="26" t="s">
        <v>4711</v>
      </c>
      <c r="E127" s="26" t="s">
        <v>4833</v>
      </c>
      <c r="F127" s="26" t="s">
        <v>4710</v>
      </c>
      <c r="G127" s="26" t="s">
        <v>6738</v>
      </c>
      <c r="H127" s="32">
        <v>44096</v>
      </c>
      <c r="I127" s="26">
        <v>2213249</v>
      </c>
      <c r="J127" s="27" t="s">
        <v>6121</v>
      </c>
    </row>
    <row r="128" spans="1:10" x14ac:dyDescent="0.3">
      <c r="A128" s="22" t="s">
        <v>53</v>
      </c>
      <c r="B128" s="23" t="s">
        <v>7289</v>
      </c>
      <c r="C128" s="23" t="s">
        <v>6911</v>
      </c>
      <c r="D128" s="23" t="s">
        <v>4711</v>
      </c>
      <c r="E128" s="23" t="s">
        <v>4833</v>
      </c>
      <c r="F128" s="23" t="s">
        <v>4710</v>
      </c>
      <c r="G128" s="23" t="s">
        <v>6743</v>
      </c>
      <c r="H128" s="31">
        <v>42622</v>
      </c>
      <c r="I128" s="23">
        <v>1079276</v>
      </c>
      <c r="J128" s="24" t="s">
        <v>6121</v>
      </c>
    </row>
    <row r="129" spans="1:10" x14ac:dyDescent="0.3">
      <c r="A129" s="25" t="s">
        <v>2005</v>
      </c>
      <c r="B129" s="26" t="s">
        <v>6939</v>
      </c>
      <c r="C129" s="26" t="s">
        <v>5160</v>
      </c>
      <c r="D129" s="26" t="s">
        <v>4711</v>
      </c>
      <c r="E129" s="26" t="s">
        <v>4833</v>
      </c>
      <c r="F129" s="26" t="s">
        <v>4710</v>
      </c>
      <c r="G129" s="26" t="s">
        <v>6738</v>
      </c>
      <c r="H129" s="32">
        <v>42480</v>
      </c>
      <c r="I129" s="26">
        <v>2138213</v>
      </c>
      <c r="J129" s="27" t="s">
        <v>6121</v>
      </c>
    </row>
    <row r="130" spans="1:10" x14ac:dyDescent="0.3">
      <c r="A130" s="22" t="s">
        <v>1901</v>
      </c>
      <c r="B130" s="23" t="s">
        <v>6940</v>
      </c>
      <c r="C130" s="23" t="s">
        <v>4690</v>
      </c>
      <c r="D130" s="23" t="s">
        <v>4711</v>
      </c>
      <c r="E130" s="23" t="s">
        <v>4709</v>
      </c>
      <c r="F130" s="23" t="s">
        <v>4710</v>
      </c>
      <c r="G130" s="23" t="s">
        <v>6741</v>
      </c>
      <c r="H130" s="31">
        <v>43431</v>
      </c>
      <c r="I130" s="23">
        <v>442084</v>
      </c>
      <c r="J130" s="24" t="s">
        <v>6121</v>
      </c>
    </row>
    <row r="131" spans="1:10" x14ac:dyDescent="0.3">
      <c r="A131" s="25" t="s">
        <v>432</v>
      </c>
      <c r="B131" s="26" t="s">
        <v>6941</v>
      </c>
      <c r="C131" s="26" t="s">
        <v>6942</v>
      </c>
      <c r="D131" s="26" t="s">
        <v>4711</v>
      </c>
      <c r="E131" s="26" t="s">
        <v>4833</v>
      </c>
      <c r="F131" s="26" t="s">
        <v>4710</v>
      </c>
      <c r="G131" s="26" t="s">
        <v>6743</v>
      </c>
      <c r="H131" s="32">
        <v>45483</v>
      </c>
      <c r="I131" s="26">
        <v>969110</v>
      </c>
      <c r="J131" s="27" t="s">
        <v>6121</v>
      </c>
    </row>
    <row r="132" spans="1:10" x14ac:dyDescent="0.3">
      <c r="A132" s="22" t="s">
        <v>477</v>
      </c>
      <c r="B132" s="23" t="s">
        <v>6943</v>
      </c>
      <c r="C132" s="23" t="s">
        <v>6944</v>
      </c>
      <c r="D132" s="23" t="s">
        <v>4711</v>
      </c>
      <c r="E132" s="23" t="s">
        <v>4934</v>
      </c>
      <c r="F132" s="23" t="s">
        <v>4837</v>
      </c>
      <c r="G132" s="23" t="s">
        <v>6738</v>
      </c>
      <c r="H132" s="31">
        <v>42719</v>
      </c>
      <c r="I132" s="23">
        <v>2124862</v>
      </c>
      <c r="J132" s="24" t="s">
        <v>6121</v>
      </c>
    </row>
    <row r="133" spans="1:10" x14ac:dyDescent="0.3">
      <c r="A133" s="25" t="s">
        <v>605</v>
      </c>
      <c r="B133" s="26" t="s">
        <v>6945</v>
      </c>
      <c r="C133" s="26" t="s">
        <v>6946</v>
      </c>
      <c r="D133" s="26" t="s">
        <v>4711</v>
      </c>
      <c r="E133" s="26" t="s">
        <v>4833</v>
      </c>
      <c r="F133" s="26" t="s">
        <v>4710</v>
      </c>
      <c r="G133" s="26" t="s">
        <v>6741</v>
      </c>
      <c r="H133" s="32">
        <v>42768</v>
      </c>
      <c r="I133" s="26">
        <v>494226</v>
      </c>
      <c r="J133" s="27" t="s">
        <v>6121</v>
      </c>
    </row>
    <row r="134" spans="1:10" x14ac:dyDescent="0.3">
      <c r="A134" s="22" t="s">
        <v>1397</v>
      </c>
      <c r="B134" s="23" t="s">
        <v>6947</v>
      </c>
      <c r="C134" s="23" t="s">
        <v>6948</v>
      </c>
      <c r="D134" s="23" t="s">
        <v>4711</v>
      </c>
      <c r="E134" s="23" t="s">
        <v>4907</v>
      </c>
      <c r="F134" s="23" t="s">
        <v>4837</v>
      </c>
      <c r="G134" s="23" t="s">
        <v>6755</v>
      </c>
      <c r="H134" s="31">
        <v>43597</v>
      </c>
      <c r="I134" s="23">
        <v>4934958</v>
      </c>
      <c r="J134" s="24" t="s">
        <v>6121</v>
      </c>
    </row>
    <row r="135" spans="1:10" x14ac:dyDescent="0.3">
      <c r="A135" s="25" t="s">
        <v>846</v>
      </c>
      <c r="B135" s="26" t="s">
        <v>6949</v>
      </c>
      <c r="C135" s="26" t="s">
        <v>6950</v>
      </c>
      <c r="D135" s="26" t="s">
        <v>4711</v>
      </c>
      <c r="E135" s="26" t="s">
        <v>4934</v>
      </c>
      <c r="F135" s="26" t="s">
        <v>4837</v>
      </c>
      <c r="G135" s="26" t="s">
        <v>6738</v>
      </c>
      <c r="H135" s="32">
        <v>42421</v>
      </c>
      <c r="I135" s="26">
        <v>2151660</v>
      </c>
      <c r="J135" s="27" t="s">
        <v>6121</v>
      </c>
    </row>
    <row r="136" spans="1:10" x14ac:dyDescent="0.3">
      <c r="A136" s="22" t="s">
        <v>1168</v>
      </c>
      <c r="B136" s="23" t="s">
        <v>6951</v>
      </c>
      <c r="C136" s="23" t="s">
        <v>6952</v>
      </c>
      <c r="D136" s="23" t="s">
        <v>4711</v>
      </c>
      <c r="E136" s="23" t="s">
        <v>4934</v>
      </c>
      <c r="F136" s="23" t="s">
        <v>4837</v>
      </c>
      <c r="G136" s="23" t="s">
        <v>6741</v>
      </c>
      <c r="H136" s="31">
        <v>44450</v>
      </c>
      <c r="I136" s="23">
        <v>531978</v>
      </c>
      <c r="J136" s="24" t="s">
        <v>6121</v>
      </c>
    </row>
    <row r="137" spans="1:10" x14ac:dyDescent="0.3">
      <c r="A137" s="25" t="s">
        <v>372</v>
      </c>
      <c r="B137" s="26" t="s">
        <v>6953</v>
      </c>
      <c r="C137" s="26" t="s">
        <v>6954</v>
      </c>
      <c r="D137" s="26" t="s">
        <v>4711</v>
      </c>
      <c r="E137" s="26" t="s">
        <v>4907</v>
      </c>
      <c r="F137" s="26" t="s">
        <v>4837</v>
      </c>
      <c r="G137" s="26" t="s">
        <v>6738</v>
      </c>
      <c r="H137" s="32">
        <v>44533</v>
      </c>
      <c r="I137" s="26">
        <v>2496578</v>
      </c>
      <c r="J137" s="27" t="s">
        <v>6121</v>
      </c>
    </row>
    <row r="138" spans="1:10" x14ac:dyDescent="0.3">
      <c r="A138" s="22" t="s">
        <v>2474</v>
      </c>
      <c r="B138" s="23" t="s">
        <v>6955</v>
      </c>
      <c r="C138" s="23" t="s">
        <v>5608</v>
      </c>
      <c r="D138" s="23" t="s">
        <v>4711</v>
      </c>
      <c r="E138" s="23" t="s">
        <v>4709</v>
      </c>
      <c r="F138" s="23" t="s">
        <v>4710</v>
      </c>
      <c r="G138" s="23" t="s">
        <v>6755</v>
      </c>
      <c r="H138" s="31">
        <v>43287</v>
      </c>
      <c r="I138" s="23">
        <v>4200752</v>
      </c>
      <c r="J138" s="24" t="s">
        <v>6121</v>
      </c>
    </row>
    <row r="139" spans="1:10" x14ac:dyDescent="0.3">
      <c r="A139" s="25" t="s">
        <v>395</v>
      </c>
      <c r="B139" s="26" t="s">
        <v>6956</v>
      </c>
      <c r="C139" s="26" t="s">
        <v>5931</v>
      </c>
      <c r="D139" s="26" t="s">
        <v>4711</v>
      </c>
      <c r="E139" s="26" t="s">
        <v>4836</v>
      </c>
      <c r="F139" s="26" t="s">
        <v>4837</v>
      </c>
      <c r="G139" s="26" t="s">
        <v>6741</v>
      </c>
      <c r="H139" s="32">
        <v>43596</v>
      </c>
      <c r="I139" s="26">
        <v>529374</v>
      </c>
      <c r="J139" s="27" t="s">
        <v>6121</v>
      </c>
    </row>
    <row r="140" spans="1:10" x14ac:dyDescent="0.3">
      <c r="A140" s="22" t="s">
        <v>444</v>
      </c>
      <c r="B140" s="23" t="s">
        <v>6957</v>
      </c>
      <c r="C140" s="23" t="s">
        <v>5345</v>
      </c>
      <c r="D140" s="23" t="s">
        <v>4711</v>
      </c>
      <c r="E140" s="23" t="s">
        <v>4907</v>
      </c>
      <c r="F140" s="23" t="s">
        <v>4837</v>
      </c>
      <c r="G140" s="23" t="s">
        <v>6738</v>
      </c>
      <c r="H140" s="31">
        <v>44845</v>
      </c>
      <c r="I140" s="23">
        <v>2297282</v>
      </c>
      <c r="J140" s="24" t="s">
        <v>6121</v>
      </c>
    </row>
    <row r="141" spans="1:10" x14ac:dyDescent="0.3">
      <c r="A141" s="25" t="s">
        <v>708</v>
      </c>
      <c r="B141" s="26" t="s">
        <v>7290</v>
      </c>
      <c r="C141" s="26" t="s">
        <v>5625</v>
      </c>
      <c r="D141" s="26" t="s">
        <v>4711</v>
      </c>
      <c r="E141" s="26" t="s">
        <v>4833</v>
      </c>
      <c r="F141" s="26" t="s">
        <v>4710</v>
      </c>
      <c r="G141" s="26" t="s">
        <v>6755</v>
      </c>
      <c r="H141" s="32">
        <v>44542</v>
      </c>
      <c r="I141" s="26">
        <v>5188197</v>
      </c>
      <c r="J141" s="27" t="s">
        <v>6121</v>
      </c>
    </row>
    <row r="142" spans="1:10" x14ac:dyDescent="0.3">
      <c r="A142" s="22" t="s">
        <v>385</v>
      </c>
      <c r="B142" s="23" t="s">
        <v>6958</v>
      </c>
      <c r="C142" s="23" t="s">
        <v>6204</v>
      </c>
      <c r="D142" s="23" t="s">
        <v>4653</v>
      </c>
      <c r="E142" s="23" t="s">
        <v>4735</v>
      </c>
      <c r="F142" s="23" t="s">
        <v>4735</v>
      </c>
      <c r="G142" s="23" t="s">
        <v>6741</v>
      </c>
      <c r="H142" s="31">
        <v>44305</v>
      </c>
      <c r="I142" s="23">
        <v>496598</v>
      </c>
      <c r="J142" s="24" t="s">
        <v>6121</v>
      </c>
    </row>
    <row r="143" spans="1:10" x14ac:dyDescent="0.3">
      <c r="A143" s="25" t="s">
        <v>2303</v>
      </c>
      <c r="B143" s="26" t="s">
        <v>6959</v>
      </c>
      <c r="C143" s="26" t="s">
        <v>6960</v>
      </c>
      <c r="D143" s="26" t="s">
        <v>4653</v>
      </c>
      <c r="E143" s="26" t="s">
        <v>4897</v>
      </c>
      <c r="F143" s="26" t="s">
        <v>4898</v>
      </c>
      <c r="G143" s="26" t="s">
        <v>6755</v>
      </c>
      <c r="H143" s="32">
        <v>42343</v>
      </c>
      <c r="I143" s="26">
        <v>5078512</v>
      </c>
      <c r="J143" s="27" t="s">
        <v>6121</v>
      </c>
    </row>
    <row r="144" spans="1:10" x14ac:dyDescent="0.3">
      <c r="A144" s="22" t="s">
        <v>714</v>
      </c>
      <c r="B144" s="23" t="s">
        <v>6961</v>
      </c>
      <c r="C144" s="23" t="s">
        <v>6962</v>
      </c>
      <c r="D144" s="23" t="s">
        <v>4653</v>
      </c>
      <c r="E144" s="23" t="s">
        <v>4777</v>
      </c>
      <c r="F144" s="23" t="s">
        <v>4778</v>
      </c>
      <c r="G144" s="23" t="s">
        <v>6738</v>
      </c>
      <c r="H144" s="31">
        <v>43187</v>
      </c>
      <c r="I144" s="23">
        <v>2471169</v>
      </c>
      <c r="J144" s="24" t="s">
        <v>6121</v>
      </c>
    </row>
    <row r="145" spans="1:10" x14ac:dyDescent="0.3">
      <c r="A145" s="25" t="s">
        <v>315</v>
      </c>
      <c r="B145" s="26" t="s">
        <v>6963</v>
      </c>
      <c r="C145" s="26" t="s">
        <v>5643</v>
      </c>
      <c r="D145" s="26" t="s">
        <v>4653</v>
      </c>
      <c r="E145" s="26" t="s">
        <v>4651</v>
      </c>
      <c r="F145" s="26" t="s">
        <v>4652</v>
      </c>
      <c r="G145" s="26" t="s">
        <v>6755</v>
      </c>
      <c r="H145" s="32">
        <v>44097</v>
      </c>
      <c r="I145" s="26">
        <v>4727024</v>
      </c>
      <c r="J145" s="27" t="s">
        <v>6121</v>
      </c>
    </row>
    <row r="146" spans="1:10" x14ac:dyDescent="0.3">
      <c r="A146" s="22" t="s">
        <v>513</v>
      </c>
      <c r="B146" s="23" t="s">
        <v>6964</v>
      </c>
      <c r="C146" s="23" t="s">
        <v>6311</v>
      </c>
      <c r="D146" s="23" t="s">
        <v>4653</v>
      </c>
      <c r="E146" s="23" t="s">
        <v>4914</v>
      </c>
      <c r="F146" s="23" t="s">
        <v>4652</v>
      </c>
      <c r="G146" s="23" t="s">
        <v>6741</v>
      </c>
      <c r="H146" s="31">
        <v>45117</v>
      </c>
      <c r="I146" s="23">
        <v>520611</v>
      </c>
      <c r="J146" s="24" t="s">
        <v>6121</v>
      </c>
    </row>
    <row r="147" spans="1:10" x14ac:dyDescent="0.3">
      <c r="A147" s="25" t="s">
        <v>2220</v>
      </c>
      <c r="B147" s="26" t="s">
        <v>6965</v>
      </c>
      <c r="C147" s="26" t="s">
        <v>6966</v>
      </c>
      <c r="D147" s="26" t="s">
        <v>4653</v>
      </c>
      <c r="E147" s="26" t="s">
        <v>4897</v>
      </c>
      <c r="F147" s="26" t="s">
        <v>4898</v>
      </c>
      <c r="G147" s="26" t="s">
        <v>6755</v>
      </c>
      <c r="H147" s="32">
        <v>43224</v>
      </c>
      <c r="I147" s="26">
        <v>4533328</v>
      </c>
      <c r="J147" s="27" t="s">
        <v>6121</v>
      </c>
    </row>
    <row r="148" spans="1:10" x14ac:dyDescent="0.3">
      <c r="A148" s="22" t="s">
        <v>1367</v>
      </c>
      <c r="B148" s="23" t="s">
        <v>6967</v>
      </c>
      <c r="C148" s="23" t="s">
        <v>6968</v>
      </c>
      <c r="D148" s="23" t="s">
        <v>4653</v>
      </c>
      <c r="E148" s="23" t="s">
        <v>4914</v>
      </c>
      <c r="F148" s="23" t="s">
        <v>4652</v>
      </c>
      <c r="G148" s="23" t="s">
        <v>6738</v>
      </c>
      <c r="H148" s="31">
        <v>45181</v>
      </c>
      <c r="I148" s="23">
        <v>2031606</v>
      </c>
      <c r="J148" s="24" t="s">
        <v>6121</v>
      </c>
    </row>
    <row r="149" spans="1:10" x14ac:dyDescent="0.3">
      <c r="A149" s="25" t="s">
        <v>968</v>
      </c>
      <c r="B149" s="26" t="s">
        <v>6969</v>
      </c>
      <c r="C149" s="26" t="s">
        <v>6970</v>
      </c>
      <c r="D149" s="26" t="s">
        <v>4653</v>
      </c>
      <c r="E149" s="26" t="s">
        <v>4651</v>
      </c>
      <c r="F149" s="26" t="s">
        <v>4652</v>
      </c>
      <c r="G149" s="26" t="s">
        <v>6738</v>
      </c>
      <c r="H149" s="32">
        <v>42684</v>
      </c>
      <c r="I149" s="26">
        <v>2474333</v>
      </c>
      <c r="J149" s="27" t="s">
        <v>6121</v>
      </c>
    </row>
    <row r="150" spans="1:10" x14ac:dyDescent="0.3">
      <c r="A150" s="22" t="s">
        <v>1932</v>
      </c>
      <c r="B150" s="23" t="s">
        <v>6971</v>
      </c>
      <c r="C150" s="23" t="s">
        <v>6972</v>
      </c>
      <c r="D150" s="23" t="s">
        <v>4653</v>
      </c>
      <c r="E150" s="23" t="s">
        <v>4777</v>
      </c>
      <c r="F150" s="23" t="s">
        <v>4778</v>
      </c>
      <c r="G150" s="23" t="s">
        <v>6738</v>
      </c>
      <c r="H150" s="31">
        <v>44449</v>
      </c>
      <c r="I150" s="23">
        <v>2119213</v>
      </c>
      <c r="J150" s="24" t="s">
        <v>6121</v>
      </c>
    </row>
    <row r="151" spans="1:10" x14ac:dyDescent="0.3">
      <c r="A151" s="25" t="s">
        <v>1184</v>
      </c>
      <c r="B151" s="26" t="s">
        <v>6973</v>
      </c>
      <c r="C151" s="26" t="s">
        <v>6974</v>
      </c>
      <c r="D151" s="26" t="s">
        <v>4653</v>
      </c>
      <c r="E151" s="26" t="s">
        <v>4914</v>
      </c>
      <c r="F151" s="26" t="s">
        <v>4652</v>
      </c>
      <c r="G151" s="26" t="s">
        <v>6755</v>
      </c>
      <c r="H151" s="32">
        <v>44787</v>
      </c>
      <c r="I151" s="26">
        <v>4038552</v>
      </c>
      <c r="J151" s="27" t="s">
        <v>6121</v>
      </c>
    </row>
    <row r="152" spans="1:10" x14ac:dyDescent="0.3">
      <c r="A152" s="22" t="s">
        <v>1044</v>
      </c>
      <c r="B152" s="23" t="s">
        <v>6975</v>
      </c>
      <c r="C152" s="23" t="s">
        <v>5418</v>
      </c>
      <c r="D152" s="23" t="s">
        <v>4653</v>
      </c>
      <c r="E152" s="23" t="s">
        <v>4897</v>
      </c>
      <c r="F152" s="23" t="s">
        <v>4898</v>
      </c>
      <c r="G152" s="23" t="s">
        <v>6738</v>
      </c>
      <c r="H152" s="31">
        <v>44878</v>
      </c>
      <c r="I152" s="23">
        <v>2062251</v>
      </c>
      <c r="J152" s="24" t="s">
        <v>6121</v>
      </c>
    </row>
    <row r="153" spans="1:10" x14ac:dyDescent="0.3">
      <c r="A153" s="25" t="s">
        <v>1742</v>
      </c>
      <c r="B153" s="26" t="s">
        <v>6976</v>
      </c>
      <c r="C153" s="26" t="s">
        <v>5447</v>
      </c>
      <c r="D153" s="26" t="s">
        <v>4653</v>
      </c>
      <c r="E153" s="26" t="s">
        <v>4914</v>
      </c>
      <c r="F153" s="26" t="s">
        <v>4652</v>
      </c>
      <c r="G153" s="26" t="s">
        <v>6738</v>
      </c>
      <c r="H153" s="32">
        <v>44009</v>
      </c>
      <c r="I153" s="26">
        <v>2314617</v>
      </c>
      <c r="J153" s="27" t="s">
        <v>6121</v>
      </c>
    </row>
    <row r="154" spans="1:10" x14ac:dyDescent="0.3">
      <c r="A154" s="22" t="s">
        <v>1816</v>
      </c>
      <c r="B154" s="23" t="s">
        <v>6977</v>
      </c>
      <c r="C154" s="23" t="s">
        <v>6978</v>
      </c>
      <c r="D154" s="23" t="s">
        <v>4653</v>
      </c>
      <c r="E154" s="23" t="s">
        <v>4914</v>
      </c>
      <c r="F154" s="23" t="s">
        <v>4652</v>
      </c>
      <c r="G154" s="23" t="s">
        <v>6755</v>
      </c>
      <c r="H154" s="31">
        <v>44600</v>
      </c>
      <c r="I154" s="23">
        <v>4459489</v>
      </c>
      <c r="J154" s="24" t="s">
        <v>6121</v>
      </c>
    </row>
    <row r="155" spans="1:10" x14ac:dyDescent="0.3">
      <c r="A155" s="25" t="s">
        <v>1086</v>
      </c>
      <c r="B155" s="26" t="s">
        <v>6979</v>
      </c>
      <c r="C155" s="26" t="s">
        <v>6153</v>
      </c>
      <c r="D155" s="26" t="s">
        <v>4653</v>
      </c>
      <c r="E155" s="26" t="s">
        <v>4914</v>
      </c>
      <c r="F155" s="26" t="s">
        <v>4652</v>
      </c>
      <c r="G155" s="26" t="s">
        <v>6755</v>
      </c>
      <c r="H155" s="32">
        <v>43345</v>
      </c>
      <c r="I155" s="26">
        <v>5193529</v>
      </c>
      <c r="J155" s="27" t="s">
        <v>6121</v>
      </c>
    </row>
    <row r="156" spans="1:10" x14ac:dyDescent="0.3">
      <c r="A156" s="22" t="s">
        <v>464</v>
      </c>
      <c r="B156" s="23" t="s">
        <v>6980</v>
      </c>
      <c r="C156" s="23" t="s">
        <v>6981</v>
      </c>
      <c r="D156" s="23" t="s">
        <v>4653</v>
      </c>
      <c r="E156" s="23" t="s">
        <v>4735</v>
      </c>
      <c r="F156" s="23" t="s">
        <v>4735</v>
      </c>
      <c r="G156" s="23" t="s">
        <v>6755</v>
      </c>
      <c r="H156" s="31">
        <v>45487</v>
      </c>
      <c r="I156" s="23">
        <v>5078192</v>
      </c>
      <c r="J156" s="24" t="s">
        <v>6121</v>
      </c>
    </row>
    <row r="157" spans="1:10" x14ac:dyDescent="0.3">
      <c r="A157" s="25" t="s">
        <v>2638</v>
      </c>
      <c r="B157" s="26" t="s">
        <v>6982</v>
      </c>
      <c r="C157" s="26" t="s">
        <v>5095</v>
      </c>
      <c r="D157" s="26" t="s">
        <v>4653</v>
      </c>
      <c r="E157" s="26" t="s">
        <v>4897</v>
      </c>
      <c r="F157" s="26" t="s">
        <v>4898</v>
      </c>
      <c r="G157" s="26" t="s">
        <v>6743</v>
      </c>
      <c r="H157" s="32">
        <v>44031</v>
      </c>
      <c r="I157" s="26">
        <v>866702</v>
      </c>
      <c r="J157" s="27" t="s">
        <v>6121</v>
      </c>
    </row>
    <row r="158" spans="1:10" x14ac:dyDescent="0.3">
      <c r="A158" s="22" t="s">
        <v>1161</v>
      </c>
      <c r="B158" s="23" t="s">
        <v>6983</v>
      </c>
      <c r="C158" s="23" t="s">
        <v>4919</v>
      </c>
      <c r="D158" s="23" t="s">
        <v>4653</v>
      </c>
      <c r="E158" s="23" t="s">
        <v>4914</v>
      </c>
      <c r="F158" s="23" t="s">
        <v>4652</v>
      </c>
      <c r="G158" s="23" t="s">
        <v>6741</v>
      </c>
      <c r="H158" s="31">
        <v>45496</v>
      </c>
      <c r="I158" s="23">
        <v>562953</v>
      </c>
      <c r="J158" s="24" t="s">
        <v>6121</v>
      </c>
    </row>
    <row r="159" spans="1:10" x14ac:dyDescent="0.3">
      <c r="A159" s="25" t="s">
        <v>96</v>
      </c>
      <c r="B159" s="26" t="s">
        <v>6984</v>
      </c>
      <c r="C159" s="26" t="s">
        <v>5129</v>
      </c>
      <c r="D159" s="26" t="s">
        <v>4653</v>
      </c>
      <c r="E159" s="26" t="s">
        <v>4735</v>
      </c>
      <c r="F159" s="26" t="s">
        <v>4735</v>
      </c>
      <c r="G159" s="26" t="s">
        <v>6755</v>
      </c>
      <c r="H159" s="32">
        <v>42071</v>
      </c>
      <c r="I159" s="26">
        <v>5288856</v>
      </c>
      <c r="J159" s="27" t="s">
        <v>6121</v>
      </c>
    </row>
    <row r="160" spans="1:10" x14ac:dyDescent="0.3">
      <c r="A160" s="22" t="s">
        <v>886</v>
      </c>
      <c r="B160" s="23" t="s">
        <v>6985</v>
      </c>
      <c r="C160" s="23" t="s">
        <v>5903</v>
      </c>
      <c r="D160" s="23" t="s">
        <v>4653</v>
      </c>
      <c r="E160" s="23" t="s">
        <v>4777</v>
      </c>
      <c r="F160" s="23" t="s">
        <v>4778</v>
      </c>
      <c r="G160" s="23" t="s">
        <v>6738</v>
      </c>
      <c r="H160" s="31">
        <v>44825</v>
      </c>
      <c r="I160" s="23">
        <v>2549253</v>
      </c>
      <c r="J160" s="24" t="s">
        <v>6121</v>
      </c>
    </row>
    <row r="161" spans="1:10" x14ac:dyDescent="0.3">
      <c r="A161" s="25" t="s">
        <v>588</v>
      </c>
      <c r="B161" s="26" t="s">
        <v>6986</v>
      </c>
      <c r="C161" s="26" t="s">
        <v>6987</v>
      </c>
      <c r="D161" s="26" t="s">
        <v>4653</v>
      </c>
      <c r="E161" s="26" t="s">
        <v>4914</v>
      </c>
      <c r="F161" s="26" t="s">
        <v>4652</v>
      </c>
      <c r="G161" s="26" t="s">
        <v>6755</v>
      </c>
      <c r="H161" s="32">
        <v>43030</v>
      </c>
      <c r="I161" s="26">
        <v>4410653</v>
      </c>
      <c r="J161" s="27" t="s">
        <v>6121</v>
      </c>
    </row>
    <row r="162" spans="1:10" x14ac:dyDescent="0.3">
      <c r="A162" s="22" t="s">
        <v>1889</v>
      </c>
      <c r="B162" s="23" t="s">
        <v>6988</v>
      </c>
      <c r="C162" s="23" t="s">
        <v>4903</v>
      </c>
      <c r="D162" s="23" t="s">
        <v>4653</v>
      </c>
      <c r="E162" s="23" t="s">
        <v>4777</v>
      </c>
      <c r="F162" s="23" t="s">
        <v>4778</v>
      </c>
      <c r="G162" s="23" t="s">
        <v>6755</v>
      </c>
      <c r="H162" s="31">
        <v>43763</v>
      </c>
      <c r="I162" s="23">
        <v>4933324</v>
      </c>
      <c r="J162" s="24" t="s">
        <v>6121</v>
      </c>
    </row>
    <row r="163" spans="1:10" x14ac:dyDescent="0.3">
      <c r="A163" s="25" t="s">
        <v>652</v>
      </c>
      <c r="B163" s="26" t="s">
        <v>6989</v>
      </c>
      <c r="C163" s="26" t="s">
        <v>6990</v>
      </c>
      <c r="D163" s="26" t="s">
        <v>4653</v>
      </c>
      <c r="E163" s="26" t="s">
        <v>4735</v>
      </c>
      <c r="F163" s="26" t="s">
        <v>4735</v>
      </c>
      <c r="G163" s="26" t="s">
        <v>6741</v>
      </c>
      <c r="H163" s="32">
        <v>42931</v>
      </c>
      <c r="I163" s="26">
        <v>426625</v>
      </c>
      <c r="J163" s="27" t="s">
        <v>6121</v>
      </c>
    </row>
    <row r="164" spans="1:10" x14ac:dyDescent="0.3">
      <c r="A164" s="22" t="s">
        <v>1081</v>
      </c>
      <c r="B164" s="23" t="s">
        <v>7291</v>
      </c>
      <c r="C164" s="23" t="s">
        <v>5326</v>
      </c>
      <c r="D164" s="23" t="s">
        <v>4653</v>
      </c>
      <c r="E164" s="23" t="s">
        <v>4914</v>
      </c>
      <c r="F164" s="23" t="s">
        <v>4652</v>
      </c>
      <c r="G164" s="23" t="s">
        <v>6755</v>
      </c>
      <c r="H164" s="31">
        <v>43961</v>
      </c>
      <c r="I164" s="23">
        <v>4185591</v>
      </c>
      <c r="J164" s="24" t="s">
        <v>6121</v>
      </c>
    </row>
    <row r="165" spans="1:10" x14ac:dyDescent="0.3">
      <c r="A165" s="25" t="s">
        <v>1474</v>
      </c>
      <c r="B165" s="26" t="s">
        <v>6991</v>
      </c>
      <c r="C165" s="26" t="s">
        <v>5610</v>
      </c>
      <c r="D165" s="26" t="s">
        <v>4653</v>
      </c>
      <c r="E165" s="26" t="s">
        <v>4735</v>
      </c>
      <c r="F165" s="26" t="s">
        <v>4735</v>
      </c>
      <c r="G165" s="26" t="s">
        <v>6743</v>
      </c>
      <c r="H165" s="32">
        <v>43510</v>
      </c>
      <c r="I165" s="26">
        <v>808195</v>
      </c>
      <c r="J165" s="27" t="s">
        <v>6121</v>
      </c>
    </row>
    <row r="166" spans="1:10" x14ac:dyDescent="0.3">
      <c r="A166" s="22" t="s">
        <v>790</v>
      </c>
      <c r="B166" s="23" t="s">
        <v>6992</v>
      </c>
      <c r="C166" s="23" t="s">
        <v>6317</v>
      </c>
      <c r="D166" s="23" t="s">
        <v>4653</v>
      </c>
      <c r="E166" s="23" t="s">
        <v>4777</v>
      </c>
      <c r="F166" s="23" t="s">
        <v>4778</v>
      </c>
      <c r="G166" s="23" t="s">
        <v>6755</v>
      </c>
      <c r="H166" s="31">
        <v>44177</v>
      </c>
      <c r="I166" s="23">
        <v>4786252</v>
      </c>
      <c r="J166" s="24" t="s">
        <v>6121</v>
      </c>
    </row>
    <row r="167" spans="1:10" x14ac:dyDescent="0.3">
      <c r="A167" s="25" t="s">
        <v>6168</v>
      </c>
      <c r="B167" s="26" t="s">
        <v>6993</v>
      </c>
      <c r="C167" s="26" t="s">
        <v>6994</v>
      </c>
      <c r="D167" s="26" t="s">
        <v>4648</v>
      </c>
      <c r="E167" s="26" t="s">
        <v>4692</v>
      </c>
      <c r="F167" s="26" t="s">
        <v>4693</v>
      </c>
      <c r="G167" s="26" t="s">
        <v>6741</v>
      </c>
      <c r="H167" s="32">
        <v>43691</v>
      </c>
      <c r="I167" s="26">
        <v>575493</v>
      </c>
      <c r="J167" s="27" t="s">
        <v>6121</v>
      </c>
    </row>
    <row r="168" spans="1:10" x14ac:dyDescent="0.3">
      <c r="A168" s="22" t="s">
        <v>824</v>
      </c>
      <c r="B168" s="23" t="s">
        <v>6995</v>
      </c>
      <c r="C168" s="23" t="s">
        <v>6996</v>
      </c>
      <c r="D168" s="23" t="s">
        <v>4648</v>
      </c>
      <c r="E168" s="23" t="s">
        <v>4684</v>
      </c>
      <c r="F168" s="23" t="s">
        <v>4685</v>
      </c>
      <c r="G168" s="23" t="s">
        <v>6741</v>
      </c>
      <c r="H168" s="31">
        <v>44419</v>
      </c>
      <c r="I168" s="23">
        <v>486518</v>
      </c>
      <c r="J168" s="24" t="s">
        <v>6121</v>
      </c>
    </row>
    <row r="169" spans="1:10" x14ac:dyDescent="0.3">
      <c r="A169" s="25" t="s">
        <v>2641</v>
      </c>
      <c r="B169" s="26" t="s">
        <v>6997</v>
      </c>
      <c r="C169" s="26" t="s">
        <v>6998</v>
      </c>
      <c r="D169" s="26" t="s">
        <v>4648</v>
      </c>
      <c r="E169" s="26" t="s">
        <v>4646</v>
      </c>
      <c r="F169" s="26" t="s">
        <v>4647</v>
      </c>
      <c r="G169" s="26" t="s">
        <v>6755</v>
      </c>
      <c r="H169" s="32">
        <v>44645</v>
      </c>
      <c r="I169" s="26">
        <v>4215863</v>
      </c>
      <c r="J169" s="27" t="s">
        <v>6121</v>
      </c>
    </row>
    <row r="170" spans="1:10" x14ac:dyDescent="0.3">
      <c r="A170" s="22" t="s">
        <v>4063</v>
      </c>
      <c r="B170" s="23" t="s">
        <v>6999</v>
      </c>
      <c r="C170" s="23" t="s">
        <v>7000</v>
      </c>
      <c r="D170" s="23" t="s">
        <v>4648</v>
      </c>
      <c r="E170" s="23" t="s">
        <v>5654</v>
      </c>
      <c r="F170" s="23" t="s">
        <v>5655</v>
      </c>
      <c r="G170" s="23" t="s">
        <v>6738</v>
      </c>
      <c r="H170" s="31">
        <v>42846</v>
      </c>
      <c r="I170" s="23">
        <v>2445839</v>
      </c>
      <c r="J170" s="24" t="s">
        <v>6121</v>
      </c>
    </row>
    <row r="171" spans="1:10" x14ac:dyDescent="0.3">
      <c r="A171" s="25" t="s">
        <v>2047</v>
      </c>
      <c r="B171" s="26" t="s">
        <v>7001</v>
      </c>
      <c r="C171" s="26" t="s">
        <v>6407</v>
      </c>
      <c r="D171" s="26" t="s">
        <v>4648</v>
      </c>
      <c r="E171" s="26" t="s">
        <v>5654</v>
      </c>
      <c r="F171" s="26" t="s">
        <v>5655</v>
      </c>
      <c r="G171" s="26" t="s">
        <v>6738</v>
      </c>
      <c r="H171" s="32">
        <v>42466</v>
      </c>
      <c r="I171" s="26">
        <v>2254678</v>
      </c>
      <c r="J171" s="27" t="s">
        <v>6121</v>
      </c>
    </row>
    <row r="172" spans="1:10" x14ac:dyDescent="0.3">
      <c r="A172" s="22" t="s">
        <v>1035</v>
      </c>
      <c r="B172" s="23" t="s">
        <v>7002</v>
      </c>
      <c r="C172" s="23" t="s">
        <v>7003</v>
      </c>
      <c r="D172" s="23" t="s">
        <v>4648</v>
      </c>
      <c r="E172" s="23" t="s">
        <v>4684</v>
      </c>
      <c r="F172" s="23" t="s">
        <v>4685</v>
      </c>
      <c r="G172" s="23" t="s">
        <v>6741</v>
      </c>
      <c r="H172" s="31">
        <v>42545</v>
      </c>
      <c r="I172" s="23">
        <v>575642</v>
      </c>
      <c r="J172" s="24" t="s">
        <v>6121</v>
      </c>
    </row>
    <row r="173" spans="1:10" x14ac:dyDescent="0.3">
      <c r="A173" s="25" t="s">
        <v>1189</v>
      </c>
      <c r="B173" s="26" t="s">
        <v>7004</v>
      </c>
      <c r="C173" s="26" t="s">
        <v>7005</v>
      </c>
      <c r="D173" s="26" t="s">
        <v>4648</v>
      </c>
      <c r="E173" s="26" t="s">
        <v>4646</v>
      </c>
      <c r="F173" s="26" t="s">
        <v>4647</v>
      </c>
      <c r="G173" s="26" t="s">
        <v>6755</v>
      </c>
      <c r="H173" s="32">
        <v>45160</v>
      </c>
      <c r="I173" s="26">
        <v>3851285</v>
      </c>
      <c r="J173" s="27" t="s">
        <v>6121</v>
      </c>
    </row>
    <row r="174" spans="1:10" x14ac:dyDescent="0.3">
      <c r="A174" s="22" t="s">
        <v>165</v>
      </c>
      <c r="B174" s="23" t="s">
        <v>7006</v>
      </c>
      <c r="C174" s="23" t="s">
        <v>7007</v>
      </c>
      <c r="D174" s="23" t="s">
        <v>4648</v>
      </c>
      <c r="E174" s="23" t="s">
        <v>4684</v>
      </c>
      <c r="F174" s="23" t="s">
        <v>4685</v>
      </c>
      <c r="G174" s="23" t="s">
        <v>6741</v>
      </c>
      <c r="H174" s="31">
        <v>45237</v>
      </c>
      <c r="I174" s="23">
        <v>513656</v>
      </c>
      <c r="J174" s="24" t="s">
        <v>6121</v>
      </c>
    </row>
    <row r="175" spans="1:10" x14ac:dyDescent="0.3">
      <c r="A175" s="25" t="s">
        <v>1384</v>
      </c>
      <c r="B175" s="26" t="s">
        <v>7008</v>
      </c>
      <c r="C175" s="26" t="s">
        <v>5303</v>
      </c>
      <c r="D175" s="26" t="s">
        <v>4648</v>
      </c>
      <c r="E175" s="26" t="s">
        <v>4646</v>
      </c>
      <c r="F175" s="26" t="s">
        <v>4647</v>
      </c>
      <c r="G175" s="26" t="s">
        <v>6738</v>
      </c>
      <c r="H175" s="32">
        <v>44207</v>
      </c>
      <c r="I175" s="26">
        <v>2083650</v>
      </c>
      <c r="J175" s="27" t="s">
        <v>6121</v>
      </c>
    </row>
    <row r="176" spans="1:10" x14ac:dyDescent="0.3">
      <c r="A176" s="22" t="s">
        <v>493</v>
      </c>
      <c r="B176" s="23" t="s">
        <v>7009</v>
      </c>
      <c r="C176" s="23" t="s">
        <v>5132</v>
      </c>
      <c r="D176" s="23" t="s">
        <v>4648</v>
      </c>
      <c r="E176" s="23" t="s">
        <v>5654</v>
      </c>
      <c r="F176" s="23" t="s">
        <v>5655</v>
      </c>
      <c r="G176" s="23" t="s">
        <v>6743</v>
      </c>
      <c r="H176" s="31">
        <v>44202</v>
      </c>
      <c r="I176" s="23">
        <v>888080</v>
      </c>
      <c r="J176" s="24" t="s">
        <v>6121</v>
      </c>
    </row>
    <row r="177" spans="1:10" x14ac:dyDescent="0.3">
      <c r="A177" s="25" t="s">
        <v>1899</v>
      </c>
      <c r="B177" s="26" t="s">
        <v>7010</v>
      </c>
      <c r="C177" s="26" t="s">
        <v>6062</v>
      </c>
      <c r="D177" s="26" t="s">
        <v>4648</v>
      </c>
      <c r="E177" s="26" t="s">
        <v>4684</v>
      </c>
      <c r="F177" s="26" t="s">
        <v>4685</v>
      </c>
      <c r="G177" s="26" t="s">
        <v>6738</v>
      </c>
      <c r="H177" s="32">
        <v>42242</v>
      </c>
      <c r="I177" s="26">
        <v>1936383</v>
      </c>
      <c r="J177" s="27" t="s">
        <v>6121</v>
      </c>
    </row>
    <row r="178" spans="1:10" x14ac:dyDescent="0.3">
      <c r="A178" s="22" t="s">
        <v>2445</v>
      </c>
      <c r="B178" s="23" t="s">
        <v>7011</v>
      </c>
      <c r="C178" s="23" t="s">
        <v>4951</v>
      </c>
      <c r="D178" s="23" t="s">
        <v>4648</v>
      </c>
      <c r="E178" s="23" t="s">
        <v>4646</v>
      </c>
      <c r="F178" s="23" t="s">
        <v>4647</v>
      </c>
      <c r="G178" s="23" t="s">
        <v>6738</v>
      </c>
      <c r="H178" s="31">
        <v>43271</v>
      </c>
      <c r="I178" s="23">
        <v>1961971</v>
      </c>
      <c r="J178" s="24" t="s">
        <v>6121</v>
      </c>
    </row>
    <row r="179" spans="1:10" x14ac:dyDescent="0.3">
      <c r="A179" s="25" t="s">
        <v>1477</v>
      </c>
      <c r="B179" s="26" t="s">
        <v>7012</v>
      </c>
      <c r="C179" s="26" t="s">
        <v>6093</v>
      </c>
      <c r="D179" s="26" t="s">
        <v>4648</v>
      </c>
      <c r="E179" s="26" t="s">
        <v>4692</v>
      </c>
      <c r="F179" s="26" t="s">
        <v>4693</v>
      </c>
      <c r="G179" s="26" t="s">
        <v>6743</v>
      </c>
      <c r="H179" s="32">
        <v>44147</v>
      </c>
      <c r="I179" s="26">
        <v>817593</v>
      </c>
      <c r="J179" s="27" t="s">
        <v>6121</v>
      </c>
    </row>
    <row r="180" spans="1:10" x14ac:dyDescent="0.3">
      <c r="A180" s="22" t="s">
        <v>1571</v>
      </c>
      <c r="B180" s="23" t="s">
        <v>7013</v>
      </c>
      <c r="C180" s="23" t="s">
        <v>7014</v>
      </c>
      <c r="D180" s="23" t="s">
        <v>4648</v>
      </c>
      <c r="E180" s="23" t="s">
        <v>4692</v>
      </c>
      <c r="F180" s="23" t="s">
        <v>4693</v>
      </c>
      <c r="G180" s="23" t="s">
        <v>6755</v>
      </c>
      <c r="H180" s="31">
        <v>45164</v>
      </c>
      <c r="I180" s="23">
        <v>4352642</v>
      </c>
      <c r="J180" s="24" t="s">
        <v>6121</v>
      </c>
    </row>
    <row r="181" spans="1:10" x14ac:dyDescent="0.3">
      <c r="A181" s="28" t="s">
        <v>871</v>
      </c>
      <c r="B181" s="2" t="s">
        <v>7015</v>
      </c>
      <c r="C181" s="2" t="s">
        <v>4825</v>
      </c>
      <c r="D181" s="2" t="s">
        <v>4648</v>
      </c>
      <c r="E181" s="2" t="s">
        <v>4646</v>
      </c>
      <c r="F181" s="2" t="s">
        <v>4647</v>
      </c>
      <c r="G181" s="2" t="s">
        <v>6755</v>
      </c>
      <c r="H181" s="33">
        <v>44575</v>
      </c>
      <c r="I181" s="2">
        <v>4606432</v>
      </c>
      <c r="J181" s="29" t="s">
        <v>6121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dimension ref="A1:J151"/>
  <sheetViews>
    <sheetView topLeftCell="A131" workbookViewId="0">
      <selection activeCell="D10" sqref="D10"/>
    </sheetView>
  </sheetViews>
  <sheetFormatPr defaultRowHeight="14.4" x14ac:dyDescent="0.3"/>
  <cols>
    <col min="1" max="1" width="13" bestFit="1" customWidth="1"/>
    <col min="2" max="2" width="36.6640625" bestFit="1" customWidth="1"/>
    <col min="3" max="3" width="14.6640625" bestFit="1" customWidth="1"/>
    <col min="4" max="4" width="17.6640625" bestFit="1" customWidth="1"/>
    <col min="5" max="5" width="13.109375" bestFit="1" customWidth="1"/>
    <col min="6" max="6" width="12.5546875" bestFit="1" customWidth="1"/>
    <col min="7" max="7" width="14.6640625" bestFit="1" customWidth="1"/>
    <col min="8" max="8" width="13.5546875" bestFit="1" customWidth="1"/>
    <col min="9" max="9" width="10.109375" bestFit="1" customWidth="1"/>
    <col min="10" max="10" width="9" bestFit="1" customWidth="1"/>
  </cols>
  <sheetData>
    <row r="1" spans="1:10" x14ac:dyDescent="0.3">
      <c r="A1" s="30" t="s">
        <v>3</v>
      </c>
      <c r="B1" s="30" t="s">
        <v>6414</v>
      </c>
      <c r="C1" s="30" t="s">
        <v>6415</v>
      </c>
      <c r="D1" s="30" t="s">
        <v>6416</v>
      </c>
      <c r="E1" s="30" t="s">
        <v>6417</v>
      </c>
      <c r="F1" s="30" t="s">
        <v>6418</v>
      </c>
      <c r="G1" s="30" t="s">
        <v>6419</v>
      </c>
      <c r="H1" s="30" t="s">
        <v>6420</v>
      </c>
      <c r="I1" s="30" t="s">
        <v>6421</v>
      </c>
      <c r="J1" s="30" t="s">
        <v>6422</v>
      </c>
    </row>
    <row r="2" spans="1:10" x14ac:dyDescent="0.3">
      <c r="A2" s="23" t="s">
        <v>409</v>
      </c>
      <c r="B2" s="23" t="s">
        <v>6423</v>
      </c>
      <c r="C2" s="23" t="s">
        <v>6424</v>
      </c>
      <c r="D2" s="23" t="s">
        <v>6425</v>
      </c>
      <c r="E2" s="23" t="s">
        <v>6426</v>
      </c>
      <c r="F2" s="23">
        <v>184.74</v>
      </c>
      <c r="G2" s="23">
        <v>299.73</v>
      </c>
      <c r="H2" s="23" t="s">
        <v>6427</v>
      </c>
      <c r="I2" s="23" t="s">
        <v>6428</v>
      </c>
      <c r="J2" s="23" t="s">
        <v>6121</v>
      </c>
    </row>
    <row r="3" spans="1:10" x14ac:dyDescent="0.3">
      <c r="A3" s="26" t="s">
        <v>405</v>
      </c>
      <c r="B3" s="26" t="s">
        <v>6429</v>
      </c>
      <c r="C3" s="26" t="s">
        <v>6424</v>
      </c>
      <c r="D3" s="26" t="s">
        <v>6425</v>
      </c>
      <c r="E3" s="26" t="s">
        <v>6430</v>
      </c>
      <c r="F3" s="26">
        <v>254.05</v>
      </c>
      <c r="G3" s="26">
        <v>440.5</v>
      </c>
      <c r="H3" s="26" t="s">
        <v>6431</v>
      </c>
      <c r="I3" s="26" t="s">
        <v>6432</v>
      </c>
      <c r="J3" s="26" t="s">
        <v>6121</v>
      </c>
    </row>
    <row r="4" spans="1:10" x14ac:dyDescent="0.3">
      <c r="A4" s="23" t="s">
        <v>469</v>
      </c>
      <c r="B4" s="23" t="s">
        <v>6433</v>
      </c>
      <c r="C4" s="23" t="s">
        <v>6424</v>
      </c>
      <c r="D4" s="23" t="s">
        <v>6425</v>
      </c>
      <c r="E4" s="23" t="s">
        <v>6434</v>
      </c>
      <c r="F4" s="23">
        <v>343.65</v>
      </c>
      <c r="G4" s="23">
        <v>589.75</v>
      </c>
      <c r="H4" s="23" t="s">
        <v>6435</v>
      </c>
      <c r="I4" s="23" t="s">
        <v>6436</v>
      </c>
      <c r="J4" s="23" t="s">
        <v>6121</v>
      </c>
    </row>
    <row r="5" spans="1:10" x14ac:dyDescent="0.3">
      <c r="A5" s="26" t="s">
        <v>44</v>
      </c>
      <c r="B5" s="26" t="s">
        <v>6437</v>
      </c>
      <c r="C5" s="26" t="s">
        <v>6424</v>
      </c>
      <c r="D5" s="26" t="s">
        <v>6425</v>
      </c>
      <c r="E5" s="26" t="s">
        <v>6430</v>
      </c>
      <c r="F5" s="26">
        <v>236.54</v>
      </c>
      <c r="G5" s="26">
        <v>398.25</v>
      </c>
      <c r="H5" s="26" t="s">
        <v>6438</v>
      </c>
      <c r="I5" s="26" t="s">
        <v>6439</v>
      </c>
      <c r="J5" s="26" t="s">
        <v>6121</v>
      </c>
    </row>
    <row r="6" spans="1:10" x14ac:dyDescent="0.3">
      <c r="A6" s="23" t="s">
        <v>220</v>
      </c>
      <c r="B6" s="23" t="s">
        <v>6440</v>
      </c>
      <c r="C6" s="23" t="s">
        <v>6424</v>
      </c>
      <c r="D6" s="23" t="s">
        <v>6425</v>
      </c>
      <c r="E6" s="23" t="s">
        <v>6434</v>
      </c>
      <c r="F6" s="23">
        <v>205.27</v>
      </c>
      <c r="G6" s="23">
        <v>332.74</v>
      </c>
      <c r="H6" s="23" t="s">
        <v>6441</v>
      </c>
      <c r="I6" s="23" t="s">
        <v>6436</v>
      </c>
      <c r="J6" s="23" t="s">
        <v>6121</v>
      </c>
    </row>
    <row r="7" spans="1:10" x14ac:dyDescent="0.3">
      <c r="A7" s="26" t="s">
        <v>302</v>
      </c>
      <c r="B7" s="26" t="s">
        <v>6442</v>
      </c>
      <c r="C7" s="26" t="s">
        <v>6424</v>
      </c>
      <c r="D7" s="26" t="s">
        <v>6443</v>
      </c>
      <c r="E7" s="26" t="s">
        <v>6434</v>
      </c>
      <c r="F7" s="26">
        <v>216.32</v>
      </c>
      <c r="G7" s="26">
        <v>343.56</v>
      </c>
      <c r="H7" s="26" t="s">
        <v>6444</v>
      </c>
      <c r="I7" s="26" t="s">
        <v>6432</v>
      </c>
      <c r="J7" s="26" t="s">
        <v>6121</v>
      </c>
    </row>
    <row r="8" spans="1:10" x14ac:dyDescent="0.3">
      <c r="A8" s="23" t="s">
        <v>141</v>
      </c>
      <c r="B8" s="23" t="s">
        <v>6445</v>
      </c>
      <c r="C8" s="23" t="s">
        <v>6424</v>
      </c>
      <c r="D8" s="23" t="s">
        <v>6425</v>
      </c>
      <c r="E8" s="23" t="s">
        <v>6430</v>
      </c>
      <c r="F8" s="23">
        <v>265.44</v>
      </c>
      <c r="G8" s="23">
        <v>437.49</v>
      </c>
      <c r="H8" s="23" t="s">
        <v>6446</v>
      </c>
      <c r="I8" s="23" t="s">
        <v>6439</v>
      </c>
      <c r="J8" s="23" t="s">
        <v>6121</v>
      </c>
    </row>
    <row r="9" spans="1:10" x14ac:dyDescent="0.3">
      <c r="A9" s="26" t="s">
        <v>308</v>
      </c>
      <c r="B9" s="26" t="s">
        <v>6447</v>
      </c>
      <c r="C9" s="26" t="s">
        <v>6424</v>
      </c>
      <c r="D9" s="26" t="s">
        <v>6443</v>
      </c>
      <c r="E9" s="26" t="s">
        <v>6430</v>
      </c>
      <c r="F9" s="26">
        <v>282.88</v>
      </c>
      <c r="G9" s="26">
        <v>455.79</v>
      </c>
      <c r="H9" s="26" t="s">
        <v>6448</v>
      </c>
      <c r="I9" s="26" t="s">
        <v>6436</v>
      </c>
      <c r="J9" s="26" t="s">
        <v>6121</v>
      </c>
    </row>
    <row r="10" spans="1:10" x14ac:dyDescent="0.3">
      <c r="A10" s="23" t="s">
        <v>731</v>
      </c>
      <c r="B10" s="23" t="s">
        <v>6449</v>
      </c>
      <c r="C10" s="23" t="s">
        <v>6424</v>
      </c>
      <c r="D10" s="23" t="s">
        <v>6425</v>
      </c>
      <c r="E10" s="23" t="s">
        <v>6434</v>
      </c>
      <c r="F10" s="23">
        <v>398.72</v>
      </c>
      <c r="G10" s="23">
        <v>661.91</v>
      </c>
      <c r="H10" s="23" t="s">
        <v>6450</v>
      </c>
      <c r="I10" s="23" t="s">
        <v>6432</v>
      </c>
      <c r="J10" s="23" t="s">
        <v>6121</v>
      </c>
    </row>
    <row r="11" spans="1:10" x14ac:dyDescent="0.3">
      <c r="A11" s="26" t="s">
        <v>1224</v>
      </c>
      <c r="B11" s="26" t="s">
        <v>6451</v>
      </c>
      <c r="C11" s="26" t="s">
        <v>6452</v>
      </c>
      <c r="D11" s="26" t="s">
        <v>6443</v>
      </c>
      <c r="E11" s="26" t="s">
        <v>6434</v>
      </c>
      <c r="F11" s="26">
        <v>107.6</v>
      </c>
      <c r="G11" s="26">
        <v>182.3</v>
      </c>
      <c r="H11" s="26" t="s">
        <v>6453</v>
      </c>
      <c r="I11" s="26" t="s">
        <v>6439</v>
      </c>
      <c r="J11" s="26" t="s">
        <v>6121</v>
      </c>
    </row>
    <row r="12" spans="1:10" x14ac:dyDescent="0.3">
      <c r="A12" s="23" t="s">
        <v>744</v>
      </c>
      <c r="B12" s="23" t="s">
        <v>6454</v>
      </c>
      <c r="C12" s="23" t="s">
        <v>6424</v>
      </c>
      <c r="D12" s="23" t="s">
        <v>6455</v>
      </c>
      <c r="E12" s="23" t="s">
        <v>6430</v>
      </c>
      <c r="F12" s="23">
        <v>102.23</v>
      </c>
      <c r="G12" s="23">
        <v>168.36</v>
      </c>
      <c r="H12" s="23" t="s">
        <v>6456</v>
      </c>
      <c r="I12" s="23" t="s">
        <v>6457</v>
      </c>
      <c r="J12" s="23" t="s">
        <v>6121</v>
      </c>
    </row>
    <row r="13" spans="1:10" x14ac:dyDescent="0.3">
      <c r="A13" s="26" t="s">
        <v>237</v>
      </c>
      <c r="B13" s="26" t="s">
        <v>6458</v>
      </c>
      <c r="C13" s="26" t="s">
        <v>6424</v>
      </c>
      <c r="D13" s="26" t="s">
        <v>6455</v>
      </c>
      <c r="E13" s="26" t="s">
        <v>6434</v>
      </c>
      <c r="F13" s="26">
        <v>336.4</v>
      </c>
      <c r="G13" s="26">
        <v>541.35</v>
      </c>
      <c r="H13" s="26" t="s">
        <v>6459</v>
      </c>
      <c r="I13" s="26" t="s">
        <v>6428</v>
      </c>
      <c r="J13" s="26" t="s">
        <v>6121</v>
      </c>
    </row>
    <row r="14" spans="1:10" x14ac:dyDescent="0.3">
      <c r="A14" s="23" t="s">
        <v>713</v>
      </c>
      <c r="B14" s="23" t="s">
        <v>6440</v>
      </c>
      <c r="C14" s="23" t="s">
        <v>6460</v>
      </c>
      <c r="D14" s="23" t="s">
        <v>6461</v>
      </c>
      <c r="E14" s="23" t="s">
        <v>6462</v>
      </c>
      <c r="F14" s="23">
        <v>124.24</v>
      </c>
      <c r="G14" s="23">
        <v>161.03</v>
      </c>
      <c r="H14" s="23" t="s">
        <v>6463</v>
      </c>
      <c r="I14" s="23" t="s">
        <v>6436</v>
      </c>
      <c r="J14" s="23" t="s">
        <v>6121</v>
      </c>
    </row>
    <row r="15" spans="1:10" x14ac:dyDescent="0.3">
      <c r="A15" s="26" t="s">
        <v>101</v>
      </c>
      <c r="B15" s="26" t="s">
        <v>6464</v>
      </c>
      <c r="C15" s="26" t="s">
        <v>6460</v>
      </c>
      <c r="D15" s="26" t="s">
        <v>6465</v>
      </c>
      <c r="E15" s="26" t="s">
        <v>6466</v>
      </c>
      <c r="F15" s="26">
        <v>351.63</v>
      </c>
      <c r="G15" s="26">
        <v>434.65</v>
      </c>
      <c r="H15" s="26" t="s">
        <v>6467</v>
      </c>
      <c r="I15" s="26" t="s">
        <v>6432</v>
      </c>
      <c r="J15" s="26" t="s">
        <v>6121</v>
      </c>
    </row>
    <row r="16" spans="1:10" x14ac:dyDescent="0.3">
      <c r="A16" s="23" t="s">
        <v>365</v>
      </c>
      <c r="B16" s="23" t="s">
        <v>6468</v>
      </c>
      <c r="C16" s="23" t="s">
        <v>6460</v>
      </c>
      <c r="D16" s="23" t="s">
        <v>6469</v>
      </c>
      <c r="E16" s="23" t="s">
        <v>6470</v>
      </c>
      <c r="F16" s="23">
        <v>386.89</v>
      </c>
      <c r="G16" s="23">
        <v>459.58</v>
      </c>
      <c r="H16" s="23" t="s">
        <v>6431</v>
      </c>
      <c r="I16" s="23" t="s">
        <v>6439</v>
      </c>
      <c r="J16" s="23" t="s">
        <v>6121</v>
      </c>
    </row>
    <row r="17" spans="1:10" x14ac:dyDescent="0.3">
      <c r="A17" s="26" t="s">
        <v>107</v>
      </c>
      <c r="B17" s="26" t="s">
        <v>6471</v>
      </c>
      <c r="C17" s="26" t="s">
        <v>6460</v>
      </c>
      <c r="D17" s="26" t="s">
        <v>6472</v>
      </c>
      <c r="E17" s="26" t="s">
        <v>6466</v>
      </c>
      <c r="F17" s="26">
        <v>48.15</v>
      </c>
      <c r="G17" s="26">
        <v>59.92</v>
      </c>
      <c r="H17" s="26" t="s">
        <v>6473</v>
      </c>
      <c r="I17" s="26" t="s">
        <v>6428</v>
      </c>
      <c r="J17" s="26" t="s">
        <v>6121</v>
      </c>
    </row>
    <row r="18" spans="1:10" x14ac:dyDescent="0.3">
      <c r="A18" s="23" t="s">
        <v>904</v>
      </c>
      <c r="B18" s="23" t="s">
        <v>6474</v>
      </c>
      <c r="C18" s="23" t="s">
        <v>6460</v>
      </c>
      <c r="D18" s="23" t="s">
        <v>6465</v>
      </c>
      <c r="E18" s="23" t="s">
        <v>6470</v>
      </c>
      <c r="F18" s="23">
        <v>397.69</v>
      </c>
      <c r="G18" s="23">
        <v>464.41</v>
      </c>
      <c r="H18" s="23" t="s">
        <v>6475</v>
      </c>
      <c r="I18" s="23" t="s">
        <v>6457</v>
      </c>
      <c r="J18" s="23" t="s">
        <v>6121</v>
      </c>
    </row>
    <row r="19" spans="1:10" x14ac:dyDescent="0.3">
      <c r="A19" s="26" t="s">
        <v>492</v>
      </c>
      <c r="B19" s="26" t="s">
        <v>6476</v>
      </c>
      <c r="C19" s="26" t="s">
        <v>6460</v>
      </c>
      <c r="D19" s="26" t="s">
        <v>6477</v>
      </c>
      <c r="E19" s="26" t="s">
        <v>6478</v>
      </c>
      <c r="F19" s="26">
        <v>191.2</v>
      </c>
      <c r="G19" s="26">
        <v>232.58</v>
      </c>
      <c r="H19" s="26" t="s">
        <v>6456</v>
      </c>
      <c r="I19" s="26" t="s">
        <v>6432</v>
      </c>
      <c r="J19" s="26" t="s">
        <v>6121</v>
      </c>
    </row>
    <row r="20" spans="1:10" x14ac:dyDescent="0.3">
      <c r="A20" s="23" t="s">
        <v>30</v>
      </c>
      <c r="B20" s="23" t="s">
        <v>6479</v>
      </c>
      <c r="C20" s="23" t="s">
        <v>6460</v>
      </c>
      <c r="D20" s="23" t="s">
        <v>6461</v>
      </c>
      <c r="E20" s="23" t="s">
        <v>6462</v>
      </c>
      <c r="F20" s="23">
        <v>380.08</v>
      </c>
      <c r="G20" s="23">
        <v>448.94</v>
      </c>
      <c r="H20" s="23" t="s">
        <v>6480</v>
      </c>
      <c r="I20" s="23" t="s">
        <v>6436</v>
      </c>
      <c r="J20" s="23" t="s">
        <v>6121</v>
      </c>
    </row>
    <row r="21" spans="1:10" x14ac:dyDescent="0.3">
      <c r="A21" s="26" t="s">
        <v>399</v>
      </c>
      <c r="B21" s="26" t="s">
        <v>6481</v>
      </c>
      <c r="C21" s="26" t="s">
        <v>6460</v>
      </c>
      <c r="D21" s="26" t="s">
        <v>6472</v>
      </c>
      <c r="E21" s="26" t="s">
        <v>6478</v>
      </c>
      <c r="F21" s="26">
        <v>86.05</v>
      </c>
      <c r="G21" s="26">
        <v>99.93</v>
      </c>
      <c r="H21" s="26" t="s">
        <v>6482</v>
      </c>
      <c r="I21" s="26" t="s">
        <v>6432</v>
      </c>
      <c r="J21" s="26" t="s">
        <v>6121</v>
      </c>
    </row>
    <row r="22" spans="1:10" x14ac:dyDescent="0.3">
      <c r="A22" s="23" t="s">
        <v>89</v>
      </c>
      <c r="B22" s="23" t="s">
        <v>6483</v>
      </c>
      <c r="C22" s="23" t="s">
        <v>6460</v>
      </c>
      <c r="D22" s="23" t="s">
        <v>6469</v>
      </c>
      <c r="E22" s="23" t="s">
        <v>6466</v>
      </c>
      <c r="F22" s="23">
        <v>32.4</v>
      </c>
      <c r="G22" s="23">
        <v>38.659999999999997</v>
      </c>
      <c r="H22" s="23" t="s">
        <v>6484</v>
      </c>
      <c r="I22" s="23" t="s">
        <v>6432</v>
      </c>
      <c r="J22" s="23" t="s">
        <v>6121</v>
      </c>
    </row>
    <row r="23" spans="1:10" x14ac:dyDescent="0.3">
      <c r="A23" s="26" t="s">
        <v>124</v>
      </c>
      <c r="B23" s="26" t="s">
        <v>6485</v>
      </c>
      <c r="C23" s="26" t="s">
        <v>6460</v>
      </c>
      <c r="D23" s="26" t="s">
        <v>6472</v>
      </c>
      <c r="E23" s="26" t="s">
        <v>6478</v>
      </c>
      <c r="F23" s="26">
        <v>319.37</v>
      </c>
      <c r="G23" s="26">
        <v>397.22</v>
      </c>
      <c r="H23" s="26" t="s">
        <v>6486</v>
      </c>
      <c r="I23" s="26" t="s">
        <v>6428</v>
      </c>
      <c r="J23" s="26" t="s">
        <v>6121</v>
      </c>
    </row>
    <row r="24" spans="1:10" x14ac:dyDescent="0.3">
      <c r="A24" s="23" t="s">
        <v>1676</v>
      </c>
      <c r="B24" s="23" t="s">
        <v>6487</v>
      </c>
      <c r="C24" s="23" t="s">
        <v>6460</v>
      </c>
      <c r="D24" s="23" t="s">
        <v>6469</v>
      </c>
      <c r="E24" s="23" t="s">
        <v>7269</v>
      </c>
      <c r="F24" s="23">
        <v>266.10000000000002</v>
      </c>
      <c r="G24" s="23">
        <v>342.27</v>
      </c>
      <c r="H24" s="23" t="s">
        <v>6488</v>
      </c>
      <c r="I24" s="23" t="s">
        <v>6439</v>
      </c>
      <c r="J24" s="23" t="s">
        <v>6121</v>
      </c>
    </row>
    <row r="25" spans="1:10" x14ac:dyDescent="0.3">
      <c r="A25" s="26" t="s">
        <v>52</v>
      </c>
      <c r="B25" s="26" t="s">
        <v>6489</v>
      </c>
      <c r="C25" s="26" t="s">
        <v>6460</v>
      </c>
      <c r="D25" s="26" t="s">
        <v>6472</v>
      </c>
      <c r="E25" s="26" t="s">
        <v>6478</v>
      </c>
      <c r="F25" s="26">
        <v>246.12</v>
      </c>
      <c r="G25" s="26">
        <v>313.47000000000003</v>
      </c>
      <c r="H25" s="26" t="s">
        <v>6484</v>
      </c>
      <c r="I25" s="26" t="s">
        <v>6432</v>
      </c>
      <c r="J25" s="26" t="s">
        <v>6121</v>
      </c>
    </row>
    <row r="26" spans="1:10" x14ac:dyDescent="0.3">
      <c r="A26" s="23" t="s">
        <v>264</v>
      </c>
      <c r="B26" s="23" t="s">
        <v>6490</v>
      </c>
      <c r="C26" s="23" t="s">
        <v>6491</v>
      </c>
      <c r="D26" s="23" t="s">
        <v>6492</v>
      </c>
      <c r="E26" s="23" t="s">
        <v>6493</v>
      </c>
      <c r="F26" s="23">
        <v>285.89999999999998</v>
      </c>
      <c r="G26" s="23">
        <v>383.51</v>
      </c>
      <c r="H26" s="23" t="s">
        <v>6494</v>
      </c>
      <c r="I26" s="23" t="s">
        <v>6457</v>
      </c>
      <c r="J26" s="23" t="s">
        <v>6121</v>
      </c>
    </row>
    <row r="27" spans="1:10" x14ac:dyDescent="0.3">
      <c r="A27" s="26" t="s">
        <v>314</v>
      </c>
      <c r="B27" s="26" t="s">
        <v>6495</v>
      </c>
      <c r="C27" s="26" t="s">
        <v>6491</v>
      </c>
      <c r="D27" s="26" t="s">
        <v>6496</v>
      </c>
      <c r="E27" s="26" t="s">
        <v>6493</v>
      </c>
      <c r="F27" s="26">
        <v>247.25</v>
      </c>
      <c r="G27" s="26">
        <v>329.69</v>
      </c>
      <c r="H27" s="26" t="s">
        <v>6497</v>
      </c>
      <c r="I27" s="26" t="s">
        <v>6457</v>
      </c>
      <c r="J27" s="26" t="s">
        <v>6121</v>
      </c>
    </row>
    <row r="28" spans="1:10" x14ac:dyDescent="0.3">
      <c r="A28" s="23" t="s">
        <v>580</v>
      </c>
      <c r="B28" s="23" t="s">
        <v>6498</v>
      </c>
      <c r="C28" s="23" t="s">
        <v>6491</v>
      </c>
      <c r="D28" s="23" t="s">
        <v>6499</v>
      </c>
      <c r="E28" s="23" t="s">
        <v>6500</v>
      </c>
      <c r="F28" s="23">
        <v>106.99</v>
      </c>
      <c r="G28" s="23">
        <v>139.21</v>
      </c>
      <c r="H28" s="23" t="s">
        <v>6501</v>
      </c>
      <c r="I28" s="23" t="s">
        <v>6457</v>
      </c>
      <c r="J28" s="23" t="s">
        <v>6121</v>
      </c>
    </row>
    <row r="29" spans="1:10" x14ac:dyDescent="0.3">
      <c r="A29" s="26" t="s">
        <v>371</v>
      </c>
      <c r="B29" s="26" t="s">
        <v>6502</v>
      </c>
      <c r="C29" s="26" t="s">
        <v>6491</v>
      </c>
      <c r="D29" s="26" t="s">
        <v>6492</v>
      </c>
      <c r="E29" s="26" t="s">
        <v>6503</v>
      </c>
      <c r="F29" s="26">
        <v>309.98</v>
      </c>
      <c r="G29" s="26">
        <v>380.12</v>
      </c>
      <c r="H29" s="26" t="s">
        <v>6504</v>
      </c>
      <c r="I29" s="26" t="s">
        <v>6432</v>
      </c>
      <c r="J29" s="26" t="s">
        <v>6121</v>
      </c>
    </row>
    <row r="30" spans="1:10" x14ac:dyDescent="0.3">
      <c r="A30" s="23" t="s">
        <v>147</v>
      </c>
      <c r="B30" s="23" t="s">
        <v>6505</v>
      </c>
      <c r="C30" s="23" t="s">
        <v>6491</v>
      </c>
      <c r="D30" s="23" t="s">
        <v>6499</v>
      </c>
      <c r="E30" s="23" t="s">
        <v>6506</v>
      </c>
      <c r="F30" s="23">
        <v>261.22000000000003</v>
      </c>
      <c r="G30" s="23">
        <v>332.73</v>
      </c>
      <c r="H30" s="23" t="s">
        <v>6435</v>
      </c>
      <c r="I30" s="23" t="s">
        <v>6432</v>
      </c>
      <c r="J30" s="23" t="s">
        <v>6121</v>
      </c>
    </row>
    <row r="31" spans="1:10" x14ac:dyDescent="0.3">
      <c r="A31" s="26" t="s">
        <v>65</v>
      </c>
      <c r="B31" s="26" t="s">
        <v>6507</v>
      </c>
      <c r="C31" s="26" t="s">
        <v>6491</v>
      </c>
      <c r="D31" s="26" t="s">
        <v>6499</v>
      </c>
      <c r="E31" s="26" t="s">
        <v>6493</v>
      </c>
      <c r="F31" s="26">
        <v>142</v>
      </c>
      <c r="G31" s="26">
        <v>172.63</v>
      </c>
      <c r="H31" s="26" t="s">
        <v>6508</v>
      </c>
      <c r="I31" s="26" t="s">
        <v>6436</v>
      </c>
      <c r="J31" s="26" t="s">
        <v>6121</v>
      </c>
    </row>
    <row r="32" spans="1:10" x14ac:dyDescent="0.3">
      <c r="A32" s="23" t="s">
        <v>59</v>
      </c>
      <c r="B32" s="23" t="s">
        <v>6509</v>
      </c>
      <c r="C32" s="23" t="s">
        <v>6491</v>
      </c>
      <c r="D32" s="23" t="s">
        <v>6496</v>
      </c>
      <c r="E32" s="23" t="s">
        <v>6493</v>
      </c>
      <c r="F32" s="23">
        <v>271.77999999999997</v>
      </c>
      <c r="G32" s="23">
        <v>342.46</v>
      </c>
      <c r="H32" s="23" t="s">
        <v>6463</v>
      </c>
      <c r="I32" s="23" t="s">
        <v>6439</v>
      </c>
      <c r="J32" s="23" t="s">
        <v>6121</v>
      </c>
    </row>
    <row r="33" spans="1:10" x14ac:dyDescent="0.3">
      <c r="A33" s="26" t="s">
        <v>119</v>
      </c>
      <c r="B33" s="26" t="s">
        <v>6510</v>
      </c>
      <c r="C33" s="26" t="s">
        <v>6491</v>
      </c>
      <c r="D33" s="26" t="s">
        <v>6496</v>
      </c>
      <c r="E33" s="26" t="s">
        <v>6500</v>
      </c>
      <c r="F33" s="26">
        <v>115.91</v>
      </c>
      <c r="G33" s="26">
        <v>141.11000000000001</v>
      </c>
      <c r="H33" s="26" t="s">
        <v>6511</v>
      </c>
      <c r="I33" s="26" t="s">
        <v>6457</v>
      </c>
      <c r="J33" s="26" t="s">
        <v>6121</v>
      </c>
    </row>
    <row r="34" spans="1:10" x14ac:dyDescent="0.3">
      <c r="A34" s="23" t="s">
        <v>186</v>
      </c>
      <c r="B34" s="23" t="s">
        <v>6512</v>
      </c>
      <c r="C34" s="23" t="s">
        <v>6491</v>
      </c>
      <c r="D34" s="23" t="s">
        <v>6492</v>
      </c>
      <c r="E34" s="23" t="s">
        <v>6513</v>
      </c>
      <c r="F34" s="23">
        <v>177.03</v>
      </c>
      <c r="G34" s="23">
        <v>217.42</v>
      </c>
      <c r="H34" s="23" t="s">
        <v>6459</v>
      </c>
      <c r="I34" s="23" t="s">
        <v>6457</v>
      </c>
      <c r="J34" s="23" t="s">
        <v>6121</v>
      </c>
    </row>
    <row r="35" spans="1:10" x14ac:dyDescent="0.3">
      <c r="A35" s="26" t="s">
        <v>280</v>
      </c>
      <c r="B35" s="26" t="s">
        <v>6514</v>
      </c>
      <c r="C35" s="26" t="s">
        <v>6491</v>
      </c>
      <c r="D35" s="26" t="s">
        <v>6496</v>
      </c>
      <c r="E35" s="26" t="s">
        <v>6493</v>
      </c>
      <c r="F35" s="26">
        <v>97.35</v>
      </c>
      <c r="G35" s="26">
        <v>124.84</v>
      </c>
      <c r="H35" s="26" t="s">
        <v>6484</v>
      </c>
      <c r="I35" s="26" t="s">
        <v>6432</v>
      </c>
      <c r="J35" s="26" t="s">
        <v>6121</v>
      </c>
    </row>
    <row r="36" spans="1:10" x14ac:dyDescent="0.3">
      <c r="A36" s="23" t="s">
        <v>502</v>
      </c>
      <c r="B36" s="23" t="s">
        <v>6515</v>
      </c>
      <c r="C36" s="23" t="s">
        <v>6491</v>
      </c>
      <c r="D36" s="23" t="s">
        <v>6496</v>
      </c>
      <c r="E36" s="23" t="s">
        <v>6500</v>
      </c>
      <c r="F36" s="23">
        <v>389.8</v>
      </c>
      <c r="G36" s="23">
        <v>503.36</v>
      </c>
      <c r="H36" s="23" t="s">
        <v>6444</v>
      </c>
      <c r="I36" s="23" t="s">
        <v>6428</v>
      </c>
      <c r="J36" s="23" t="s">
        <v>6121</v>
      </c>
    </row>
    <row r="37" spans="1:10" x14ac:dyDescent="0.3">
      <c r="A37" s="26" t="s">
        <v>2601</v>
      </c>
      <c r="B37" s="26" t="s">
        <v>6516</v>
      </c>
      <c r="C37" s="26" t="s">
        <v>6517</v>
      </c>
      <c r="D37" s="26" t="s">
        <v>6518</v>
      </c>
      <c r="E37" s="26" t="s">
        <v>6519</v>
      </c>
      <c r="F37" s="26">
        <v>229.86</v>
      </c>
      <c r="G37" s="26">
        <v>254.99</v>
      </c>
      <c r="H37" s="26" t="s">
        <v>6520</v>
      </c>
      <c r="I37" s="26" t="s">
        <v>6432</v>
      </c>
      <c r="J37" s="26" t="s">
        <v>6121</v>
      </c>
    </row>
    <row r="38" spans="1:10" x14ac:dyDescent="0.3">
      <c r="A38" s="23" t="s">
        <v>332</v>
      </c>
      <c r="B38" s="23" t="s">
        <v>6521</v>
      </c>
      <c r="C38" s="23" t="s">
        <v>6522</v>
      </c>
      <c r="D38" s="23" t="s">
        <v>6523</v>
      </c>
      <c r="E38" s="23" t="s">
        <v>6519</v>
      </c>
      <c r="F38" s="23">
        <v>209.38</v>
      </c>
      <c r="G38" s="23">
        <v>245.32</v>
      </c>
      <c r="H38" s="23" t="s">
        <v>6524</v>
      </c>
      <c r="I38" s="23" t="s">
        <v>6436</v>
      </c>
      <c r="J38" s="23" t="s">
        <v>6121</v>
      </c>
    </row>
    <row r="39" spans="1:10" x14ac:dyDescent="0.3">
      <c r="A39" s="26" t="s">
        <v>978</v>
      </c>
      <c r="B39" s="26" t="s">
        <v>6525</v>
      </c>
      <c r="C39" s="26" t="s">
        <v>6526</v>
      </c>
      <c r="D39" s="26" t="s">
        <v>6518</v>
      </c>
      <c r="E39" s="26" t="s">
        <v>6462</v>
      </c>
      <c r="F39" s="26">
        <v>112.62</v>
      </c>
      <c r="G39" s="26">
        <v>130.09</v>
      </c>
      <c r="H39" s="26" t="s">
        <v>6527</v>
      </c>
      <c r="I39" s="26" t="s">
        <v>6428</v>
      </c>
      <c r="J39" s="26" t="s">
        <v>6121</v>
      </c>
    </row>
    <row r="40" spans="1:10" x14ac:dyDescent="0.3">
      <c r="A40" s="23" t="s">
        <v>2054</v>
      </c>
      <c r="B40" s="23" t="s">
        <v>6528</v>
      </c>
      <c r="C40" s="23" t="s">
        <v>6522</v>
      </c>
      <c r="D40" s="23" t="s">
        <v>6529</v>
      </c>
      <c r="E40" s="23" t="s">
        <v>6519</v>
      </c>
      <c r="F40" s="23">
        <v>348.33</v>
      </c>
      <c r="G40" s="23">
        <v>392.79</v>
      </c>
      <c r="H40" s="23" t="s">
        <v>6475</v>
      </c>
      <c r="I40" s="23" t="s">
        <v>6436</v>
      </c>
      <c r="J40" s="23" t="s">
        <v>6121</v>
      </c>
    </row>
    <row r="41" spans="1:10" x14ac:dyDescent="0.3">
      <c r="A41" s="26" t="s">
        <v>750</v>
      </c>
      <c r="B41" s="26" t="s">
        <v>6530</v>
      </c>
      <c r="C41" s="26" t="s">
        <v>6522</v>
      </c>
      <c r="D41" s="26" t="s">
        <v>6529</v>
      </c>
      <c r="E41" s="26" t="s">
        <v>6462</v>
      </c>
      <c r="F41" s="26">
        <v>127.48</v>
      </c>
      <c r="G41" s="26">
        <v>144.03</v>
      </c>
      <c r="H41" s="26" t="s">
        <v>6456</v>
      </c>
      <c r="I41" s="26" t="s">
        <v>6457</v>
      </c>
      <c r="J41" s="26" t="s">
        <v>6121</v>
      </c>
    </row>
    <row r="42" spans="1:10" x14ac:dyDescent="0.3">
      <c r="A42" s="23" t="s">
        <v>758</v>
      </c>
      <c r="B42" s="23" t="s">
        <v>6531</v>
      </c>
      <c r="C42" s="23" t="s">
        <v>6522</v>
      </c>
      <c r="D42" s="23" t="s">
        <v>6529</v>
      </c>
      <c r="E42" s="23" t="s">
        <v>6462</v>
      </c>
      <c r="F42" s="23">
        <v>189.69</v>
      </c>
      <c r="G42" s="23">
        <v>217.85</v>
      </c>
      <c r="H42" s="23" t="s">
        <v>6532</v>
      </c>
      <c r="I42" s="23" t="s">
        <v>6457</v>
      </c>
      <c r="J42" s="23" t="s">
        <v>6121</v>
      </c>
    </row>
    <row r="43" spans="1:10" x14ac:dyDescent="0.3">
      <c r="A43" s="26" t="s">
        <v>2567</v>
      </c>
      <c r="B43" s="26" t="s">
        <v>6533</v>
      </c>
      <c r="C43" s="26" t="s">
        <v>6522</v>
      </c>
      <c r="D43" s="26" t="s">
        <v>6529</v>
      </c>
      <c r="E43" s="26" t="s">
        <v>6462</v>
      </c>
      <c r="F43" s="26">
        <v>374.48</v>
      </c>
      <c r="G43" s="26">
        <v>444.49</v>
      </c>
      <c r="H43" s="26" t="s">
        <v>6444</v>
      </c>
      <c r="I43" s="26" t="s">
        <v>6457</v>
      </c>
      <c r="J43" s="26" t="s">
        <v>6121</v>
      </c>
    </row>
    <row r="44" spans="1:10" x14ac:dyDescent="0.3">
      <c r="A44" s="23" t="s">
        <v>1800</v>
      </c>
      <c r="B44" s="23" t="s">
        <v>6534</v>
      </c>
      <c r="C44" s="23" t="s">
        <v>6522</v>
      </c>
      <c r="D44" s="23" t="s">
        <v>6518</v>
      </c>
      <c r="E44" s="23" t="s">
        <v>6535</v>
      </c>
      <c r="F44" s="23">
        <v>36.590000000000003</v>
      </c>
      <c r="G44" s="23">
        <v>42.97</v>
      </c>
      <c r="H44" s="23" t="s">
        <v>6536</v>
      </c>
      <c r="I44" s="23" t="s">
        <v>6432</v>
      </c>
      <c r="J44" s="23" t="s">
        <v>6121</v>
      </c>
    </row>
    <row r="45" spans="1:10" x14ac:dyDescent="0.3">
      <c r="A45" s="26" t="s">
        <v>1321</v>
      </c>
      <c r="B45" s="26" t="s">
        <v>6537</v>
      </c>
      <c r="C45" s="26" t="s">
        <v>6522</v>
      </c>
      <c r="D45" s="26" t="s">
        <v>6529</v>
      </c>
      <c r="E45" s="26" t="s">
        <v>6519</v>
      </c>
      <c r="F45" s="26">
        <v>208.22</v>
      </c>
      <c r="G45" s="26">
        <v>229.81</v>
      </c>
      <c r="H45" s="26" t="s">
        <v>6494</v>
      </c>
      <c r="I45" s="26" t="s">
        <v>6457</v>
      </c>
      <c r="J45" s="26" t="s">
        <v>6121</v>
      </c>
    </row>
    <row r="46" spans="1:10" x14ac:dyDescent="0.3">
      <c r="A46" s="23" t="s">
        <v>2131</v>
      </c>
      <c r="B46" s="23" t="s">
        <v>6538</v>
      </c>
      <c r="C46" s="23" t="s">
        <v>6522</v>
      </c>
      <c r="D46" s="23" t="s">
        <v>6518</v>
      </c>
      <c r="E46" s="23" t="s">
        <v>6535</v>
      </c>
      <c r="F46" s="23">
        <v>57.89</v>
      </c>
      <c r="G46" s="23">
        <v>68.95</v>
      </c>
      <c r="H46" s="23" t="s">
        <v>6539</v>
      </c>
      <c r="I46" s="23" t="s">
        <v>6428</v>
      </c>
      <c r="J46" s="23" t="s">
        <v>6121</v>
      </c>
    </row>
    <row r="47" spans="1:10" x14ac:dyDescent="0.3">
      <c r="A47" s="26" t="s">
        <v>2541</v>
      </c>
      <c r="B47" s="26" t="s">
        <v>6540</v>
      </c>
      <c r="C47" s="26" t="s">
        <v>6522</v>
      </c>
      <c r="D47" s="26" t="s">
        <v>6518</v>
      </c>
      <c r="E47" s="26" t="s">
        <v>6519</v>
      </c>
      <c r="F47" s="26">
        <v>48.43</v>
      </c>
      <c r="G47" s="26">
        <v>57.06</v>
      </c>
      <c r="H47" s="26" t="s">
        <v>6441</v>
      </c>
      <c r="I47" s="26" t="s">
        <v>6436</v>
      </c>
      <c r="J47" s="26" t="s">
        <v>6121</v>
      </c>
    </row>
    <row r="48" spans="1:10" x14ac:dyDescent="0.3">
      <c r="A48" s="23" t="s">
        <v>707</v>
      </c>
      <c r="B48" s="23" t="s">
        <v>6541</v>
      </c>
      <c r="C48" s="23" t="s">
        <v>6542</v>
      </c>
      <c r="D48" s="23" t="s">
        <v>6543</v>
      </c>
      <c r="E48" s="23" t="s">
        <v>6544</v>
      </c>
      <c r="F48" s="23">
        <v>343.89</v>
      </c>
      <c r="G48" s="23">
        <v>474.19</v>
      </c>
      <c r="H48" s="23" t="s">
        <v>6536</v>
      </c>
      <c r="I48" s="23" t="s">
        <v>6436</v>
      </c>
      <c r="J48" s="23" t="s">
        <v>6121</v>
      </c>
    </row>
    <row r="49" spans="1:10" x14ac:dyDescent="0.3">
      <c r="A49" s="26" t="s">
        <v>1155</v>
      </c>
      <c r="B49" s="26" t="s">
        <v>6545</v>
      </c>
      <c r="C49" s="26" t="s">
        <v>6542</v>
      </c>
      <c r="D49" s="26" t="s">
        <v>6543</v>
      </c>
      <c r="E49" s="26" t="s">
        <v>6544</v>
      </c>
      <c r="F49" s="26">
        <v>109.21</v>
      </c>
      <c r="G49" s="26">
        <v>147.72</v>
      </c>
      <c r="H49" s="26" t="s">
        <v>6484</v>
      </c>
      <c r="I49" s="26" t="s">
        <v>7270</v>
      </c>
      <c r="J49" s="26" t="s">
        <v>6121</v>
      </c>
    </row>
    <row r="50" spans="1:10" x14ac:dyDescent="0.3">
      <c r="A50" s="23" t="s">
        <v>231</v>
      </c>
      <c r="B50" s="23" t="s">
        <v>6546</v>
      </c>
      <c r="C50" s="23" t="s">
        <v>6542</v>
      </c>
      <c r="D50" s="23" t="s">
        <v>6547</v>
      </c>
      <c r="E50" s="23" t="s">
        <v>6548</v>
      </c>
      <c r="F50" s="23">
        <v>308.94</v>
      </c>
      <c r="G50" s="23">
        <v>418.79</v>
      </c>
      <c r="H50" s="23" t="s">
        <v>6549</v>
      </c>
      <c r="I50" s="23" t="s">
        <v>6432</v>
      </c>
      <c r="J50" s="23" t="s">
        <v>6121</v>
      </c>
    </row>
    <row r="51" spans="1:10" x14ac:dyDescent="0.3">
      <c r="A51" s="26" t="s">
        <v>275</v>
      </c>
      <c r="B51" s="26" t="s">
        <v>6550</v>
      </c>
      <c r="C51" s="26" t="s">
        <v>6542</v>
      </c>
      <c r="D51" s="26" t="s">
        <v>6551</v>
      </c>
      <c r="E51" s="26" t="s">
        <v>6552</v>
      </c>
      <c r="F51" s="26">
        <v>37.479999999999997</v>
      </c>
      <c r="G51" s="26">
        <v>51.33</v>
      </c>
      <c r="H51" s="26" t="s">
        <v>6553</v>
      </c>
      <c r="I51" s="26" t="s">
        <v>6436</v>
      </c>
      <c r="J51" s="26" t="s">
        <v>6121</v>
      </c>
    </row>
    <row r="52" spans="1:10" x14ac:dyDescent="0.3">
      <c r="A52" s="23" t="s">
        <v>214</v>
      </c>
      <c r="B52" s="23" t="s">
        <v>6554</v>
      </c>
      <c r="C52" s="23" t="s">
        <v>6542</v>
      </c>
      <c r="D52" s="23" t="s">
        <v>6555</v>
      </c>
      <c r="E52" s="23" t="s">
        <v>6548</v>
      </c>
      <c r="F52" s="23">
        <v>112.8</v>
      </c>
      <c r="G52" s="23">
        <v>147.97</v>
      </c>
      <c r="H52" s="23" t="s">
        <v>6556</v>
      </c>
      <c r="I52" s="23" t="s">
        <v>6428</v>
      </c>
      <c r="J52" s="23" t="s">
        <v>6121</v>
      </c>
    </row>
    <row r="53" spans="1:10" x14ac:dyDescent="0.3">
      <c r="A53" s="26" t="s">
        <v>565</v>
      </c>
      <c r="B53" s="26" t="s">
        <v>6557</v>
      </c>
      <c r="C53" s="26" t="s">
        <v>6542</v>
      </c>
      <c r="D53" s="26" t="s">
        <v>6551</v>
      </c>
      <c r="E53" s="26" t="s">
        <v>6544</v>
      </c>
      <c r="F53" s="26">
        <v>255.49</v>
      </c>
      <c r="G53" s="26">
        <v>328.59</v>
      </c>
      <c r="H53" s="26" t="s">
        <v>6448</v>
      </c>
      <c r="I53" s="26" t="s">
        <v>6428</v>
      </c>
      <c r="J53" s="26" t="s">
        <v>6121</v>
      </c>
    </row>
    <row r="54" spans="1:10" x14ac:dyDescent="0.3">
      <c r="A54" s="23" t="s">
        <v>881</v>
      </c>
      <c r="B54" s="23" t="s">
        <v>6558</v>
      </c>
      <c r="C54" s="23" t="s">
        <v>6542</v>
      </c>
      <c r="D54" s="23" t="s">
        <v>6551</v>
      </c>
      <c r="E54" s="23" t="s">
        <v>6548</v>
      </c>
      <c r="F54" s="23">
        <v>194.64</v>
      </c>
      <c r="G54" s="23">
        <v>262.77</v>
      </c>
      <c r="H54" s="23" t="s">
        <v>6559</v>
      </c>
      <c r="I54" s="23" t="s">
        <v>6436</v>
      </c>
      <c r="J54" s="23" t="s">
        <v>6121</v>
      </c>
    </row>
    <row r="55" spans="1:10" x14ac:dyDescent="0.3">
      <c r="A55" s="26" t="s">
        <v>811</v>
      </c>
      <c r="B55" s="26" t="s">
        <v>6560</v>
      </c>
      <c r="C55" s="26" t="s">
        <v>6542</v>
      </c>
      <c r="D55" s="26" t="s">
        <v>6551</v>
      </c>
      <c r="E55" s="26" t="s">
        <v>6544</v>
      </c>
      <c r="F55" s="26">
        <v>379.19</v>
      </c>
      <c r="G55" s="26">
        <v>530.16</v>
      </c>
      <c r="H55" s="26" t="s">
        <v>6561</v>
      </c>
      <c r="I55" s="26" t="s">
        <v>6432</v>
      </c>
      <c r="J55" s="26" t="s">
        <v>6121</v>
      </c>
    </row>
    <row r="56" spans="1:10" x14ac:dyDescent="0.3">
      <c r="A56" s="23" t="s">
        <v>529</v>
      </c>
      <c r="B56" s="23" t="s">
        <v>6562</v>
      </c>
      <c r="C56" s="23" t="s">
        <v>6542</v>
      </c>
      <c r="D56" s="23" t="s">
        <v>6555</v>
      </c>
      <c r="E56" s="23" t="s">
        <v>6548</v>
      </c>
      <c r="F56" s="23">
        <v>95.7</v>
      </c>
      <c r="G56" s="23">
        <v>125.15</v>
      </c>
      <c r="H56" s="23" t="s">
        <v>6431</v>
      </c>
      <c r="I56" s="23" t="s">
        <v>6439</v>
      </c>
      <c r="J56" s="23" t="s">
        <v>6121</v>
      </c>
    </row>
    <row r="57" spans="1:10" x14ac:dyDescent="0.3">
      <c r="A57" s="26" t="s">
        <v>944</v>
      </c>
      <c r="B57" s="26" t="s">
        <v>6563</v>
      </c>
      <c r="C57" s="26" t="s">
        <v>6542</v>
      </c>
      <c r="D57" s="26" t="s">
        <v>6551</v>
      </c>
      <c r="E57" s="26" t="s">
        <v>6548</v>
      </c>
      <c r="F57" s="26">
        <v>238.43</v>
      </c>
      <c r="G57" s="26">
        <v>333.54</v>
      </c>
      <c r="H57" s="26" t="s">
        <v>6553</v>
      </c>
      <c r="I57" s="26" t="s">
        <v>6439</v>
      </c>
      <c r="J57" s="26" t="s">
        <v>6121</v>
      </c>
    </row>
    <row r="58" spans="1:10" x14ac:dyDescent="0.3">
      <c r="A58" s="23" t="s">
        <v>1381</v>
      </c>
      <c r="B58" s="23" t="s">
        <v>6564</v>
      </c>
      <c r="C58" s="23" t="s">
        <v>6542</v>
      </c>
      <c r="D58" s="23" t="s">
        <v>6543</v>
      </c>
      <c r="E58" s="23" t="s">
        <v>6552</v>
      </c>
      <c r="F58" s="23">
        <v>235.05</v>
      </c>
      <c r="G58" s="23">
        <v>317.99</v>
      </c>
      <c r="H58" s="23" t="s">
        <v>6473</v>
      </c>
      <c r="I58" s="23" t="s">
        <v>6457</v>
      </c>
      <c r="J58" s="23" t="s">
        <v>6121</v>
      </c>
    </row>
    <row r="59" spans="1:10" x14ac:dyDescent="0.3">
      <c r="A59" s="26" t="s">
        <v>610</v>
      </c>
      <c r="B59" s="26" t="s">
        <v>6565</v>
      </c>
      <c r="C59" s="26" t="s">
        <v>6566</v>
      </c>
      <c r="D59" s="26" t="s">
        <v>6567</v>
      </c>
      <c r="E59" s="26" t="s">
        <v>6568</v>
      </c>
      <c r="F59" s="26">
        <v>250.68</v>
      </c>
      <c r="G59" s="26">
        <v>339.13</v>
      </c>
      <c r="H59" s="26" t="s">
        <v>6569</v>
      </c>
      <c r="I59" s="26" t="s">
        <v>6428</v>
      </c>
      <c r="J59" s="26" t="s">
        <v>6121</v>
      </c>
    </row>
    <row r="60" spans="1:10" x14ac:dyDescent="0.3">
      <c r="A60" s="23" t="s">
        <v>296</v>
      </c>
      <c r="B60" s="23" t="s">
        <v>6570</v>
      </c>
      <c r="C60" s="23" t="s">
        <v>6566</v>
      </c>
      <c r="D60" s="23" t="s">
        <v>6571</v>
      </c>
      <c r="E60" s="23" t="s">
        <v>6572</v>
      </c>
      <c r="F60" s="23">
        <v>363.29</v>
      </c>
      <c r="G60" s="23">
        <v>507.5</v>
      </c>
      <c r="H60" s="23" t="s">
        <v>6573</v>
      </c>
      <c r="I60" s="23" t="s">
        <v>6432</v>
      </c>
      <c r="J60" s="23" t="s">
        <v>6121</v>
      </c>
    </row>
    <row r="61" spans="1:10" x14ac:dyDescent="0.3">
      <c r="A61" s="26" t="s">
        <v>2548</v>
      </c>
      <c r="B61" s="26" t="s">
        <v>6574</v>
      </c>
      <c r="C61" s="26" t="s">
        <v>6566</v>
      </c>
      <c r="D61" s="26" t="s">
        <v>6575</v>
      </c>
      <c r="E61" s="26" t="s">
        <v>7269</v>
      </c>
      <c r="F61" s="26">
        <v>54.25</v>
      </c>
      <c r="G61" s="26">
        <v>72.930000000000007</v>
      </c>
      <c r="H61" s="26" t="s">
        <v>6475</v>
      </c>
      <c r="I61" s="26" t="s">
        <v>6428</v>
      </c>
      <c r="J61" s="26" t="s">
        <v>6121</v>
      </c>
    </row>
    <row r="62" spans="1:10" x14ac:dyDescent="0.3">
      <c r="A62" s="23" t="s">
        <v>226</v>
      </c>
      <c r="B62" s="23" t="s">
        <v>6576</v>
      </c>
      <c r="C62" s="23" t="s">
        <v>6566</v>
      </c>
      <c r="D62" s="23" t="s">
        <v>6577</v>
      </c>
      <c r="E62" s="23" t="s">
        <v>6572</v>
      </c>
      <c r="F62" s="23">
        <v>221.72</v>
      </c>
      <c r="G62" s="23">
        <v>318.62</v>
      </c>
      <c r="H62" s="23" t="s">
        <v>6578</v>
      </c>
      <c r="I62" s="23" t="s">
        <v>6436</v>
      </c>
      <c r="J62" s="23" t="s">
        <v>6121</v>
      </c>
    </row>
    <row r="63" spans="1:10" x14ac:dyDescent="0.3">
      <c r="A63" s="26" t="s">
        <v>349</v>
      </c>
      <c r="B63" s="26" t="s">
        <v>6579</v>
      </c>
      <c r="C63" s="26" t="s">
        <v>6566</v>
      </c>
      <c r="D63" s="26" t="s">
        <v>6567</v>
      </c>
      <c r="E63" s="26" t="s">
        <v>6568</v>
      </c>
      <c r="F63" s="26">
        <v>325.61</v>
      </c>
      <c r="G63" s="26">
        <v>298.81</v>
      </c>
      <c r="H63" s="26" t="s">
        <v>6580</v>
      </c>
      <c r="I63" s="26" t="s">
        <v>6428</v>
      </c>
      <c r="J63" s="26" t="s">
        <v>6121</v>
      </c>
    </row>
    <row r="64" spans="1:10" x14ac:dyDescent="0.3">
      <c r="A64" s="23" t="s">
        <v>284</v>
      </c>
      <c r="B64" s="23" t="s">
        <v>6581</v>
      </c>
      <c r="C64" s="23" t="s">
        <v>6566</v>
      </c>
      <c r="D64" s="23" t="s">
        <v>6577</v>
      </c>
      <c r="E64" s="23" t="s">
        <v>6582</v>
      </c>
      <c r="F64" s="23">
        <v>54.32</v>
      </c>
      <c r="G64" s="23">
        <v>42.16</v>
      </c>
      <c r="H64" s="23" t="s">
        <v>6441</v>
      </c>
      <c r="I64" s="23" t="s">
        <v>6457</v>
      </c>
      <c r="J64" s="23" t="s">
        <v>6121</v>
      </c>
    </row>
    <row r="65" spans="1:10" x14ac:dyDescent="0.3">
      <c r="A65" s="26" t="s">
        <v>542</v>
      </c>
      <c r="B65" s="26" t="s">
        <v>6583</v>
      </c>
      <c r="C65" s="26" t="s">
        <v>6566</v>
      </c>
      <c r="D65" s="26" t="s">
        <v>6575</v>
      </c>
      <c r="E65" s="26" t="s">
        <v>6582</v>
      </c>
      <c r="F65" s="26">
        <v>275.67</v>
      </c>
      <c r="G65" s="26">
        <v>386.17</v>
      </c>
      <c r="H65" s="26" t="s">
        <v>6448</v>
      </c>
      <c r="I65" s="26" t="s">
        <v>6432</v>
      </c>
      <c r="J65" s="26" t="s">
        <v>6121</v>
      </c>
    </row>
    <row r="66" spans="1:10" x14ac:dyDescent="0.3">
      <c r="A66" s="23" t="s">
        <v>1030</v>
      </c>
      <c r="B66" s="23" t="s">
        <v>6584</v>
      </c>
      <c r="C66" s="23" t="s">
        <v>6566</v>
      </c>
      <c r="D66" s="23" t="s">
        <v>6571</v>
      </c>
      <c r="E66" s="23" t="s">
        <v>6585</v>
      </c>
      <c r="F66" s="23">
        <v>199.16</v>
      </c>
      <c r="G66" s="23">
        <v>159.5</v>
      </c>
      <c r="H66" s="23" t="s">
        <v>6586</v>
      </c>
      <c r="I66" s="23" t="s">
        <v>6436</v>
      </c>
      <c r="J66" s="23" t="s">
        <v>6121</v>
      </c>
    </row>
    <row r="67" spans="1:10" x14ac:dyDescent="0.3">
      <c r="A67" s="26" t="s">
        <v>554</v>
      </c>
      <c r="B67" s="26" t="s">
        <v>6587</v>
      </c>
      <c r="C67" s="26" t="s">
        <v>6566</v>
      </c>
      <c r="D67" s="26" t="s">
        <v>6577</v>
      </c>
      <c r="E67" s="26" t="s">
        <v>6585</v>
      </c>
      <c r="F67" s="26">
        <v>365.57</v>
      </c>
      <c r="G67" s="26">
        <v>491.81</v>
      </c>
      <c r="H67" s="26" t="s">
        <v>6588</v>
      </c>
      <c r="I67" s="26" t="s">
        <v>6439</v>
      </c>
      <c r="J67" s="26" t="s">
        <v>6121</v>
      </c>
    </row>
    <row r="68" spans="1:10" x14ac:dyDescent="0.3">
      <c r="A68" s="23" t="s">
        <v>337</v>
      </c>
      <c r="B68" s="23" t="s">
        <v>6589</v>
      </c>
      <c r="C68" s="23" t="s">
        <v>6566</v>
      </c>
      <c r="D68" s="23" t="s">
        <v>6577</v>
      </c>
      <c r="E68" s="23" t="s">
        <v>6585</v>
      </c>
      <c r="F68" s="23">
        <v>135.66</v>
      </c>
      <c r="G68" s="23">
        <v>186.38</v>
      </c>
      <c r="H68" s="23" t="s">
        <v>6549</v>
      </c>
      <c r="I68" s="23" t="s">
        <v>6428</v>
      </c>
      <c r="J68" s="23" t="s">
        <v>6121</v>
      </c>
    </row>
    <row r="69" spans="1:10" x14ac:dyDescent="0.3">
      <c r="A69" s="26" t="s">
        <v>1648</v>
      </c>
      <c r="B69" s="26" t="s">
        <v>7271</v>
      </c>
      <c r="C69" s="26" t="s">
        <v>6566</v>
      </c>
      <c r="D69" s="26" t="s">
        <v>6577</v>
      </c>
      <c r="E69" s="26" t="s">
        <v>6582</v>
      </c>
      <c r="F69" s="26">
        <v>160.97999999999999</v>
      </c>
      <c r="G69" s="26">
        <v>232.2</v>
      </c>
      <c r="H69" s="26" t="s">
        <v>6590</v>
      </c>
      <c r="I69" s="26" t="s">
        <v>6432</v>
      </c>
      <c r="J69" s="26" t="s">
        <v>6121</v>
      </c>
    </row>
    <row r="70" spans="1:10" x14ac:dyDescent="0.3">
      <c r="A70" s="23" t="s">
        <v>1149</v>
      </c>
      <c r="B70" s="23" t="s">
        <v>6591</v>
      </c>
      <c r="C70" s="23" t="s">
        <v>6566</v>
      </c>
      <c r="D70" s="23" t="s">
        <v>6577</v>
      </c>
      <c r="E70" s="23" t="s">
        <v>6582</v>
      </c>
      <c r="F70" s="23">
        <v>336.8</v>
      </c>
      <c r="G70" s="23">
        <v>468.94</v>
      </c>
      <c r="H70" s="23" t="s">
        <v>6592</v>
      </c>
      <c r="I70" s="23" t="s">
        <v>6439</v>
      </c>
      <c r="J70" s="23" t="s">
        <v>6121</v>
      </c>
    </row>
    <row r="71" spans="1:10" x14ac:dyDescent="0.3">
      <c r="A71" s="26" t="s">
        <v>1656</v>
      </c>
      <c r="B71" s="26" t="s">
        <v>6593</v>
      </c>
      <c r="C71" s="26" t="s">
        <v>6594</v>
      </c>
      <c r="D71" s="26" t="s">
        <v>6595</v>
      </c>
      <c r="E71" s="26" t="s">
        <v>6596</v>
      </c>
      <c r="F71" s="26">
        <v>188.98</v>
      </c>
      <c r="G71" s="26">
        <v>233.47</v>
      </c>
      <c r="H71" s="26" t="s">
        <v>6459</v>
      </c>
      <c r="I71" s="26" t="s">
        <v>6439</v>
      </c>
      <c r="J71" s="26" t="s">
        <v>6121</v>
      </c>
    </row>
    <row r="72" spans="1:10" x14ac:dyDescent="0.3">
      <c r="A72" s="23" t="s">
        <v>377</v>
      </c>
      <c r="B72" s="23" t="s">
        <v>6597</v>
      </c>
      <c r="C72" s="23" t="s">
        <v>6594</v>
      </c>
      <c r="D72" s="23" t="s">
        <v>6595</v>
      </c>
      <c r="E72" s="23" t="s">
        <v>6598</v>
      </c>
      <c r="F72" s="23">
        <v>43.01</v>
      </c>
      <c r="G72" s="23">
        <v>53.39</v>
      </c>
      <c r="H72" s="23" t="s">
        <v>6599</v>
      </c>
      <c r="I72" s="23" t="s">
        <v>6432</v>
      </c>
      <c r="J72" s="23" t="s">
        <v>6121</v>
      </c>
    </row>
    <row r="73" spans="1:10" x14ac:dyDescent="0.3">
      <c r="A73" s="26" t="s">
        <v>764</v>
      </c>
      <c r="B73" s="26" t="s">
        <v>6600</v>
      </c>
      <c r="C73" s="26" t="s">
        <v>6594</v>
      </c>
      <c r="D73" s="26" t="s">
        <v>6601</v>
      </c>
      <c r="E73" s="26" t="s">
        <v>6598</v>
      </c>
      <c r="F73" s="26">
        <v>263.85000000000002</v>
      </c>
      <c r="G73" s="26">
        <v>340.25</v>
      </c>
      <c r="H73" s="26" t="s">
        <v>6446</v>
      </c>
      <c r="I73" s="26" t="s">
        <v>6439</v>
      </c>
      <c r="J73" s="26" t="s">
        <v>6121</v>
      </c>
    </row>
    <row r="74" spans="1:10" x14ac:dyDescent="0.3">
      <c r="A74" s="23" t="s">
        <v>2081</v>
      </c>
      <c r="B74" s="23" t="s">
        <v>6458</v>
      </c>
      <c r="C74" s="23" t="s">
        <v>6594</v>
      </c>
      <c r="D74" s="23" t="s">
        <v>6595</v>
      </c>
      <c r="E74" s="23" t="s">
        <v>6596</v>
      </c>
      <c r="F74" s="23">
        <v>319.05</v>
      </c>
      <c r="G74" s="23">
        <v>392.68</v>
      </c>
      <c r="H74" s="23" t="s">
        <v>6463</v>
      </c>
      <c r="I74" s="23" t="s">
        <v>6428</v>
      </c>
      <c r="J74" s="23" t="s">
        <v>6121</v>
      </c>
    </row>
    <row r="75" spans="1:10" x14ac:dyDescent="0.3">
      <c r="A75" s="26" t="s">
        <v>2955</v>
      </c>
      <c r="B75" s="26" t="s">
        <v>6602</v>
      </c>
      <c r="C75" s="26" t="s">
        <v>6594</v>
      </c>
      <c r="D75" s="26" t="s">
        <v>6603</v>
      </c>
      <c r="E75" s="26" t="s">
        <v>6596</v>
      </c>
      <c r="F75" s="26">
        <v>314.26</v>
      </c>
      <c r="G75" s="26">
        <v>414.29</v>
      </c>
      <c r="H75" s="26" t="s">
        <v>6604</v>
      </c>
      <c r="I75" s="26" t="s">
        <v>6439</v>
      </c>
      <c r="J75" s="26" t="s">
        <v>6121</v>
      </c>
    </row>
    <row r="76" spans="1:10" x14ac:dyDescent="0.3">
      <c r="A76" s="23" t="s">
        <v>1091</v>
      </c>
      <c r="B76" s="23" t="s">
        <v>6605</v>
      </c>
      <c r="C76" s="23" t="s">
        <v>6594</v>
      </c>
      <c r="D76" s="23" t="s">
        <v>6595</v>
      </c>
      <c r="E76" s="23" t="s">
        <v>6596</v>
      </c>
      <c r="F76" s="23">
        <v>225.28</v>
      </c>
      <c r="G76" s="23">
        <v>297.32</v>
      </c>
      <c r="H76" s="23" t="s">
        <v>6520</v>
      </c>
      <c r="I76" s="23" t="s">
        <v>6439</v>
      </c>
      <c r="J76" s="23" t="s">
        <v>6121</v>
      </c>
    </row>
    <row r="77" spans="1:10" x14ac:dyDescent="0.3">
      <c r="A77" s="26" t="s">
        <v>448</v>
      </c>
      <c r="B77" s="26" t="s">
        <v>6606</v>
      </c>
      <c r="C77" s="26" t="s">
        <v>6594</v>
      </c>
      <c r="D77" s="26" t="s">
        <v>6603</v>
      </c>
      <c r="E77" s="26" t="s">
        <v>6596</v>
      </c>
      <c r="F77" s="26">
        <v>320.19</v>
      </c>
      <c r="G77" s="26">
        <v>395.66</v>
      </c>
      <c r="H77" s="26" t="s">
        <v>6497</v>
      </c>
      <c r="I77" s="26" t="s">
        <v>6439</v>
      </c>
      <c r="J77" s="26" t="s">
        <v>6121</v>
      </c>
    </row>
    <row r="78" spans="1:10" x14ac:dyDescent="0.3">
      <c r="A78" s="23" t="s">
        <v>776</v>
      </c>
      <c r="B78" s="23" t="s">
        <v>6607</v>
      </c>
      <c r="C78" s="23" t="s">
        <v>6594</v>
      </c>
      <c r="D78" s="23" t="s">
        <v>6603</v>
      </c>
      <c r="E78" s="23" t="s">
        <v>6608</v>
      </c>
      <c r="F78" s="23">
        <v>68.17</v>
      </c>
      <c r="G78" s="23">
        <v>86.11</v>
      </c>
      <c r="H78" s="23" t="s">
        <v>6520</v>
      </c>
      <c r="I78" s="23" t="s">
        <v>6439</v>
      </c>
      <c r="J78" s="23" t="s">
        <v>6256</v>
      </c>
    </row>
    <row r="79" spans="1:10" x14ac:dyDescent="0.3">
      <c r="A79" s="26" t="s">
        <v>1010</v>
      </c>
      <c r="B79" s="26" t="s">
        <v>6609</v>
      </c>
      <c r="C79" s="26" t="s">
        <v>6594</v>
      </c>
      <c r="D79" s="26" t="s">
        <v>6610</v>
      </c>
      <c r="E79" s="26" t="s">
        <v>6608</v>
      </c>
      <c r="F79" s="26">
        <v>215.03</v>
      </c>
      <c r="G79" s="26">
        <v>261.55</v>
      </c>
      <c r="H79" s="26" t="s">
        <v>6494</v>
      </c>
      <c r="I79" s="26" t="s">
        <v>6428</v>
      </c>
      <c r="J79" s="26" t="s">
        <v>6121</v>
      </c>
    </row>
    <row r="80" spans="1:10" x14ac:dyDescent="0.3">
      <c r="A80" s="23" t="s">
        <v>84</v>
      </c>
      <c r="B80" s="23" t="s">
        <v>6611</v>
      </c>
      <c r="C80" s="23" t="s">
        <v>6594</v>
      </c>
      <c r="D80" s="23" t="s">
        <v>6601</v>
      </c>
      <c r="E80" s="23" t="s">
        <v>6598</v>
      </c>
      <c r="F80" s="23">
        <v>194.06</v>
      </c>
      <c r="G80" s="23">
        <v>260.93</v>
      </c>
      <c r="H80" s="23" t="s">
        <v>6612</v>
      </c>
      <c r="I80" s="23" t="s">
        <v>7270</v>
      </c>
      <c r="J80" s="23" t="s">
        <v>6121</v>
      </c>
    </row>
    <row r="81" spans="1:10" x14ac:dyDescent="0.3">
      <c r="A81" s="26" t="s">
        <v>855</v>
      </c>
      <c r="B81" s="26" t="s">
        <v>6613</v>
      </c>
      <c r="C81" s="26" t="s">
        <v>6594</v>
      </c>
      <c r="D81" s="26" t="s">
        <v>6610</v>
      </c>
      <c r="E81" s="26" t="s">
        <v>6608</v>
      </c>
      <c r="F81" s="26">
        <v>206.3</v>
      </c>
      <c r="G81" s="26">
        <v>275.70999999999998</v>
      </c>
      <c r="H81" s="26" t="s">
        <v>6580</v>
      </c>
      <c r="I81" s="26" t="s">
        <v>6439</v>
      </c>
      <c r="J81" s="26" t="s">
        <v>6121</v>
      </c>
    </row>
    <row r="82" spans="1:10" x14ac:dyDescent="0.3">
      <c r="A82" s="23" t="s">
        <v>1328</v>
      </c>
      <c r="B82" s="23" t="s">
        <v>6614</v>
      </c>
      <c r="C82" s="23" t="s">
        <v>6594</v>
      </c>
      <c r="D82" s="23" t="s">
        <v>6595</v>
      </c>
      <c r="E82" s="23" t="s">
        <v>6598</v>
      </c>
      <c r="F82" s="23">
        <v>44.96</v>
      </c>
      <c r="G82" s="23">
        <v>55.81</v>
      </c>
      <c r="H82" s="23" t="s">
        <v>6569</v>
      </c>
      <c r="I82" s="23" t="s">
        <v>6457</v>
      </c>
      <c r="J82" s="23" t="s">
        <v>6121</v>
      </c>
    </row>
    <row r="83" spans="1:10" x14ac:dyDescent="0.3">
      <c r="A83" s="26" t="s">
        <v>885</v>
      </c>
      <c r="B83" s="26" t="s">
        <v>6615</v>
      </c>
      <c r="C83" s="26" t="s">
        <v>6616</v>
      </c>
      <c r="D83" s="26" t="s">
        <v>6617</v>
      </c>
      <c r="E83" s="26" t="s">
        <v>6618</v>
      </c>
      <c r="F83" s="26">
        <v>192.41</v>
      </c>
      <c r="G83" s="26">
        <v>232.92</v>
      </c>
      <c r="H83" s="26" t="s">
        <v>6549</v>
      </c>
      <c r="I83" s="26" t="s">
        <v>6439</v>
      </c>
      <c r="J83" s="26" t="s">
        <v>6121</v>
      </c>
    </row>
    <row r="84" spans="1:10" x14ac:dyDescent="0.3">
      <c r="A84" s="23" t="s">
        <v>890</v>
      </c>
      <c r="B84" s="23" t="s">
        <v>6619</v>
      </c>
      <c r="C84" s="23" t="s">
        <v>6620</v>
      </c>
      <c r="D84" s="23" t="s">
        <v>6617</v>
      </c>
      <c r="E84" s="23" t="s">
        <v>6618</v>
      </c>
      <c r="F84" s="23">
        <v>357.47</v>
      </c>
      <c r="G84" s="23">
        <v>425.88</v>
      </c>
      <c r="H84" s="23" t="s">
        <v>6427</v>
      </c>
      <c r="I84" s="23" t="s">
        <v>6432</v>
      </c>
      <c r="J84" s="23" t="s">
        <v>6121</v>
      </c>
    </row>
    <row r="85" spans="1:10" x14ac:dyDescent="0.3">
      <c r="A85" s="26" t="s">
        <v>548</v>
      </c>
      <c r="B85" s="26" t="s">
        <v>6621</v>
      </c>
      <c r="C85" s="26" t="s">
        <v>6616</v>
      </c>
      <c r="D85" s="26" t="s">
        <v>6617</v>
      </c>
      <c r="E85" s="26" t="s">
        <v>6622</v>
      </c>
      <c r="F85" s="26">
        <v>182.17</v>
      </c>
      <c r="G85" s="26">
        <v>221.61</v>
      </c>
      <c r="H85" s="26" t="s">
        <v>6623</v>
      </c>
      <c r="I85" s="26" t="s">
        <v>6428</v>
      </c>
      <c r="J85" s="26" t="s">
        <v>6256</v>
      </c>
    </row>
    <row r="86" spans="1:10" x14ac:dyDescent="0.3">
      <c r="A86" s="23" t="s">
        <v>384</v>
      </c>
      <c r="B86" s="23" t="s">
        <v>6624</v>
      </c>
      <c r="C86" s="23" t="s">
        <v>6616</v>
      </c>
      <c r="D86" s="23" t="s">
        <v>6617</v>
      </c>
      <c r="E86" s="23" t="s">
        <v>6622</v>
      </c>
      <c r="F86" s="23">
        <v>336.07</v>
      </c>
      <c r="G86" s="23">
        <v>389.61</v>
      </c>
      <c r="H86" s="23" t="s">
        <v>6549</v>
      </c>
      <c r="I86" s="23" t="s">
        <v>6436</v>
      </c>
      <c r="J86" s="23" t="s">
        <v>6121</v>
      </c>
    </row>
    <row r="87" spans="1:10" x14ac:dyDescent="0.3">
      <c r="A87" s="26" t="s">
        <v>621</v>
      </c>
      <c r="B87" s="26" t="s">
        <v>6625</v>
      </c>
      <c r="C87" s="26" t="s">
        <v>6616</v>
      </c>
      <c r="D87" s="26" t="s">
        <v>6617</v>
      </c>
      <c r="E87" s="26" t="s">
        <v>6622</v>
      </c>
      <c r="F87" s="26">
        <v>274.61</v>
      </c>
      <c r="G87" s="26">
        <v>327.08</v>
      </c>
      <c r="H87" s="26" t="s">
        <v>6626</v>
      </c>
      <c r="I87" s="26" t="s">
        <v>6439</v>
      </c>
      <c r="J87" s="26" t="s">
        <v>6121</v>
      </c>
    </row>
    <row r="88" spans="1:10" x14ac:dyDescent="0.3">
      <c r="A88" s="23" t="s">
        <v>458</v>
      </c>
      <c r="B88" s="23" t="s">
        <v>6627</v>
      </c>
      <c r="C88" s="23" t="s">
        <v>6616</v>
      </c>
      <c r="D88" s="23" t="s">
        <v>6617</v>
      </c>
      <c r="E88" s="23" t="s">
        <v>6618</v>
      </c>
      <c r="F88" s="23">
        <v>59.37</v>
      </c>
      <c r="G88" s="23">
        <v>71.290000000000006</v>
      </c>
      <c r="H88" s="23" t="s">
        <v>6628</v>
      </c>
      <c r="I88" s="23" t="s">
        <v>6432</v>
      </c>
      <c r="J88" s="23" t="s">
        <v>6121</v>
      </c>
    </row>
    <row r="89" spans="1:10" x14ac:dyDescent="0.3">
      <c r="A89" s="26" t="s">
        <v>517</v>
      </c>
      <c r="B89" s="26" t="s">
        <v>7272</v>
      </c>
      <c r="C89" s="26" t="s">
        <v>6616</v>
      </c>
      <c r="D89" s="26" t="s">
        <v>6617</v>
      </c>
      <c r="E89" s="26" t="s">
        <v>6622</v>
      </c>
      <c r="F89" s="26">
        <v>341.24</v>
      </c>
      <c r="G89" s="26">
        <v>404.97</v>
      </c>
      <c r="H89" s="26" t="s">
        <v>6592</v>
      </c>
      <c r="I89" s="26" t="s">
        <v>6457</v>
      </c>
      <c r="J89" s="26" t="s">
        <v>6121</v>
      </c>
    </row>
    <row r="90" spans="1:10" x14ac:dyDescent="0.3">
      <c r="A90" s="23" t="s">
        <v>431</v>
      </c>
      <c r="B90" s="23" t="s">
        <v>7273</v>
      </c>
      <c r="C90" s="23" t="s">
        <v>6616</v>
      </c>
      <c r="D90" s="23" t="s">
        <v>6617</v>
      </c>
      <c r="E90" s="23" t="s">
        <v>6618</v>
      </c>
      <c r="F90" s="23">
        <v>251.42</v>
      </c>
      <c r="G90" s="23">
        <v>305.67</v>
      </c>
      <c r="H90" s="23" t="s">
        <v>6629</v>
      </c>
      <c r="I90" s="23" t="s">
        <v>6439</v>
      </c>
      <c r="J90" s="23" t="s">
        <v>6121</v>
      </c>
    </row>
    <row r="91" spans="1:10" x14ac:dyDescent="0.3">
      <c r="A91" s="26" t="s">
        <v>894</v>
      </c>
      <c r="B91" s="26" t="s">
        <v>6630</v>
      </c>
      <c r="C91" s="26" t="s">
        <v>6616</v>
      </c>
      <c r="D91" s="26" t="s">
        <v>6617</v>
      </c>
      <c r="E91" s="26" t="s">
        <v>6618</v>
      </c>
      <c r="F91" s="26">
        <v>370.18</v>
      </c>
      <c r="G91" s="26">
        <v>438.7</v>
      </c>
      <c r="H91" s="26" t="s">
        <v>6556</v>
      </c>
      <c r="I91" s="26" t="s">
        <v>6428</v>
      </c>
      <c r="J91" s="26" t="s">
        <v>6121</v>
      </c>
    </row>
    <row r="92" spans="1:10" x14ac:dyDescent="0.3">
      <c r="A92" s="23" t="s">
        <v>722</v>
      </c>
      <c r="B92" s="23" t="s">
        <v>6631</v>
      </c>
      <c r="C92" s="23" t="s">
        <v>6632</v>
      </c>
      <c r="D92" s="23" t="s">
        <v>6617</v>
      </c>
      <c r="E92" s="23" t="s">
        <v>6622</v>
      </c>
      <c r="F92" s="23">
        <v>301.57</v>
      </c>
      <c r="G92" s="23">
        <v>376.11</v>
      </c>
      <c r="H92" s="23" t="s">
        <v>6435</v>
      </c>
      <c r="I92" s="23" t="s">
        <v>6457</v>
      </c>
      <c r="J92" s="23" t="s">
        <v>6121</v>
      </c>
    </row>
    <row r="93" spans="1:10" x14ac:dyDescent="0.3">
      <c r="A93" s="26" t="s">
        <v>660</v>
      </c>
      <c r="B93" s="26" t="s">
        <v>6633</v>
      </c>
      <c r="C93" s="26" t="s">
        <v>6616</v>
      </c>
      <c r="D93" s="26" t="s">
        <v>6617</v>
      </c>
      <c r="E93" s="26" t="s">
        <v>6618</v>
      </c>
      <c r="F93" s="26">
        <v>192.39</v>
      </c>
      <c r="G93" s="26">
        <v>224.28</v>
      </c>
      <c r="H93" s="26" t="s">
        <v>6573</v>
      </c>
      <c r="I93" s="26" t="s">
        <v>6436</v>
      </c>
      <c r="J93" s="26" t="s">
        <v>6121</v>
      </c>
    </row>
    <row r="94" spans="1:10" x14ac:dyDescent="0.3">
      <c r="A94" s="23" t="s">
        <v>414</v>
      </c>
      <c r="B94" s="23" t="s">
        <v>6634</v>
      </c>
      <c r="C94" s="23" t="s">
        <v>6635</v>
      </c>
      <c r="D94" s="23" t="s">
        <v>6636</v>
      </c>
      <c r="E94" s="23" t="s">
        <v>6622</v>
      </c>
      <c r="F94" s="23">
        <v>79.819999999999993</v>
      </c>
      <c r="G94" s="23">
        <v>96.72</v>
      </c>
      <c r="H94" s="23" t="s">
        <v>6637</v>
      </c>
      <c r="I94" s="23" t="s">
        <v>6436</v>
      </c>
      <c r="J94" s="23" t="s">
        <v>6121</v>
      </c>
    </row>
    <row r="95" spans="1:10" x14ac:dyDescent="0.3">
      <c r="A95" s="26" t="s">
        <v>801</v>
      </c>
      <c r="B95" s="26" t="s">
        <v>6638</v>
      </c>
      <c r="C95" s="26" t="s">
        <v>6635</v>
      </c>
      <c r="D95" s="26" t="s">
        <v>6636</v>
      </c>
      <c r="E95" s="26" t="s">
        <v>7269</v>
      </c>
      <c r="F95" s="26">
        <v>250.69</v>
      </c>
      <c r="G95" s="26">
        <v>298.68</v>
      </c>
      <c r="H95" s="26" t="s">
        <v>6480</v>
      </c>
      <c r="I95" s="26" t="s">
        <v>6457</v>
      </c>
      <c r="J95" s="26" t="s">
        <v>6121</v>
      </c>
    </row>
    <row r="96" spans="1:10" x14ac:dyDescent="0.3">
      <c r="A96" s="23" t="s">
        <v>604</v>
      </c>
      <c r="B96" s="23" t="s">
        <v>6639</v>
      </c>
      <c r="C96" s="23" t="s">
        <v>6635</v>
      </c>
      <c r="D96" s="23" t="s">
        <v>6636</v>
      </c>
      <c r="E96" s="23" t="s">
        <v>6618</v>
      </c>
      <c r="F96" s="23">
        <v>62.14</v>
      </c>
      <c r="G96" s="23">
        <v>75.680000000000007</v>
      </c>
      <c r="H96" s="23" t="s">
        <v>6456</v>
      </c>
      <c r="I96" s="23" t="s">
        <v>6432</v>
      </c>
      <c r="J96" s="23" t="s">
        <v>6121</v>
      </c>
    </row>
    <row r="97" spans="1:10" x14ac:dyDescent="0.3">
      <c r="A97" s="26" t="s">
        <v>203</v>
      </c>
      <c r="B97" s="26" t="s">
        <v>6640</v>
      </c>
      <c r="C97" s="26" t="s">
        <v>6635</v>
      </c>
      <c r="D97" s="26" t="s">
        <v>6636</v>
      </c>
      <c r="E97" s="26" t="s">
        <v>6622</v>
      </c>
      <c r="F97" s="26">
        <v>170.2</v>
      </c>
      <c r="G97" s="26">
        <v>205.93</v>
      </c>
      <c r="H97" s="26" t="s">
        <v>6482</v>
      </c>
      <c r="I97" s="26" t="s">
        <v>6428</v>
      </c>
      <c r="J97" s="26" t="s">
        <v>6121</v>
      </c>
    </row>
    <row r="98" spans="1:10" x14ac:dyDescent="0.3">
      <c r="A98" s="23" t="s">
        <v>453</v>
      </c>
      <c r="B98" s="23" t="s">
        <v>7274</v>
      </c>
      <c r="C98" s="23" t="s">
        <v>6635</v>
      </c>
      <c r="D98" s="23" t="s">
        <v>6636</v>
      </c>
      <c r="E98" s="23" t="s">
        <v>6622</v>
      </c>
      <c r="F98" s="23">
        <v>310.38</v>
      </c>
      <c r="G98" s="23">
        <v>365.92</v>
      </c>
      <c r="H98" s="23" t="s">
        <v>6599</v>
      </c>
      <c r="I98" s="23" t="s">
        <v>6439</v>
      </c>
      <c r="J98" s="23" t="s">
        <v>6121</v>
      </c>
    </row>
    <row r="99" spans="1:10" x14ac:dyDescent="0.3">
      <c r="A99" s="26" t="s">
        <v>389</v>
      </c>
      <c r="B99" s="26" t="s">
        <v>6641</v>
      </c>
      <c r="C99" s="26" t="s">
        <v>6635</v>
      </c>
      <c r="D99" s="26" t="s">
        <v>6636</v>
      </c>
      <c r="E99" s="26" t="s">
        <v>7269</v>
      </c>
      <c r="F99" s="26">
        <v>69.09</v>
      </c>
      <c r="G99" s="26">
        <v>83.13</v>
      </c>
      <c r="H99" s="26" t="s">
        <v>6642</v>
      </c>
      <c r="I99" s="26" t="s">
        <v>6457</v>
      </c>
      <c r="J99" s="26" t="s">
        <v>6121</v>
      </c>
    </row>
    <row r="100" spans="1:10" x14ac:dyDescent="0.3">
      <c r="A100" s="23" t="s">
        <v>498</v>
      </c>
      <c r="B100" s="23" t="s">
        <v>6605</v>
      </c>
      <c r="C100" s="23" t="s">
        <v>6635</v>
      </c>
      <c r="D100" s="23" t="s">
        <v>6636</v>
      </c>
      <c r="E100" s="23" t="s">
        <v>6622</v>
      </c>
      <c r="F100" s="23">
        <v>347.47</v>
      </c>
      <c r="G100" s="23">
        <v>401.06</v>
      </c>
      <c r="H100" s="23" t="s">
        <v>6446</v>
      </c>
      <c r="I100" s="23" t="s">
        <v>6432</v>
      </c>
      <c r="J100" s="23" t="s">
        <v>6121</v>
      </c>
    </row>
    <row r="101" spans="1:10" x14ac:dyDescent="0.3">
      <c r="A101" s="26" t="s">
        <v>425</v>
      </c>
      <c r="B101" s="26" t="s">
        <v>6643</v>
      </c>
      <c r="C101" s="26" t="s">
        <v>6635</v>
      </c>
      <c r="D101" s="26" t="s">
        <v>6636</v>
      </c>
      <c r="E101" s="26" t="s">
        <v>6618</v>
      </c>
      <c r="F101" s="26">
        <v>237.89</v>
      </c>
      <c r="G101" s="26">
        <v>290.45</v>
      </c>
      <c r="H101" s="26" t="s">
        <v>6475</v>
      </c>
      <c r="I101" s="26" t="s">
        <v>6436</v>
      </c>
      <c r="J101" s="26" t="s">
        <v>6121</v>
      </c>
    </row>
    <row r="102" spans="1:10" x14ac:dyDescent="0.3">
      <c r="A102" s="23" t="s">
        <v>685</v>
      </c>
      <c r="B102" s="23" t="s">
        <v>6644</v>
      </c>
      <c r="C102" s="23" t="s">
        <v>6635</v>
      </c>
      <c r="D102" s="23" t="s">
        <v>6636</v>
      </c>
      <c r="E102" s="23" t="s">
        <v>6618</v>
      </c>
      <c r="F102" s="23">
        <v>387.16</v>
      </c>
      <c r="G102" s="23">
        <v>451.89</v>
      </c>
      <c r="H102" s="23" t="s">
        <v>6645</v>
      </c>
      <c r="I102" s="23" t="s">
        <v>6432</v>
      </c>
      <c r="J102" s="23" t="s">
        <v>6121</v>
      </c>
    </row>
    <row r="103" spans="1:10" x14ac:dyDescent="0.3">
      <c r="A103" s="26" t="s">
        <v>326</v>
      </c>
      <c r="B103" s="26" t="s">
        <v>7275</v>
      </c>
      <c r="C103" s="26" t="s">
        <v>6635</v>
      </c>
      <c r="D103" s="26" t="s">
        <v>6636</v>
      </c>
      <c r="E103" s="26" t="s">
        <v>6622</v>
      </c>
      <c r="F103" s="26">
        <v>340.9</v>
      </c>
      <c r="G103" s="26">
        <v>400.33</v>
      </c>
      <c r="H103" s="26" t="s">
        <v>6456</v>
      </c>
      <c r="I103" s="26" t="s">
        <v>6432</v>
      </c>
      <c r="J103" s="26" t="s">
        <v>6121</v>
      </c>
    </row>
    <row r="104" spans="1:10" x14ac:dyDescent="0.3">
      <c r="A104" s="23" t="s">
        <v>176</v>
      </c>
      <c r="B104" s="23" t="s">
        <v>6646</v>
      </c>
      <c r="C104" s="23" t="s">
        <v>6635</v>
      </c>
      <c r="D104" s="23" t="s">
        <v>6636</v>
      </c>
      <c r="E104" s="23" t="s">
        <v>6618</v>
      </c>
      <c r="F104" s="23">
        <v>303.41000000000003</v>
      </c>
      <c r="G104" s="23">
        <v>355.64</v>
      </c>
      <c r="H104" s="23" t="s">
        <v>6578</v>
      </c>
      <c r="I104" s="23" t="s">
        <v>6439</v>
      </c>
      <c r="J104" s="23" t="s">
        <v>6121</v>
      </c>
    </row>
    <row r="105" spans="1:10" x14ac:dyDescent="0.3">
      <c r="A105" s="26" t="s">
        <v>164</v>
      </c>
      <c r="B105" s="26" t="s">
        <v>6647</v>
      </c>
      <c r="C105" s="26" t="s">
        <v>6635</v>
      </c>
      <c r="D105" s="26" t="s">
        <v>6636</v>
      </c>
      <c r="E105" s="26" t="s">
        <v>6622</v>
      </c>
      <c r="F105" s="26">
        <v>153.41999999999999</v>
      </c>
      <c r="G105" s="26">
        <v>191.13</v>
      </c>
      <c r="H105" s="26" t="s">
        <v>6648</v>
      </c>
      <c r="I105" s="26" t="s">
        <v>6428</v>
      </c>
      <c r="J105" s="26" t="s">
        <v>6121</v>
      </c>
    </row>
    <row r="106" spans="1:10" x14ac:dyDescent="0.3">
      <c r="A106" s="23" t="s">
        <v>77</v>
      </c>
      <c r="B106" s="23" t="s">
        <v>6649</v>
      </c>
      <c r="C106" s="23" t="s">
        <v>6650</v>
      </c>
      <c r="D106" s="23" t="s">
        <v>6651</v>
      </c>
      <c r="E106" s="23" t="s">
        <v>6652</v>
      </c>
      <c r="F106" s="23">
        <v>117.27</v>
      </c>
      <c r="G106" s="23">
        <v>131.03</v>
      </c>
      <c r="H106" s="23" t="s">
        <v>6628</v>
      </c>
      <c r="I106" s="23" t="s">
        <v>6439</v>
      </c>
      <c r="J106" s="23" t="s">
        <v>6121</v>
      </c>
    </row>
    <row r="107" spans="1:10" x14ac:dyDescent="0.3">
      <c r="A107" s="26" t="s">
        <v>726</v>
      </c>
      <c r="B107" s="26" t="s">
        <v>6653</v>
      </c>
      <c r="C107" s="26" t="s">
        <v>6650</v>
      </c>
      <c r="D107" s="26" t="s">
        <v>6651</v>
      </c>
      <c r="E107" s="26" t="s">
        <v>6654</v>
      </c>
      <c r="F107" s="26">
        <v>196.3</v>
      </c>
      <c r="G107" s="26">
        <v>227</v>
      </c>
      <c r="H107" s="26" t="s">
        <v>6448</v>
      </c>
      <c r="I107" s="26" t="s">
        <v>6432</v>
      </c>
      <c r="J107" s="26" t="s">
        <v>6121</v>
      </c>
    </row>
    <row r="108" spans="1:10" x14ac:dyDescent="0.3">
      <c r="A108" s="23" t="s">
        <v>1096</v>
      </c>
      <c r="B108" s="23" t="s">
        <v>6655</v>
      </c>
      <c r="C108" s="23" t="s">
        <v>6650</v>
      </c>
      <c r="D108" s="23" t="s">
        <v>6656</v>
      </c>
      <c r="E108" s="23" t="s">
        <v>6654</v>
      </c>
      <c r="F108" s="23">
        <v>348.41</v>
      </c>
      <c r="G108" s="23">
        <v>405.1</v>
      </c>
      <c r="H108" s="23" t="s">
        <v>6628</v>
      </c>
      <c r="I108" s="23" t="s">
        <v>6432</v>
      </c>
      <c r="J108" s="23" t="s">
        <v>6121</v>
      </c>
    </row>
    <row r="109" spans="1:10" x14ac:dyDescent="0.3">
      <c r="A109" s="26" t="s">
        <v>158</v>
      </c>
      <c r="B109" s="26" t="s">
        <v>6657</v>
      </c>
      <c r="C109" s="26" t="s">
        <v>6650</v>
      </c>
      <c r="D109" s="26" t="s">
        <v>6651</v>
      </c>
      <c r="E109" s="26" t="s">
        <v>6658</v>
      </c>
      <c r="F109" s="26">
        <v>259.93</v>
      </c>
      <c r="G109" s="26">
        <v>306.62</v>
      </c>
      <c r="H109" s="26" t="s">
        <v>6456</v>
      </c>
      <c r="I109" s="26" t="s">
        <v>6439</v>
      </c>
      <c r="J109" s="26" t="s">
        <v>6121</v>
      </c>
    </row>
    <row r="110" spans="1:10" x14ac:dyDescent="0.3">
      <c r="A110" s="23" t="s">
        <v>679</v>
      </c>
      <c r="B110" s="23" t="s">
        <v>6659</v>
      </c>
      <c r="C110" s="23" t="s">
        <v>6650</v>
      </c>
      <c r="D110" s="23" t="s">
        <v>6660</v>
      </c>
      <c r="E110" s="23" t="s">
        <v>6654</v>
      </c>
      <c r="F110" s="23">
        <v>137.94999999999999</v>
      </c>
      <c r="G110" s="23">
        <v>157.97999999999999</v>
      </c>
      <c r="H110" s="23" t="s">
        <v>6612</v>
      </c>
      <c r="I110" s="23" t="s">
        <v>6436</v>
      </c>
      <c r="J110" s="23" t="s">
        <v>6121</v>
      </c>
    </row>
    <row r="111" spans="1:10" x14ac:dyDescent="0.3">
      <c r="A111" s="26" t="s">
        <v>508</v>
      </c>
      <c r="B111" s="26" t="s">
        <v>6661</v>
      </c>
      <c r="C111" s="26" t="s">
        <v>6650</v>
      </c>
      <c r="D111" s="26" t="s">
        <v>6660</v>
      </c>
      <c r="E111" s="26" t="s">
        <v>6652</v>
      </c>
      <c r="F111" s="26">
        <v>253.7</v>
      </c>
      <c r="G111" s="26">
        <v>291.93</v>
      </c>
      <c r="H111" s="26" t="s">
        <v>6559</v>
      </c>
      <c r="I111" s="26" t="s">
        <v>6457</v>
      </c>
      <c r="J111" s="26" t="s">
        <v>6121</v>
      </c>
    </row>
    <row r="112" spans="1:10" x14ac:dyDescent="0.3">
      <c r="A112" s="23" t="s">
        <v>170</v>
      </c>
      <c r="B112" s="23" t="s">
        <v>6662</v>
      </c>
      <c r="C112" s="23" t="s">
        <v>6650</v>
      </c>
      <c r="D112" s="23" t="s">
        <v>6656</v>
      </c>
      <c r="E112" s="23" t="s">
        <v>6654</v>
      </c>
      <c r="F112" s="23">
        <v>190.9</v>
      </c>
      <c r="G112" s="23">
        <v>225.45</v>
      </c>
      <c r="H112" s="23" t="s">
        <v>6663</v>
      </c>
      <c r="I112" s="23" t="s">
        <v>6428</v>
      </c>
      <c r="J112" s="23" t="s">
        <v>6121</v>
      </c>
    </row>
    <row r="113" spans="1:10" x14ac:dyDescent="0.3">
      <c r="A113" s="26" t="s">
        <v>538</v>
      </c>
      <c r="B113" s="26" t="s">
        <v>6664</v>
      </c>
      <c r="C113" s="26" t="s">
        <v>6650</v>
      </c>
      <c r="D113" s="26" t="s">
        <v>6660</v>
      </c>
      <c r="E113" s="26" t="s">
        <v>7269</v>
      </c>
      <c r="F113" s="26">
        <v>210.52</v>
      </c>
      <c r="G113" s="26">
        <v>251.73</v>
      </c>
      <c r="H113" s="26" t="s">
        <v>6665</v>
      </c>
      <c r="I113" s="26" t="s">
        <v>6439</v>
      </c>
      <c r="J113" s="26" t="s">
        <v>6121</v>
      </c>
    </row>
    <row r="114" spans="1:10" x14ac:dyDescent="0.3">
      <c r="A114" s="23" t="s">
        <v>1268</v>
      </c>
      <c r="B114" s="23" t="s">
        <v>6666</v>
      </c>
      <c r="C114" s="23" t="s">
        <v>6650</v>
      </c>
      <c r="D114" s="23" t="s">
        <v>6660</v>
      </c>
      <c r="E114" s="23" t="s">
        <v>6654</v>
      </c>
      <c r="F114" s="23">
        <v>211.73</v>
      </c>
      <c r="G114" s="23">
        <v>236.56</v>
      </c>
      <c r="H114" s="23" t="s">
        <v>6667</v>
      </c>
      <c r="I114" s="23" t="s">
        <v>6432</v>
      </c>
      <c r="J114" s="23" t="s">
        <v>6121</v>
      </c>
    </row>
    <row r="115" spans="1:10" x14ac:dyDescent="0.3">
      <c r="A115" s="26" t="s">
        <v>1188</v>
      </c>
      <c r="B115" s="26" t="s">
        <v>6668</v>
      </c>
      <c r="C115" s="26" t="s">
        <v>6650</v>
      </c>
      <c r="D115" s="26" t="s">
        <v>6660</v>
      </c>
      <c r="E115" s="26" t="s">
        <v>6654</v>
      </c>
      <c r="F115" s="26">
        <v>158.28</v>
      </c>
      <c r="G115" s="26">
        <v>188.64</v>
      </c>
      <c r="H115" s="26" t="s">
        <v>6527</v>
      </c>
      <c r="I115" s="26" t="s">
        <v>6432</v>
      </c>
      <c r="J115" s="26" t="s">
        <v>6121</v>
      </c>
    </row>
    <row r="116" spans="1:10" x14ac:dyDescent="0.3">
      <c r="A116" s="23" t="s">
        <v>665</v>
      </c>
      <c r="B116" s="23" t="s">
        <v>6669</v>
      </c>
      <c r="C116" s="23" t="s">
        <v>6650</v>
      </c>
      <c r="D116" s="23" t="s">
        <v>6660</v>
      </c>
      <c r="E116" s="23" t="s">
        <v>6654</v>
      </c>
      <c r="F116" s="23">
        <v>319.91000000000003</v>
      </c>
      <c r="G116" s="23">
        <v>372.61</v>
      </c>
      <c r="H116" s="23" t="s">
        <v>6670</v>
      </c>
      <c r="I116" s="23" t="s">
        <v>6436</v>
      </c>
      <c r="J116" s="23" t="s">
        <v>6121</v>
      </c>
    </row>
    <row r="117" spans="1:10" x14ac:dyDescent="0.3">
      <c r="A117" s="26" t="s">
        <v>2387</v>
      </c>
      <c r="B117" s="26" t="s">
        <v>6671</v>
      </c>
      <c r="C117" s="26" t="s">
        <v>6650</v>
      </c>
      <c r="D117" s="26" t="s">
        <v>6651</v>
      </c>
      <c r="E117" s="26" t="s">
        <v>6654</v>
      </c>
      <c r="F117" s="26">
        <v>127.98</v>
      </c>
      <c r="G117" s="26">
        <v>150.04</v>
      </c>
      <c r="H117" s="26" t="s">
        <v>6486</v>
      </c>
      <c r="I117" s="26" t="s">
        <v>6457</v>
      </c>
      <c r="J117" s="26" t="s">
        <v>6121</v>
      </c>
    </row>
    <row r="118" spans="1:10" x14ac:dyDescent="0.3">
      <c r="A118" s="23" t="s">
        <v>1704</v>
      </c>
      <c r="B118" s="23" t="s">
        <v>6672</v>
      </c>
      <c r="C118" s="23" t="s">
        <v>6673</v>
      </c>
      <c r="D118" s="23" t="s">
        <v>6674</v>
      </c>
      <c r="E118" s="23" t="s">
        <v>6675</v>
      </c>
      <c r="F118" s="23">
        <v>241.44</v>
      </c>
      <c r="G118" s="23">
        <v>268.32</v>
      </c>
      <c r="H118" s="23" t="s">
        <v>6676</v>
      </c>
      <c r="I118" s="23" t="s">
        <v>6436</v>
      </c>
      <c r="J118" s="23" t="s">
        <v>6121</v>
      </c>
    </row>
    <row r="119" spans="1:10" x14ac:dyDescent="0.3">
      <c r="A119" s="26" t="s">
        <v>269</v>
      </c>
      <c r="B119" s="26" t="s">
        <v>6624</v>
      </c>
      <c r="C119" s="26" t="s">
        <v>6673</v>
      </c>
      <c r="D119" s="26" t="s">
        <v>6677</v>
      </c>
      <c r="E119" s="26" t="s">
        <v>6678</v>
      </c>
      <c r="F119" s="26">
        <v>137.63999999999999</v>
      </c>
      <c r="G119" s="26">
        <v>155.55000000000001</v>
      </c>
      <c r="H119" s="26" t="s">
        <v>6532</v>
      </c>
      <c r="I119" s="26" t="s">
        <v>6428</v>
      </c>
      <c r="J119" s="26" t="s">
        <v>6121</v>
      </c>
    </row>
    <row r="120" spans="1:10" x14ac:dyDescent="0.3">
      <c r="A120" s="23" t="s">
        <v>37</v>
      </c>
      <c r="B120" s="23" t="s">
        <v>6679</v>
      </c>
      <c r="C120" s="23" t="s">
        <v>6673</v>
      </c>
      <c r="D120" s="23" t="s">
        <v>6680</v>
      </c>
      <c r="E120" s="23" t="s">
        <v>6681</v>
      </c>
      <c r="F120" s="23">
        <v>213.23</v>
      </c>
      <c r="G120" s="23">
        <v>234.86</v>
      </c>
      <c r="H120" s="23" t="s">
        <v>6573</v>
      </c>
      <c r="I120" s="23" t="s">
        <v>7270</v>
      </c>
      <c r="J120" s="23" t="s">
        <v>6121</v>
      </c>
    </row>
    <row r="121" spans="1:10" x14ac:dyDescent="0.3">
      <c r="A121" s="26" t="s">
        <v>1193</v>
      </c>
      <c r="B121" s="26" t="s">
        <v>6682</v>
      </c>
      <c r="C121" s="26" t="s">
        <v>6673</v>
      </c>
      <c r="D121" s="26" t="s">
        <v>6674</v>
      </c>
      <c r="E121" s="26" t="s">
        <v>6675</v>
      </c>
      <c r="F121" s="26">
        <v>92.96</v>
      </c>
      <c r="G121" s="26">
        <v>109.69</v>
      </c>
      <c r="H121" s="26" t="s">
        <v>6628</v>
      </c>
      <c r="I121" s="26" t="s">
        <v>6439</v>
      </c>
      <c r="J121" s="26" t="s">
        <v>6121</v>
      </c>
    </row>
    <row r="122" spans="1:10" x14ac:dyDescent="0.3">
      <c r="A122" s="23" t="s">
        <v>247</v>
      </c>
      <c r="B122" s="23" t="s">
        <v>6683</v>
      </c>
      <c r="C122" s="23" t="s">
        <v>6673</v>
      </c>
      <c r="D122" s="23" t="s">
        <v>6684</v>
      </c>
      <c r="E122" s="23" t="s">
        <v>6678</v>
      </c>
      <c r="F122" s="23">
        <v>271.52999999999997</v>
      </c>
      <c r="G122" s="23">
        <v>223.15</v>
      </c>
      <c r="H122" s="23" t="s">
        <v>6645</v>
      </c>
      <c r="I122" s="23" t="s">
        <v>6428</v>
      </c>
      <c r="J122" s="23" t="s">
        <v>6121</v>
      </c>
    </row>
    <row r="123" spans="1:10" x14ac:dyDescent="0.3">
      <c r="A123" s="26" t="s">
        <v>1488</v>
      </c>
      <c r="B123" s="26" t="s">
        <v>6685</v>
      </c>
      <c r="C123" s="26" t="s">
        <v>6673</v>
      </c>
      <c r="D123" s="26" t="s">
        <v>6677</v>
      </c>
      <c r="E123" s="26" t="s">
        <v>6678</v>
      </c>
      <c r="F123" s="26">
        <v>88.72</v>
      </c>
      <c r="G123" s="26">
        <v>102.51</v>
      </c>
      <c r="H123" s="26" t="s">
        <v>6645</v>
      </c>
      <c r="I123" s="26" t="s">
        <v>6428</v>
      </c>
      <c r="J123" s="26" t="s">
        <v>6121</v>
      </c>
    </row>
    <row r="124" spans="1:10" x14ac:dyDescent="0.3">
      <c r="A124" s="23" t="s">
        <v>1473</v>
      </c>
      <c r="B124" s="23" t="s">
        <v>6686</v>
      </c>
      <c r="C124" s="23" t="s">
        <v>6673</v>
      </c>
      <c r="D124" s="23" t="s">
        <v>6677</v>
      </c>
      <c r="E124" s="23" t="s">
        <v>6678</v>
      </c>
      <c r="F124" s="23">
        <v>158.43</v>
      </c>
      <c r="G124" s="23">
        <v>183.39</v>
      </c>
      <c r="H124" s="23" t="s">
        <v>6687</v>
      </c>
      <c r="I124" s="23" t="s">
        <v>7270</v>
      </c>
      <c r="J124" s="23" t="s">
        <v>6121</v>
      </c>
    </row>
    <row r="125" spans="1:10" x14ac:dyDescent="0.3">
      <c r="A125" s="26" t="s">
        <v>197</v>
      </c>
      <c r="B125" s="26" t="s">
        <v>6688</v>
      </c>
      <c r="C125" s="26" t="s">
        <v>6673</v>
      </c>
      <c r="D125" s="26" t="s">
        <v>6684</v>
      </c>
      <c r="E125" s="26" t="s">
        <v>6681</v>
      </c>
      <c r="F125" s="26">
        <v>108.92</v>
      </c>
      <c r="G125" s="26">
        <v>121.9</v>
      </c>
      <c r="H125" s="26" t="s">
        <v>6467</v>
      </c>
      <c r="I125" s="26" t="s">
        <v>6428</v>
      </c>
      <c r="J125" s="26" t="s">
        <v>6121</v>
      </c>
    </row>
    <row r="126" spans="1:10" x14ac:dyDescent="0.3">
      <c r="A126" s="23" t="s">
        <v>253</v>
      </c>
      <c r="B126" s="23" t="s">
        <v>6689</v>
      </c>
      <c r="C126" s="23" t="s">
        <v>6673</v>
      </c>
      <c r="D126" s="23" t="s">
        <v>6684</v>
      </c>
      <c r="E126" s="23" t="s">
        <v>6681</v>
      </c>
      <c r="F126" s="23">
        <v>195.44</v>
      </c>
      <c r="G126" s="23">
        <v>219.39</v>
      </c>
      <c r="H126" s="23" t="s">
        <v>6536</v>
      </c>
      <c r="I126" s="23" t="s">
        <v>6457</v>
      </c>
      <c r="J126" s="23" t="s">
        <v>6121</v>
      </c>
    </row>
    <row r="127" spans="1:10" x14ac:dyDescent="0.3">
      <c r="A127" s="26" t="s">
        <v>1112</v>
      </c>
      <c r="B127" s="26" t="s">
        <v>7276</v>
      </c>
      <c r="C127" s="26" t="s">
        <v>6673</v>
      </c>
      <c r="D127" s="26" t="s">
        <v>6677</v>
      </c>
      <c r="E127" s="26" t="s">
        <v>6678</v>
      </c>
      <c r="F127" s="26">
        <v>324.48</v>
      </c>
      <c r="G127" s="26">
        <v>360.52</v>
      </c>
      <c r="H127" s="26" t="s">
        <v>6690</v>
      </c>
      <c r="I127" s="26" t="s">
        <v>6439</v>
      </c>
      <c r="J127" s="26" t="s">
        <v>6121</v>
      </c>
    </row>
    <row r="128" spans="1:10" x14ac:dyDescent="0.3">
      <c r="A128" s="23" t="s">
        <v>651</v>
      </c>
      <c r="B128" s="23" t="s">
        <v>6691</v>
      </c>
      <c r="C128" s="23" t="s">
        <v>6673</v>
      </c>
      <c r="D128" s="23" t="s">
        <v>6677</v>
      </c>
      <c r="E128" s="23" t="s">
        <v>6675</v>
      </c>
      <c r="F128" s="23">
        <v>290.33</v>
      </c>
      <c r="G128" s="23">
        <v>331.35</v>
      </c>
      <c r="H128" s="23" t="s">
        <v>6599</v>
      </c>
      <c r="I128" s="23" t="s">
        <v>6436</v>
      </c>
      <c r="J128" s="23" t="s">
        <v>6121</v>
      </c>
    </row>
    <row r="129" spans="1:10" x14ac:dyDescent="0.3">
      <c r="A129" s="26" t="s">
        <v>113</v>
      </c>
      <c r="B129" s="26" t="s">
        <v>6692</v>
      </c>
      <c r="C129" s="26" t="s">
        <v>6693</v>
      </c>
      <c r="D129" s="26" t="s">
        <v>6694</v>
      </c>
      <c r="E129" s="26" t="s">
        <v>6654</v>
      </c>
      <c r="F129" s="26">
        <v>190.74</v>
      </c>
      <c r="G129" s="26">
        <v>253.11</v>
      </c>
      <c r="H129" s="26" t="s">
        <v>6695</v>
      </c>
      <c r="I129" s="26" t="s">
        <v>6439</v>
      </c>
      <c r="J129" s="26" t="s">
        <v>6121</v>
      </c>
    </row>
    <row r="130" spans="1:10" x14ac:dyDescent="0.3">
      <c r="A130" s="23" t="s">
        <v>1304</v>
      </c>
      <c r="B130" s="23" t="s">
        <v>6696</v>
      </c>
      <c r="C130" s="23" t="s">
        <v>6693</v>
      </c>
      <c r="D130" s="23" t="s">
        <v>6694</v>
      </c>
      <c r="E130" s="23" t="s">
        <v>6697</v>
      </c>
      <c r="F130" s="23">
        <v>373.58</v>
      </c>
      <c r="G130" s="23">
        <v>490.22</v>
      </c>
      <c r="H130" s="23" t="s">
        <v>6698</v>
      </c>
      <c r="I130" s="23" t="s">
        <v>6457</v>
      </c>
      <c r="J130" s="23" t="s">
        <v>6121</v>
      </c>
    </row>
    <row r="131" spans="1:10" x14ac:dyDescent="0.3">
      <c r="A131" s="26" t="s">
        <v>2666</v>
      </c>
      <c r="B131" s="26" t="s">
        <v>6699</v>
      </c>
      <c r="C131" s="26" t="s">
        <v>6693</v>
      </c>
      <c r="D131" s="26" t="s">
        <v>6700</v>
      </c>
      <c r="E131" s="26" t="s">
        <v>6654</v>
      </c>
      <c r="F131" s="26">
        <v>397.92</v>
      </c>
      <c r="G131" s="26">
        <v>519.78</v>
      </c>
      <c r="H131" s="26" t="s">
        <v>6701</v>
      </c>
      <c r="I131" s="26" t="s">
        <v>6436</v>
      </c>
      <c r="J131" s="26" t="s">
        <v>6121</v>
      </c>
    </row>
    <row r="132" spans="1:10" x14ac:dyDescent="0.3">
      <c r="A132" s="23" t="s">
        <v>137</v>
      </c>
      <c r="B132" s="23" t="s">
        <v>6702</v>
      </c>
      <c r="C132" s="23" t="s">
        <v>6693</v>
      </c>
      <c r="D132" s="23" t="s">
        <v>6694</v>
      </c>
      <c r="E132" s="23" t="s">
        <v>6703</v>
      </c>
      <c r="F132" s="23">
        <v>72.290000000000006</v>
      </c>
      <c r="G132" s="23">
        <v>93.47</v>
      </c>
      <c r="H132" s="23" t="s">
        <v>6467</v>
      </c>
      <c r="I132" s="23" t="s">
        <v>6428</v>
      </c>
      <c r="J132" s="23" t="s">
        <v>6121</v>
      </c>
    </row>
    <row r="133" spans="1:10" x14ac:dyDescent="0.3">
      <c r="A133" s="26" t="s">
        <v>927</v>
      </c>
      <c r="B133" s="26" t="s">
        <v>6704</v>
      </c>
      <c r="C133" s="26" t="s">
        <v>6693</v>
      </c>
      <c r="D133" s="26" t="s">
        <v>6705</v>
      </c>
      <c r="E133" s="26" t="s">
        <v>6697</v>
      </c>
      <c r="F133" s="26">
        <v>253.83</v>
      </c>
      <c r="G133" s="26">
        <v>351.78</v>
      </c>
      <c r="H133" s="26" t="s">
        <v>6446</v>
      </c>
      <c r="I133" s="26" t="s">
        <v>6436</v>
      </c>
      <c r="J133" s="26" t="s">
        <v>6121</v>
      </c>
    </row>
    <row r="134" spans="1:10" x14ac:dyDescent="0.3">
      <c r="A134" s="23" t="s">
        <v>242</v>
      </c>
      <c r="B134" s="23" t="s">
        <v>6706</v>
      </c>
      <c r="C134" s="23" t="s">
        <v>6693</v>
      </c>
      <c r="D134" s="23" t="s">
        <v>6694</v>
      </c>
      <c r="E134" s="23" t="s">
        <v>6654</v>
      </c>
      <c r="F134" s="23">
        <v>62.25</v>
      </c>
      <c r="G134" s="23">
        <v>80.5</v>
      </c>
      <c r="H134" s="23" t="s">
        <v>6561</v>
      </c>
      <c r="I134" s="23" t="s">
        <v>6439</v>
      </c>
      <c r="J134" s="23" t="s">
        <v>6121</v>
      </c>
    </row>
    <row r="135" spans="1:10" x14ac:dyDescent="0.3">
      <c r="A135" s="26" t="s">
        <v>360</v>
      </c>
      <c r="B135" s="26" t="s">
        <v>6707</v>
      </c>
      <c r="C135" s="26" t="s">
        <v>6693</v>
      </c>
      <c r="D135" s="26" t="s">
        <v>6694</v>
      </c>
      <c r="E135" s="26" t="s">
        <v>6654</v>
      </c>
      <c r="F135" s="26">
        <v>262.8</v>
      </c>
      <c r="G135" s="26">
        <v>353.05</v>
      </c>
      <c r="H135" s="26" t="s">
        <v>6670</v>
      </c>
      <c r="I135" s="26" t="s">
        <v>6439</v>
      </c>
      <c r="J135" s="26" t="s">
        <v>6121</v>
      </c>
    </row>
    <row r="136" spans="1:10" x14ac:dyDescent="0.3">
      <c r="A136" s="23" t="s">
        <v>130</v>
      </c>
      <c r="B136" s="23" t="s">
        <v>6708</v>
      </c>
      <c r="C136" s="23" t="s">
        <v>6693</v>
      </c>
      <c r="D136" s="23" t="s">
        <v>6700</v>
      </c>
      <c r="E136" s="23" t="s">
        <v>6709</v>
      </c>
      <c r="F136" s="23">
        <v>293.05</v>
      </c>
      <c r="G136" s="23">
        <v>379.12</v>
      </c>
      <c r="H136" s="23" t="s">
        <v>6482</v>
      </c>
      <c r="I136" s="23" t="s">
        <v>6457</v>
      </c>
      <c r="J136" s="23" t="s">
        <v>6121</v>
      </c>
    </row>
    <row r="137" spans="1:10" x14ac:dyDescent="0.3">
      <c r="A137" s="26" t="s">
        <v>646</v>
      </c>
      <c r="B137" s="26" t="s">
        <v>6710</v>
      </c>
      <c r="C137" s="26" t="s">
        <v>6693</v>
      </c>
      <c r="D137" s="26" t="s">
        <v>6700</v>
      </c>
      <c r="E137" s="26" t="s">
        <v>6654</v>
      </c>
      <c r="F137" s="26">
        <v>91.18</v>
      </c>
      <c r="G137" s="26">
        <v>123.11</v>
      </c>
      <c r="H137" s="26" t="s">
        <v>6711</v>
      </c>
      <c r="I137" s="26" t="s">
        <v>6436</v>
      </c>
      <c r="J137" s="26" t="s">
        <v>6121</v>
      </c>
    </row>
    <row r="138" spans="1:10" x14ac:dyDescent="0.3">
      <c r="A138" s="23" t="s">
        <v>754</v>
      </c>
      <c r="B138" s="23" t="s">
        <v>6712</v>
      </c>
      <c r="C138" s="23" t="s">
        <v>6693</v>
      </c>
      <c r="D138" s="23" t="s">
        <v>6694</v>
      </c>
      <c r="E138" s="23" t="s">
        <v>6709</v>
      </c>
      <c r="F138" s="23">
        <v>351.87</v>
      </c>
      <c r="G138" s="23">
        <v>442.14</v>
      </c>
      <c r="H138" s="23" t="s">
        <v>6527</v>
      </c>
      <c r="I138" s="23" t="s">
        <v>6436</v>
      </c>
      <c r="J138" s="23" t="s">
        <v>6121</v>
      </c>
    </row>
    <row r="139" spans="1:10" x14ac:dyDescent="0.3">
      <c r="A139" s="26" t="s">
        <v>20</v>
      </c>
      <c r="B139" s="26" t="s">
        <v>6713</v>
      </c>
      <c r="C139" s="26" t="s">
        <v>6693</v>
      </c>
      <c r="D139" s="26" t="s">
        <v>6700</v>
      </c>
      <c r="E139" s="26" t="s">
        <v>6709</v>
      </c>
      <c r="F139" s="26">
        <v>319.64</v>
      </c>
      <c r="G139" s="26">
        <v>416.08</v>
      </c>
      <c r="H139" s="26" t="s">
        <v>6486</v>
      </c>
      <c r="I139" s="26" t="s">
        <v>6439</v>
      </c>
      <c r="J139" s="26" t="s">
        <v>6121</v>
      </c>
    </row>
    <row r="140" spans="1:10" x14ac:dyDescent="0.3">
      <c r="A140" s="23" t="s">
        <v>2154</v>
      </c>
      <c r="B140" s="23" t="s">
        <v>6714</v>
      </c>
      <c r="C140" s="23" t="s">
        <v>6715</v>
      </c>
      <c r="D140" s="23" t="s">
        <v>6716</v>
      </c>
      <c r="E140" s="23" t="s">
        <v>6717</v>
      </c>
      <c r="F140" s="23">
        <v>70.7</v>
      </c>
      <c r="G140" s="23">
        <v>91.61</v>
      </c>
      <c r="H140" s="23" t="s">
        <v>6438</v>
      </c>
      <c r="I140" s="23" t="s">
        <v>6428</v>
      </c>
      <c r="J140" s="23" t="s">
        <v>6121</v>
      </c>
    </row>
    <row r="141" spans="1:10" x14ac:dyDescent="0.3">
      <c r="A141" s="26" t="s">
        <v>1987</v>
      </c>
      <c r="B141" s="26" t="s">
        <v>6718</v>
      </c>
      <c r="C141" s="26" t="s">
        <v>6715</v>
      </c>
      <c r="D141" s="26" t="s">
        <v>6716</v>
      </c>
      <c r="E141" s="26" t="s">
        <v>6608</v>
      </c>
      <c r="F141" s="26">
        <v>260.06</v>
      </c>
      <c r="G141" s="26">
        <v>352.51</v>
      </c>
      <c r="H141" s="26" t="s">
        <v>6670</v>
      </c>
      <c r="I141" s="26" t="s">
        <v>6432</v>
      </c>
      <c r="J141" s="26" t="s">
        <v>6121</v>
      </c>
    </row>
    <row r="142" spans="1:10" x14ac:dyDescent="0.3">
      <c r="A142" s="23" t="s">
        <v>571</v>
      </c>
      <c r="B142" s="23" t="s">
        <v>6719</v>
      </c>
      <c r="C142" s="23" t="s">
        <v>6715</v>
      </c>
      <c r="D142" s="23" t="s">
        <v>6720</v>
      </c>
      <c r="E142" s="23" t="s">
        <v>6608</v>
      </c>
      <c r="F142" s="23">
        <v>36.65</v>
      </c>
      <c r="G142" s="23">
        <v>46.76</v>
      </c>
      <c r="H142" s="23" t="s">
        <v>6721</v>
      </c>
      <c r="I142" s="23" t="s">
        <v>6436</v>
      </c>
      <c r="J142" s="23" t="s">
        <v>6121</v>
      </c>
    </row>
    <row r="143" spans="1:10" x14ac:dyDescent="0.3">
      <c r="A143" s="26" t="s">
        <v>95</v>
      </c>
      <c r="B143" s="26" t="s">
        <v>6722</v>
      </c>
      <c r="C143" s="26" t="s">
        <v>6715</v>
      </c>
      <c r="D143" s="26" t="s">
        <v>6723</v>
      </c>
      <c r="E143" s="26" t="s">
        <v>6717</v>
      </c>
      <c r="F143" s="26">
        <v>395.87</v>
      </c>
      <c r="G143" s="26">
        <v>522.78</v>
      </c>
      <c r="H143" s="26" t="s">
        <v>6690</v>
      </c>
      <c r="I143" s="26" t="s">
        <v>6439</v>
      </c>
      <c r="J143" s="26" t="s">
        <v>6121</v>
      </c>
    </row>
    <row r="144" spans="1:10" x14ac:dyDescent="0.3">
      <c r="A144" s="23" t="s">
        <v>290</v>
      </c>
      <c r="B144" s="23" t="s">
        <v>6724</v>
      </c>
      <c r="C144" s="23" t="s">
        <v>6715</v>
      </c>
      <c r="D144" s="23" t="s">
        <v>6716</v>
      </c>
      <c r="E144" s="23" t="s">
        <v>6725</v>
      </c>
      <c r="F144" s="23">
        <v>155.65</v>
      </c>
      <c r="G144" s="23">
        <v>210.36</v>
      </c>
      <c r="H144" s="23" t="s">
        <v>6663</v>
      </c>
      <c r="I144" s="23" t="s">
        <v>7270</v>
      </c>
      <c r="J144" s="23" t="s">
        <v>6121</v>
      </c>
    </row>
    <row r="145" spans="1:10" x14ac:dyDescent="0.3">
      <c r="A145" s="26" t="s">
        <v>1666</v>
      </c>
      <c r="B145" s="26" t="s">
        <v>7277</v>
      </c>
      <c r="C145" s="26" t="s">
        <v>6715</v>
      </c>
      <c r="D145" s="26" t="s">
        <v>6723</v>
      </c>
      <c r="E145" s="26" t="s">
        <v>6725</v>
      </c>
      <c r="F145" s="26">
        <v>186.04</v>
      </c>
      <c r="G145" s="26">
        <v>242.22</v>
      </c>
      <c r="H145" s="26" t="s">
        <v>6687</v>
      </c>
      <c r="I145" s="26" t="s">
        <v>6432</v>
      </c>
      <c r="J145" s="26" t="s">
        <v>6121</v>
      </c>
    </row>
    <row r="146" spans="1:10" x14ac:dyDescent="0.3">
      <c r="A146" s="23" t="s">
        <v>2765</v>
      </c>
      <c r="B146" s="23" t="s">
        <v>6726</v>
      </c>
      <c r="C146" s="23" t="s">
        <v>6715</v>
      </c>
      <c r="D146" s="23" t="s">
        <v>6723</v>
      </c>
      <c r="E146" s="23" t="s">
        <v>6725</v>
      </c>
      <c r="F146" s="23">
        <v>282.99</v>
      </c>
      <c r="G146" s="23">
        <v>367.25</v>
      </c>
      <c r="H146" s="23" t="s">
        <v>6504</v>
      </c>
      <c r="I146" s="23" t="s">
        <v>6436</v>
      </c>
      <c r="J146" s="23" t="s">
        <v>6121</v>
      </c>
    </row>
    <row r="147" spans="1:10" x14ac:dyDescent="0.3">
      <c r="A147" s="26" t="s">
        <v>1537</v>
      </c>
      <c r="B147" s="26" t="s">
        <v>6727</v>
      </c>
      <c r="C147" s="26" t="s">
        <v>6715</v>
      </c>
      <c r="D147" s="26" t="s">
        <v>6720</v>
      </c>
      <c r="E147" s="26" t="s">
        <v>6717</v>
      </c>
      <c r="F147" s="26">
        <v>49.99</v>
      </c>
      <c r="G147" s="26">
        <v>66.400000000000006</v>
      </c>
      <c r="H147" s="26" t="s">
        <v>6556</v>
      </c>
      <c r="I147" s="26" t="s">
        <v>6457</v>
      </c>
      <c r="J147" s="26" t="s">
        <v>6121</v>
      </c>
    </row>
    <row r="148" spans="1:10" x14ac:dyDescent="0.3">
      <c r="A148" s="23" t="s">
        <v>320</v>
      </c>
      <c r="B148" s="23" t="s">
        <v>6728</v>
      </c>
      <c r="C148" s="23" t="s">
        <v>6715</v>
      </c>
      <c r="D148" s="23" t="s">
        <v>6723</v>
      </c>
      <c r="E148" s="23" t="s">
        <v>6608</v>
      </c>
      <c r="F148" s="23">
        <v>50.43</v>
      </c>
      <c r="G148" s="23">
        <v>67.37</v>
      </c>
      <c r="H148" s="23" t="s">
        <v>6573</v>
      </c>
      <c r="I148" s="23" t="s">
        <v>6432</v>
      </c>
      <c r="J148" s="23" t="s">
        <v>6121</v>
      </c>
    </row>
    <row r="149" spans="1:10" x14ac:dyDescent="0.3">
      <c r="A149" s="26" t="s">
        <v>1865</v>
      </c>
      <c r="B149" s="26" t="s">
        <v>6729</v>
      </c>
      <c r="C149" s="26" t="s">
        <v>6715</v>
      </c>
      <c r="D149" s="26" t="s">
        <v>6716</v>
      </c>
      <c r="E149" s="26" t="s">
        <v>6717</v>
      </c>
      <c r="F149" s="26">
        <v>83.33</v>
      </c>
      <c r="G149" s="26">
        <v>108.97</v>
      </c>
      <c r="H149" s="26" t="s">
        <v>6665</v>
      </c>
      <c r="I149" s="26" t="s">
        <v>6439</v>
      </c>
      <c r="J149" s="26" t="s">
        <v>6121</v>
      </c>
    </row>
    <row r="150" spans="1:10" x14ac:dyDescent="0.3">
      <c r="A150" s="23" t="s">
        <v>793</v>
      </c>
      <c r="B150" s="23" t="s">
        <v>6730</v>
      </c>
      <c r="C150" s="23" t="s">
        <v>6715</v>
      </c>
      <c r="D150" s="23" t="s">
        <v>6716</v>
      </c>
      <c r="E150" s="23" t="s">
        <v>6608</v>
      </c>
      <c r="F150" s="23">
        <v>124.33</v>
      </c>
      <c r="G150" s="23">
        <v>171.25</v>
      </c>
      <c r="H150" s="23" t="s">
        <v>6612</v>
      </c>
      <c r="I150" s="23" t="s">
        <v>6439</v>
      </c>
      <c r="J150" s="23" t="s">
        <v>6121</v>
      </c>
    </row>
    <row r="151" spans="1:10" x14ac:dyDescent="0.3">
      <c r="A151" s="26" t="s">
        <v>870</v>
      </c>
      <c r="B151" s="26" t="s">
        <v>6731</v>
      </c>
      <c r="C151" s="26" t="s">
        <v>6715</v>
      </c>
      <c r="D151" s="26" t="s">
        <v>6716</v>
      </c>
      <c r="E151" s="26" t="s">
        <v>6717</v>
      </c>
      <c r="F151" s="26">
        <v>158.06</v>
      </c>
      <c r="G151" s="26">
        <v>214.04</v>
      </c>
      <c r="H151" s="26" t="s">
        <v>6508</v>
      </c>
      <c r="I151" s="26" t="s">
        <v>6439</v>
      </c>
      <c r="J151" s="26" t="s">
        <v>6121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dimension ref="A1:H351"/>
  <sheetViews>
    <sheetView topLeftCell="A331" workbookViewId="0">
      <selection activeCell="C9" sqref="C9"/>
    </sheetView>
  </sheetViews>
  <sheetFormatPr defaultRowHeight="14.4" x14ac:dyDescent="0.3"/>
  <cols>
    <col min="1" max="1" width="15" bestFit="1" customWidth="1"/>
    <col min="2" max="2" width="25.6640625" bestFit="1" customWidth="1"/>
    <col min="3" max="3" width="10" customWidth="1"/>
    <col min="4" max="4" width="14" bestFit="1" customWidth="1"/>
    <col min="5" max="5" width="13.44140625" customWidth="1"/>
    <col min="6" max="6" width="18" style="1" bestFit="1" customWidth="1"/>
    <col min="7" max="7" width="10.88671875" bestFit="1" customWidth="1"/>
    <col min="8" max="8" width="21.33203125" bestFit="1" customWidth="1"/>
  </cols>
  <sheetData>
    <row r="1" spans="1:8" x14ac:dyDescent="0.3">
      <c r="A1" s="30" t="s">
        <v>5</v>
      </c>
      <c r="B1" s="30" t="s">
        <v>6114</v>
      </c>
      <c r="C1" s="30" t="s">
        <v>4617</v>
      </c>
      <c r="D1" s="30" t="s">
        <v>6115</v>
      </c>
      <c r="E1" s="30" t="s">
        <v>6116</v>
      </c>
      <c r="F1" s="36" t="s">
        <v>6117</v>
      </c>
      <c r="G1" s="30" t="s">
        <v>4</v>
      </c>
      <c r="H1" s="30" t="s">
        <v>6118</v>
      </c>
    </row>
    <row r="2" spans="1:8" x14ac:dyDescent="0.3">
      <c r="A2" s="26" t="s">
        <v>3425</v>
      </c>
      <c r="B2" s="26" t="s">
        <v>6401</v>
      </c>
      <c r="C2" s="23" t="s">
        <v>4642</v>
      </c>
      <c r="D2" s="26" t="s">
        <v>6129</v>
      </c>
      <c r="E2" s="26">
        <v>14073</v>
      </c>
      <c r="F2" s="32">
        <v>42542</v>
      </c>
      <c r="G2" s="26" t="s">
        <v>1932</v>
      </c>
      <c r="H2" s="26" t="s">
        <v>6121</v>
      </c>
    </row>
    <row r="3" spans="1:8" x14ac:dyDescent="0.3">
      <c r="A3" s="26" t="s">
        <v>1150</v>
      </c>
      <c r="B3" s="26" t="s">
        <v>6406</v>
      </c>
      <c r="C3" s="26" t="s">
        <v>4627</v>
      </c>
      <c r="D3" s="26" t="s">
        <v>6129</v>
      </c>
      <c r="E3" s="26">
        <v>14174</v>
      </c>
      <c r="F3" s="32">
        <v>45193</v>
      </c>
      <c r="G3" s="26" t="s">
        <v>575</v>
      </c>
      <c r="H3" s="26" t="s">
        <v>6121</v>
      </c>
    </row>
    <row r="4" spans="1:8" x14ac:dyDescent="0.3">
      <c r="A4" s="23" t="s">
        <v>1222</v>
      </c>
      <c r="B4" s="23" t="s">
        <v>6253</v>
      </c>
      <c r="C4" s="23" t="s">
        <v>4642</v>
      </c>
      <c r="D4" s="23" t="s">
        <v>6129</v>
      </c>
      <c r="E4" s="23">
        <v>14183</v>
      </c>
      <c r="F4" s="31">
        <v>43368</v>
      </c>
      <c r="G4" s="23" t="s">
        <v>400</v>
      </c>
      <c r="H4" s="26" t="s">
        <v>6121</v>
      </c>
    </row>
    <row r="5" spans="1:8" x14ac:dyDescent="0.3">
      <c r="A5" s="23" t="s">
        <v>386</v>
      </c>
      <c r="B5" s="23" t="s">
        <v>6293</v>
      </c>
      <c r="C5" s="23" t="s">
        <v>4642</v>
      </c>
      <c r="D5" s="23" t="s">
        <v>6129</v>
      </c>
      <c r="E5" s="23">
        <v>14562</v>
      </c>
      <c r="F5" s="31">
        <v>42739</v>
      </c>
      <c r="G5" s="23" t="s">
        <v>385</v>
      </c>
      <c r="H5" s="26" t="s">
        <v>6121</v>
      </c>
    </row>
    <row r="6" spans="1:8" x14ac:dyDescent="0.3">
      <c r="A6" s="23" t="s">
        <v>974</v>
      </c>
      <c r="B6" s="23" t="s">
        <v>6390</v>
      </c>
      <c r="C6" s="26" t="s">
        <v>4627</v>
      </c>
      <c r="D6" s="23" t="s">
        <v>6129</v>
      </c>
      <c r="E6" s="23">
        <v>14584</v>
      </c>
      <c r="F6" s="31">
        <v>44594</v>
      </c>
      <c r="G6" s="23" t="s">
        <v>973</v>
      </c>
      <c r="H6" s="26" t="s">
        <v>6121</v>
      </c>
    </row>
    <row r="7" spans="1:8" x14ac:dyDescent="0.3">
      <c r="A7" s="23" t="s">
        <v>188</v>
      </c>
      <c r="B7" s="23" t="s">
        <v>6338</v>
      </c>
      <c r="C7" s="26" t="s">
        <v>4627</v>
      </c>
      <c r="D7" s="23" t="s">
        <v>6129</v>
      </c>
      <c r="E7" s="23">
        <v>14788</v>
      </c>
      <c r="F7" s="31">
        <v>44212</v>
      </c>
      <c r="G7" s="23" t="s">
        <v>187</v>
      </c>
      <c r="H7" s="26" t="s">
        <v>6121</v>
      </c>
    </row>
    <row r="8" spans="1:8" x14ac:dyDescent="0.3">
      <c r="A8" s="26" t="s">
        <v>1683</v>
      </c>
      <c r="B8" s="26" t="s">
        <v>6140</v>
      </c>
      <c r="C8" s="23" t="s">
        <v>4642</v>
      </c>
      <c r="D8" s="26" t="s">
        <v>6129</v>
      </c>
      <c r="E8" s="26">
        <v>14882</v>
      </c>
      <c r="F8" s="32">
        <v>45471</v>
      </c>
      <c r="G8" s="26" t="s">
        <v>1092</v>
      </c>
      <c r="H8" s="26" t="s">
        <v>6121</v>
      </c>
    </row>
    <row r="9" spans="1:8" x14ac:dyDescent="0.3">
      <c r="A9" s="26" t="s">
        <v>1791</v>
      </c>
      <c r="B9" s="26" t="s">
        <v>5699</v>
      </c>
      <c r="C9" s="23" t="s">
        <v>4642</v>
      </c>
      <c r="D9" s="26" t="s">
        <v>6129</v>
      </c>
      <c r="E9" s="26">
        <v>14977</v>
      </c>
      <c r="F9" s="32">
        <v>43915</v>
      </c>
      <c r="G9" s="26" t="s">
        <v>1031</v>
      </c>
      <c r="H9" s="26" t="s">
        <v>6121</v>
      </c>
    </row>
    <row r="10" spans="1:8" x14ac:dyDescent="0.3">
      <c r="A10" s="23" t="s">
        <v>1885</v>
      </c>
      <c r="B10" s="23" t="s">
        <v>6392</v>
      </c>
      <c r="C10" s="23" t="s">
        <v>4642</v>
      </c>
      <c r="D10" s="23" t="s">
        <v>6129</v>
      </c>
      <c r="E10" s="23">
        <v>14999</v>
      </c>
      <c r="F10" s="31">
        <v>45516</v>
      </c>
      <c r="G10" s="23" t="s">
        <v>863</v>
      </c>
      <c r="H10" s="26" t="s">
        <v>6121</v>
      </c>
    </row>
    <row r="11" spans="1:8" x14ac:dyDescent="0.3">
      <c r="A11" s="23" t="s">
        <v>741</v>
      </c>
      <c r="B11" s="23" t="s">
        <v>5462</v>
      </c>
      <c r="C11" s="26" t="s">
        <v>4627</v>
      </c>
      <c r="D11" s="23" t="s">
        <v>6129</v>
      </c>
      <c r="E11" s="23">
        <v>15100</v>
      </c>
      <c r="F11" s="31">
        <v>45153</v>
      </c>
      <c r="G11" s="23" t="s">
        <v>622</v>
      </c>
      <c r="H11" s="26" t="s">
        <v>6121</v>
      </c>
    </row>
    <row r="12" spans="1:8" x14ac:dyDescent="0.3">
      <c r="A12" s="23" t="s">
        <v>160</v>
      </c>
      <c r="B12" s="23" t="s">
        <v>6148</v>
      </c>
      <c r="C12" s="26" t="s">
        <v>4627</v>
      </c>
      <c r="D12" s="23" t="s">
        <v>6129</v>
      </c>
      <c r="E12" s="23">
        <v>15131</v>
      </c>
      <c r="F12" s="31">
        <v>44060</v>
      </c>
      <c r="G12" s="23" t="s">
        <v>464</v>
      </c>
      <c r="H12" s="26" t="s">
        <v>6121</v>
      </c>
    </row>
    <row r="13" spans="1:8" x14ac:dyDescent="0.3">
      <c r="A13" s="23" t="s">
        <v>396</v>
      </c>
      <c r="B13" s="23" t="s">
        <v>6228</v>
      </c>
      <c r="C13" s="26" t="s">
        <v>4627</v>
      </c>
      <c r="D13" s="23" t="s">
        <v>6129</v>
      </c>
      <c r="E13" s="23">
        <v>15146</v>
      </c>
      <c r="F13" s="31">
        <v>46020</v>
      </c>
      <c r="G13" s="23" t="s">
        <v>395</v>
      </c>
      <c r="H13" s="26" t="s">
        <v>6121</v>
      </c>
    </row>
    <row r="14" spans="1:8" x14ac:dyDescent="0.3">
      <c r="A14" s="26" t="s">
        <v>2308</v>
      </c>
      <c r="B14" s="26" t="s">
        <v>6208</v>
      </c>
      <c r="C14" s="23" t="s">
        <v>4642</v>
      </c>
      <c r="D14" s="26" t="s">
        <v>6129</v>
      </c>
      <c r="E14" s="26">
        <v>15158</v>
      </c>
      <c r="F14" s="32">
        <v>42874</v>
      </c>
      <c r="G14" s="26" t="s">
        <v>1031</v>
      </c>
      <c r="H14" s="26" t="s">
        <v>6121</v>
      </c>
    </row>
    <row r="15" spans="1:8" x14ac:dyDescent="0.3">
      <c r="A15" s="26" t="s">
        <v>3114</v>
      </c>
      <c r="B15" s="26" t="s">
        <v>6240</v>
      </c>
      <c r="C15" s="23" t="s">
        <v>4642</v>
      </c>
      <c r="D15" s="26" t="s">
        <v>6129</v>
      </c>
      <c r="E15" s="26">
        <v>15197</v>
      </c>
      <c r="F15" s="32">
        <v>45384</v>
      </c>
      <c r="G15" s="26" t="s">
        <v>270</v>
      </c>
      <c r="H15" s="26" t="s">
        <v>6121</v>
      </c>
    </row>
    <row r="16" spans="1:8" x14ac:dyDescent="0.3">
      <c r="A16" s="23" t="s">
        <v>494</v>
      </c>
      <c r="B16" s="23" t="s">
        <v>6161</v>
      </c>
      <c r="C16" s="23" t="s">
        <v>4642</v>
      </c>
      <c r="D16" s="23" t="s">
        <v>6129</v>
      </c>
      <c r="E16" s="23">
        <v>15318</v>
      </c>
      <c r="F16" s="31">
        <v>43543</v>
      </c>
      <c r="G16" s="23" t="s">
        <v>493</v>
      </c>
      <c r="H16" s="26" t="s">
        <v>6121</v>
      </c>
    </row>
    <row r="17" spans="1:8" x14ac:dyDescent="0.3">
      <c r="A17" s="26" t="s">
        <v>381</v>
      </c>
      <c r="B17" s="26" t="s">
        <v>6144</v>
      </c>
      <c r="C17" s="26" t="s">
        <v>4627</v>
      </c>
      <c r="D17" s="26" t="s">
        <v>6129</v>
      </c>
      <c r="E17" s="26">
        <v>15422</v>
      </c>
      <c r="F17" s="32">
        <v>45362</v>
      </c>
      <c r="G17" s="26" t="s">
        <v>380</v>
      </c>
      <c r="H17" s="26" t="s">
        <v>6121</v>
      </c>
    </row>
    <row r="18" spans="1:8" x14ac:dyDescent="0.3">
      <c r="A18" s="23" t="s">
        <v>2132</v>
      </c>
      <c r="B18" s="23" t="s">
        <v>6332</v>
      </c>
      <c r="C18" s="26" t="s">
        <v>4627</v>
      </c>
      <c r="D18" s="23" t="s">
        <v>6129</v>
      </c>
      <c r="E18" s="23">
        <v>15446</v>
      </c>
      <c r="F18" s="31">
        <v>44096</v>
      </c>
      <c r="G18" s="23" t="s">
        <v>2005</v>
      </c>
      <c r="H18" s="26" t="s">
        <v>6121</v>
      </c>
    </row>
    <row r="19" spans="1:8" x14ac:dyDescent="0.3">
      <c r="A19" s="26" t="s">
        <v>367</v>
      </c>
      <c r="B19" s="26" t="s">
        <v>6213</v>
      </c>
      <c r="C19" s="26" t="s">
        <v>4627</v>
      </c>
      <c r="D19" s="26" t="s">
        <v>6129</v>
      </c>
      <c r="E19" s="26">
        <v>15591</v>
      </c>
      <c r="F19" s="32">
        <v>42839</v>
      </c>
      <c r="G19" s="26" t="s">
        <v>366</v>
      </c>
      <c r="H19" s="26" t="s">
        <v>6121</v>
      </c>
    </row>
    <row r="20" spans="1:8" x14ac:dyDescent="0.3">
      <c r="A20" s="23" t="s">
        <v>2323</v>
      </c>
      <c r="B20" s="23" t="s">
        <v>6163</v>
      </c>
      <c r="C20" s="23" t="s">
        <v>4642</v>
      </c>
      <c r="D20" s="23" t="s">
        <v>6129</v>
      </c>
      <c r="E20" s="23">
        <v>15671</v>
      </c>
      <c r="F20" s="31">
        <v>45456</v>
      </c>
      <c r="G20" s="23" t="s">
        <v>444</v>
      </c>
      <c r="H20" s="26" t="s">
        <v>6121</v>
      </c>
    </row>
    <row r="21" spans="1:8" x14ac:dyDescent="0.3">
      <c r="A21" s="23" t="s">
        <v>2625</v>
      </c>
      <c r="B21" s="23" t="s">
        <v>6036</v>
      </c>
      <c r="C21" s="23" t="s">
        <v>4642</v>
      </c>
      <c r="D21" s="23" t="s">
        <v>6129</v>
      </c>
      <c r="E21" s="23">
        <v>15784</v>
      </c>
      <c r="F21" s="31">
        <v>42832</v>
      </c>
      <c r="G21" s="23" t="s">
        <v>1371</v>
      </c>
      <c r="H21" s="26" t="s">
        <v>6121</v>
      </c>
    </row>
    <row r="22" spans="1:8" x14ac:dyDescent="0.3">
      <c r="A22" s="26" t="s">
        <v>693</v>
      </c>
      <c r="B22" s="26" t="s">
        <v>6134</v>
      </c>
      <c r="C22" s="23" t="s">
        <v>4642</v>
      </c>
      <c r="D22" s="26" t="s">
        <v>6129</v>
      </c>
      <c r="E22" s="26">
        <v>15816</v>
      </c>
      <c r="F22" s="32">
        <v>42378</v>
      </c>
      <c r="G22" s="26" t="s">
        <v>198</v>
      </c>
      <c r="H22" s="26" t="s">
        <v>6121</v>
      </c>
    </row>
    <row r="23" spans="1:8" x14ac:dyDescent="0.3">
      <c r="A23" s="23" t="s">
        <v>709</v>
      </c>
      <c r="B23" s="23" t="s">
        <v>6245</v>
      </c>
      <c r="C23" s="23" t="s">
        <v>4642</v>
      </c>
      <c r="D23" s="23" t="s">
        <v>6129</v>
      </c>
      <c r="E23" s="23">
        <v>16157</v>
      </c>
      <c r="F23" s="31">
        <v>44740</v>
      </c>
      <c r="G23" s="23" t="s">
        <v>708</v>
      </c>
      <c r="H23" s="26" t="s">
        <v>6121</v>
      </c>
    </row>
    <row r="24" spans="1:8" x14ac:dyDescent="0.3">
      <c r="A24" s="23" t="s">
        <v>1318</v>
      </c>
      <c r="B24" s="23" t="s">
        <v>6379</v>
      </c>
      <c r="C24" s="23" t="s">
        <v>4642</v>
      </c>
      <c r="D24" s="23" t="s">
        <v>6129</v>
      </c>
      <c r="E24" s="23">
        <v>16332</v>
      </c>
      <c r="F24" s="31">
        <v>45026</v>
      </c>
      <c r="G24" s="23" t="s">
        <v>2474</v>
      </c>
      <c r="H24" s="26" t="s">
        <v>6121</v>
      </c>
    </row>
    <row r="25" spans="1:8" x14ac:dyDescent="0.3">
      <c r="A25" s="23" t="s">
        <v>1110</v>
      </c>
      <c r="B25" s="23" t="s">
        <v>6204</v>
      </c>
      <c r="C25" s="23" t="s">
        <v>4642</v>
      </c>
      <c r="D25" s="23" t="s">
        <v>6123</v>
      </c>
      <c r="E25" s="23">
        <v>16504</v>
      </c>
      <c r="F25" s="31">
        <v>44311</v>
      </c>
      <c r="G25" s="23" t="s">
        <v>1109</v>
      </c>
      <c r="H25" s="26" t="s">
        <v>6121</v>
      </c>
    </row>
    <row r="26" spans="1:8" x14ac:dyDescent="0.3">
      <c r="A26" s="23" t="s">
        <v>2023</v>
      </c>
      <c r="B26" s="23" t="s">
        <v>6395</v>
      </c>
      <c r="C26" s="23" t="s">
        <v>4642</v>
      </c>
      <c r="D26" s="23" t="s">
        <v>6129</v>
      </c>
      <c r="E26" s="23">
        <v>16556</v>
      </c>
      <c r="F26" s="31">
        <v>43693</v>
      </c>
      <c r="G26" s="23" t="s">
        <v>1109</v>
      </c>
      <c r="H26" s="26" t="s">
        <v>6121</v>
      </c>
    </row>
    <row r="27" spans="1:8" x14ac:dyDescent="0.3">
      <c r="A27" s="23" t="s">
        <v>2867</v>
      </c>
      <c r="B27" s="23" t="s">
        <v>6176</v>
      </c>
      <c r="C27" s="26" t="s">
        <v>4627</v>
      </c>
      <c r="D27" s="23" t="s">
        <v>6129</v>
      </c>
      <c r="E27" s="23">
        <v>16603</v>
      </c>
      <c r="F27" s="31">
        <v>44522</v>
      </c>
      <c r="G27" s="23" t="s">
        <v>1322</v>
      </c>
      <c r="H27" s="26" t="s">
        <v>6121</v>
      </c>
    </row>
    <row r="28" spans="1:8" x14ac:dyDescent="0.3">
      <c r="A28" s="26" t="s">
        <v>550</v>
      </c>
      <c r="B28" s="26" t="s">
        <v>6156</v>
      </c>
      <c r="C28" s="23" t="s">
        <v>4642</v>
      </c>
      <c r="D28" s="26" t="s">
        <v>6129</v>
      </c>
      <c r="E28" s="26">
        <v>16640</v>
      </c>
      <c r="F28" s="32">
        <v>45279</v>
      </c>
      <c r="G28" s="26" t="s">
        <v>549</v>
      </c>
      <c r="H28" s="26" t="s">
        <v>6121</v>
      </c>
    </row>
    <row r="29" spans="1:8" x14ac:dyDescent="0.3">
      <c r="A29" s="26" t="s">
        <v>825</v>
      </c>
      <c r="B29" s="26" t="s">
        <v>5389</v>
      </c>
      <c r="C29" s="26" t="s">
        <v>4627</v>
      </c>
      <c r="D29" s="26" t="s">
        <v>6123</v>
      </c>
      <c r="E29" s="26">
        <v>16718</v>
      </c>
      <c r="F29" s="32">
        <v>43584</v>
      </c>
      <c r="G29" s="26" t="s">
        <v>824</v>
      </c>
      <c r="H29" s="26" t="s">
        <v>6121</v>
      </c>
    </row>
    <row r="30" spans="1:8" x14ac:dyDescent="0.3">
      <c r="A30" s="26" t="s">
        <v>1289</v>
      </c>
      <c r="B30" s="26" t="s">
        <v>5594</v>
      </c>
      <c r="C30" s="26" t="s">
        <v>4627</v>
      </c>
      <c r="D30" s="26" t="s">
        <v>6129</v>
      </c>
      <c r="E30" s="26">
        <v>16807</v>
      </c>
      <c r="F30" s="32">
        <v>44227</v>
      </c>
      <c r="G30" s="26" t="s">
        <v>1816</v>
      </c>
      <c r="H30" s="26" t="s">
        <v>6121</v>
      </c>
    </row>
    <row r="31" spans="1:8" x14ac:dyDescent="0.3">
      <c r="A31" s="23" t="s">
        <v>1653</v>
      </c>
      <c r="B31" s="23" t="s">
        <v>6034</v>
      </c>
      <c r="C31" s="23" t="s">
        <v>4642</v>
      </c>
      <c r="D31" s="23" t="s">
        <v>6129</v>
      </c>
      <c r="E31" s="23">
        <v>16892</v>
      </c>
      <c r="F31" s="31">
        <v>45112</v>
      </c>
      <c r="G31" s="23" t="s">
        <v>1251</v>
      </c>
      <c r="H31" s="26" t="s">
        <v>6121</v>
      </c>
    </row>
    <row r="32" spans="1:8" x14ac:dyDescent="0.3">
      <c r="A32" s="23" t="s">
        <v>958</v>
      </c>
      <c r="B32" s="23" t="s">
        <v>6312</v>
      </c>
      <c r="C32" s="23" t="s">
        <v>4642</v>
      </c>
      <c r="D32" s="23" t="s">
        <v>6129</v>
      </c>
      <c r="E32" s="23">
        <v>16916</v>
      </c>
      <c r="F32" s="31">
        <v>43008</v>
      </c>
      <c r="G32" s="23" t="s">
        <v>957</v>
      </c>
      <c r="H32" s="26" t="s">
        <v>6121</v>
      </c>
    </row>
    <row r="33" spans="1:8" x14ac:dyDescent="0.3">
      <c r="A33" s="26" t="s">
        <v>1357</v>
      </c>
      <c r="B33" s="26" t="s">
        <v>6200</v>
      </c>
      <c r="C33" s="23" t="s">
        <v>4642</v>
      </c>
      <c r="D33" s="26" t="s">
        <v>6129</v>
      </c>
      <c r="E33" s="26">
        <v>16930</v>
      </c>
      <c r="F33" s="32">
        <v>44429</v>
      </c>
      <c r="G33" s="26" t="s">
        <v>957</v>
      </c>
      <c r="H33" s="26" t="s">
        <v>6121</v>
      </c>
    </row>
    <row r="34" spans="1:8" x14ac:dyDescent="0.3">
      <c r="A34" s="26" t="s">
        <v>891</v>
      </c>
      <c r="B34" s="26" t="s">
        <v>6404</v>
      </c>
      <c r="C34" s="23" t="s">
        <v>4642</v>
      </c>
      <c r="D34" s="26" t="s">
        <v>6123</v>
      </c>
      <c r="E34" s="26">
        <v>16983</v>
      </c>
      <c r="F34" s="32">
        <v>42614</v>
      </c>
      <c r="G34" s="26" t="s">
        <v>327</v>
      </c>
      <c r="H34" s="26" t="s">
        <v>6121</v>
      </c>
    </row>
    <row r="35" spans="1:8" x14ac:dyDescent="0.3">
      <c r="A35" s="23" t="s">
        <v>617</v>
      </c>
      <c r="B35" s="23" t="s">
        <v>6126</v>
      </c>
      <c r="C35" s="26" t="s">
        <v>4627</v>
      </c>
      <c r="D35" s="23" t="s">
        <v>6127</v>
      </c>
      <c r="E35" s="23">
        <v>17002</v>
      </c>
      <c r="F35" s="31">
        <v>45752</v>
      </c>
      <c r="G35" s="23" t="s">
        <v>616</v>
      </c>
      <c r="H35" s="26" t="s">
        <v>6121</v>
      </c>
    </row>
    <row r="36" spans="1:8" x14ac:dyDescent="0.3">
      <c r="A36" s="26" t="s">
        <v>4216</v>
      </c>
      <c r="B36" s="26" t="s">
        <v>6265</v>
      </c>
      <c r="C36" s="26" t="s">
        <v>4627</v>
      </c>
      <c r="D36" s="26" t="s">
        <v>6127</v>
      </c>
      <c r="E36" s="26">
        <v>17019</v>
      </c>
      <c r="F36" s="32">
        <v>46043</v>
      </c>
      <c r="G36" s="26" t="s">
        <v>1384</v>
      </c>
      <c r="H36" s="26" t="s">
        <v>6121</v>
      </c>
    </row>
    <row r="37" spans="1:8" x14ac:dyDescent="0.3">
      <c r="A37" s="23" t="s">
        <v>1145</v>
      </c>
      <c r="B37" s="23" t="s">
        <v>6326</v>
      </c>
      <c r="C37" s="26" t="s">
        <v>4627</v>
      </c>
      <c r="D37" s="23" t="s">
        <v>6129</v>
      </c>
      <c r="E37" s="23">
        <v>17049</v>
      </c>
      <c r="F37" s="31">
        <v>43865</v>
      </c>
      <c r="G37" s="23" t="s">
        <v>1144</v>
      </c>
      <c r="H37" s="26" t="s">
        <v>6121</v>
      </c>
    </row>
    <row r="38" spans="1:8" x14ac:dyDescent="0.3">
      <c r="A38" s="23" t="s">
        <v>478</v>
      </c>
      <c r="B38" s="23" t="s">
        <v>6188</v>
      </c>
      <c r="C38" s="23" t="s">
        <v>4642</v>
      </c>
      <c r="D38" s="23" t="s">
        <v>6129</v>
      </c>
      <c r="E38" s="23">
        <v>17071</v>
      </c>
      <c r="F38" s="31">
        <v>44476</v>
      </c>
      <c r="G38" s="23" t="s">
        <v>477</v>
      </c>
      <c r="H38" s="26" t="s">
        <v>6121</v>
      </c>
    </row>
    <row r="39" spans="1:8" x14ac:dyDescent="0.3">
      <c r="A39" s="23" t="s">
        <v>2860</v>
      </c>
      <c r="B39" s="23" t="s">
        <v>5469</v>
      </c>
      <c r="C39" s="23" t="s">
        <v>4642</v>
      </c>
      <c r="D39" s="23" t="s">
        <v>6127</v>
      </c>
      <c r="E39" s="23">
        <v>17108</v>
      </c>
      <c r="F39" s="31">
        <v>45500</v>
      </c>
      <c r="G39" s="23" t="s">
        <v>444</v>
      </c>
      <c r="H39" s="26" t="s">
        <v>6121</v>
      </c>
    </row>
    <row r="40" spans="1:8" x14ac:dyDescent="0.3">
      <c r="A40" s="23" t="s">
        <v>963</v>
      </c>
      <c r="B40" s="23" t="s">
        <v>6372</v>
      </c>
      <c r="C40" s="26" t="s">
        <v>4627</v>
      </c>
      <c r="D40" s="23" t="s">
        <v>6127</v>
      </c>
      <c r="E40" s="23">
        <v>17118</v>
      </c>
      <c r="F40" s="31">
        <v>44615</v>
      </c>
      <c r="G40" s="23" t="s">
        <v>962</v>
      </c>
      <c r="H40" s="26" t="s">
        <v>6121</v>
      </c>
    </row>
    <row r="41" spans="1:8" x14ac:dyDescent="0.3">
      <c r="A41" s="23" t="s">
        <v>427</v>
      </c>
      <c r="B41" s="23" t="s">
        <v>6170</v>
      </c>
      <c r="C41" s="26" t="s">
        <v>4627</v>
      </c>
      <c r="D41" s="23" t="s">
        <v>6123</v>
      </c>
      <c r="E41" s="23">
        <v>17220</v>
      </c>
      <c r="F41" s="31">
        <v>43135</v>
      </c>
      <c r="G41" s="23" t="s">
        <v>426</v>
      </c>
      <c r="H41" s="26" t="s">
        <v>6121</v>
      </c>
    </row>
    <row r="42" spans="1:8" x14ac:dyDescent="0.3">
      <c r="A42" s="23" t="s">
        <v>1997</v>
      </c>
      <c r="B42" s="23" t="s">
        <v>6247</v>
      </c>
      <c r="C42" s="26" t="s">
        <v>4627</v>
      </c>
      <c r="D42" s="23" t="s">
        <v>6123</v>
      </c>
      <c r="E42" s="23">
        <v>17275</v>
      </c>
      <c r="F42" s="31">
        <v>44486</v>
      </c>
      <c r="G42" s="23" t="s">
        <v>1338</v>
      </c>
      <c r="H42" s="26" t="s">
        <v>6121</v>
      </c>
    </row>
    <row r="43" spans="1:8" x14ac:dyDescent="0.3">
      <c r="A43" s="23" t="s">
        <v>182</v>
      </c>
      <c r="B43" s="23" t="s">
        <v>6270</v>
      </c>
      <c r="C43" s="26" t="s">
        <v>4627</v>
      </c>
      <c r="D43" s="23" t="s">
        <v>6129</v>
      </c>
      <c r="E43" s="23">
        <v>17347</v>
      </c>
      <c r="F43" s="31">
        <v>43425</v>
      </c>
      <c r="G43" s="23" t="s">
        <v>153</v>
      </c>
      <c r="H43" s="26" t="s">
        <v>6121</v>
      </c>
    </row>
    <row r="44" spans="1:8" x14ac:dyDescent="0.3">
      <c r="A44" s="26" t="s">
        <v>544</v>
      </c>
      <c r="B44" s="26" t="s">
        <v>6380</v>
      </c>
      <c r="C44" s="26" t="s">
        <v>4627</v>
      </c>
      <c r="D44" s="26" t="s">
        <v>6129</v>
      </c>
      <c r="E44" s="26">
        <v>17382</v>
      </c>
      <c r="F44" s="32">
        <v>43140</v>
      </c>
      <c r="G44" s="26" t="s">
        <v>543</v>
      </c>
      <c r="H44" s="26" t="s">
        <v>6121</v>
      </c>
    </row>
    <row r="45" spans="1:8" x14ac:dyDescent="0.3">
      <c r="A45" s="23" t="s">
        <v>1587</v>
      </c>
      <c r="B45" s="23" t="s">
        <v>4751</v>
      </c>
      <c r="C45" s="26" t="s">
        <v>4627</v>
      </c>
      <c r="D45" s="23" t="s">
        <v>6127</v>
      </c>
      <c r="E45" s="23">
        <v>17414</v>
      </c>
      <c r="F45" s="31">
        <v>43930</v>
      </c>
      <c r="G45" s="23" t="s">
        <v>815</v>
      </c>
      <c r="H45" s="26" t="s">
        <v>6121</v>
      </c>
    </row>
    <row r="46" spans="1:8" x14ac:dyDescent="0.3">
      <c r="A46" s="23" t="s">
        <v>2740</v>
      </c>
      <c r="B46" s="23" t="s">
        <v>6366</v>
      </c>
      <c r="C46" s="26" t="s">
        <v>4627</v>
      </c>
      <c r="D46" s="23" t="s">
        <v>6129</v>
      </c>
      <c r="E46" s="23">
        <v>17563</v>
      </c>
      <c r="F46" s="31">
        <v>44514</v>
      </c>
      <c r="G46" s="23" t="s">
        <v>1474</v>
      </c>
      <c r="H46" s="26" t="s">
        <v>6121</v>
      </c>
    </row>
    <row r="47" spans="1:8" x14ac:dyDescent="0.3">
      <c r="A47" s="23" t="s">
        <v>951</v>
      </c>
      <c r="B47" s="23" t="s">
        <v>4856</v>
      </c>
      <c r="C47" s="23" t="s">
        <v>4642</v>
      </c>
      <c r="D47" s="23" t="s">
        <v>6123</v>
      </c>
      <c r="E47" s="23">
        <v>17702</v>
      </c>
      <c r="F47" s="31">
        <v>43212</v>
      </c>
      <c r="G47" s="23" t="s">
        <v>395</v>
      </c>
      <c r="H47" s="26" t="s">
        <v>6121</v>
      </c>
    </row>
    <row r="48" spans="1:8" x14ac:dyDescent="0.3">
      <c r="A48" s="26" t="s">
        <v>2919</v>
      </c>
      <c r="B48" s="26" t="s">
        <v>6136</v>
      </c>
      <c r="C48" s="26" t="s">
        <v>4627</v>
      </c>
      <c r="D48" s="26" t="s">
        <v>6123</v>
      </c>
      <c r="E48" s="26">
        <v>17741</v>
      </c>
      <c r="F48" s="32">
        <v>42557</v>
      </c>
      <c r="G48" s="26" t="s">
        <v>192</v>
      </c>
      <c r="H48" s="26" t="s">
        <v>6121</v>
      </c>
    </row>
    <row r="49" spans="1:8" x14ac:dyDescent="0.3">
      <c r="A49" s="26" t="s">
        <v>2485</v>
      </c>
      <c r="B49" s="26" t="s">
        <v>6320</v>
      </c>
      <c r="C49" s="23" t="s">
        <v>4642</v>
      </c>
      <c r="D49" s="26" t="s">
        <v>6129</v>
      </c>
      <c r="E49" s="26">
        <v>17745</v>
      </c>
      <c r="F49" s="32">
        <v>42863</v>
      </c>
      <c r="G49" s="26" t="s">
        <v>1571</v>
      </c>
      <c r="H49" s="26" t="s">
        <v>6121</v>
      </c>
    </row>
    <row r="50" spans="1:8" x14ac:dyDescent="0.3">
      <c r="A50" s="23" t="s">
        <v>700</v>
      </c>
      <c r="B50" s="23" t="s">
        <v>6272</v>
      </c>
      <c r="C50" s="23" t="s">
        <v>4642</v>
      </c>
      <c r="D50" s="23" t="s">
        <v>6123</v>
      </c>
      <c r="E50" s="23">
        <v>17746</v>
      </c>
      <c r="F50" s="31">
        <v>43003</v>
      </c>
      <c r="G50" s="23" t="s">
        <v>699</v>
      </c>
      <c r="H50" s="26" t="s">
        <v>6121</v>
      </c>
    </row>
    <row r="51" spans="1:8" x14ac:dyDescent="0.3">
      <c r="A51" s="26" t="s">
        <v>328</v>
      </c>
      <c r="B51" s="26" t="s">
        <v>6225</v>
      </c>
      <c r="C51" s="23" t="s">
        <v>4642</v>
      </c>
      <c r="D51" s="26" t="s">
        <v>6129</v>
      </c>
      <c r="E51" s="26">
        <v>17791</v>
      </c>
      <c r="F51" s="32">
        <v>44194</v>
      </c>
      <c r="G51" s="26" t="s">
        <v>327</v>
      </c>
      <c r="H51" s="26" t="s">
        <v>6121</v>
      </c>
    </row>
    <row r="52" spans="1:8" x14ac:dyDescent="0.3">
      <c r="A52" s="23" t="s">
        <v>812</v>
      </c>
      <c r="B52" s="23" t="s">
        <v>6362</v>
      </c>
      <c r="C52" s="26" t="s">
        <v>4627</v>
      </c>
      <c r="D52" s="23" t="s">
        <v>6129</v>
      </c>
      <c r="E52" s="23">
        <v>17827</v>
      </c>
      <c r="F52" s="31">
        <v>45937</v>
      </c>
      <c r="G52" s="23" t="s">
        <v>444</v>
      </c>
      <c r="H52" s="26" t="s">
        <v>6121</v>
      </c>
    </row>
    <row r="53" spans="1:8" x14ac:dyDescent="0.3">
      <c r="A53" s="23" t="s">
        <v>1769</v>
      </c>
      <c r="B53" s="23" t="s">
        <v>6186</v>
      </c>
      <c r="C53" s="23" t="s">
        <v>4642</v>
      </c>
      <c r="D53" s="23" t="s">
        <v>6123</v>
      </c>
      <c r="E53" s="23">
        <v>17857</v>
      </c>
      <c r="F53" s="31">
        <v>43950</v>
      </c>
      <c r="G53" s="23" t="s">
        <v>6137</v>
      </c>
      <c r="H53" s="26" t="s">
        <v>6121</v>
      </c>
    </row>
    <row r="54" spans="1:8" x14ac:dyDescent="0.3">
      <c r="A54" s="26" t="s">
        <v>1435</v>
      </c>
      <c r="B54" s="26" t="s">
        <v>6283</v>
      </c>
      <c r="C54" s="26" t="s">
        <v>4627</v>
      </c>
      <c r="D54" s="26" t="s">
        <v>6129</v>
      </c>
      <c r="E54" s="26">
        <v>17863</v>
      </c>
      <c r="F54" s="32">
        <v>44828</v>
      </c>
      <c r="G54" s="26" t="s">
        <v>1430</v>
      </c>
      <c r="H54" s="26" t="s">
        <v>6121</v>
      </c>
    </row>
    <row r="55" spans="1:8" x14ac:dyDescent="0.3">
      <c r="A55" s="23" t="s">
        <v>22</v>
      </c>
      <c r="B55" s="23" t="s">
        <v>6402</v>
      </c>
      <c r="C55" s="26" t="s">
        <v>4627</v>
      </c>
      <c r="D55" s="23" t="s">
        <v>6129</v>
      </c>
      <c r="E55" s="23">
        <v>17893</v>
      </c>
      <c r="F55" s="31">
        <v>45189</v>
      </c>
      <c r="G55" s="23" t="s">
        <v>1816</v>
      </c>
      <c r="H55" s="26" t="s">
        <v>6121</v>
      </c>
    </row>
    <row r="56" spans="1:8" x14ac:dyDescent="0.3">
      <c r="A56" s="23" t="s">
        <v>1269</v>
      </c>
      <c r="B56" s="23" t="s">
        <v>6297</v>
      </c>
      <c r="C56" s="26" t="s">
        <v>4627</v>
      </c>
      <c r="D56" s="23" t="s">
        <v>6123</v>
      </c>
      <c r="E56" s="23">
        <v>17917</v>
      </c>
      <c r="F56" s="31">
        <v>45658</v>
      </c>
      <c r="G56" s="23" t="s">
        <v>605</v>
      </c>
      <c r="H56" s="26" t="s">
        <v>6121</v>
      </c>
    </row>
    <row r="57" spans="1:8" x14ac:dyDescent="0.3">
      <c r="A57" s="23" t="s">
        <v>661</v>
      </c>
      <c r="B57" s="23" t="s">
        <v>4808</v>
      </c>
      <c r="C57" s="23" t="s">
        <v>4642</v>
      </c>
      <c r="D57" s="23" t="s">
        <v>6129</v>
      </c>
      <c r="E57" s="23">
        <v>17944</v>
      </c>
      <c r="F57" s="31">
        <v>45135</v>
      </c>
      <c r="G57" s="23" t="s">
        <v>670</v>
      </c>
      <c r="H57" s="26" t="s">
        <v>6121</v>
      </c>
    </row>
    <row r="58" spans="1:8" x14ac:dyDescent="0.3">
      <c r="A58" s="23" t="s">
        <v>1733</v>
      </c>
      <c r="B58" s="23" t="s">
        <v>6226</v>
      </c>
      <c r="C58" s="23" t="s">
        <v>4642</v>
      </c>
      <c r="D58" s="23" t="s">
        <v>6129</v>
      </c>
      <c r="E58" s="23">
        <v>17989</v>
      </c>
      <c r="F58" s="31">
        <v>44629</v>
      </c>
      <c r="G58" s="23" t="s">
        <v>957</v>
      </c>
      <c r="H58" s="26" t="s">
        <v>6121</v>
      </c>
    </row>
    <row r="59" spans="1:8" x14ac:dyDescent="0.3">
      <c r="A59" s="23" t="s">
        <v>755</v>
      </c>
      <c r="B59" s="23" t="s">
        <v>6370</v>
      </c>
      <c r="C59" s="26" t="s">
        <v>4627</v>
      </c>
      <c r="D59" s="23" t="s">
        <v>6129</v>
      </c>
      <c r="E59" s="23">
        <v>18029</v>
      </c>
      <c r="F59" s="31">
        <v>45464</v>
      </c>
      <c r="G59" s="23" t="s">
        <v>670</v>
      </c>
      <c r="H59" s="26" t="s">
        <v>6121</v>
      </c>
    </row>
    <row r="60" spans="1:8" x14ac:dyDescent="0.3">
      <c r="A60" s="23" t="s">
        <v>778</v>
      </c>
      <c r="B60" s="23" t="s">
        <v>4680</v>
      </c>
      <c r="C60" s="23" t="s">
        <v>4642</v>
      </c>
      <c r="D60" s="23" t="s">
        <v>6129</v>
      </c>
      <c r="E60" s="23">
        <v>18131</v>
      </c>
      <c r="F60" s="31">
        <v>45173</v>
      </c>
      <c r="G60" s="23" t="s">
        <v>777</v>
      </c>
      <c r="H60" s="26" t="s">
        <v>6121</v>
      </c>
    </row>
    <row r="61" spans="1:8" x14ac:dyDescent="0.3">
      <c r="A61" s="23" t="s">
        <v>1032</v>
      </c>
      <c r="B61" s="23" t="s">
        <v>6407</v>
      </c>
      <c r="C61" s="26" t="s">
        <v>4627</v>
      </c>
      <c r="D61" s="23" t="s">
        <v>6123</v>
      </c>
      <c r="E61" s="23">
        <v>18207</v>
      </c>
      <c r="F61" s="31">
        <v>43396</v>
      </c>
      <c r="G61" s="23" t="s">
        <v>1031</v>
      </c>
      <c r="H61" s="26" t="s">
        <v>6121</v>
      </c>
    </row>
    <row r="62" spans="1:8" x14ac:dyDescent="0.3">
      <c r="A62" s="23" t="s">
        <v>1247</v>
      </c>
      <c r="B62" s="23" t="s">
        <v>5199</v>
      </c>
      <c r="C62" s="23" t="s">
        <v>4642</v>
      </c>
      <c r="D62" s="23" t="s">
        <v>6120</v>
      </c>
      <c r="E62" s="23">
        <v>18241</v>
      </c>
      <c r="F62" s="31">
        <v>44391</v>
      </c>
      <c r="G62" s="23" t="s">
        <v>1246</v>
      </c>
      <c r="H62" s="26" t="s">
        <v>6121</v>
      </c>
    </row>
    <row r="63" spans="1:8" x14ac:dyDescent="0.3">
      <c r="A63" s="26" t="s">
        <v>1709</v>
      </c>
      <c r="B63" s="26" t="s">
        <v>6244</v>
      </c>
      <c r="C63" s="26" t="s">
        <v>4627</v>
      </c>
      <c r="D63" s="26" t="s">
        <v>6129</v>
      </c>
      <c r="E63" s="26">
        <v>18271</v>
      </c>
      <c r="F63" s="32">
        <v>44965</v>
      </c>
      <c r="G63" s="26" t="s">
        <v>85</v>
      </c>
      <c r="H63" s="26" t="s">
        <v>6121</v>
      </c>
    </row>
    <row r="64" spans="1:8" x14ac:dyDescent="0.3">
      <c r="A64" s="26" t="s">
        <v>1689</v>
      </c>
      <c r="B64" s="26" t="s">
        <v>4765</v>
      </c>
      <c r="C64" s="23" t="s">
        <v>4642</v>
      </c>
      <c r="D64" s="26" t="s">
        <v>6120</v>
      </c>
      <c r="E64" s="26">
        <v>18271</v>
      </c>
      <c r="F64" s="32">
        <v>43198</v>
      </c>
      <c r="G64" s="26" t="s">
        <v>846</v>
      </c>
      <c r="H64" s="26" t="s">
        <v>6121</v>
      </c>
    </row>
    <row r="65" spans="1:8" x14ac:dyDescent="0.3">
      <c r="A65" s="26" t="s">
        <v>421</v>
      </c>
      <c r="B65" s="26" t="s">
        <v>5673</v>
      </c>
      <c r="C65" s="23" t="s">
        <v>4642</v>
      </c>
      <c r="D65" s="26" t="s">
        <v>6129</v>
      </c>
      <c r="E65" s="26">
        <v>18353</v>
      </c>
      <c r="F65" s="32">
        <v>44431</v>
      </c>
      <c r="G65" s="26" t="s">
        <v>420</v>
      </c>
      <c r="H65" s="26" t="s">
        <v>6121</v>
      </c>
    </row>
    <row r="66" spans="1:8" x14ac:dyDescent="0.3">
      <c r="A66" s="23" t="s">
        <v>1372</v>
      </c>
      <c r="B66" s="23" t="s">
        <v>6354</v>
      </c>
      <c r="C66" s="23" t="s">
        <v>4642</v>
      </c>
      <c r="D66" s="23" t="s">
        <v>6120</v>
      </c>
      <c r="E66" s="23">
        <v>18378</v>
      </c>
      <c r="F66" s="31">
        <v>42882</v>
      </c>
      <c r="G66" s="23" t="s">
        <v>1371</v>
      </c>
      <c r="H66" s="26" t="s">
        <v>6121</v>
      </c>
    </row>
    <row r="67" spans="1:8" x14ac:dyDescent="0.3">
      <c r="A67" s="26" t="s">
        <v>1349</v>
      </c>
      <c r="B67" s="26" t="s">
        <v>6389</v>
      </c>
      <c r="C67" s="23" t="s">
        <v>4642</v>
      </c>
      <c r="D67" s="26" t="s">
        <v>6123</v>
      </c>
      <c r="E67" s="26">
        <v>18393</v>
      </c>
      <c r="F67" s="32">
        <v>42599</v>
      </c>
      <c r="G67" s="26" t="s">
        <v>309</v>
      </c>
      <c r="H67" s="26" t="s">
        <v>6121</v>
      </c>
    </row>
    <row r="68" spans="1:8" x14ac:dyDescent="0.3">
      <c r="A68" s="26" t="s">
        <v>1620</v>
      </c>
      <c r="B68" s="26" t="s">
        <v>5865</v>
      </c>
      <c r="C68" s="23" t="s">
        <v>4642</v>
      </c>
      <c r="D68" s="26" t="s">
        <v>6127</v>
      </c>
      <c r="E68" s="26">
        <v>18394</v>
      </c>
      <c r="F68" s="32">
        <v>43618</v>
      </c>
      <c r="G68" s="26" t="s">
        <v>1619</v>
      </c>
      <c r="H68" s="26" t="s">
        <v>6121</v>
      </c>
    </row>
    <row r="69" spans="1:8" x14ac:dyDescent="0.3">
      <c r="A69" s="23" t="s">
        <v>488</v>
      </c>
      <c r="B69" s="23" t="s">
        <v>6367</v>
      </c>
      <c r="C69" s="26" t="s">
        <v>4627</v>
      </c>
      <c r="D69" s="23" t="s">
        <v>6127</v>
      </c>
      <c r="E69" s="23">
        <v>18467</v>
      </c>
      <c r="F69" s="31">
        <v>44179</v>
      </c>
      <c r="G69" s="23" t="s">
        <v>487</v>
      </c>
      <c r="H69" s="26" t="s">
        <v>6121</v>
      </c>
    </row>
    <row r="70" spans="1:8" x14ac:dyDescent="0.3">
      <c r="A70" s="23" t="s">
        <v>1052</v>
      </c>
      <c r="B70" s="23" t="s">
        <v>6150</v>
      </c>
      <c r="C70" s="23" t="s">
        <v>4642</v>
      </c>
      <c r="D70" s="23" t="s">
        <v>6129</v>
      </c>
      <c r="E70" s="23">
        <v>18487</v>
      </c>
      <c r="F70" s="31">
        <v>45895</v>
      </c>
      <c r="G70" s="23" t="s">
        <v>638</v>
      </c>
      <c r="H70" s="26" t="s">
        <v>6121</v>
      </c>
    </row>
    <row r="71" spans="1:8" x14ac:dyDescent="0.3">
      <c r="A71" s="26" t="s">
        <v>1982</v>
      </c>
      <c r="B71" s="26" t="s">
        <v>6175</v>
      </c>
      <c r="C71" s="23" t="s">
        <v>4642</v>
      </c>
      <c r="D71" s="26" t="s">
        <v>6129</v>
      </c>
      <c r="E71" s="26">
        <v>18506</v>
      </c>
      <c r="F71" s="32">
        <v>43836</v>
      </c>
      <c r="G71" s="26" t="s">
        <v>72</v>
      </c>
      <c r="H71" s="26" t="s">
        <v>6121</v>
      </c>
    </row>
    <row r="72" spans="1:8" x14ac:dyDescent="0.3">
      <c r="A72" s="23" t="s">
        <v>304</v>
      </c>
      <c r="B72" s="23" t="s">
        <v>5564</v>
      </c>
      <c r="C72" s="26" t="s">
        <v>4627</v>
      </c>
      <c r="D72" s="23" t="s">
        <v>6123</v>
      </c>
      <c r="E72" s="23">
        <v>18536</v>
      </c>
      <c r="F72" s="31">
        <v>42533</v>
      </c>
      <c r="G72" s="23" t="s">
        <v>1059</v>
      </c>
      <c r="H72" s="26" t="s">
        <v>6121</v>
      </c>
    </row>
    <row r="73" spans="1:8" x14ac:dyDescent="0.3">
      <c r="A73" s="23" t="s">
        <v>1550</v>
      </c>
      <c r="B73" s="23" t="s">
        <v>6288</v>
      </c>
      <c r="C73" s="26" t="s">
        <v>4627</v>
      </c>
      <c r="D73" s="23" t="s">
        <v>6120</v>
      </c>
      <c r="E73" s="23">
        <v>18550</v>
      </c>
      <c r="F73" s="31">
        <v>45581</v>
      </c>
      <c r="G73" s="23" t="s">
        <v>1086</v>
      </c>
      <c r="H73" s="26" t="s">
        <v>6121</v>
      </c>
    </row>
    <row r="74" spans="1:8" x14ac:dyDescent="0.3">
      <c r="A74" s="26" t="s">
        <v>969</v>
      </c>
      <c r="B74" s="26" t="s">
        <v>6195</v>
      </c>
      <c r="C74" s="26" t="s">
        <v>4627</v>
      </c>
      <c r="D74" s="26" t="s">
        <v>6129</v>
      </c>
      <c r="E74" s="26">
        <v>18571</v>
      </c>
      <c r="F74" s="32">
        <v>42658</v>
      </c>
      <c r="G74" s="26" t="s">
        <v>968</v>
      </c>
      <c r="H74" s="26" t="s">
        <v>6121</v>
      </c>
    </row>
    <row r="75" spans="1:8" x14ac:dyDescent="0.3">
      <c r="A75" s="23" t="s">
        <v>2650</v>
      </c>
      <c r="B75" s="23" t="s">
        <v>6157</v>
      </c>
      <c r="C75" s="26" t="s">
        <v>4627</v>
      </c>
      <c r="D75" s="23" t="s">
        <v>6129</v>
      </c>
      <c r="E75" s="23">
        <v>18606</v>
      </c>
      <c r="F75" s="31">
        <v>44337</v>
      </c>
      <c r="G75" s="23" t="s">
        <v>1184</v>
      </c>
      <c r="H75" s="26" t="s">
        <v>6121</v>
      </c>
    </row>
    <row r="76" spans="1:8" x14ac:dyDescent="0.3">
      <c r="A76" s="26" t="s">
        <v>1633</v>
      </c>
      <c r="B76" s="26" t="s">
        <v>4705</v>
      </c>
      <c r="C76" s="26" t="s">
        <v>4627</v>
      </c>
      <c r="D76" s="26" t="s">
        <v>6120</v>
      </c>
      <c r="E76" s="26">
        <v>18618</v>
      </c>
      <c r="F76" s="32">
        <v>45337</v>
      </c>
      <c r="G76" s="26" t="s">
        <v>503</v>
      </c>
      <c r="H76" s="26" t="s">
        <v>6121</v>
      </c>
    </row>
    <row r="77" spans="1:8" x14ac:dyDescent="0.3">
      <c r="A77" s="26" t="s">
        <v>1796</v>
      </c>
      <c r="B77" s="26" t="s">
        <v>6185</v>
      </c>
      <c r="C77" s="26" t="s">
        <v>4627</v>
      </c>
      <c r="D77" s="26" t="s">
        <v>6120</v>
      </c>
      <c r="E77" s="26">
        <v>18653</v>
      </c>
      <c r="F77" s="32">
        <v>45165</v>
      </c>
      <c r="G77" s="26" t="s">
        <v>1795</v>
      </c>
      <c r="H77" s="26" t="s">
        <v>6121</v>
      </c>
    </row>
    <row r="78" spans="1:8" x14ac:dyDescent="0.3">
      <c r="A78" s="23" t="s">
        <v>1252</v>
      </c>
      <c r="B78" s="23" t="s">
        <v>5487</v>
      </c>
      <c r="C78" s="26" t="s">
        <v>4627</v>
      </c>
      <c r="D78" s="23" t="s">
        <v>6129</v>
      </c>
      <c r="E78" s="23">
        <v>18789</v>
      </c>
      <c r="F78" s="31">
        <v>42860</v>
      </c>
      <c r="G78" s="23" t="s">
        <v>1251</v>
      </c>
      <c r="H78" s="26" t="s">
        <v>6121</v>
      </c>
    </row>
    <row r="79" spans="1:8" x14ac:dyDescent="0.3">
      <c r="A79" s="23" t="s">
        <v>872</v>
      </c>
      <c r="B79" s="23" t="s">
        <v>5675</v>
      </c>
      <c r="C79" s="26" t="s">
        <v>4627</v>
      </c>
      <c r="D79" s="23" t="s">
        <v>6129</v>
      </c>
      <c r="E79" s="23">
        <v>18797</v>
      </c>
      <c r="F79" s="31">
        <v>42556</v>
      </c>
      <c r="G79" s="23" t="s">
        <v>871</v>
      </c>
      <c r="H79" s="26" t="s">
        <v>6121</v>
      </c>
    </row>
    <row r="80" spans="1:8" x14ac:dyDescent="0.3">
      <c r="A80" s="26" t="s">
        <v>449</v>
      </c>
      <c r="B80" s="26" t="s">
        <v>5267</v>
      </c>
      <c r="C80" s="26" t="s">
        <v>4627</v>
      </c>
      <c r="D80" s="26" t="s">
        <v>6120</v>
      </c>
      <c r="E80" s="26">
        <v>18927</v>
      </c>
      <c r="F80" s="32">
        <v>43188</v>
      </c>
      <c r="G80" s="26" t="s">
        <v>309</v>
      </c>
      <c r="H80" s="26" t="s">
        <v>6121</v>
      </c>
    </row>
    <row r="81" spans="1:8" x14ac:dyDescent="0.3">
      <c r="A81" s="23" t="s">
        <v>771</v>
      </c>
      <c r="B81" s="23" t="s">
        <v>6271</v>
      </c>
      <c r="C81" s="23" t="s">
        <v>4642</v>
      </c>
      <c r="D81" s="23" t="s">
        <v>6127</v>
      </c>
      <c r="E81" s="23">
        <v>18930</v>
      </c>
      <c r="F81" s="31">
        <v>44498</v>
      </c>
      <c r="G81" s="23" t="s">
        <v>770</v>
      </c>
      <c r="H81" s="26" t="s">
        <v>6121</v>
      </c>
    </row>
    <row r="82" spans="1:8" x14ac:dyDescent="0.3">
      <c r="A82" s="26" t="s">
        <v>2137</v>
      </c>
      <c r="B82" s="26" t="s">
        <v>6262</v>
      </c>
      <c r="C82" s="26" t="s">
        <v>4627</v>
      </c>
      <c r="D82" s="26" t="s">
        <v>6129</v>
      </c>
      <c r="E82" s="26">
        <v>18960</v>
      </c>
      <c r="F82" s="32">
        <v>42764</v>
      </c>
      <c r="G82" s="26" t="s">
        <v>1066</v>
      </c>
      <c r="H82" s="26" t="s">
        <v>6121</v>
      </c>
    </row>
    <row r="83" spans="1:8" x14ac:dyDescent="0.3">
      <c r="A83" s="23" t="s">
        <v>3783</v>
      </c>
      <c r="B83" s="23" t="s">
        <v>6191</v>
      </c>
      <c r="C83" s="26" t="s">
        <v>4627</v>
      </c>
      <c r="D83" s="23" t="s">
        <v>6120</v>
      </c>
      <c r="E83" s="23">
        <v>19072</v>
      </c>
      <c r="F83" s="31">
        <v>43233</v>
      </c>
      <c r="G83" s="23" t="s">
        <v>1189</v>
      </c>
      <c r="H83" s="26" t="s">
        <v>6121</v>
      </c>
    </row>
    <row r="84" spans="1:8" x14ac:dyDescent="0.3">
      <c r="A84" s="26" t="s">
        <v>1933</v>
      </c>
      <c r="B84" s="26" t="s">
        <v>6230</v>
      </c>
      <c r="C84" s="23" t="s">
        <v>4642</v>
      </c>
      <c r="D84" s="26" t="s">
        <v>6129</v>
      </c>
      <c r="E84" s="26">
        <v>19174</v>
      </c>
      <c r="F84" s="32">
        <v>42497</v>
      </c>
      <c r="G84" s="26" t="s">
        <v>1932</v>
      </c>
      <c r="H84" s="26" t="s">
        <v>6121</v>
      </c>
    </row>
    <row r="85" spans="1:8" x14ac:dyDescent="0.3">
      <c r="A85" s="26" t="s">
        <v>1498</v>
      </c>
      <c r="B85" s="26" t="s">
        <v>7262</v>
      </c>
      <c r="C85" s="26" t="s">
        <v>4627</v>
      </c>
      <c r="D85" s="26" t="s">
        <v>6120</v>
      </c>
      <c r="E85" s="26">
        <v>19185</v>
      </c>
      <c r="F85" s="32">
        <v>44430</v>
      </c>
      <c r="G85" s="26" t="s">
        <v>415</v>
      </c>
      <c r="H85" s="26" t="s">
        <v>6121</v>
      </c>
    </row>
    <row r="86" spans="1:8" x14ac:dyDescent="0.3">
      <c r="A86" s="23" t="s">
        <v>1067</v>
      </c>
      <c r="B86" s="23" t="s">
        <v>6194</v>
      </c>
      <c r="C86" s="23" t="s">
        <v>4642</v>
      </c>
      <c r="D86" s="23" t="s">
        <v>6120</v>
      </c>
      <c r="E86" s="23">
        <v>19200</v>
      </c>
      <c r="F86" s="31">
        <v>42592</v>
      </c>
      <c r="G86" s="23" t="s">
        <v>1066</v>
      </c>
      <c r="H86" s="26" t="s">
        <v>6121</v>
      </c>
    </row>
    <row r="87" spans="1:8" x14ac:dyDescent="0.3">
      <c r="A87" s="26" t="s">
        <v>2314</v>
      </c>
      <c r="B87" s="26" t="s">
        <v>6205</v>
      </c>
      <c r="C87" s="26" t="s">
        <v>4627</v>
      </c>
      <c r="D87" s="26" t="s">
        <v>6127</v>
      </c>
      <c r="E87" s="26">
        <v>19234</v>
      </c>
      <c r="F87" s="32">
        <v>45428</v>
      </c>
      <c r="G87" s="26" t="s">
        <v>583</v>
      </c>
      <c r="H87" s="26" t="s">
        <v>6121</v>
      </c>
    </row>
    <row r="88" spans="1:8" x14ac:dyDescent="0.3">
      <c r="A88" s="23" t="s">
        <v>115</v>
      </c>
      <c r="B88" s="23" t="s">
        <v>6229</v>
      </c>
      <c r="C88" s="23" t="s">
        <v>4642</v>
      </c>
      <c r="D88" s="23" t="s">
        <v>6120</v>
      </c>
      <c r="E88" s="23">
        <v>19235</v>
      </c>
      <c r="F88" s="31">
        <v>46024</v>
      </c>
      <c r="G88" s="23" t="s">
        <v>114</v>
      </c>
      <c r="H88" s="26" t="s">
        <v>6121</v>
      </c>
    </row>
    <row r="89" spans="1:8" x14ac:dyDescent="0.3">
      <c r="A89" s="26" t="s">
        <v>2196</v>
      </c>
      <c r="B89" s="26" t="s">
        <v>6224</v>
      </c>
      <c r="C89" s="26" t="s">
        <v>4627</v>
      </c>
      <c r="D89" s="26" t="s">
        <v>6129</v>
      </c>
      <c r="E89" s="26">
        <v>19249</v>
      </c>
      <c r="F89" s="32">
        <v>44156</v>
      </c>
      <c r="G89" s="26" t="s">
        <v>85</v>
      </c>
      <c r="H89" s="26" t="s">
        <v>6121</v>
      </c>
    </row>
    <row r="90" spans="1:8" x14ac:dyDescent="0.3">
      <c r="A90" s="26" t="s">
        <v>460</v>
      </c>
      <c r="B90" s="26" t="s">
        <v>6292</v>
      </c>
      <c r="C90" s="23" t="s">
        <v>4642</v>
      </c>
      <c r="D90" s="26" t="s">
        <v>6123</v>
      </c>
      <c r="E90" s="26">
        <v>19281</v>
      </c>
      <c r="F90" s="32">
        <v>44490</v>
      </c>
      <c r="G90" s="26" t="s">
        <v>459</v>
      </c>
      <c r="H90" s="26" t="s">
        <v>6121</v>
      </c>
    </row>
    <row r="91" spans="1:8" x14ac:dyDescent="0.3">
      <c r="A91" s="26" t="s">
        <v>1992</v>
      </c>
      <c r="B91" s="26" t="s">
        <v>6313</v>
      </c>
      <c r="C91" s="23" t="s">
        <v>4642</v>
      </c>
      <c r="D91" s="26" t="s">
        <v>6120</v>
      </c>
      <c r="E91" s="26">
        <v>19285</v>
      </c>
      <c r="F91" s="32">
        <v>45138</v>
      </c>
      <c r="G91" s="26" t="s">
        <v>2047</v>
      </c>
      <c r="H91" s="26" t="s">
        <v>6121</v>
      </c>
    </row>
    <row r="92" spans="1:8" x14ac:dyDescent="0.3">
      <c r="A92" s="26" t="s">
        <v>1197</v>
      </c>
      <c r="B92" s="26" t="s">
        <v>5781</v>
      </c>
      <c r="C92" s="26" t="s">
        <v>4627</v>
      </c>
      <c r="D92" s="26" t="s">
        <v>6123</v>
      </c>
      <c r="E92" s="26">
        <v>19365</v>
      </c>
      <c r="F92" s="32">
        <v>45187</v>
      </c>
      <c r="G92" s="26" t="s">
        <v>638</v>
      </c>
      <c r="H92" s="26" t="s">
        <v>6121</v>
      </c>
    </row>
    <row r="93" spans="1:8" x14ac:dyDescent="0.3">
      <c r="A93" s="23" t="s">
        <v>2534</v>
      </c>
      <c r="B93" s="23" t="s">
        <v>6346</v>
      </c>
      <c r="C93" s="23" t="s">
        <v>4642</v>
      </c>
      <c r="D93" s="23" t="s">
        <v>6127</v>
      </c>
      <c r="E93" s="23">
        <v>19373</v>
      </c>
      <c r="F93" s="31">
        <v>45926</v>
      </c>
      <c r="G93" s="23" t="s">
        <v>192</v>
      </c>
      <c r="H93" s="26" t="s">
        <v>6121</v>
      </c>
    </row>
    <row r="94" spans="1:8" x14ac:dyDescent="0.3">
      <c r="A94" s="23" t="s">
        <v>988</v>
      </c>
      <c r="B94" s="23" t="s">
        <v>6233</v>
      </c>
      <c r="C94" s="26" t="s">
        <v>4627</v>
      </c>
      <c r="D94" s="23" t="s">
        <v>6127</v>
      </c>
      <c r="E94" s="23">
        <v>19435</v>
      </c>
      <c r="F94" s="31">
        <v>43868</v>
      </c>
      <c r="G94" s="23" t="s">
        <v>583</v>
      </c>
      <c r="H94" s="26" t="s">
        <v>6121</v>
      </c>
    </row>
    <row r="95" spans="1:8" x14ac:dyDescent="0.3">
      <c r="A95" s="23" t="s">
        <v>4019</v>
      </c>
      <c r="B95" s="23" t="s">
        <v>6403</v>
      </c>
      <c r="C95" s="26" t="s">
        <v>4627</v>
      </c>
      <c r="D95" s="23" t="s">
        <v>6120</v>
      </c>
      <c r="E95" s="23">
        <v>19497</v>
      </c>
      <c r="F95" s="31">
        <v>45179</v>
      </c>
      <c r="G95" s="23" t="s">
        <v>886</v>
      </c>
      <c r="H95" s="26" t="s">
        <v>6121</v>
      </c>
    </row>
    <row r="96" spans="1:8" x14ac:dyDescent="0.3">
      <c r="A96" s="26" t="s">
        <v>1881</v>
      </c>
      <c r="B96" s="26" t="s">
        <v>6216</v>
      </c>
      <c r="C96" s="26" t="s">
        <v>4627</v>
      </c>
      <c r="D96" s="26" t="s">
        <v>6120</v>
      </c>
      <c r="E96" s="26">
        <v>19608</v>
      </c>
      <c r="F96" s="32">
        <v>43178</v>
      </c>
      <c r="G96" s="26" t="s">
        <v>1932</v>
      </c>
      <c r="H96" s="26" t="s">
        <v>6121</v>
      </c>
    </row>
    <row r="97" spans="1:8" x14ac:dyDescent="0.3">
      <c r="A97" s="23" t="s">
        <v>103</v>
      </c>
      <c r="B97" s="23" t="s">
        <v>6336</v>
      </c>
      <c r="C97" s="23" t="s">
        <v>4642</v>
      </c>
      <c r="D97" s="23" t="s">
        <v>6120</v>
      </c>
      <c r="E97" s="23">
        <v>19621</v>
      </c>
      <c r="F97" s="31">
        <v>45198</v>
      </c>
      <c r="G97" s="23" t="s">
        <v>102</v>
      </c>
      <c r="H97" s="26" t="s">
        <v>6121</v>
      </c>
    </row>
    <row r="98" spans="1:8" x14ac:dyDescent="0.3">
      <c r="A98" s="26" t="s">
        <v>333</v>
      </c>
      <c r="B98" s="26" t="s">
        <v>6248</v>
      </c>
      <c r="C98" s="26" t="s">
        <v>4627</v>
      </c>
      <c r="D98" s="26" t="s">
        <v>6123</v>
      </c>
      <c r="E98" s="26">
        <v>19651</v>
      </c>
      <c r="F98" s="32">
        <v>44485</v>
      </c>
      <c r="G98" s="26" t="s">
        <v>177</v>
      </c>
      <c r="H98" s="26" t="s">
        <v>6121</v>
      </c>
    </row>
    <row r="99" spans="1:8" x14ac:dyDescent="0.3">
      <c r="A99" s="26" t="s">
        <v>1479</v>
      </c>
      <c r="B99" s="26" t="s">
        <v>6266</v>
      </c>
      <c r="C99" s="26" t="s">
        <v>4627</v>
      </c>
      <c r="D99" s="26" t="s">
        <v>6129</v>
      </c>
      <c r="E99" s="26">
        <v>19715</v>
      </c>
      <c r="F99" s="32">
        <v>44540</v>
      </c>
      <c r="G99" s="26" t="s">
        <v>699</v>
      </c>
      <c r="H99" s="26" t="s">
        <v>6121</v>
      </c>
    </row>
    <row r="100" spans="1:8" x14ac:dyDescent="0.3">
      <c r="A100" s="23" t="s">
        <v>606</v>
      </c>
      <c r="B100" s="23" t="s">
        <v>5903</v>
      </c>
      <c r="C100" s="23" t="s">
        <v>4642</v>
      </c>
      <c r="D100" s="23" t="s">
        <v>6123</v>
      </c>
      <c r="E100" s="23">
        <v>19768</v>
      </c>
      <c r="F100" s="31">
        <v>42685</v>
      </c>
      <c r="G100" s="23" t="s">
        <v>605</v>
      </c>
      <c r="H100" s="26" t="s">
        <v>6121</v>
      </c>
    </row>
    <row r="101" spans="1:8" x14ac:dyDescent="0.3">
      <c r="A101" s="26" t="s">
        <v>681</v>
      </c>
      <c r="B101" s="26" t="s">
        <v>5220</v>
      </c>
      <c r="C101" s="23" t="s">
        <v>4642</v>
      </c>
      <c r="D101" s="26" t="s">
        <v>6129</v>
      </c>
      <c r="E101" s="26">
        <v>19956</v>
      </c>
      <c r="F101" s="32">
        <v>42403</v>
      </c>
      <c r="G101" s="26" t="s">
        <v>108</v>
      </c>
      <c r="H101" s="26" t="s">
        <v>6121</v>
      </c>
    </row>
    <row r="102" spans="1:8" x14ac:dyDescent="0.3">
      <c r="A102" s="26" t="s">
        <v>509</v>
      </c>
      <c r="B102" s="26" t="s">
        <v>6331</v>
      </c>
      <c r="C102" s="26" t="s">
        <v>4627</v>
      </c>
      <c r="D102" s="26" t="s">
        <v>6129</v>
      </c>
      <c r="E102" s="26">
        <v>20050</v>
      </c>
      <c r="F102" s="32">
        <v>42982</v>
      </c>
      <c r="G102" s="26" t="s">
        <v>259</v>
      </c>
      <c r="H102" s="26" t="s">
        <v>6121</v>
      </c>
    </row>
    <row r="103" spans="1:8" x14ac:dyDescent="0.3">
      <c r="A103" s="26" t="s">
        <v>172</v>
      </c>
      <c r="B103" s="26" t="s">
        <v>5885</v>
      </c>
      <c r="C103" s="23" t="s">
        <v>4642</v>
      </c>
      <c r="D103" s="26" t="s">
        <v>6129</v>
      </c>
      <c r="E103" s="26">
        <v>20081</v>
      </c>
      <c r="F103" s="32">
        <v>45020</v>
      </c>
      <c r="G103" s="26" t="s">
        <v>315</v>
      </c>
      <c r="H103" s="26" t="s">
        <v>6121</v>
      </c>
    </row>
    <row r="104" spans="1:8" x14ac:dyDescent="0.3">
      <c r="A104" s="26" t="s">
        <v>210</v>
      </c>
      <c r="B104" s="26" t="s">
        <v>6149</v>
      </c>
      <c r="C104" s="23" t="s">
        <v>4642</v>
      </c>
      <c r="D104" s="26" t="s">
        <v>6129</v>
      </c>
      <c r="E104" s="26">
        <v>20131</v>
      </c>
      <c r="F104" s="32">
        <v>44468</v>
      </c>
      <c r="G104" s="26" t="s">
        <v>209</v>
      </c>
      <c r="H104" s="26" t="s">
        <v>6121</v>
      </c>
    </row>
    <row r="105" spans="1:8" x14ac:dyDescent="0.3">
      <c r="A105" s="23" t="s">
        <v>877</v>
      </c>
      <c r="B105" s="23" t="s">
        <v>6405</v>
      </c>
      <c r="C105" s="23" t="s">
        <v>4642</v>
      </c>
      <c r="D105" s="23" t="s">
        <v>6129</v>
      </c>
      <c r="E105" s="23">
        <v>20198</v>
      </c>
      <c r="F105" s="31">
        <v>43792</v>
      </c>
      <c r="G105" s="23" t="s">
        <v>876</v>
      </c>
      <c r="H105" s="26" t="s">
        <v>6121</v>
      </c>
    </row>
    <row r="106" spans="1:8" x14ac:dyDescent="0.3">
      <c r="A106" s="26" t="s">
        <v>1312</v>
      </c>
      <c r="B106" s="26" t="s">
        <v>6249</v>
      </c>
      <c r="C106" s="26" t="s">
        <v>4627</v>
      </c>
      <c r="D106" s="26" t="s">
        <v>6143</v>
      </c>
      <c r="E106" s="26">
        <v>20216</v>
      </c>
      <c r="F106" s="32">
        <v>44425</v>
      </c>
      <c r="G106" s="26" t="s">
        <v>1346</v>
      </c>
      <c r="H106" s="26" t="s">
        <v>6121</v>
      </c>
    </row>
    <row r="107" spans="1:8" x14ac:dyDescent="0.3">
      <c r="A107" s="26" t="s">
        <v>928</v>
      </c>
      <c r="B107" s="26" t="s">
        <v>6368</v>
      </c>
      <c r="C107" s="26" t="s">
        <v>4627</v>
      </c>
      <c r="D107" s="26" t="s">
        <v>6123</v>
      </c>
      <c r="E107" s="26">
        <v>20256</v>
      </c>
      <c r="F107" s="32">
        <v>43007</v>
      </c>
      <c r="G107" s="26" t="s">
        <v>1232</v>
      </c>
      <c r="H107" s="26" t="s">
        <v>6121</v>
      </c>
    </row>
    <row r="108" spans="1:8" x14ac:dyDescent="0.3">
      <c r="A108" s="26" t="s">
        <v>79</v>
      </c>
      <c r="B108" s="26" t="s">
        <v>5275</v>
      </c>
      <c r="C108" s="26" t="s">
        <v>4627</v>
      </c>
      <c r="D108" s="26" t="s">
        <v>6129</v>
      </c>
      <c r="E108" s="26">
        <v>20357</v>
      </c>
      <c r="F108" s="32">
        <v>44910</v>
      </c>
      <c r="G108" s="26" t="s">
        <v>78</v>
      </c>
      <c r="H108" s="26" t="s">
        <v>6121</v>
      </c>
    </row>
    <row r="109" spans="1:8" x14ac:dyDescent="0.3">
      <c r="A109" s="26" t="s">
        <v>46</v>
      </c>
      <c r="B109" s="26" t="s">
        <v>5189</v>
      </c>
      <c r="C109" s="26" t="s">
        <v>4627</v>
      </c>
      <c r="D109" s="26" t="s">
        <v>6127</v>
      </c>
      <c r="E109" s="26">
        <v>20415</v>
      </c>
      <c r="F109" s="32">
        <v>44306</v>
      </c>
      <c r="G109" s="26" t="s">
        <v>45</v>
      </c>
      <c r="H109" s="26" t="s">
        <v>6121</v>
      </c>
    </row>
    <row r="110" spans="1:8" x14ac:dyDescent="0.3">
      <c r="A110" s="23" t="s">
        <v>4483</v>
      </c>
      <c r="B110" s="23" t="s">
        <v>6295</v>
      </c>
      <c r="C110" s="23" t="s">
        <v>4642</v>
      </c>
      <c r="D110" s="23" t="s">
        <v>6123</v>
      </c>
      <c r="E110" s="23">
        <v>20530</v>
      </c>
      <c r="F110" s="31">
        <v>43296</v>
      </c>
      <c r="G110" s="23" t="s">
        <v>2638</v>
      </c>
      <c r="H110" s="26" t="s">
        <v>6121</v>
      </c>
    </row>
    <row r="111" spans="1:8" x14ac:dyDescent="0.3">
      <c r="A111" s="26" t="s">
        <v>292</v>
      </c>
      <c r="B111" s="26" t="s">
        <v>6291</v>
      </c>
      <c r="C111" s="23" t="s">
        <v>4642</v>
      </c>
      <c r="D111" s="26" t="s">
        <v>6120</v>
      </c>
      <c r="E111" s="26">
        <v>20579</v>
      </c>
      <c r="F111" s="32">
        <v>42725</v>
      </c>
      <c r="G111" s="26" t="s">
        <v>85</v>
      </c>
      <c r="H111" s="26" t="s">
        <v>6121</v>
      </c>
    </row>
    <row r="112" spans="1:8" x14ac:dyDescent="0.3">
      <c r="A112" s="26" t="s">
        <v>715</v>
      </c>
      <c r="B112" s="26" t="s">
        <v>6329</v>
      </c>
      <c r="C112" s="26" t="s">
        <v>4627</v>
      </c>
      <c r="D112" s="26" t="s">
        <v>6129</v>
      </c>
      <c r="E112" s="26">
        <v>20587</v>
      </c>
      <c r="F112" s="32">
        <v>43335</v>
      </c>
      <c r="G112" s="26" t="s">
        <v>714</v>
      </c>
      <c r="H112" s="26" t="s">
        <v>6121</v>
      </c>
    </row>
    <row r="113" spans="1:8" x14ac:dyDescent="0.3">
      <c r="A113" s="23" t="s">
        <v>1453</v>
      </c>
      <c r="B113" s="23" t="s">
        <v>6133</v>
      </c>
      <c r="C113" s="26" t="s">
        <v>4627</v>
      </c>
      <c r="D113" s="23" t="s">
        <v>6129</v>
      </c>
      <c r="E113" s="23">
        <v>20689</v>
      </c>
      <c r="F113" s="31">
        <v>43283</v>
      </c>
      <c r="G113" s="23" t="s">
        <v>1452</v>
      </c>
      <c r="H113" s="26" t="s">
        <v>6121</v>
      </c>
    </row>
    <row r="114" spans="1:8" x14ac:dyDescent="0.3">
      <c r="A114" s="26" t="s">
        <v>1928</v>
      </c>
      <c r="B114" s="26" t="s">
        <v>4963</v>
      </c>
      <c r="C114" s="26" t="s">
        <v>4627</v>
      </c>
      <c r="D114" s="26" t="s">
        <v>6120</v>
      </c>
      <c r="E114" s="26">
        <v>20725</v>
      </c>
      <c r="F114" s="32">
        <v>43427</v>
      </c>
      <c r="G114" s="26" t="s">
        <v>366</v>
      </c>
      <c r="H114" s="26" t="s">
        <v>6256</v>
      </c>
    </row>
    <row r="115" spans="1:8" x14ac:dyDescent="0.3">
      <c r="A115" s="23" t="s">
        <v>504</v>
      </c>
      <c r="B115" s="23" t="s">
        <v>6261</v>
      </c>
      <c r="C115" s="26" t="s">
        <v>4627</v>
      </c>
      <c r="D115" s="23" t="s">
        <v>6127</v>
      </c>
      <c r="E115" s="23">
        <v>20765</v>
      </c>
      <c r="F115" s="31">
        <v>43919</v>
      </c>
      <c r="G115" s="23" t="s">
        <v>503</v>
      </c>
      <c r="H115" s="26" t="s">
        <v>6121</v>
      </c>
    </row>
    <row r="116" spans="1:8" x14ac:dyDescent="0.3">
      <c r="A116" s="23" t="s">
        <v>1502</v>
      </c>
      <c r="B116" s="23" t="s">
        <v>6350</v>
      </c>
      <c r="C116" s="26" t="s">
        <v>4627</v>
      </c>
      <c r="D116" s="23" t="s">
        <v>6123</v>
      </c>
      <c r="E116" s="23">
        <v>20773</v>
      </c>
      <c r="F116" s="31">
        <v>45279</v>
      </c>
      <c r="G116" s="23" t="s">
        <v>4613</v>
      </c>
      <c r="H116" s="26" t="s">
        <v>6121</v>
      </c>
    </row>
    <row r="117" spans="1:8" x14ac:dyDescent="0.3">
      <c r="A117" s="23" t="s">
        <v>847</v>
      </c>
      <c r="B117" s="23" t="s">
        <v>6135</v>
      </c>
      <c r="C117" s="23" t="s">
        <v>4642</v>
      </c>
      <c r="D117" s="23" t="s">
        <v>6123</v>
      </c>
      <c r="E117" s="23">
        <v>20783</v>
      </c>
      <c r="F117" s="31">
        <v>44613</v>
      </c>
      <c r="G117" s="23" t="s">
        <v>846</v>
      </c>
      <c r="H117" s="26" t="s">
        <v>6121</v>
      </c>
    </row>
    <row r="118" spans="1:8" x14ac:dyDescent="0.3">
      <c r="A118" s="26" t="s">
        <v>286</v>
      </c>
      <c r="B118" s="26" t="s">
        <v>6289</v>
      </c>
      <c r="C118" s="26" t="s">
        <v>4627</v>
      </c>
      <c r="D118" s="26" t="s">
        <v>6127</v>
      </c>
      <c r="E118" s="26">
        <v>20795</v>
      </c>
      <c r="F118" s="32">
        <v>44889</v>
      </c>
      <c r="G118" s="26" t="s">
        <v>285</v>
      </c>
      <c r="H118" s="26" t="s">
        <v>6121</v>
      </c>
    </row>
    <row r="119" spans="1:8" x14ac:dyDescent="0.3">
      <c r="A119" s="23" t="s">
        <v>433</v>
      </c>
      <c r="B119" s="23" t="s">
        <v>6296</v>
      </c>
      <c r="C119" s="26" t="s">
        <v>4627</v>
      </c>
      <c r="D119" s="23" t="s">
        <v>6120</v>
      </c>
      <c r="E119" s="23">
        <v>20867</v>
      </c>
      <c r="F119" s="31">
        <v>44037</v>
      </c>
      <c r="G119" s="23" t="s">
        <v>432</v>
      </c>
      <c r="H119" s="26" t="s">
        <v>6121</v>
      </c>
    </row>
    <row r="120" spans="1:8" x14ac:dyDescent="0.3">
      <c r="A120" s="26" t="s">
        <v>1442</v>
      </c>
      <c r="B120" s="26" t="s">
        <v>6301</v>
      </c>
      <c r="C120" s="23" t="s">
        <v>4642</v>
      </c>
      <c r="D120" s="26" t="s">
        <v>6143</v>
      </c>
      <c r="E120" s="26">
        <v>20896</v>
      </c>
      <c r="F120" s="32">
        <v>44344</v>
      </c>
      <c r="G120" s="26" t="s">
        <v>549</v>
      </c>
      <c r="H120" s="26" t="s">
        <v>6121</v>
      </c>
    </row>
    <row r="121" spans="1:8" x14ac:dyDescent="0.3">
      <c r="A121" s="26" t="s">
        <v>1026</v>
      </c>
      <c r="B121" s="26" t="s">
        <v>6307</v>
      </c>
      <c r="C121" s="23" t="s">
        <v>4642</v>
      </c>
      <c r="D121" s="26" t="s">
        <v>6120</v>
      </c>
      <c r="E121" s="26">
        <v>20924</v>
      </c>
      <c r="F121" s="32">
        <v>44321</v>
      </c>
      <c r="G121" s="26" t="s">
        <v>638</v>
      </c>
      <c r="H121" s="26" t="s">
        <v>6121</v>
      </c>
    </row>
    <row r="122" spans="1:8" x14ac:dyDescent="0.3">
      <c r="A122" s="26" t="s">
        <v>1664</v>
      </c>
      <c r="B122" s="26" t="s">
        <v>6327</v>
      </c>
      <c r="C122" s="23" t="s">
        <v>4642</v>
      </c>
      <c r="D122" s="26" t="s">
        <v>6120</v>
      </c>
      <c r="E122" s="26">
        <v>20947</v>
      </c>
      <c r="F122" s="32">
        <v>44710</v>
      </c>
      <c r="G122" s="26" t="s">
        <v>232</v>
      </c>
      <c r="H122" s="26" t="s">
        <v>6121</v>
      </c>
    </row>
    <row r="123" spans="1:8" x14ac:dyDescent="0.3">
      <c r="A123" s="23" t="s">
        <v>416</v>
      </c>
      <c r="B123" s="23" t="s">
        <v>5689</v>
      </c>
      <c r="C123" s="23" t="s">
        <v>4642</v>
      </c>
      <c r="D123" s="23" t="s">
        <v>6129</v>
      </c>
      <c r="E123" s="23">
        <v>20958</v>
      </c>
      <c r="F123" s="31">
        <v>44605</v>
      </c>
      <c r="G123" s="23" t="s">
        <v>415</v>
      </c>
      <c r="H123" s="26" t="s">
        <v>6121</v>
      </c>
    </row>
    <row r="124" spans="1:8" x14ac:dyDescent="0.3">
      <c r="A124" s="26" t="s">
        <v>1437</v>
      </c>
      <c r="B124" s="26" t="s">
        <v>6279</v>
      </c>
      <c r="C124" s="26" t="s">
        <v>4627</v>
      </c>
      <c r="D124" s="26" t="s">
        <v>6129</v>
      </c>
      <c r="E124" s="26">
        <v>21004</v>
      </c>
      <c r="F124" s="32">
        <v>45908</v>
      </c>
      <c r="G124" s="26" t="s">
        <v>4063</v>
      </c>
      <c r="H124" s="26" t="s">
        <v>6121</v>
      </c>
    </row>
    <row r="125" spans="1:8" x14ac:dyDescent="0.3">
      <c r="A125" s="23" t="s">
        <v>97</v>
      </c>
      <c r="B125" s="23" t="s">
        <v>6212</v>
      </c>
      <c r="C125" s="26" t="s">
        <v>4627</v>
      </c>
      <c r="D125" s="23" t="s">
        <v>6120</v>
      </c>
      <c r="E125" s="23">
        <v>21014</v>
      </c>
      <c r="F125" s="31">
        <v>43274</v>
      </c>
      <c r="G125" s="23" t="s">
        <v>96</v>
      </c>
      <c r="H125" s="26" t="s">
        <v>6121</v>
      </c>
    </row>
    <row r="126" spans="1:8" x14ac:dyDescent="0.3">
      <c r="A126" s="23" t="s">
        <v>765</v>
      </c>
      <c r="B126" s="23" t="s">
        <v>5185</v>
      </c>
      <c r="C126" s="23" t="s">
        <v>4642</v>
      </c>
      <c r="D126" s="23" t="s">
        <v>6129</v>
      </c>
      <c r="E126" s="23">
        <v>21048</v>
      </c>
      <c r="F126" s="31">
        <v>45934</v>
      </c>
      <c r="G126" s="23" t="s">
        <v>131</v>
      </c>
      <c r="H126" s="26" t="s">
        <v>6121</v>
      </c>
    </row>
    <row r="127" spans="1:8" x14ac:dyDescent="0.3">
      <c r="A127" s="26" t="s">
        <v>1852</v>
      </c>
      <c r="B127" s="26" t="s">
        <v>6387</v>
      </c>
      <c r="C127" s="23" t="s">
        <v>4642</v>
      </c>
      <c r="D127" s="26" t="s">
        <v>6123</v>
      </c>
      <c r="E127" s="26">
        <v>21104</v>
      </c>
      <c r="F127" s="32">
        <v>45588</v>
      </c>
      <c r="G127" s="26" t="s">
        <v>2005</v>
      </c>
      <c r="H127" s="26" t="s">
        <v>6121</v>
      </c>
    </row>
    <row r="128" spans="1:8" x14ac:dyDescent="0.3">
      <c r="A128" s="23" t="s">
        <v>2252</v>
      </c>
      <c r="B128" s="23" t="s">
        <v>6166</v>
      </c>
      <c r="C128" s="26" t="s">
        <v>4627</v>
      </c>
      <c r="D128" s="23" t="s">
        <v>6123</v>
      </c>
      <c r="E128" s="23">
        <v>21122</v>
      </c>
      <c r="F128" s="31">
        <v>44631</v>
      </c>
      <c r="G128" s="23" t="s">
        <v>611</v>
      </c>
      <c r="H128" s="26" t="s">
        <v>6121</v>
      </c>
    </row>
    <row r="129" spans="1:8" x14ac:dyDescent="0.3">
      <c r="A129" s="23" t="s">
        <v>3045</v>
      </c>
      <c r="B129" s="23" t="s">
        <v>6397</v>
      </c>
      <c r="C129" s="23" t="s">
        <v>4642</v>
      </c>
      <c r="D129" s="23" t="s">
        <v>6127</v>
      </c>
      <c r="E129" s="23">
        <v>21150</v>
      </c>
      <c r="F129" s="31">
        <v>44341</v>
      </c>
      <c r="G129" s="23" t="s">
        <v>1474</v>
      </c>
      <c r="H129" s="26" t="s">
        <v>6121</v>
      </c>
    </row>
    <row r="130" spans="1:8" x14ac:dyDescent="0.3">
      <c r="A130" s="26" t="s">
        <v>1431</v>
      </c>
      <c r="B130" s="26" t="s">
        <v>5540</v>
      </c>
      <c r="C130" s="26" t="s">
        <v>4627</v>
      </c>
      <c r="D130" s="26" t="s">
        <v>6129</v>
      </c>
      <c r="E130" s="26">
        <v>21197</v>
      </c>
      <c r="F130" s="32">
        <v>45406</v>
      </c>
      <c r="G130" s="26" t="s">
        <v>1430</v>
      </c>
      <c r="H130" s="26" t="s">
        <v>6121</v>
      </c>
    </row>
    <row r="131" spans="1:8" x14ac:dyDescent="0.3">
      <c r="A131" s="23" t="s">
        <v>265</v>
      </c>
      <c r="B131" s="23" t="s">
        <v>6413</v>
      </c>
      <c r="C131" s="23" t="s">
        <v>4642</v>
      </c>
      <c r="D131" s="23" t="s">
        <v>6129</v>
      </c>
      <c r="E131" s="23">
        <v>21232</v>
      </c>
      <c r="F131" s="31">
        <v>42446</v>
      </c>
      <c r="G131" s="23" t="s">
        <v>886</v>
      </c>
      <c r="H131" s="26" t="s">
        <v>6121</v>
      </c>
    </row>
    <row r="132" spans="1:8" x14ac:dyDescent="0.3">
      <c r="A132" s="26" t="s">
        <v>3635</v>
      </c>
      <c r="B132" s="26" t="s">
        <v>5077</v>
      </c>
      <c r="C132" s="26" t="s">
        <v>4627</v>
      </c>
      <c r="D132" s="26" t="s">
        <v>6120</v>
      </c>
      <c r="E132" s="26">
        <v>21322</v>
      </c>
      <c r="F132" s="32">
        <v>45789</v>
      </c>
      <c r="G132" s="26" t="s">
        <v>863</v>
      </c>
      <c r="H132" s="26" t="s">
        <v>6121</v>
      </c>
    </row>
    <row r="133" spans="1:8" x14ac:dyDescent="0.3">
      <c r="A133" s="23" t="s">
        <v>840</v>
      </c>
      <c r="B133" s="23" t="s">
        <v>6241</v>
      </c>
      <c r="C133" s="23" t="s">
        <v>4642</v>
      </c>
      <c r="D133" s="23" t="s">
        <v>6143</v>
      </c>
      <c r="E133" s="23">
        <v>21324</v>
      </c>
      <c r="F133" s="31">
        <v>43266</v>
      </c>
      <c r="G133" s="23" t="s">
        <v>839</v>
      </c>
      <c r="H133" s="26" t="s">
        <v>6121</v>
      </c>
    </row>
    <row r="134" spans="1:8" x14ac:dyDescent="0.3">
      <c r="A134" s="23" t="s">
        <v>2608</v>
      </c>
      <c r="B134" s="23" t="s">
        <v>5750</v>
      </c>
      <c r="C134" s="26" t="s">
        <v>4627</v>
      </c>
      <c r="D134" s="23" t="s">
        <v>6120</v>
      </c>
      <c r="E134" s="23">
        <v>21387</v>
      </c>
      <c r="F134" s="31">
        <v>44491</v>
      </c>
      <c r="G134" s="23" t="s">
        <v>2607</v>
      </c>
      <c r="H134" s="26" t="s">
        <v>6121</v>
      </c>
    </row>
    <row r="135" spans="1:8" x14ac:dyDescent="0.3">
      <c r="A135" s="23" t="s">
        <v>356</v>
      </c>
      <c r="B135" s="23" t="s">
        <v>6210</v>
      </c>
      <c r="C135" s="23" t="s">
        <v>4642</v>
      </c>
      <c r="D135" s="23" t="s">
        <v>6129</v>
      </c>
      <c r="E135" s="23">
        <v>21401</v>
      </c>
      <c r="F135" s="31">
        <v>45343</v>
      </c>
      <c r="G135" s="23" t="s">
        <v>355</v>
      </c>
      <c r="H135" s="26" t="s">
        <v>6121</v>
      </c>
    </row>
    <row r="136" spans="1:8" x14ac:dyDescent="0.3">
      <c r="A136" s="23" t="s">
        <v>410</v>
      </c>
      <c r="B136" s="23" t="s">
        <v>6152</v>
      </c>
      <c r="C136" s="26" t="s">
        <v>4627</v>
      </c>
      <c r="D136" s="23" t="s">
        <v>6120</v>
      </c>
      <c r="E136" s="23">
        <v>21435</v>
      </c>
      <c r="F136" s="31">
        <v>44926</v>
      </c>
      <c r="G136" s="23" t="s">
        <v>125</v>
      </c>
      <c r="H136" s="26" t="s">
        <v>6121</v>
      </c>
    </row>
    <row r="137" spans="1:8" x14ac:dyDescent="0.3">
      <c r="A137" s="26" t="s">
        <v>1378</v>
      </c>
      <c r="B137" s="26" t="s">
        <v>6321</v>
      </c>
      <c r="C137" s="26" t="s">
        <v>4627</v>
      </c>
      <c r="D137" s="26" t="s">
        <v>6120</v>
      </c>
      <c r="E137" s="26">
        <v>21452</v>
      </c>
      <c r="F137" s="32">
        <v>43924</v>
      </c>
      <c r="G137" s="26" t="s">
        <v>1932</v>
      </c>
      <c r="H137" s="26" t="s">
        <v>6121</v>
      </c>
    </row>
    <row r="138" spans="1:8" x14ac:dyDescent="0.3">
      <c r="A138" s="26" t="s">
        <v>1113</v>
      </c>
      <c r="B138" s="26" t="s">
        <v>6378</v>
      </c>
      <c r="C138" s="23" t="s">
        <v>4642</v>
      </c>
      <c r="D138" s="26" t="s">
        <v>6129</v>
      </c>
      <c r="E138" s="26">
        <v>21454</v>
      </c>
      <c r="F138" s="32">
        <v>44881</v>
      </c>
      <c r="G138" s="26" t="s">
        <v>1477</v>
      </c>
      <c r="H138" s="26" t="s">
        <v>6121</v>
      </c>
    </row>
    <row r="139" spans="1:8" x14ac:dyDescent="0.3">
      <c r="A139" s="23" t="s">
        <v>1343</v>
      </c>
      <c r="B139" s="23" t="s">
        <v>6196</v>
      </c>
      <c r="C139" s="26" t="s">
        <v>4627</v>
      </c>
      <c r="D139" s="23" t="s">
        <v>6129</v>
      </c>
      <c r="E139" s="23">
        <v>21462</v>
      </c>
      <c r="F139" s="31">
        <v>43429</v>
      </c>
      <c r="G139" s="23" t="s">
        <v>1342</v>
      </c>
      <c r="H139" s="26" t="s">
        <v>6121</v>
      </c>
    </row>
    <row r="140" spans="1:8" x14ac:dyDescent="0.3">
      <c r="A140" s="26" t="s">
        <v>3878</v>
      </c>
      <c r="B140" s="26" t="s">
        <v>5407</v>
      </c>
      <c r="C140" s="23" t="s">
        <v>4642</v>
      </c>
      <c r="D140" s="26" t="s">
        <v>6129</v>
      </c>
      <c r="E140" s="26">
        <v>21466</v>
      </c>
      <c r="F140" s="32">
        <v>44965</v>
      </c>
      <c r="G140" s="26" t="s">
        <v>6168</v>
      </c>
      <c r="H140" s="26" t="s">
        <v>6121</v>
      </c>
    </row>
    <row r="141" spans="1:8" x14ac:dyDescent="0.3">
      <c r="A141" s="23" t="s">
        <v>4392</v>
      </c>
      <c r="B141" s="23" t="s">
        <v>6281</v>
      </c>
      <c r="C141" s="26" t="s">
        <v>4627</v>
      </c>
      <c r="D141" s="23" t="s">
        <v>6123</v>
      </c>
      <c r="E141" s="23">
        <v>21544</v>
      </c>
      <c r="F141" s="31">
        <v>45650</v>
      </c>
      <c r="G141" s="23" t="s">
        <v>385</v>
      </c>
      <c r="H141" s="26" t="s">
        <v>6121</v>
      </c>
    </row>
    <row r="142" spans="1:8" x14ac:dyDescent="0.3">
      <c r="A142" s="26" t="s">
        <v>1131</v>
      </c>
      <c r="B142" s="26" t="s">
        <v>6153</v>
      </c>
      <c r="C142" s="26" t="s">
        <v>4627</v>
      </c>
      <c r="D142" s="26" t="s">
        <v>6129</v>
      </c>
      <c r="E142" s="26">
        <v>21546</v>
      </c>
      <c r="F142" s="32">
        <v>45124</v>
      </c>
      <c r="G142" s="26" t="s">
        <v>232</v>
      </c>
      <c r="H142" s="26" t="s">
        <v>6121</v>
      </c>
    </row>
    <row r="143" spans="1:8" x14ac:dyDescent="0.3">
      <c r="A143" s="26" t="s">
        <v>906</v>
      </c>
      <c r="B143" s="26" t="s">
        <v>6179</v>
      </c>
      <c r="C143" s="23" t="s">
        <v>4642</v>
      </c>
      <c r="D143" s="26" t="s">
        <v>6120</v>
      </c>
      <c r="E143" s="26">
        <v>21624</v>
      </c>
      <c r="F143" s="32">
        <v>45988</v>
      </c>
      <c r="G143" s="26" t="s">
        <v>905</v>
      </c>
      <c r="H143" s="26" t="s">
        <v>6121</v>
      </c>
    </row>
    <row r="144" spans="1:8" x14ac:dyDescent="0.3">
      <c r="A144" s="26" t="s">
        <v>1495</v>
      </c>
      <c r="B144" s="26" t="s">
        <v>6287</v>
      </c>
      <c r="C144" s="26" t="s">
        <v>4627</v>
      </c>
      <c r="D144" s="26" t="s">
        <v>6129</v>
      </c>
      <c r="E144" s="26">
        <v>21624</v>
      </c>
      <c r="F144" s="32">
        <v>45662</v>
      </c>
      <c r="G144" s="26" t="s">
        <v>1397</v>
      </c>
      <c r="H144" s="26" t="s">
        <v>6121</v>
      </c>
    </row>
    <row r="145" spans="1:8" x14ac:dyDescent="0.3">
      <c r="A145" s="26" t="s">
        <v>1596</v>
      </c>
      <c r="B145" s="26" t="s">
        <v>6187</v>
      </c>
      <c r="C145" s="26" t="s">
        <v>4627</v>
      </c>
      <c r="D145" s="26" t="s">
        <v>6127</v>
      </c>
      <c r="E145" s="26">
        <v>21633</v>
      </c>
      <c r="F145" s="32">
        <v>42471</v>
      </c>
      <c r="G145" s="26" t="s">
        <v>1397</v>
      </c>
      <c r="H145" s="26" t="s">
        <v>6121</v>
      </c>
    </row>
    <row r="146" spans="1:8" x14ac:dyDescent="0.3">
      <c r="A146" s="26" t="s">
        <v>523</v>
      </c>
      <c r="B146" s="26" t="s">
        <v>6215</v>
      </c>
      <c r="C146" s="26" t="s">
        <v>4627</v>
      </c>
      <c r="D146" s="26" t="s">
        <v>6129</v>
      </c>
      <c r="E146" s="26">
        <v>21637</v>
      </c>
      <c r="F146" s="32">
        <v>44618</v>
      </c>
      <c r="G146" s="26" t="s">
        <v>522</v>
      </c>
      <c r="H146" s="26" t="s">
        <v>6121</v>
      </c>
    </row>
    <row r="147" spans="1:8" x14ac:dyDescent="0.3">
      <c r="A147" s="23" t="s">
        <v>3910</v>
      </c>
      <c r="B147" s="23" t="s">
        <v>5546</v>
      </c>
      <c r="C147" s="23" t="s">
        <v>4642</v>
      </c>
      <c r="D147" s="23" t="s">
        <v>6123</v>
      </c>
      <c r="E147" s="23">
        <v>21653</v>
      </c>
      <c r="F147" s="31">
        <v>44364</v>
      </c>
      <c r="G147" s="23" t="s">
        <v>270</v>
      </c>
      <c r="H147" s="26" t="s">
        <v>6121</v>
      </c>
    </row>
    <row r="148" spans="1:8" x14ac:dyDescent="0.3">
      <c r="A148" s="26" t="s">
        <v>653</v>
      </c>
      <c r="B148" s="26" t="s">
        <v>6151</v>
      </c>
      <c r="C148" s="26" t="s">
        <v>4627</v>
      </c>
      <c r="D148" s="26" t="s">
        <v>6129</v>
      </c>
      <c r="E148" s="26">
        <v>21663</v>
      </c>
      <c r="F148" s="32">
        <v>44637</v>
      </c>
      <c r="G148" s="26" t="s">
        <v>652</v>
      </c>
      <c r="H148" s="26" t="s">
        <v>6121</v>
      </c>
    </row>
    <row r="149" spans="1:8" x14ac:dyDescent="0.3">
      <c r="A149" s="26" t="s">
        <v>527</v>
      </c>
      <c r="B149" s="26" t="s">
        <v>6173</v>
      </c>
      <c r="C149" s="26" t="s">
        <v>4627</v>
      </c>
      <c r="D149" s="26" t="s">
        <v>6143</v>
      </c>
      <c r="E149" s="26">
        <v>21666</v>
      </c>
      <c r="F149" s="32">
        <v>45538</v>
      </c>
      <c r="G149" s="26" t="s">
        <v>1889</v>
      </c>
      <c r="H149" s="26" t="s">
        <v>6121</v>
      </c>
    </row>
    <row r="150" spans="1:8" x14ac:dyDescent="0.3">
      <c r="A150" s="23" t="s">
        <v>1045</v>
      </c>
      <c r="B150" s="23" t="s">
        <v>6352</v>
      </c>
      <c r="C150" s="23" t="s">
        <v>4642</v>
      </c>
      <c r="D150" s="23" t="s">
        <v>6129</v>
      </c>
      <c r="E150" s="23">
        <v>21690</v>
      </c>
      <c r="F150" s="31">
        <v>43857</v>
      </c>
      <c r="G150" s="23" t="s">
        <v>1044</v>
      </c>
      <c r="H150" s="26" t="s">
        <v>6121</v>
      </c>
    </row>
    <row r="151" spans="1:8" x14ac:dyDescent="0.3">
      <c r="A151" s="26" t="s">
        <v>1861</v>
      </c>
      <c r="B151" s="26" t="s">
        <v>6341</v>
      </c>
      <c r="C151" s="26" t="s">
        <v>4627</v>
      </c>
      <c r="D151" s="26" t="s">
        <v>6123</v>
      </c>
      <c r="E151" s="26">
        <v>21752</v>
      </c>
      <c r="F151" s="32">
        <v>45922</v>
      </c>
      <c r="G151" s="26" t="s">
        <v>1384</v>
      </c>
      <c r="H151" s="26" t="s">
        <v>6121</v>
      </c>
    </row>
    <row r="152" spans="1:8" x14ac:dyDescent="0.3">
      <c r="A152" s="23" t="s">
        <v>473</v>
      </c>
      <c r="B152" s="23" t="s">
        <v>6258</v>
      </c>
      <c r="C152" s="26" t="s">
        <v>4627</v>
      </c>
      <c r="D152" s="23" t="s">
        <v>6129</v>
      </c>
      <c r="E152" s="23">
        <v>21759</v>
      </c>
      <c r="F152" s="31">
        <v>42721</v>
      </c>
      <c r="G152" s="23" t="s">
        <v>1246</v>
      </c>
      <c r="H152" s="26" t="s">
        <v>6121</v>
      </c>
    </row>
    <row r="153" spans="1:8" x14ac:dyDescent="0.3">
      <c r="A153" s="23" t="s">
        <v>1773</v>
      </c>
      <c r="B153" s="23" t="s">
        <v>6280</v>
      </c>
      <c r="C153" s="23" t="s">
        <v>4642</v>
      </c>
      <c r="D153" s="23" t="s">
        <v>6120</v>
      </c>
      <c r="E153" s="23">
        <v>21764</v>
      </c>
      <c r="F153" s="31">
        <v>44199</v>
      </c>
      <c r="G153" s="23" t="s">
        <v>871</v>
      </c>
      <c r="H153" s="26" t="s">
        <v>6121</v>
      </c>
    </row>
    <row r="154" spans="1:8" x14ac:dyDescent="0.3">
      <c r="A154" s="23" t="s">
        <v>6304</v>
      </c>
      <c r="B154" s="23" t="s">
        <v>6095</v>
      </c>
      <c r="C154" s="23" t="s">
        <v>4642</v>
      </c>
      <c r="D154" s="23" t="s">
        <v>6123</v>
      </c>
      <c r="E154" s="23">
        <v>21785</v>
      </c>
      <c r="F154" s="31">
        <v>44485</v>
      </c>
      <c r="G154" s="23" t="s">
        <v>395</v>
      </c>
      <c r="H154" s="26" t="s">
        <v>6121</v>
      </c>
    </row>
    <row r="155" spans="1:8" x14ac:dyDescent="0.3">
      <c r="A155" s="26" t="s">
        <v>2507</v>
      </c>
      <c r="B155" s="26" t="s">
        <v>4878</v>
      </c>
      <c r="C155" s="26" t="s">
        <v>4627</v>
      </c>
      <c r="D155" s="26" t="s">
        <v>6120</v>
      </c>
      <c r="E155" s="26">
        <v>21812</v>
      </c>
      <c r="F155" s="32">
        <v>43667</v>
      </c>
      <c r="G155" s="26" t="s">
        <v>714</v>
      </c>
      <c r="H155" s="26" t="s">
        <v>6121</v>
      </c>
    </row>
    <row r="156" spans="1:8" x14ac:dyDescent="0.3">
      <c r="A156" s="26" t="s">
        <v>1374</v>
      </c>
      <c r="B156" s="26" t="s">
        <v>6128</v>
      </c>
      <c r="C156" s="26" t="s">
        <v>4627</v>
      </c>
      <c r="D156" s="26" t="s">
        <v>6129</v>
      </c>
      <c r="E156" s="26">
        <v>21890</v>
      </c>
      <c r="F156" s="32">
        <v>44905</v>
      </c>
      <c r="G156" s="26" t="s">
        <v>1474</v>
      </c>
      <c r="H156" s="26" t="s">
        <v>6121</v>
      </c>
    </row>
    <row r="157" spans="1:8" x14ac:dyDescent="0.3">
      <c r="A157" s="23" t="s">
        <v>322</v>
      </c>
      <c r="B157" s="23" t="s">
        <v>6311</v>
      </c>
      <c r="C157" s="26" t="s">
        <v>4627</v>
      </c>
      <c r="D157" s="23" t="s">
        <v>6120</v>
      </c>
      <c r="E157" s="23">
        <v>21965</v>
      </c>
      <c r="F157" s="31">
        <v>45944</v>
      </c>
      <c r="G157" s="23" t="s">
        <v>321</v>
      </c>
      <c r="H157" s="26" t="s">
        <v>6121</v>
      </c>
    </row>
    <row r="158" spans="1:8" x14ac:dyDescent="0.3">
      <c r="A158" s="23" t="s">
        <v>86</v>
      </c>
      <c r="B158" s="23" t="s">
        <v>6274</v>
      </c>
      <c r="C158" s="26" t="s">
        <v>4627</v>
      </c>
      <c r="D158" s="23" t="s">
        <v>6123</v>
      </c>
      <c r="E158" s="23">
        <v>21990</v>
      </c>
      <c r="F158" s="31">
        <v>44876</v>
      </c>
      <c r="G158" s="23" t="s">
        <v>85</v>
      </c>
      <c r="H158" s="26" t="s">
        <v>6121</v>
      </c>
    </row>
    <row r="159" spans="1:8" x14ac:dyDescent="0.3">
      <c r="A159" s="23" t="s">
        <v>1584</v>
      </c>
      <c r="B159" s="23" t="s">
        <v>6223</v>
      </c>
      <c r="C159" s="23" t="s">
        <v>4642</v>
      </c>
      <c r="D159" s="23" t="s">
        <v>6120</v>
      </c>
      <c r="E159" s="23">
        <v>22033</v>
      </c>
      <c r="F159" s="31">
        <v>45588</v>
      </c>
      <c r="G159" s="23" t="s">
        <v>1322</v>
      </c>
      <c r="H159" s="26" t="s">
        <v>6121</v>
      </c>
    </row>
    <row r="160" spans="1:8" x14ac:dyDescent="0.3">
      <c r="A160" s="26" t="s">
        <v>887</v>
      </c>
      <c r="B160" s="26" t="s">
        <v>6167</v>
      </c>
      <c r="C160" s="23" t="s">
        <v>4642</v>
      </c>
      <c r="D160" s="26" t="s">
        <v>6120</v>
      </c>
      <c r="E160" s="26">
        <v>22117</v>
      </c>
      <c r="F160" s="32">
        <v>43201</v>
      </c>
      <c r="G160" s="26" t="s">
        <v>886</v>
      </c>
      <c r="H160" s="26" t="s">
        <v>6121</v>
      </c>
    </row>
    <row r="161" spans="1:8" x14ac:dyDescent="0.3">
      <c r="A161" s="23" t="s">
        <v>351</v>
      </c>
      <c r="B161" s="23" t="s">
        <v>5297</v>
      </c>
      <c r="C161" s="23" t="s">
        <v>4642</v>
      </c>
      <c r="D161" s="23" t="s">
        <v>6127</v>
      </c>
      <c r="E161" s="23">
        <v>22171</v>
      </c>
      <c r="F161" s="31">
        <v>45193</v>
      </c>
      <c r="G161" s="23" t="s">
        <v>350</v>
      </c>
      <c r="H161" s="26" t="s">
        <v>6121</v>
      </c>
    </row>
    <row r="162" spans="1:8" x14ac:dyDescent="0.3">
      <c r="A162" s="23" t="s">
        <v>1462</v>
      </c>
      <c r="B162" s="23" t="s">
        <v>6334</v>
      </c>
      <c r="C162" s="23" t="s">
        <v>4642</v>
      </c>
      <c r="D162" s="23" t="s">
        <v>6127</v>
      </c>
      <c r="E162" s="23">
        <v>22172</v>
      </c>
      <c r="F162" s="31">
        <v>45586</v>
      </c>
      <c r="G162" s="23" t="s">
        <v>839</v>
      </c>
      <c r="H162" s="26" t="s">
        <v>6121</v>
      </c>
    </row>
    <row r="163" spans="1:8" x14ac:dyDescent="0.3">
      <c r="A163" s="26" t="s">
        <v>2066</v>
      </c>
      <c r="B163" s="26" t="s">
        <v>6222</v>
      </c>
      <c r="C163" s="26" t="s">
        <v>4627</v>
      </c>
      <c r="D163" s="26" t="s">
        <v>6127</v>
      </c>
      <c r="E163" s="26">
        <v>22182</v>
      </c>
      <c r="F163" s="32">
        <v>44124</v>
      </c>
      <c r="G163" s="26" t="s">
        <v>285</v>
      </c>
      <c r="H163" s="26" t="s">
        <v>6121</v>
      </c>
    </row>
    <row r="164" spans="1:8" x14ac:dyDescent="0.3">
      <c r="A164" s="26" t="s">
        <v>1507</v>
      </c>
      <c r="B164" s="26" t="s">
        <v>6376</v>
      </c>
      <c r="C164" s="26" t="s">
        <v>4627</v>
      </c>
      <c r="D164" s="26" t="s">
        <v>6123</v>
      </c>
      <c r="E164" s="26">
        <v>22199</v>
      </c>
      <c r="F164" s="32">
        <v>43273</v>
      </c>
      <c r="G164" s="26" t="s">
        <v>321</v>
      </c>
      <c r="H164" s="26" t="s">
        <v>6121</v>
      </c>
    </row>
    <row r="165" spans="1:8" x14ac:dyDescent="0.3">
      <c r="A165" s="23" t="s">
        <v>816</v>
      </c>
      <c r="B165" s="23" t="s">
        <v>6330</v>
      </c>
      <c r="C165" s="23" t="s">
        <v>4642</v>
      </c>
      <c r="D165" s="23" t="s">
        <v>6123</v>
      </c>
      <c r="E165" s="23">
        <v>22240</v>
      </c>
      <c r="F165" s="31">
        <v>43173</v>
      </c>
      <c r="G165" s="23" t="s">
        <v>815</v>
      </c>
      <c r="H165" s="26" t="s">
        <v>6121</v>
      </c>
    </row>
    <row r="166" spans="1:8" x14ac:dyDescent="0.3">
      <c r="A166" s="26" t="s">
        <v>310</v>
      </c>
      <c r="B166" s="26" t="s">
        <v>6323</v>
      </c>
      <c r="C166" s="26" t="s">
        <v>4627</v>
      </c>
      <c r="D166" s="26" t="s">
        <v>6120</v>
      </c>
      <c r="E166" s="26">
        <v>22306</v>
      </c>
      <c r="F166" s="32">
        <v>43341</v>
      </c>
      <c r="G166" s="26" t="s">
        <v>309</v>
      </c>
      <c r="H166" s="26" t="s">
        <v>6121</v>
      </c>
    </row>
    <row r="167" spans="1:8" x14ac:dyDescent="0.3">
      <c r="A167" s="23" t="s">
        <v>704</v>
      </c>
      <c r="B167" s="23" t="s">
        <v>6284</v>
      </c>
      <c r="C167" s="23" t="s">
        <v>4642</v>
      </c>
      <c r="D167" s="23" t="s">
        <v>6120</v>
      </c>
      <c r="E167" s="23">
        <v>22310</v>
      </c>
      <c r="F167" s="31">
        <v>43278</v>
      </c>
      <c r="G167" s="23" t="s">
        <v>834</v>
      </c>
      <c r="H167" s="26" t="s">
        <v>6121</v>
      </c>
    </row>
    <row r="168" spans="1:8" x14ac:dyDescent="0.3">
      <c r="A168" s="23" t="s">
        <v>1448</v>
      </c>
      <c r="B168" s="23" t="s">
        <v>6411</v>
      </c>
      <c r="C168" s="23" t="s">
        <v>4642</v>
      </c>
      <c r="D168" s="23" t="s">
        <v>6120</v>
      </c>
      <c r="E168" s="23">
        <v>22314</v>
      </c>
      <c r="F168" s="31">
        <v>44588</v>
      </c>
      <c r="G168" s="23" t="s">
        <v>1447</v>
      </c>
      <c r="H168" s="26" t="s">
        <v>6121</v>
      </c>
    </row>
    <row r="169" spans="1:8" x14ac:dyDescent="0.3">
      <c r="A169" s="26" t="s">
        <v>1946</v>
      </c>
      <c r="B169" s="26" t="s">
        <v>5210</v>
      </c>
      <c r="C169" s="26" t="s">
        <v>4627</v>
      </c>
      <c r="D169" s="26" t="s">
        <v>6120</v>
      </c>
      <c r="E169" s="26">
        <v>22331</v>
      </c>
      <c r="F169" s="32">
        <v>43883</v>
      </c>
      <c r="G169" s="26" t="s">
        <v>108</v>
      </c>
      <c r="H169" s="26" t="s">
        <v>6121</v>
      </c>
    </row>
    <row r="170" spans="1:8" x14ac:dyDescent="0.3">
      <c r="A170" s="26" t="s">
        <v>1014</v>
      </c>
      <c r="B170" s="26" t="s">
        <v>6220</v>
      </c>
      <c r="C170" s="23" t="s">
        <v>4642</v>
      </c>
      <c r="D170" s="26" t="s">
        <v>6127</v>
      </c>
      <c r="E170" s="26">
        <v>22379</v>
      </c>
      <c r="F170" s="32">
        <v>44894</v>
      </c>
      <c r="G170" s="26" t="s">
        <v>4063</v>
      </c>
      <c r="H170" s="26" t="s">
        <v>6121</v>
      </c>
    </row>
    <row r="171" spans="1:8" x14ac:dyDescent="0.3">
      <c r="A171" s="23" t="s">
        <v>2208</v>
      </c>
      <c r="B171" s="23" t="s">
        <v>6217</v>
      </c>
      <c r="C171" s="26" t="s">
        <v>4627</v>
      </c>
      <c r="D171" s="23" t="s">
        <v>6127</v>
      </c>
      <c r="E171" s="23">
        <v>22420</v>
      </c>
      <c r="F171" s="31">
        <v>43832</v>
      </c>
      <c r="G171" s="23" t="s">
        <v>380</v>
      </c>
      <c r="H171" s="26" t="s">
        <v>6121</v>
      </c>
    </row>
    <row r="172" spans="1:8" x14ac:dyDescent="0.3">
      <c r="A172" s="26" t="s">
        <v>2108</v>
      </c>
      <c r="B172" s="26" t="s">
        <v>6197</v>
      </c>
      <c r="C172" s="26" t="s">
        <v>4627</v>
      </c>
      <c r="D172" s="26" t="s">
        <v>6123</v>
      </c>
      <c r="E172" s="26">
        <v>22626</v>
      </c>
      <c r="F172" s="32">
        <v>44143</v>
      </c>
      <c r="G172" s="26" t="s">
        <v>638</v>
      </c>
      <c r="H172" s="26" t="s">
        <v>6121</v>
      </c>
    </row>
    <row r="173" spans="1:8" x14ac:dyDescent="0.3">
      <c r="A173" s="23" t="s">
        <v>2034</v>
      </c>
      <c r="B173" s="23" t="s">
        <v>6381</v>
      </c>
      <c r="C173" s="23" t="s">
        <v>4642</v>
      </c>
      <c r="D173" s="23" t="s">
        <v>6120</v>
      </c>
      <c r="E173" s="23">
        <v>22744</v>
      </c>
      <c r="F173" s="31">
        <v>42822</v>
      </c>
      <c r="G173" s="23" t="s">
        <v>1474</v>
      </c>
      <c r="H173" s="26" t="s">
        <v>6121</v>
      </c>
    </row>
    <row r="174" spans="1:8" x14ac:dyDescent="0.3">
      <c r="A174" s="26" t="s">
        <v>1180</v>
      </c>
      <c r="B174" s="26" t="s">
        <v>6269</v>
      </c>
      <c r="C174" s="23" t="s">
        <v>4642</v>
      </c>
      <c r="D174" s="26" t="s">
        <v>6143</v>
      </c>
      <c r="E174" s="26">
        <v>22746</v>
      </c>
      <c r="F174" s="32">
        <v>43530</v>
      </c>
      <c r="G174" s="26" t="s">
        <v>1086</v>
      </c>
      <c r="H174" s="26" t="s">
        <v>6121</v>
      </c>
    </row>
    <row r="175" spans="1:8" x14ac:dyDescent="0.3">
      <c r="A175" s="26" t="s">
        <v>576</v>
      </c>
      <c r="B175" s="26" t="s">
        <v>6246</v>
      </c>
      <c r="C175" s="23" t="s">
        <v>4642</v>
      </c>
      <c r="D175" s="26" t="s">
        <v>6127</v>
      </c>
      <c r="E175" s="26">
        <v>23171</v>
      </c>
      <c r="F175" s="32">
        <v>45047</v>
      </c>
      <c r="G175" s="26" t="s">
        <v>575</v>
      </c>
      <c r="H175" s="26" t="s">
        <v>6121</v>
      </c>
    </row>
    <row r="176" spans="1:8" x14ac:dyDescent="0.3">
      <c r="A176" s="26" t="s">
        <v>1825</v>
      </c>
      <c r="B176" s="26" t="s">
        <v>6393</v>
      </c>
      <c r="C176" s="23" t="s">
        <v>4642</v>
      </c>
      <c r="D176" s="26" t="s">
        <v>6123</v>
      </c>
      <c r="E176" s="26">
        <v>23257</v>
      </c>
      <c r="F176" s="32">
        <v>43382</v>
      </c>
      <c r="G176" s="26" t="s">
        <v>1412</v>
      </c>
      <c r="H176" s="26" t="s">
        <v>6121</v>
      </c>
    </row>
    <row r="177" spans="1:8" x14ac:dyDescent="0.3">
      <c r="A177" s="26" t="s">
        <v>1830</v>
      </c>
      <c r="B177" s="26" t="s">
        <v>5366</v>
      </c>
      <c r="C177" s="23" t="s">
        <v>4642</v>
      </c>
      <c r="D177" s="26" t="s">
        <v>6143</v>
      </c>
      <c r="E177" s="26">
        <v>23285</v>
      </c>
      <c r="F177" s="32">
        <v>43248</v>
      </c>
      <c r="G177" s="26" t="s">
        <v>477</v>
      </c>
      <c r="H177" s="26" t="s">
        <v>6121</v>
      </c>
    </row>
    <row r="178" spans="1:8" x14ac:dyDescent="0.3">
      <c r="A178" s="23" t="s">
        <v>1261</v>
      </c>
      <c r="B178" s="23" t="s">
        <v>4728</v>
      </c>
      <c r="C178" s="23" t="s">
        <v>4642</v>
      </c>
      <c r="D178" s="23" t="s">
        <v>6123</v>
      </c>
      <c r="E178" s="23">
        <v>23414</v>
      </c>
      <c r="F178" s="31">
        <v>42837</v>
      </c>
      <c r="G178" s="23" t="s">
        <v>60</v>
      </c>
      <c r="H178" s="26" t="s">
        <v>6121</v>
      </c>
    </row>
    <row r="179" spans="1:8" x14ac:dyDescent="0.3">
      <c r="A179" s="26" t="s">
        <v>401</v>
      </c>
      <c r="B179" s="26" t="s">
        <v>6242</v>
      </c>
      <c r="C179" s="23" t="s">
        <v>4642</v>
      </c>
      <c r="D179" s="26" t="s">
        <v>6123</v>
      </c>
      <c r="E179" s="26">
        <v>23448</v>
      </c>
      <c r="F179" s="32">
        <v>45980</v>
      </c>
      <c r="G179" s="26" t="s">
        <v>400</v>
      </c>
      <c r="H179" s="26" t="s">
        <v>6121</v>
      </c>
    </row>
    <row r="180" spans="1:8" x14ac:dyDescent="0.3">
      <c r="A180" s="26" t="s">
        <v>1039</v>
      </c>
      <c r="B180" s="26" t="s">
        <v>6147</v>
      </c>
      <c r="C180" s="23" t="s">
        <v>4642</v>
      </c>
      <c r="D180" s="26" t="s">
        <v>6120</v>
      </c>
      <c r="E180" s="26">
        <v>23617</v>
      </c>
      <c r="F180" s="32">
        <v>43574</v>
      </c>
      <c r="G180" s="26" t="s">
        <v>2590</v>
      </c>
      <c r="H180" s="26" t="s">
        <v>6121</v>
      </c>
    </row>
    <row r="181" spans="1:8" x14ac:dyDescent="0.3">
      <c r="A181" s="26" t="s">
        <v>4220</v>
      </c>
      <c r="B181" s="26" t="s">
        <v>6349</v>
      </c>
      <c r="C181" s="26" t="s">
        <v>4627</v>
      </c>
      <c r="D181" s="26" t="s">
        <v>6120</v>
      </c>
      <c r="E181" s="26">
        <v>23629</v>
      </c>
      <c r="F181" s="32">
        <v>43304</v>
      </c>
      <c r="G181" s="26" t="s">
        <v>638</v>
      </c>
      <c r="H181" s="26" t="s">
        <v>6121</v>
      </c>
    </row>
    <row r="182" spans="1:8" x14ac:dyDescent="0.3">
      <c r="A182" s="23" t="s">
        <v>514</v>
      </c>
      <c r="B182" s="23" t="s">
        <v>6257</v>
      </c>
      <c r="C182" s="23" t="s">
        <v>4642</v>
      </c>
      <c r="D182" s="23" t="s">
        <v>6127</v>
      </c>
      <c r="E182" s="23">
        <v>23642</v>
      </c>
      <c r="F182" s="31">
        <v>44824</v>
      </c>
      <c r="G182" s="23" t="s">
        <v>513</v>
      </c>
      <c r="H182" s="26" t="s">
        <v>6121</v>
      </c>
    </row>
    <row r="183" spans="1:8" x14ac:dyDescent="0.3">
      <c r="A183" s="26" t="s">
        <v>1258</v>
      </c>
      <c r="B183" s="26" t="s">
        <v>6369</v>
      </c>
      <c r="C183" s="23" t="s">
        <v>4642</v>
      </c>
      <c r="D183" s="26" t="s">
        <v>6123</v>
      </c>
      <c r="E183" s="26">
        <v>23687</v>
      </c>
      <c r="F183" s="32">
        <v>44561</v>
      </c>
      <c r="G183" s="26" t="s">
        <v>350</v>
      </c>
      <c r="H183" s="26" t="s">
        <v>6121</v>
      </c>
    </row>
    <row r="184" spans="1:8" x14ac:dyDescent="0.3">
      <c r="A184" s="23" t="s">
        <v>6318</v>
      </c>
      <c r="B184" s="23" t="s">
        <v>6319</v>
      </c>
      <c r="C184" s="26" t="s">
        <v>4627</v>
      </c>
      <c r="D184" s="23" t="s">
        <v>6120</v>
      </c>
      <c r="E184" s="23">
        <v>23689</v>
      </c>
      <c r="F184" s="31">
        <v>43982</v>
      </c>
      <c r="G184" s="23" t="s">
        <v>1899</v>
      </c>
      <c r="H184" s="26" t="s">
        <v>6121</v>
      </c>
    </row>
    <row r="185" spans="1:8" x14ac:dyDescent="0.3">
      <c r="A185" s="26" t="s">
        <v>519</v>
      </c>
      <c r="B185" s="26" t="s">
        <v>5333</v>
      </c>
      <c r="C185" s="26" t="s">
        <v>4627</v>
      </c>
      <c r="D185" s="26" t="s">
        <v>6120</v>
      </c>
      <c r="E185" s="26">
        <v>23696</v>
      </c>
      <c r="F185" s="32">
        <v>43695</v>
      </c>
      <c r="G185" s="26" t="s">
        <v>518</v>
      </c>
      <c r="H185" s="26" t="s">
        <v>6121</v>
      </c>
    </row>
    <row r="186" spans="1:8" x14ac:dyDescent="0.3">
      <c r="A186" s="23" t="s">
        <v>67</v>
      </c>
      <c r="B186" s="23" t="s">
        <v>5590</v>
      </c>
      <c r="C186" s="26" t="s">
        <v>4627</v>
      </c>
      <c r="D186" s="23" t="s">
        <v>6127</v>
      </c>
      <c r="E186" s="23">
        <v>23704</v>
      </c>
      <c r="F186" s="31">
        <v>42808</v>
      </c>
      <c r="G186" s="23" t="s">
        <v>6137</v>
      </c>
      <c r="H186" s="26" t="s">
        <v>6121</v>
      </c>
    </row>
    <row r="187" spans="1:8" x14ac:dyDescent="0.3">
      <c r="A187" s="26" t="s">
        <v>271</v>
      </c>
      <c r="B187" s="26" t="s">
        <v>5399</v>
      </c>
      <c r="C187" s="23" t="s">
        <v>4642</v>
      </c>
      <c r="D187" s="26" t="s">
        <v>6123</v>
      </c>
      <c r="E187" s="26">
        <v>23723</v>
      </c>
      <c r="F187" s="32">
        <v>45922</v>
      </c>
      <c r="G187" s="26" t="s">
        <v>270</v>
      </c>
      <c r="H187" s="26" t="s">
        <v>6121</v>
      </c>
    </row>
    <row r="188" spans="1:8" x14ac:dyDescent="0.3">
      <c r="A188" s="26" t="s">
        <v>1904</v>
      </c>
      <c r="B188" s="26" t="s">
        <v>6339</v>
      </c>
      <c r="C188" s="26" t="s">
        <v>4627</v>
      </c>
      <c r="D188" s="26" t="s">
        <v>6120</v>
      </c>
      <c r="E188" s="26">
        <v>23903</v>
      </c>
      <c r="F188" s="32">
        <v>44665</v>
      </c>
      <c r="G188" s="26" t="s">
        <v>714</v>
      </c>
      <c r="H188" s="26" t="s">
        <v>6121</v>
      </c>
    </row>
    <row r="189" spans="1:8" x14ac:dyDescent="0.3">
      <c r="A189" s="26" t="s">
        <v>1964</v>
      </c>
      <c r="B189" s="26" t="s">
        <v>6399</v>
      </c>
      <c r="C189" s="26" t="s">
        <v>4627</v>
      </c>
      <c r="D189" s="26" t="s">
        <v>6120</v>
      </c>
      <c r="E189" s="26">
        <v>23905</v>
      </c>
      <c r="F189" s="32">
        <v>46005</v>
      </c>
      <c r="G189" s="26" t="s">
        <v>611</v>
      </c>
      <c r="H189" s="26" t="s">
        <v>6121</v>
      </c>
    </row>
    <row r="190" spans="1:8" x14ac:dyDescent="0.3">
      <c r="A190" s="23" t="s">
        <v>1064</v>
      </c>
      <c r="B190" s="23" t="s">
        <v>6322</v>
      </c>
      <c r="C190" s="26" t="s">
        <v>4627</v>
      </c>
      <c r="D190" s="23" t="s">
        <v>6120</v>
      </c>
      <c r="E190" s="23">
        <v>23924</v>
      </c>
      <c r="F190" s="31">
        <v>44879</v>
      </c>
      <c r="G190" s="23" t="s">
        <v>1063</v>
      </c>
      <c r="H190" s="26" t="s">
        <v>6121</v>
      </c>
    </row>
    <row r="191" spans="1:8" x14ac:dyDescent="0.3">
      <c r="A191" s="26" t="s">
        <v>445</v>
      </c>
      <c r="B191" s="26" t="s">
        <v>6317</v>
      </c>
      <c r="C191" s="26" t="s">
        <v>4627</v>
      </c>
      <c r="D191" s="26" t="s">
        <v>6127</v>
      </c>
      <c r="E191" s="26">
        <v>23933</v>
      </c>
      <c r="F191" s="32">
        <v>44329</v>
      </c>
      <c r="G191" s="26" t="s">
        <v>444</v>
      </c>
      <c r="H191" s="26" t="s">
        <v>6121</v>
      </c>
    </row>
    <row r="192" spans="1:8" x14ac:dyDescent="0.3">
      <c r="A192" s="26" t="s">
        <v>1364</v>
      </c>
      <c r="B192" s="26" t="s">
        <v>6122</v>
      </c>
      <c r="C192" s="23" t="s">
        <v>4642</v>
      </c>
      <c r="D192" s="26" t="s">
        <v>6123</v>
      </c>
      <c r="E192" s="26">
        <v>24166</v>
      </c>
      <c r="F192" s="32">
        <v>44201</v>
      </c>
      <c r="G192" s="26" t="s">
        <v>638</v>
      </c>
      <c r="H192" s="26" t="s">
        <v>6121</v>
      </c>
    </row>
    <row r="193" spans="1:8" x14ac:dyDescent="0.3">
      <c r="A193" s="26" t="s">
        <v>3474</v>
      </c>
      <c r="B193" s="26" t="s">
        <v>6408</v>
      </c>
      <c r="C193" s="23" t="s">
        <v>4642</v>
      </c>
      <c r="D193" s="26" t="s">
        <v>6127</v>
      </c>
      <c r="E193" s="26">
        <v>24168</v>
      </c>
      <c r="F193" s="32">
        <v>44659</v>
      </c>
      <c r="G193" s="26" t="s">
        <v>415</v>
      </c>
      <c r="H193" s="26" t="s">
        <v>6121</v>
      </c>
    </row>
    <row r="194" spans="1:8" x14ac:dyDescent="0.3">
      <c r="A194" s="23" t="s">
        <v>54</v>
      </c>
      <c r="B194" s="23" t="s">
        <v>6302</v>
      </c>
      <c r="C194" s="26" t="s">
        <v>4627</v>
      </c>
      <c r="D194" s="23" t="s">
        <v>6120</v>
      </c>
      <c r="E194" s="23">
        <v>24269</v>
      </c>
      <c r="F194" s="31">
        <v>44965</v>
      </c>
      <c r="G194" s="23" t="s">
        <v>1322</v>
      </c>
      <c r="H194" s="26" t="s">
        <v>6121</v>
      </c>
    </row>
    <row r="195" spans="1:8" x14ac:dyDescent="0.3">
      <c r="A195" s="23" t="s">
        <v>149</v>
      </c>
      <c r="B195" s="23" t="s">
        <v>6130</v>
      </c>
      <c r="C195" s="23" t="s">
        <v>4642</v>
      </c>
      <c r="D195" s="23" t="s">
        <v>6123</v>
      </c>
      <c r="E195" s="23">
        <v>24328</v>
      </c>
      <c r="F195" s="31">
        <v>44673</v>
      </c>
      <c r="G195" s="23" t="s">
        <v>148</v>
      </c>
      <c r="H195" s="26" t="s">
        <v>6121</v>
      </c>
    </row>
    <row r="196" spans="1:8" x14ac:dyDescent="0.3">
      <c r="A196" s="23" t="s">
        <v>2190</v>
      </c>
      <c r="B196" s="23" t="s">
        <v>6344</v>
      </c>
      <c r="C196" s="26" t="s">
        <v>4627</v>
      </c>
      <c r="D196" s="23" t="s">
        <v>6123</v>
      </c>
      <c r="E196" s="23">
        <v>24363</v>
      </c>
      <c r="F196" s="31">
        <v>44366</v>
      </c>
      <c r="G196" s="23" t="s">
        <v>1469</v>
      </c>
      <c r="H196" s="26" t="s">
        <v>6121</v>
      </c>
    </row>
    <row r="197" spans="1:8" x14ac:dyDescent="0.3">
      <c r="A197" s="23" t="s">
        <v>1572</v>
      </c>
      <c r="B197" s="23" t="s">
        <v>7262</v>
      </c>
      <c r="C197" s="23" t="s">
        <v>4642</v>
      </c>
      <c r="D197" s="23" t="s">
        <v>6123</v>
      </c>
      <c r="E197" s="23">
        <v>24370</v>
      </c>
      <c r="F197" s="31">
        <v>45582</v>
      </c>
      <c r="G197" s="23" t="s">
        <v>1571</v>
      </c>
      <c r="H197" s="26" t="s">
        <v>6121</v>
      </c>
    </row>
    <row r="198" spans="1:8" x14ac:dyDescent="0.3">
      <c r="A198" s="26" t="s">
        <v>227</v>
      </c>
      <c r="B198" s="26" t="s">
        <v>6353</v>
      </c>
      <c r="C198" s="23" t="s">
        <v>4642</v>
      </c>
      <c r="D198" s="26" t="s">
        <v>6127</v>
      </c>
      <c r="E198" s="26">
        <v>24377</v>
      </c>
      <c r="F198" s="32">
        <v>44065</v>
      </c>
      <c r="G198" s="26" t="s">
        <v>192</v>
      </c>
      <c r="H198" s="26" t="s">
        <v>6121</v>
      </c>
    </row>
    <row r="199" spans="1:8" x14ac:dyDescent="0.3">
      <c r="A199" s="26" t="s">
        <v>2458</v>
      </c>
      <c r="B199" s="26" t="s">
        <v>5409</v>
      </c>
      <c r="C199" s="26" t="s">
        <v>4627</v>
      </c>
      <c r="D199" s="26" t="s">
        <v>6127</v>
      </c>
      <c r="E199" s="26">
        <v>24381</v>
      </c>
      <c r="F199" s="32">
        <v>44243</v>
      </c>
      <c r="G199" s="26" t="s">
        <v>4063</v>
      </c>
      <c r="H199" s="26" t="s">
        <v>6121</v>
      </c>
    </row>
    <row r="200" spans="1:8" x14ac:dyDescent="0.3">
      <c r="A200" s="26" t="s">
        <v>6382</v>
      </c>
      <c r="B200" s="26" t="s">
        <v>6383</v>
      </c>
      <c r="C200" s="23" t="s">
        <v>4642</v>
      </c>
      <c r="D200" s="26" t="s">
        <v>6127</v>
      </c>
      <c r="E200" s="26">
        <v>24418</v>
      </c>
      <c r="F200" s="32">
        <v>43484</v>
      </c>
      <c r="G200" s="26" t="s">
        <v>871</v>
      </c>
      <c r="H200" s="26" t="s">
        <v>6121</v>
      </c>
    </row>
    <row r="201" spans="1:8" x14ac:dyDescent="0.3">
      <c r="A201" s="23" t="s">
        <v>1164</v>
      </c>
      <c r="B201" s="23" t="s">
        <v>4687</v>
      </c>
      <c r="C201" s="23" t="s">
        <v>4642</v>
      </c>
      <c r="D201" s="23" t="s">
        <v>6120</v>
      </c>
      <c r="E201" s="23">
        <v>24504</v>
      </c>
      <c r="F201" s="31">
        <v>44516</v>
      </c>
      <c r="G201" s="23" t="s">
        <v>243</v>
      </c>
      <c r="H201" s="26" t="s">
        <v>6121</v>
      </c>
    </row>
    <row r="202" spans="1:8" x14ac:dyDescent="0.3">
      <c r="A202" s="23" t="s">
        <v>61</v>
      </c>
      <c r="B202" s="23" t="s">
        <v>6356</v>
      </c>
      <c r="C202" s="26" t="s">
        <v>4627</v>
      </c>
      <c r="D202" s="23" t="s">
        <v>6120</v>
      </c>
      <c r="E202" s="23">
        <v>24505</v>
      </c>
      <c r="F202" s="31">
        <v>42791</v>
      </c>
      <c r="G202" s="23" t="s">
        <v>60</v>
      </c>
      <c r="H202" s="26" t="s">
        <v>6121</v>
      </c>
    </row>
    <row r="203" spans="1:8" x14ac:dyDescent="0.3">
      <c r="A203" s="23" t="s">
        <v>199</v>
      </c>
      <c r="B203" s="23" t="s">
        <v>6306</v>
      </c>
      <c r="C203" s="23" t="s">
        <v>4642</v>
      </c>
      <c r="D203" s="23" t="s">
        <v>6120</v>
      </c>
      <c r="E203" s="23">
        <v>24536</v>
      </c>
      <c r="F203" s="31">
        <v>45129</v>
      </c>
      <c r="G203" s="23" t="s">
        <v>198</v>
      </c>
      <c r="H203" s="26" t="s">
        <v>6121</v>
      </c>
    </row>
    <row r="204" spans="1:8" x14ac:dyDescent="0.3">
      <c r="A204" s="26" t="s">
        <v>1855</v>
      </c>
      <c r="B204" s="26" t="s">
        <v>6125</v>
      </c>
      <c r="C204" s="26" t="s">
        <v>4627</v>
      </c>
      <c r="D204" s="26" t="s">
        <v>6120</v>
      </c>
      <c r="E204" s="26">
        <v>24609</v>
      </c>
      <c r="F204" s="32">
        <v>44058</v>
      </c>
      <c r="G204" s="26" t="s">
        <v>633</v>
      </c>
      <c r="H204" s="26" t="s">
        <v>6121</v>
      </c>
    </row>
    <row r="205" spans="1:8" x14ac:dyDescent="0.3">
      <c r="A205" s="26" t="s">
        <v>979</v>
      </c>
      <c r="B205" s="26" t="s">
        <v>6325</v>
      </c>
      <c r="C205" s="23" t="s">
        <v>4642</v>
      </c>
      <c r="D205" s="26" t="s">
        <v>6120</v>
      </c>
      <c r="E205" s="26">
        <v>24945</v>
      </c>
      <c r="F205" s="32">
        <v>43232</v>
      </c>
      <c r="G205" s="26" t="s">
        <v>777</v>
      </c>
      <c r="H205" s="26" t="s">
        <v>6121</v>
      </c>
    </row>
    <row r="206" spans="1:8" x14ac:dyDescent="0.3">
      <c r="A206" s="23" t="s">
        <v>1100</v>
      </c>
      <c r="B206" s="23" t="s">
        <v>6409</v>
      </c>
      <c r="C206" s="23" t="s">
        <v>4642</v>
      </c>
      <c r="D206" s="23" t="s">
        <v>6127</v>
      </c>
      <c r="E206" s="23">
        <v>25029</v>
      </c>
      <c r="F206" s="31">
        <v>43147</v>
      </c>
      <c r="G206" s="23" t="s">
        <v>4613</v>
      </c>
      <c r="H206" s="26" t="s">
        <v>6121</v>
      </c>
    </row>
    <row r="207" spans="1:8" x14ac:dyDescent="0.3">
      <c r="A207" s="26" t="s">
        <v>1309</v>
      </c>
      <c r="B207" s="26" t="s">
        <v>6277</v>
      </c>
      <c r="C207" s="23" t="s">
        <v>4642</v>
      </c>
      <c r="D207" s="26" t="s">
        <v>6123</v>
      </c>
      <c r="E207" s="26">
        <v>25091</v>
      </c>
      <c r="F207" s="32">
        <v>44351</v>
      </c>
      <c r="G207" s="26" t="s">
        <v>1338</v>
      </c>
      <c r="H207" s="26" t="s">
        <v>6121</v>
      </c>
    </row>
    <row r="208" spans="1:8" x14ac:dyDescent="0.3">
      <c r="A208" s="23" t="s">
        <v>233</v>
      </c>
      <c r="B208" s="23" t="s">
        <v>6171</v>
      </c>
      <c r="C208" s="23" t="s">
        <v>4642</v>
      </c>
      <c r="D208" s="23" t="s">
        <v>6123</v>
      </c>
      <c r="E208" s="23">
        <v>25119</v>
      </c>
      <c r="F208" s="31">
        <v>43452</v>
      </c>
      <c r="G208" s="23" t="s">
        <v>232</v>
      </c>
      <c r="H208" s="26" t="s">
        <v>6121</v>
      </c>
    </row>
    <row r="209" spans="1:8" x14ac:dyDescent="0.3">
      <c r="A209" s="23" t="s">
        <v>470</v>
      </c>
      <c r="B209" s="23" t="s">
        <v>6276</v>
      </c>
      <c r="C209" s="26" t="s">
        <v>4627</v>
      </c>
      <c r="D209" s="23" t="s">
        <v>6123</v>
      </c>
      <c r="E209" s="23">
        <v>25135</v>
      </c>
      <c r="F209" s="31">
        <v>44346</v>
      </c>
      <c r="G209" s="23" t="s">
        <v>1066</v>
      </c>
      <c r="H209" s="26" t="s">
        <v>6121</v>
      </c>
    </row>
    <row r="210" spans="1:8" x14ac:dyDescent="0.3">
      <c r="A210" s="26" t="s">
        <v>1979</v>
      </c>
      <c r="B210" s="26" t="s">
        <v>6335</v>
      </c>
      <c r="C210" s="26" t="s">
        <v>4627</v>
      </c>
      <c r="D210" s="26" t="s">
        <v>6123</v>
      </c>
      <c r="E210" s="26">
        <v>25210</v>
      </c>
      <c r="F210" s="32">
        <v>45886</v>
      </c>
      <c r="G210" s="26" t="s">
        <v>2220</v>
      </c>
      <c r="H210" s="26" t="s">
        <v>6121</v>
      </c>
    </row>
    <row r="211" spans="1:8" x14ac:dyDescent="0.3">
      <c r="A211" s="23" t="s">
        <v>1643</v>
      </c>
      <c r="B211" s="23" t="s">
        <v>5479</v>
      </c>
      <c r="C211" s="26" t="s">
        <v>4627</v>
      </c>
      <c r="D211" s="23" t="s">
        <v>6120</v>
      </c>
      <c r="E211" s="23">
        <v>25254</v>
      </c>
      <c r="F211" s="31">
        <v>43914</v>
      </c>
      <c r="G211" s="23" t="s">
        <v>513</v>
      </c>
      <c r="H211" s="26" t="s">
        <v>6121</v>
      </c>
    </row>
    <row r="212" spans="1:8" x14ac:dyDescent="0.3">
      <c r="A212" s="23" t="s">
        <v>1169</v>
      </c>
      <c r="B212" s="23" t="s">
        <v>6141</v>
      </c>
      <c r="C212" s="23" t="s">
        <v>4642</v>
      </c>
      <c r="D212" s="23" t="s">
        <v>6127</v>
      </c>
      <c r="E212" s="23">
        <v>25260</v>
      </c>
      <c r="F212" s="31">
        <v>42921</v>
      </c>
      <c r="G212" s="23" t="s">
        <v>2005</v>
      </c>
      <c r="H212" s="26" t="s">
        <v>6121</v>
      </c>
    </row>
    <row r="213" spans="1:8" x14ac:dyDescent="0.3">
      <c r="A213" s="26" t="s">
        <v>2743</v>
      </c>
      <c r="B213" s="26" t="s">
        <v>6315</v>
      </c>
      <c r="C213" s="23" t="s">
        <v>4642</v>
      </c>
      <c r="D213" s="26" t="s">
        <v>6127</v>
      </c>
      <c r="E213" s="26">
        <v>25374</v>
      </c>
      <c r="F213" s="32">
        <v>43517</v>
      </c>
      <c r="G213" s="26" t="s">
        <v>1251</v>
      </c>
      <c r="H213" s="26" t="s">
        <v>6121</v>
      </c>
    </row>
    <row r="214" spans="1:8" x14ac:dyDescent="0.3">
      <c r="A214" s="23" t="s">
        <v>1136</v>
      </c>
      <c r="B214" s="23" t="s">
        <v>6308</v>
      </c>
      <c r="C214" s="23" t="s">
        <v>4642</v>
      </c>
      <c r="D214" s="23" t="s">
        <v>6123</v>
      </c>
      <c r="E214" s="23">
        <v>25399</v>
      </c>
      <c r="F214" s="31">
        <v>43472</v>
      </c>
      <c r="G214" s="23" t="s">
        <v>366</v>
      </c>
      <c r="H214" s="26" t="s">
        <v>6121</v>
      </c>
    </row>
    <row r="215" spans="1:8" x14ac:dyDescent="0.3">
      <c r="A215" s="23" t="s">
        <v>276</v>
      </c>
      <c r="B215" s="23" t="s">
        <v>4860</v>
      </c>
      <c r="C215" s="23" t="s">
        <v>4642</v>
      </c>
      <c r="D215" s="23" t="s">
        <v>6123</v>
      </c>
      <c r="E215" s="23">
        <v>25412</v>
      </c>
      <c r="F215" s="31">
        <v>45928</v>
      </c>
      <c r="G215" s="23" t="s">
        <v>85</v>
      </c>
      <c r="H215" s="26" t="s">
        <v>6121</v>
      </c>
    </row>
    <row r="216" spans="1:8" x14ac:dyDescent="0.3">
      <c r="A216" s="26" t="s">
        <v>760</v>
      </c>
      <c r="B216" s="26" t="s">
        <v>6268</v>
      </c>
      <c r="C216" s="23" t="s">
        <v>4642</v>
      </c>
      <c r="D216" s="26" t="s">
        <v>6123</v>
      </c>
      <c r="E216" s="26">
        <v>25439</v>
      </c>
      <c r="F216" s="32">
        <v>42770</v>
      </c>
      <c r="G216" s="26" t="s">
        <v>759</v>
      </c>
      <c r="H216" s="26" t="s">
        <v>6121</v>
      </c>
    </row>
    <row r="217" spans="1:8" x14ac:dyDescent="0.3">
      <c r="A217" s="23" t="s">
        <v>1368</v>
      </c>
      <c r="B217" s="23" t="s">
        <v>6119</v>
      </c>
      <c r="C217" s="23" t="s">
        <v>4642</v>
      </c>
      <c r="D217" s="23" t="s">
        <v>6120</v>
      </c>
      <c r="E217" s="23">
        <v>25521</v>
      </c>
      <c r="F217" s="31">
        <v>44189</v>
      </c>
      <c r="G217" s="23" t="s">
        <v>1367</v>
      </c>
      <c r="H217" s="26" t="s">
        <v>6121</v>
      </c>
    </row>
    <row r="218" spans="1:8" x14ac:dyDescent="0.3">
      <c r="A218" s="26" t="s">
        <v>1124</v>
      </c>
      <c r="B218" s="26" t="s">
        <v>6193</v>
      </c>
      <c r="C218" s="26" t="s">
        <v>4627</v>
      </c>
      <c r="D218" s="26" t="s">
        <v>6120</v>
      </c>
      <c r="E218" s="26">
        <v>25523</v>
      </c>
      <c r="F218" s="32">
        <v>45306</v>
      </c>
      <c r="G218" s="26" t="s">
        <v>622</v>
      </c>
      <c r="H218" s="26" t="s">
        <v>6121</v>
      </c>
    </row>
    <row r="219" spans="1:8" x14ac:dyDescent="0.3">
      <c r="A219" s="23" t="s">
        <v>2947</v>
      </c>
      <c r="B219" s="23" t="s">
        <v>6221</v>
      </c>
      <c r="C219" s="26" t="s">
        <v>4627</v>
      </c>
      <c r="D219" s="23" t="s">
        <v>6123</v>
      </c>
      <c r="E219" s="23">
        <v>25571</v>
      </c>
      <c r="F219" s="31">
        <v>42994</v>
      </c>
      <c r="G219" s="23" t="s">
        <v>513</v>
      </c>
      <c r="H219" s="26" t="s">
        <v>6121</v>
      </c>
    </row>
    <row r="220" spans="1:8" x14ac:dyDescent="0.3">
      <c r="A220" s="23" t="s">
        <v>4073</v>
      </c>
      <c r="B220" s="23" t="s">
        <v>6169</v>
      </c>
      <c r="C220" s="23" t="s">
        <v>4642</v>
      </c>
      <c r="D220" s="23" t="s">
        <v>6123</v>
      </c>
      <c r="E220" s="23">
        <v>25640</v>
      </c>
      <c r="F220" s="31">
        <v>44608</v>
      </c>
      <c r="G220" s="23" t="s">
        <v>464</v>
      </c>
      <c r="H220" s="26" t="s">
        <v>6121</v>
      </c>
    </row>
    <row r="221" spans="1:8" x14ac:dyDescent="0.3">
      <c r="A221" s="26" t="s">
        <v>2087</v>
      </c>
      <c r="B221" s="26" t="s">
        <v>6357</v>
      </c>
      <c r="C221" s="23" t="s">
        <v>4642</v>
      </c>
      <c r="D221" s="26" t="s">
        <v>6120</v>
      </c>
      <c r="E221" s="26">
        <v>25752</v>
      </c>
      <c r="F221" s="32">
        <v>44616</v>
      </c>
      <c r="G221" s="26" t="s">
        <v>611</v>
      </c>
      <c r="H221" s="26" t="s">
        <v>6121</v>
      </c>
    </row>
    <row r="222" spans="1:8" x14ac:dyDescent="0.3">
      <c r="A222" s="23" t="s">
        <v>735</v>
      </c>
      <c r="B222" s="23" t="s">
        <v>5771</v>
      </c>
      <c r="C222" s="23" t="s">
        <v>4642</v>
      </c>
      <c r="D222" s="23" t="s">
        <v>6120</v>
      </c>
      <c r="E222" s="23">
        <v>25817</v>
      </c>
      <c r="F222" s="31">
        <v>45506</v>
      </c>
      <c r="G222" s="23" t="s">
        <v>108</v>
      </c>
      <c r="H222" s="26" t="s">
        <v>6121</v>
      </c>
    </row>
    <row r="223" spans="1:8" x14ac:dyDescent="0.3">
      <c r="A223" s="26" t="s">
        <v>1243</v>
      </c>
      <c r="B223" s="26" t="s">
        <v>5768</v>
      </c>
      <c r="C223" s="26" t="s">
        <v>4627</v>
      </c>
      <c r="D223" s="26" t="s">
        <v>6123</v>
      </c>
      <c r="E223" s="26">
        <v>25829</v>
      </c>
      <c r="F223" s="32">
        <v>44307</v>
      </c>
      <c r="G223" s="26" t="s">
        <v>4063</v>
      </c>
      <c r="H223" s="26" t="s">
        <v>6121</v>
      </c>
    </row>
    <row r="224" spans="1:8" x14ac:dyDescent="0.3">
      <c r="A224" s="26" t="s">
        <v>1004</v>
      </c>
      <c r="B224" s="26" t="s">
        <v>6232</v>
      </c>
      <c r="C224" s="23" t="s">
        <v>4642</v>
      </c>
      <c r="D224" s="26" t="s">
        <v>6127</v>
      </c>
      <c r="E224" s="26">
        <v>25904</v>
      </c>
      <c r="F224" s="32">
        <v>46031</v>
      </c>
      <c r="G224" s="26" t="s">
        <v>444</v>
      </c>
      <c r="H224" s="26" t="s">
        <v>6121</v>
      </c>
    </row>
    <row r="225" spans="1:8" x14ac:dyDescent="0.3">
      <c r="A225" s="23" t="s">
        <v>3272</v>
      </c>
      <c r="B225" s="23" t="s">
        <v>6146</v>
      </c>
      <c r="C225" s="26" t="s">
        <v>4627</v>
      </c>
      <c r="D225" s="23" t="s">
        <v>6123</v>
      </c>
      <c r="E225" s="23">
        <v>25977</v>
      </c>
      <c r="F225" s="31">
        <v>45206</v>
      </c>
      <c r="G225" s="23" t="s">
        <v>863</v>
      </c>
      <c r="H225" s="26" t="s">
        <v>6121</v>
      </c>
    </row>
    <row r="226" spans="1:8" x14ac:dyDescent="0.3">
      <c r="A226" s="23" t="s">
        <v>3657</v>
      </c>
      <c r="B226" s="23" t="s">
        <v>6124</v>
      </c>
      <c r="C226" s="23" t="s">
        <v>4642</v>
      </c>
      <c r="D226" s="23" t="s">
        <v>6120</v>
      </c>
      <c r="E226" s="23">
        <v>26148</v>
      </c>
      <c r="F226" s="31">
        <v>45422</v>
      </c>
      <c r="G226" s="23" t="s">
        <v>2641</v>
      </c>
      <c r="H226" s="26" t="s">
        <v>6121</v>
      </c>
    </row>
    <row r="227" spans="1:8" x14ac:dyDescent="0.3">
      <c r="A227" s="23" t="s">
        <v>1955</v>
      </c>
      <c r="B227" s="23" t="s">
        <v>6182</v>
      </c>
      <c r="C227" s="23" t="s">
        <v>4642</v>
      </c>
      <c r="D227" s="23" t="s">
        <v>6127</v>
      </c>
      <c r="E227" s="23">
        <v>26196</v>
      </c>
      <c r="F227" s="31">
        <v>45743</v>
      </c>
      <c r="G227" s="23" t="s">
        <v>824</v>
      </c>
      <c r="H227" s="26" t="s">
        <v>6121</v>
      </c>
    </row>
    <row r="228" spans="1:8" x14ac:dyDescent="0.3">
      <c r="A228" s="23" t="s">
        <v>239</v>
      </c>
      <c r="B228" s="23" t="s">
        <v>6235</v>
      </c>
      <c r="C228" s="23" t="s">
        <v>4642</v>
      </c>
      <c r="D228" s="23" t="s">
        <v>6120</v>
      </c>
      <c r="E228" s="23">
        <v>26210</v>
      </c>
      <c r="F228" s="31">
        <v>44460</v>
      </c>
      <c r="G228" s="23" t="s">
        <v>616</v>
      </c>
      <c r="H228" s="26" t="s">
        <v>6121</v>
      </c>
    </row>
    <row r="229" spans="1:8" x14ac:dyDescent="0.3">
      <c r="A229" s="26" t="s">
        <v>852</v>
      </c>
      <c r="B229" s="26" t="s">
        <v>6310</v>
      </c>
      <c r="C229" s="26" t="s">
        <v>4627</v>
      </c>
      <c r="D229" s="26" t="s">
        <v>6143</v>
      </c>
      <c r="E229" s="26">
        <v>26231</v>
      </c>
      <c r="F229" s="32">
        <v>44413</v>
      </c>
      <c r="G229" s="26" t="s">
        <v>851</v>
      </c>
      <c r="H229" s="26" t="s">
        <v>6121</v>
      </c>
    </row>
    <row r="230" spans="1:8" x14ac:dyDescent="0.3">
      <c r="A230" s="23" t="s">
        <v>1240</v>
      </c>
      <c r="B230" s="23" t="s">
        <v>6189</v>
      </c>
      <c r="C230" s="23" t="s">
        <v>4642</v>
      </c>
      <c r="D230" s="23" t="s">
        <v>6120</v>
      </c>
      <c r="E230" s="23">
        <v>26419</v>
      </c>
      <c r="F230" s="31">
        <v>42707</v>
      </c>
      <c r="G230" s="23" t="s">
        <v>60</v>
      </c>
      <c r="H230" s="26" t="s">
        <v>6121</v>
      </c>
    </row>
    <row r="231" spans="1:8" x14ac:dyDescent="0.3">
      <c r="A231" s="26" t="s">
        <v>1470</v>
      </c>
      <c r="B231" s="26" t="s">
        <v>4741</v>
      </c>
      <c r="C231" s="23" t="s">
        <v>4642</v>
      </c>
      <c r="D231" s="26" t="s">
        <v>6120</v>
      </c>
      <c r="E231" s="26">
        <v>26423</v>
      </c>
      <c r="F231" s="32">
        <v>42944</v>
      </c>
      <c r="G231" s="26" t="s">
        <v>1469</v>
      </c>
      <c r="H231" s="26" t="s">
        <v>6121</v>
      </c>
    </row>
    <row r="232" spans="1:8" x14ac:dyDescent="0.3">
      <c r="A232" s="23" t="s">
        <v>1714</v>
      </c>
      <c r="B232" s="23" t="s">
        <v>5067</v>
      </c>
      <c r="C232" s="23" t="s">
        <v>4642</v>
      </c>
      <c r="D232" s="23" t="s">
        <v>6120</v>
      </c>
      <c r="E232" s="23">
        <v>26574</v>
      </c>
      <c r="F232" s="31">
        <v>45709</v>
      </c>
      <c r="G232" s="23" t="s">
        <v>297</v>
      </c>
      <c r="H232" s="26" t="s">
        <v>6121</v>
      </c>
    </row>
    <row r="233" spans="1:8" x14ac:dyDescent="0.3">
      <c r="A233" s="23" t="s">
        <v>634</v>
      </c>
      <c r="B233" s="23" t="s">
        <v>6231</v>
      </c>
      <c r="C233" s="23" t="s">
        <v>4642</v>
      </c>
      <c r="D233" s="23" t="s">
        <v>6127</v>
      </c>
      <c r="E233" s="23">
        <v>26667</v>
      </c>
      <c r="F233" s="31">
        <v>43241</v>
      </c>
      <c r="G233" s="23" t="s">
        <v>633</v>
      </c>
      <c r="H233" s="26" t="s">
        <v>6121</v>
      </c>
    </row>
    <row r="234" spans="1:8" x14ac:dyDescent="0.3">
      <c r="A234" s="26" t="s">
        <v>3452</v>
      </c>
      <c r="B234" s="26" t="s">
        <v>6252</v>
      </c>
      <c r="C234" s="26" t="s">
        <v>4627</v>
      </c>
      <c r="D234" s="26" t="s">
        <v>6127</v>
      </c>
      <c r="E234" s="26">
        <v>26679</v>
      </c>
      <c r="F234" s="32">
        <v>43030</v>
      </c>
      <c r="G234" s="26" t="s">
        <v>6168</v>
      </c>
      <c r="H234" s="26" t="s">
        <v>6121</v>
      </c>
    </row>
    <row r="235" spans="1:8" x14ac:dyDescent="0.3">
      <c r="A235" s="26" t="s">
        <v>860</v>
      </c>
      <c r="B235" s="26" t="s">
        <v>5707</v>
      </c>
      <c r="C235" s="26" t="s">
        <v>4627</v>
      </c>
      <c r="D235" s="26" t="s">
        <v>6120</v>
      </c>
      <c r="E235" s="26">
        <v>26702</v>
      </c>
      <c r="F235" s="32">
        <v>43004</v>
      </c>
      <c r="G235" s="26" t="s">
        <v>2590</v>
      </c>
      <c r="H235" s="26" t="s">
        <v>6121</v>
      </c>
    </row>
    <row r="236" spans="1:8" x14ac:dyDescent="0.3">
      <c r="A236" s="26" t="s">
        <v>391</v>
      </c>
      <c r="B236" s="26" t="s">
        <v>6385</v>
      </c>
      <c r="C236" s="26" t="s">
        <v>4627</v>
      </c>
      <c r="D236" s="26" t="s">
        <v>6120</v>
      </c>
      <c r="E236" s="26">
        <v>26764</v>
      </c>
      <c r="F236" s="32">
        <v>42460</v>
      </c>
      <c r="G236" s="26" t="s">
        <v>390</v>
      </c>
      <c r="H236" s="26" t="s">
        <v>6121</v>
      </c>
    </row>
    <row r="237" spans="1:8" x14ac:dyDescent="0.3">
      <c r="A237" s="26" t="s">
        <v>723</v>
      </c>
      <c r="B237" s="26" t="s">
        <v>5752</v>
      </c>
      <c r="C237" s="23" t="s">
        <v>4642</v>
      </c>
      <c r="D237" s="26" t="s">
        <v>6127</v>
      </c>
      <c r="E237" s="26">
        <v>26788</v>
      </c>
      <c r="F237" s="32">
        <v>42605</v>
      </c>
      <c r="G237" s="26" t="s">
        <v>426</v>
      </c>
      <c r="H237" s="26" t="s">
        <v>6121</v>
      </c>
    </row>
    <row r="238" spans="1:8" x14ac:dyDescent="0.3">
      <c r="A238" s="23" t="s">
        <v>178</v>
      </c>
      <c r="B238" s="23" t="s">
        <v>6178</v>
      </c>
      <c r="C238" s="23" t="s">
        <v>4642</v>
      </c>
      <c r="D238" s="23" t="s">
        <v>6120</v>
      </c>
      <c r="E238" s="23">
        <v>26897</v>
      </c>
      <c r="F238" s="31">
        <v>44569</v>
      </c>
      <c r="G238" s="23" t="s">
        <v>177</v>
      </c>
      <c r="H238" s="26" t="s">
        <v>6121</v>
      </c>
    </row>
    <row r="239" spans="1:8" x14ac:dyDescent="0.3">
      <c r="A239" s="23" t="s">
        <v>39</v>
      </c>
      <c r="B239" s="23" t="s">
        <v>6324</v>
      </c>
      <c r="C239" s="26" t="s">
        <v>4627</v>
      </c>
      <c r="D239" s="23" t="s">
        <v>6127</v>
      </c>
      <c r="E239" s="23">
        <v>27044</v>
      </c>
      <c r="F239" s="31">
        <v>43775</v>
      </c>
      <c r="G239" s="23" t="s">
        <v>1447</v>
      </c>
      <c r="H239" s="26" t="s">
        <v>6121</v>
      </c>
    </row>
    <row r="240" spans="1:8" x14ac:dyDescent="0.3">
      <c r="A240" s="23" t="s">
        <v>2012</v>
      </c>
      <c r="B240" s="23" t="s">
        <v>6263</v>
      </c>
      <c r="C240" s="26" t="s">
        <v>4627</v>
      </c>
      <c r="D240" s="23" t="s">
        <v>6127</v>
      </c>
      <c r="E240" s="23">
        <v>27072</v>
      </c>
      <c r="F240" s="31">
        <v>44826</v>
      </c>
      <c r="G240" s="23" t="s">
        <v>633</v>
      </c>
      <c r="H240" s="26" t="s">
        <v>6121</v>
      </c>
    </row>
    <row r="241" spans="1:8" x14ac:dyDescent="0.3">
      <c r="A241" s="26" t="s">
        <v>2552</v>
      </c>
      <c r="B241" s="26" t="s">
        <v>6373</v>
      </c>
      <c r="C241" s="26" t="s">
        <v>4627</v>
      </c>
      <c r="D241" s="26" t="s">
        <v>6120</v>
      </c>
      <c r="E241" s="26">
        <v>27184</v>
      </c>
      <c r="F241" s="32">
        <v>44160</v>
      </c>
      <c r="G241" s="26" t="s">
        <v>1251</v>
      </c>
      <c r="H241" s="26" t="s">
        <v>6121</v>
      </c>
    </row>
    <row r="242" spans="1:8" x14ac:dyDescent="0.3">
      <c r="A242" s="23" t="s">
        <v>3970</v>
      </c>
      <c r="B242" s="23" t="s">
        <v>6239</v>
      </c>
      <c r="C242" s="23" t="s">
        <v>4642</v>
      </c>
      <c r="D242" s="23" t="s">
        <v>6120</v>
      </c>
      <c r="E242" s="23">
        <v>27279</v>
      </c>
      <c r="F242" s="31">
        <v>44687</v>
      </c>
      <c r="G242" s="23" t="s">
        <v>4063</v>
      </c>
      <c r="H242" s="26" t="s">
        <v>6121</v>
      </c>
    </row>
    <row r="243" spans="1:8" x14ac:dyDescent="0.3">
      <c r="A243" s="26" t="s">
        <v>1082</v>
      </c>
      <c r="B243" s="26" t="s">
        <v>6365</v>
      </c>
      <c r="C243" s="26" t="s">
        <v>4627</v>
      </c>
      <c r="D243" s="26" t="s">
        <v>6127</v>
      </c>
      <c r="E243" s="26">
        <v>27339</v>
      </c>
      <c r="F243" s="32">
        <v>45437</v>
      </c>
      <c r="G243" s="26" t="s">
        <v>1081</v>
      </c>
      <c r="H243" s="26" t="s">
        <v>6121</v>
      </c>
    </row>
    <row r="244" spans="1:8" x14ac:dyDescent="0.3">
      <c r="A244" s="23" t="s">
        <v>2030</v>
      </c>
      <c r="B244" s="23" t="s">
        <v>6316</v>
      </c>
      <c r="C244" s="26" t="s">
        <v>4627</v>
      </c>
      <c r="D244" s="23" t="s">
        <v>6120</v>
      </c>
      <c r="E244" s="23">
        <v>27448</v>
      </c>
      <c r="F244" s="31">
        <v>42895</v>
      </c>
      <c r="G244" s="23" t="s">
        <v>611</v>
      </c>
      <c r="H244" s="26" t="s">
        <v>6121</v>
      </c>
    </row>
    <row r="245" spans="1:8" x14ac:dyDescent="0.3">
      <c r="A245" s="26" t="s">
        <v>1756</v>
      </c>
      <c r="B245" s="26" t="s">
        <v>6412</v>
      </c>
      <c r="C245" s="23" t="s">
        <v>4642</v>
      </c>
      <c r="D245" s="26" t="s">
        <v>6127</v>
      </c>
      <c r="E245" s="26">
        <v>27453</v>
      </c>
      <c r="F245" s="32">
        <v>44442</v>
      </c>
      <c r="G245" s="26" t="s">
        <v>674</v>
      </c>
      <c r="H245" s="26" t="s">
        <v>6121</v>
      </c>
    </row>
    <row r="246" spans="1:8" x14ac:dyDescent="0.3">
      <c r="A246" s="26" t="s">
        <v>895</v>
      </c>
      <c r="B246" s="26" t="s">
        <v>6260</v>
      </c>
      <c r="C246" s="23" t="s">
        <v>4642</v>
      </c>
      <c r="D246" s="26" t="s">
        <v>6120</v>
      </c>
      <c r="E246" s="26">
        <v>27546</v>
      </c>
      <c r="F246" s="32">
        <v>45730</v>
      </c>
      <c r="G246" s="26" t="s">
        <v>366</v>
      </c>
      <c r="H246" s="26" t="s">
        <v>6121</v>
      </c>
    </row>
    <row r="247" spans="1:8" x14ac:dyDescent="0.3">
      <c r="A247" s="26" t="s">
        <v>298</v>
      </c>
      <c r="B247" s="26" t="s">
        <v>6254</v>
      </c>
      <c r="C247" s="26" t="s">
        <v>4627</v>
      </c>
      <c r="D247" s="26" t="s">
        <v>6120</v>
      </c>
      <c r="E247" s="26">
        <v>27705</v>
      </c>
      <c r="F247" s="32">
        <v>43029</v>
      </c>
      <c r="G247" s="26" t="s">
        <v>297</v>
      </c>
      <c r="H247" s="26" t="s">
        <v>6121</v>
      </c>
    </row>
    <row r="248" spans="1:8" x14ac:dyDescent="0.3">
      <c r="A248" s="23" t="s">
        <v>4570</v>
      </c>
      <c r="B248" s="23" t="s">
        <v>6209</v>
      </c>
      <c r="C248" s="26" t="s">
        <v>4627</v>
      </c>
      <c r="D248" s="23" t="s">
        <v>6120</v>
      </c>
      <c r="E248" s="23">
        <v>27775</v>
      </c>
      <c r="F248" s="31">
        <v>43984</v>
      </c>
      <c r="G248" s="23" t="s">
        <v>395</v>
      </c>
      <c r="H248" s="26" t="s">
        <v>6121</v>
      </c>
    </row>
    <row r="249" spans="1:8" x14ac:dyDescent="0.3">
      <c r="A249" s="23" t="s">
        <v>786</v>
      </c>
      <c r="B249" s="23" t="s">
        <v>4657</v>
      </c>
      <c r="C249" s="26" t="s">
        <v>4627</v>
      </c>
      <c r="D249" s="23" t="s">
        <v>6120</v>
      </c>
      <c r="E249" s="23">
        <v>27863</v>
      </c>
      <c r="F249" s="31">
        <v>45308</v>
      </c>
      <c r="G249" s="23" t="s">
        <v>420</v>
      </c>
      <c r="H249" s="26" t="s">
        <v>6121</v>
      </c>
    </row>
    <row r="250" spans="1:8" x14ac:dyDescent="0.3">
      <c r="A250" s="26" t="s">
        <v>1093</v>
      </c>
      <c r="B250" s="26" t="s">
        <v>6158</v>
      </c>
      <c r="C250" s="26" t="s">
        <v>4627</v>
      </c>
      <c r="D250" s="26" t="s">
        <v>6127</v>
      </c>
      <c r="E250" s="26">
        <v>27930</v>
      </c>
      <c r="F250" s="32">
        <v>45278</v>
      </c>
      <c r="G250" s="26" t="s">
        <v>1092</v>
      </c>
      <c r="H250" s="26" t="s">
        <v>6121</v>
      </c>
    </row>
    <row r="251" spans="1:8" x14ac:dyDescent="0.3">
      <c r="A251" s="26" t="s">
        <v>216</v>
      </c>
      <c r="B251" s="26" t="s">
        <v>6227</v>
      </c>
      <c r="C251" s="23" t="s">
        <v>4642</v>
      </c>
      <c r="D251" s="26" t="s">
        <v>6120</v>
      </c>
      <c r="E251" s="26">
        <v>27938</v>
      </c>
      <c r="F251" s="32">
        <v>42705</v>
      </c>
      <c r="G251" s="26" t="s">
        <v>215</v>
      </c>
      <c r="H251" s="26" t="s">
        <v>6121</v>
      </c>
    </row>
    <row r="252" spans="1:8" x14ac:dyDescent="0.3">
      <c r="A252" s="26" t="s">
        <v>222</v>
      </c>
      <c r="B252" s="26" t="s">
        <v>5010</v>
      </c>
      <c r="C252" s="23" t="s">
        <v>4642</v>
      </c>
      <c r="D252" s="26" t="s">
        <v>6120</v>
      </c>
      <c r="E252" s="26">
        <v>28126</v>
      </c>
      <c r="F252" s="32">
        <v>43006</v>
      </c>
      <c r="G252" s="26" t="s">
        <v>243</v>
      </c>
      <c r="H252" s="26" t="s">
        <v>6121</v>
      </c>
    </row>
    <row r="253" spans="1:8" x14ac:dyDescent="0.3">
      <c r="A253" s="23" t="s">
        <v>2414</v>
      </c>
      <c r="B253" s="23" t="s">
        <v>6377</v>
      </c>
      <c r="C253" s="23" t="s">
        <v>4642</v>
      </c>
      <c r="D253" s="23" t="s">
        <v>6120</v>
      </c>
      <c r="E253" s="23">
        <v>28245</v>
      </c>
      <c r="F253" s="31">
        <v>43351</v>
      </c>
      <c r="G253" s="23" t="s">
        <v>1397</v>
      </c>
      <c r="H253" s="26" t="s">
        <v>6121</v>
      </c>
    </row>
    <row r="254" spans="1:8" x14ac:dyDescent="0.3">
      <c r="A254" s="23" t="s">
        <v>166</v>
      </c>
      <c r="B254" s="23" t="s">
        <v>7262</v>
      </c>
      <c r="C254" s="23" t="s">
        <v>4642</v>
      </c>
      <c r="D254" s="23" t="s">
        <v>6120</v>
      </c>
      <c r="E254" s="23">
        <v>28375</v>
      </c>
      <c r="F254" s="31">
        <v>45800</v>
      </c>
      <c r="G254" s="23" t="s">
        <v>165</v>
      </c>
      <c r="H254" s="26" t="s">
        <v>6121</v>
      </c>
    </row>
    <row r="255" spans="1:8" x14ac:dyDescent="0.3">
      <c r="A255" s="23" t="s">
        <v>947</v>
      </c>
      <c r="B255" s="23" t="s">
        <v>5116</v>
      </c>
      <c r="C255" s="23" t="s">
        <v>4642</v>
      </c>
      <c r="D255" s="23" t="s">
        <v>6120</v>
      </c>
      <c r="E255" s="23">
        <v>28418</v>
      </c>
      <c r="F255" s="31">
        <v>42391</v>
      </c>
      <c r="G255" s="23" t="s">
        <v>616</v>
      </c>
      <c r="H255" s="26" t="s">
        <v>6121</v>
      </c>
    </row>
    <row r="256" spans="1:8" x14ac:dyDescent="0.3">
      <c r="A256" s="23" t="s">
        <v>344</v>
      </c>
      <c r="B256" s="23" t="s">
        <v>6340</v>
      </c>
      <c r="C256" s="26" t="s">
        <v>4627</v>
      </c>
      <c r="D256" s="23" t="s">
        <v>6143</v>
      </c>
      <c r="E256" s="23">
        <v>28444</v>
      </c>
      <c r="F256" s="31">
        <v>43779</v>
      </c>
      <c r="G256" s="23" t="s">
        <v>343</v>
      </c>
      <c r="H256" s="26" t="s">
        <v>6121</v>
      </c>
    </row>
    <row r="257" spans="1:8" x14ac:dyDescent="0.3">
      <c r="A257" s="23" t="s">
        <v>589</v>
      </c>
      <c r="B257" s="23" t="s">
        <v>6184</v>
      </c>
      <c r="C257" s="26" t="s">
        <v>4627</v>
      </c>
      <c r="D257" s="23" t="s">
        <v>6120</v>
      </c>
      <c r="E257" s="23">
        <v>28522</v>
      </c>
      <c r="F257" s="31">
        <v>44883</v>
      </c>
      <c r="G257" s="23" t="s">
        <v>588</v>
      </c>
      <c r="H257" s="26" t="s">
        <v>6121</v>
      </c>
    </row>
    <row r="258" spans="1:8" x14ac:dyDescent="0.3">
      <c r="A258" s="26" t="s">
        <v>629</v>
      </c>
      <c r="B258" s="26" t="s">
        <v>6211</v>
      </c>
      <c r="C258" s="26" t="s">
        <v>4627</v>
      </c>
      <c r="D258" s="26" t="s">
        <v>6120</v>
      </c>
      <c r="E258" s="26">
        <v>28582</v>
      </c>
      <c r="F258" s="32">
        <v>45857</v>
      </c>
      <c r="G258" s="26" t="s">
        <v>605</v>
      </c>
      <c r="H258" s="26" t="s">
        <v>6121</v>
      </c>
    </row>
    <row r="259" spans="1:8" x14ac:dyDescent="0.3">
      <c r="A259" s="23" t="s">
        <v>143</v>
      </c>
      <c r="B259" s="23" t="s">
        <v>6243</v>
      </c>
      <c r="C259" s="26" t="s">
        <v>4627</v>
      </c>
      <c r="D259" s="23" t="s">
        <v>6120</v>
      </c>
      <c r="E259" s="23">
        <v>28625</v>
      </c>
      <c r="F259" s="31">
        <v>43697</v>
      </c>
      <c r="G259" s="23" t="s">
        <v>142</v>
      </c>
      <c r="H259" s="26" t="s">
        <v>6121</v>
      </c>
    </row>
    <row r="260" spans="1:8" x14ac:dyDescent="0.3">
      <c r="A260" s="23" t="s">
        <v>2639</v>
      </c>
      <c r="B260" s="23" t="s">
        <v>5337</v>
      </c>
      <c r="C260" s="26" t="s">
        <v>4627</v>
      </c>
      <c r="D260" s="23" t="s">
        <v>6120</v>
      </c>
      <c r="E260" s="23">
        <v>28772</v>
      </c>
      <c r="F260" s="31">
        <v>44829</v>
      </c>
      <c r="G260" s="23" t="s">
        <v>2638</v>
      </c>
      <c r="H260" s="26" t="s">
        <v>6121</v>
      </c>
    </row>
    <row r="261" spans="1:8" x14ac:dyDescent="0.3">
      <c r="A261" s="23" t="s">
        <v>465</v>
      </c>
      <c r="B261" s="23" t="s">
        <v>6264</v>
      </c>
      <c r="C261" s="23" t="s">
        <v>4642</v>
      </c>
      <c r="D261" s="23" t="s">
        <v>6120</v>
      </c>
      <c r="E261" s="23">
        <v>28803</v>
      </c>
      <c r="F261" s="31">
        <v>42903</v>
      </c>
      <c r="G261" s="23" t="s">
        <v>464</v>
      </c>
      <c r="H261" s="26" t="s">
        <v>6121</v>
      </c>
    </row>
    <row r="262" spans="1:8" x14ac:dyDescent="0.3">
      <c r="A262" s="26" t="s">
        <v>91</v>
      </c>
      <c r="B262" s="26" t="s">
        <v>6361</v>
      </c>
      <c r="C262" s="26" t="s">
        <v>4627</v>
      </c>
      <c r="D262" s="26" t="s">
        <v>6120</v>
      </c>
      <c r="E262" s="26">
        <v>28871</v>
      </c>
      <c r="F262" s="32">
        <v>43831</v>
      </c>
      <c r="G262" s="26" t="s">
        <v>90</v>
      </c>
      <c r="H262" s="26" t="s">
        <v>6121</v>
      </c>
    </row>
    <row r="263" spans="1:8" x14ac:dyDescent="0.3">
      <c r="A263" s="26" t="s">
        <v>600</v>
      </c>
      <c r="B263" s="26" t="s">
        <v>6165</v>
      </c>
      <c r="C263" s="23" t="s">
        <v>4642</v>
      </c>
      <c r="D263" s="26" t="s">
        <v>6120</v>
      </c>
      <c r="E263" s="26">
        <v>28887</v>
      </c>
      <c r="F263" s="32">
        <v>42562</v>
      </c>
      <c r="G263" s="26" t="s">
        <v>674</v>
      </c>
      <c r="H263" s="26" t="s">
        <v>6121</v>
      </c>
    </row>
    <row r="264" spans="1:8" x14ac:dyDescent="0.3">
      <c r="A264" s="26" t="s">
        <v>1626</v>
      </c>
      <c r="B264" s="26" t="s">
        <v>6183</v>
      </c>
      <c r="C264" s="23" t="s">
        <v>4642</v>
      </c>
      <c r="D264" s="26" t="s">
        <v>6120</v>
      </c>
      <c r="E264" s="26">
        <v>28959</v>
      </c>
      <c r="F264" s="32">
        <v>43787</v>
      </c>
      <c r="G264" s="26" t="s">
        <v>1469</v>
      </c>
      <c r="H264" s="26" t="s">
        <v>6121</v>
      </c>
    </row>
    <row r="265" spans="1:8" x14ac:dyDescent="0.3">
      <c r="A265" s="23" t="s">
        <v>1874</v>
      </c>
      <c r="B265" s="23" t="s">
        <v>6198</v>
      </c>
      <c r="C265" s="26" t="s">
        <v>4627</v>
      </c>
      <c r="D265" s="23" t="s">
        <v>6120</v>
      </c>
      <c r="E265" s="23">
        <v>29031</v>
      </c>
      <c r="F265" s="31">
        <v>42854</v>
      </c>
      <c r="G265" s="23" t="s">
        <v>2474</v>
      </c>
      <c r="H265" s="26" t="s">
        <v>6121</v>
      </c>
    </row>
    <row r="266" spans="1:8" x14ac:dyDescent="0.3">
      <c r="A266" s="23" t="s">
        <v>6201</v>
      </c>
      <c r="B266" s="23" t="s">
        <v>6202</v>
      </c>
      <c r="C266" s="26" t="s">
        <v>4627</v>
      </c>
      <c r="D266" s="23" t="s">
        <v>6120</v>
      </c>
      <c r="E266" s="23">
        <v>29237</v>
      </c>
      <c r="F266" s="31">
        <v>43604</v>
      </c>
      <c r="G266" s="23" t="s">
        <v>2638</v>
      </c>
      <c r="H266" s="26" t="s">
        <v>6121</v>
      </c>
    </row>
    <row r="267" spans="1:8" x14ac:dyDescent="0.3">
      <c r="A267" s="23" t="s">
        <v>6374</v>
      </c>
      <c r="B267" s="23" t="s">
        <v>6375</v>
      </c>
      <c r="C267" s="26" t="s">
        <v>4627</v>
      </c>
      <c r="D267" s="23" t="s">
        <v>6120</v>
      </c>
      <c r="E267" s="23">
        <v>29713</v>
      </c>
      <c r="F267" s="31">
        <v>45389</v>
      </c>
      <c r="G267" s="23" t="s">
        <v>6168</v>
      </c>
      <c r="H267" s="26" t="s">
        <v>6121</v>
      </c>
    </row>
    <row r="268" spans="1:8" x14ac:dyDescent="0.3">
      <c r="A268" s="26" t="s">
        <v>1385</v>
      </c>
      <c r="B268" s="26" t="s">
        <v>6206</v>
      </c>
      <c r="C268" s="23" t="s">
        <v>4642</v>
      </c>
      <c r="D268" s="26" t="s">
        <v>6155</v>
      </c>
      <c r="E268" s="26">
        <v>29721</v>
      </c>
      <c r="F268" s="32">
        <v>43590</v>
      </c>
      <c r="G268" s="26" t="s">
        <v>1384</v>
      </c>
      <c r="H268" s="26" t="s">
        <v>6121</v>
      </c>
    </row>
    <row r="269" spans="1:8" x14ac:dyDescent="0.3">
      <c r="A269" s="26" t="s">
        <v>205</v>
      </c>
      <c r="B269" s="26" t="s">
        <v>6199</v>
      </c>
      <c r="C269" s="26" t="s">
        <v>4627</v>
      </c>
      <c r="D269" s="26" t="s">
        <v>6120</v>
      </c>
      <c r="E269" s="26">
        <v>29801</v>
      </c>
      <c r="F269" s="32">
        <v>44902</v>
      </c>
      <c r="G269" s="26" t="s">
        <v>204</v>
      </c>
      <c r="H269" s="26" t="s">
        <v>6121</v>
      </c>
    </row>
    <row r="270" spans="1:8" x14ac:dyDescent="0.3">
      <c r="A270" s="26" t="s">
        <v>1913</v>
      </c>
      <c r="B270" s="26" t="s">
        <v>4923</v>
      </c>
      <c r="C270" s="26" t="s">
        <v>4627</v>
      </c>
      <c r="D270" s="26" t="s">
        <v>6120</v>
      </c>
      <c r="E270" s="26">
        <v>29876</v>
      </c>
      <c r="F270" s="32">
        <v>43162</v>
      </c>
      <c r="G270" s="26" t="s">
        <v>415</v>
      </c>
      <c r="H270" s="26" t="s">
        <v>6121</v>
      </c>
    </row>
    <row r="271" spans="1:8" x14ac:dyDescent="0.3">
      <c r="A271" s="26" t="s">
        <v>2597</v>
      </c>
      <c r="B271" s="26" t="s">
        <v>5586</v>
      </c>
      <c r="C271" s="26" t="s">
        <v>4627</v>
      </c>
      <c r="D271" s="26" t="s">
        <v>6120</v>
      </c>
      <c r="E271" s="26">
        <v>30018</v>
      </c>
      <c r="F271" s="32">
        <v>46000</v>
      </c>
      <c r="G271" s="26" t="s">
        <v>1889</v>
      </c>
      <c r="H271" s="26" t="s">
        <v>6121</v>
      </c>
    </row>
    <row r="272" spans="1:8" x14ac:dyDescent="0.3">
      <c r="A272" s="23" t="s">
        <v>686</v>
      </c>
      <c r="B272" s="23" t="s">
        <v>6394</v>
      </c>
      <c r="C272" s="26" t="s">
        <v>4627</v>
      </c>
      <c r="D272" s="23" t="s">
        <v>6120</v>
      </c>
      <c r="E272" s="23">
        <v>30047</v>
      </c>
      <c r="F272" s="31">
        <v>45527</v>
      </c>
      <c r="G272" s="23" t="s">
        <v>60</v>
      </c>
      <c r="H272" s="26" t="s">
        <v>6121</v>
      </c>
    </row>
    <row r="273" spans="1:8" x14ac:dyDescent="0.3">
      <c r="A273" s="26" t="s">
        <v>1419</v>
      </c>
      <c r="B273" s="26" t="s">
        <v>6142</v>
      </c>
      <c r="C273" s="26" t="s">
        <v>4627</v>
      </c>
      <c r="D273" s="26" t="s">
        <v>6120</v>
      </c>
      <c r="E273" s="26">
        <v>30062</v>
      </c>
      <c r="F273" s="32">
        <v>42568</v>
      </c>
      <c r="G273" s="26" t="s">
        <v>2303</v>
      </c>
      <c r="H273" s="26" t="s">
        <v>6121</v>
      </c>
    </row>
    <row r="274" spans="1:8" x14ac:dyDescent="0.3">
      <c r="A274" s="26" t="s">
        <v>1716</v>
      </c>
      <c r="B274" s="26" t="s">
        <v>6359</v>
      </c>
      <c r="C274" s="23" t="s">
        <v>4642</v>
      </c>
      <c r="D274" s="26" t="s">
        <v>6120</v>
      </c>
      <c r="E274" s="26">
        <v>30084</v>
      </c>
      <c r="F274" s="32">
        <v>43533</v>
      </c>
      <c r="G274" s="26" t="s">
        <v>131</v>
      </c>
      <c r="H274" s="26" t="s">
        <v>6121</v>
      </c>
    </row>
    <row r="275" spans="1:8" x14ac:dyDescent="0.3">
      <c r="A275" s="26" t="s">
        <v>1215</v>
      </c>
      <c r="B275" s="26" t="s">
        <v>5967</v>
      </c>
      <c r="C275" s="26" t="s">
        <v>4627</v>
      </c>
      <c r="D275" s="26" t="s">
        <v>6120</v>
      </c>
      <c r="E275" s="26">
        <v>30183</v>
      </c>
      <c r="F275" s="32">
        <v>45603</v>
      </c>
      <c r="G275" s="26" t="s">
        <v>770</v>
      </c>
      <c r="H275" s="26" t="s">
        <v>6121</v>
      </c>
    </row>
    <row r="276" spans="1:8" x14ac:dyDescent="0.3">
      <c r="A276" s="26" t="s">
        <v>373</v>
      </c>
      <c r="B276" s="26" t="s">
        <v>6181</v>
      </c>
      <c r="C276" s="23" t="s">
        <v>4642</v>
      </c>
      <c r="D276" s="26" t="s">
        <v>6120</v>
      </c>
      <c r="E276" s="26">
        <v>30331</v>
      </c>
      <c r="F276" s="32">
        <v>44902</v>
      </c>
      <c r="G276" s="26" t="s">
        <v>372</v>
      </c>
      <c r="H276" s="26" t="s">
        <v>6121</v>
      </c>
    </row>
    <row r="277" spans="1:8" x14ac:dyDescent="0.3">
      <c r="A277" s="26" t="s">
        <v>675</v>
      </c>
      <c r="B277" s="26" t="s">
        <v>6203</v>
      </c>
      <c r="C277" s="23" t="s">
        <v>4642</v>
      </c>
      <c r="D277" s="26" t="s">
        <v>6120</v>
      </c>
      <c r="E277" s="26">
        <v>30538</v>
      </c>
      <c r="F277" s="32">
        <v>44162</v>
      </c>
      <c r="G277" s="26" t="s">
        <v>674</v>
      </c>
      <c r="H277" s="26" t="s">
        <v>6121</v>
      </c>
    </row>
    <row r="278" spans="1:8" x14ac:dyDescent="0.3">
      <c r="A278" s="26" t="s">
        <v>126</v>
      </c>
      <c r="B278" s="26" t="s">
        <v>6371</v>
      </c>
      <c r="C278" s="23" t="s">
        <v>4642</v>
      </c>
      <c r="D278" s="26" t="s">
        <v>6120</v>
      </c>
      <c r="E278" s="26">
        <v>30548</v>
      </c>
      <c r="F278" s="32">
        <v>44133</v>
      </c>
      <c r="G278" s="26" t="s">
        <v>125</v>
      </c>
      <c r="H278" s="26" t="s">
        <v>6121</v>
      </c>
    </row>
    <row r="279" spans="1:8" x14ac:dyDescent="0.3">
      <c r="A279" s="26" t="s">
        <v>2874</v>
      </c>
      <c r="B279" s="26" t="s">
        <v>6038</v>
      </c>
      <c r="C279" s="23" t="s">
        <v>4642</v>
      </c>
      <c r="D279" s="26" t="s">
        <v>6120</v>
      </c>
      <c r="E279" s="26">
        <v>30628</v>
      </c>
      <c r="F279" s="32">
        <v>42736</v>
      </c>
      <c r="G279" s="26" t="s">
        <v>863</v>
      </c>
      <c r="H279" s="26" t="s">
        <v>6121</v>
      </c>
    </row>
    <row r="280" spans="1:8" x14ac:dyDescent="0.3">
      <c r="A280" s="26" t="s">
        <v>647</v>
      </c>
      <c r="B280" s="26" t="s">
        <v>6234</v>
      </c>
      <c r="C280" s="26" t="s">
        <v>4627</v>
      </c>
      <c r="D280" s="26" t="s">
        <v>6120</v>
      </c>
      <c r="E280" s="26">
        <v>30650</v>
      </c>
      <c r="F280" s="32">
        <v>44785</v>
      </c>
      <c r="G280" s="26" t="s">
        <v>125</v>
      </c>
      <c r="H280" s="26" t="s">
        <v>6121</v>
      </c>
    </row>
    <row r="281" spans="1:8" x14ac:dyDescent="0.3">
      <c r="A281" s="26" t="s">
        <v>1877</v>
      </c>
      <c r="B281" s="26" t="s">
        <v>6190</v>
      </c>
      <c r="C281" s="26" t="s">
        <v>4627</v>
      </c>
      <c r="D281" s="26" t="s">
        <v>6120</v>
      </c>
      <c r="E281" s="26">
        <v>30670</v>
      </c>
      <c r="F281" s="32">
        <v>44573</v>
      </c>
      <c r="G281" s="23" t="s">
        <v>4613</v>
      </c>
      <c r="H281" s="26" t="s">
        <v>6121</v>
      </c>
    </row>
    <row r="282" spans="1:8" x14ac:dyDescent="0.3">
      <c r="A282" s="23" t="s">
        <v>2272</v>
      </c>
      <c r="B282" s="23" t="s">
        <v>6154</v>
      </c>
      <c r="C282" s="26" t="s">
        <v>4627</v>
      </c>
      <c r="D282" s="23" t="s">
        <v>6155</v>
      </c>
      <c r="E282" s="23">
        <v>30826</v>
      </c>
      <c r="F282" s="31">
        <v>44433</v>
      </c>
      <c r="G282" s="23" t="s">
        <v>444</v>
      </c>
      <c r="H282" s="26" t="s">
        <v>6121</v>
      </c>
    </row>
    <row r="283" spans="1:8" x14ac:dyDescent="0.3">
      <c r="A283" s="23" t="s">
        <v>1393</v>
      </c>
      <c r="B283" s="23" t="s">
        <v>6267</v>
      </c>
      <c r="C283" s="26" t="s">
        <v>4627</v>
      </c>
      <c r="D283" s="23" t="s">
        <v>6120</v>
      </c>
      <c r="E283" s="23">
        <v>31144</v>
      </c>
      <c r="F283" s="31">
        <v>44344</v>
      </c>
      <c r="G283" s="23" t="s">
        <v>674</v>
      </c>
      <c r="H283" s="26" t="s">
        <v>6121</v>
      </c>
    </row>
    <row r="284" spans="1:8" x14ac:dyDescent="0.3">
      <c r="A284" s="23" t="s">
        <v>6237</v>
      </c>
      <c r="B284" s="23" t="s">
        <v>6238</v>
      </c>
      <c r="C284" s="26" t="s">
        <v>4627</v>
      </c>
      <c r="D284" s="23" t="s">
        <v>6120</v>
      </c>
      <c r="E284" s="23">
        <v>31214</v>
      </c>
      <c r="F284" s="31">
        <v>44885</v>
      </c>
      <c r="G284" s="23" t="s">
        <v>1899</v>
      </c>
      <c r="H284" s="26" t="s">
        <v>6121</v>
      </c>
    </row>
    <row r="285" spans="1:8" x14ac:dyDescent="0.3">
      <c r="A285" s="26" t="s">
        <v>260</v>
      </c>
      <c r="B285" s="26" t="s">
        <v>6337</v>
      </c>
      <c r="C285" s="23" t="s">
        <v>4642</v>
      </c>
      <c r="D285" s="26" t="s">
        <v>6120</v>
      </c>
      <c r="E285" s="26">
        <v>31333</v>
      </c>
      <c r="F285" s="32">
        <v>43411</v>
      </c>
      <c r="G285" s="26" t="s">
        <v>259</v>
      </c>
      <c r="H285" s="26" t="s">
        <v>6121</v>
      </c>
    </row>
    <row r="286" spans="1:8" x14ac:dyDescent="0.3">
      <c r="A286" s="26" t="s">
        <v>454</v>
      </c>
      <c r="B286" s="26" t="s">
        <v>5715</v>
      </c>
      <c r="C286" s="23" t="s">
        <v>4642</v>
      </c>
      <c r="D286" s="26" t="s">
        <v>6120</v>
      </c>
      <c r="E286" s="26">
        <v>31337</v>
      </c>
      <c r="F286" s="32">
        <v>44223</v>
      </c>
      <c r="G286" s="26" t="s">
        <v>142</v>
      </c>
      <c r="H286" s="26" t="s">
        <v>6121</v>
      </c>
    </row>
    <row r="287" spans="1:8" x14ac:dyDescent="0.3">
      <c r="A287" s="23" t="s">
        <v>154</v>
      </c>
      <c r="B287" s="23" t="s">
        <v>6139</v>
      </c>
      <c r="C287" s="23" t="s">
        <v>4642</v>
      </c>
      <c r="D287" s="23" t="s">
        <v>6120</v>
      </c>
      <c r="E287" s="23">
        <v>31509</v>
      </c>
      <c r="F287" s="31">
        <v>45570</v>
      </c>
      <c r="G287" s="23" t="s">
        <v>153</v>
      </c>
      <c r="H287" s="26" t="s">
        <v>6121</v>
      </c>
    </row>
    <row r="288" spans="1:8" x14ac:dyDescent="0.3">
      <c r="A288" s="23" t="s">
        <v>1736</v>
      </c>
      <c r="B288" s="23" t="s">
        <v>6342</v>
      </c>
      <c r="C288" s="23" t="s">
        <v>4642</v>
      </c>
      <c r="D288" s="23" t="s">
        <v>6155</v>
      </c>
      <c r="E288" s="23">
        <v>31519</v>
      </c>
      <c r="F288" s="31">
        <v>44732</v>
      </c>
      <c r="G288" s="23" t="s">
        <v>968</v>
      </c>
      <c r="H288" s="26" t="s">
        <v>6121</v>
      </c>
    </row>
    <row r="289" spans="1:8" x14ac:dyDescent="0.3">
      <c r="A289" s="26" t="s">
        <v>534</v>
      </c>
      <c r="B289" s="26" t="s">
        <v>6294</v>
      </c>
      <c r="C289" s="26" t="s">
        <v>4627</v>
      </c>
      <c r="D289" s="26" t="s">
        <v>6120</v>
      </c>
      <c r="E289" s="26">
        <v>31594</v>
      </c>
      <c r="F289" s="32">
        <v>44660</v>
      </c>
      <c r="G289" s="26" t="s">
        <v>1184</v>
      </c>
      <c r="H289" s="26" t="s">
        <v>6121</v>
      </c>
    </row>
    <row r="290" spans="1:8" x14ac:dyDescent="0.3">
      <c r="A290" s="23" t="s">
        <v>1087</v>
      </c>
      <c r="B290" s="23" t="s">
        <v>6259</v>
      </c>
      <c r="C290" s="26" t="s">
        <v>4627</v>
      </c>
      <c r="D290" s="23" t="s">
        <v>6120</v>
      </c>
      <c r="E290" s="23">
        <v>31604</v>
      </c>
      <c r="F290" s="31">
        <v>44052</v>
      </c>
      <c r="G290" s="23" t="s">
        <v>1086</v>
      </c>
      <c r="H290" s="26" t="s">
        <v>6121</v>
      </c>
    </row>
    <row r="291" spans="1:8" x14ac:dyDescent="0.3">
      <c r="A291" s="23" t="s">
        <v>2304</v>
      </c>
      <c r="B291" s="23" t="s">
        <v>6410</v>
      </c>
      <c r="C291" s="26" t="s">
        <v>4627</v>
      </c>
      <c r="D291" s="23" t="s">
        <v>6120</v>
      </c>
      <c r="E291" s="23">
        <v>31620</v>
      </c>
      <c r="F291" s="31">
        <v>44822</v>
      </c>
      <c r="G291" s="23" t="s">
        <v>2303</v>
      </c>
      <c r="H291" s="26" t="s">
        <v>6121</v>
      </c>
    </row>
    <row r="292" spans="1:8" x14ac:dyDescent="0.3">
      <c r="A292" s="26" t="s">
        <v>864</v>
      </c>
      <c r="B292" s="26" t="s">
        <v>6305</v>
      </c>
      <c r="C292" s="26" t="s">
        <v>4627</v>
      </c>
      <c r="D292" s="26" t="s">
        <v>6120</v>
      </c>
      <c r="E292" s="26">
        <v>31634</v>
      </c>
      <c r="F292" s="32">
        <v>43448</v>
      </c>
      <c r="G292" s="26" t="s">
        <v>863</v>
      </c>
      <c r="H292" s="26" t="s">
        <v>6121</v>
      </c>
    </row>
    <row r="293" spans="1:8" x14ac:dyDescent="0.3">
      <c r="A293" s="26" t="s">
        <v>2446</v>
      </c>
      <c r="B293" s="26" t="s">
        <v>6162</v>
      </c>
      <c r="C293" s="26" t="s">
        <v>4627</v>
      </c>
      <c r="D293" s="26" t="s">
        <v>6120</v>
      </c>
      <c r="E293" s="26">
        <v>31752</v>
      </c>
      <c r="F293" s="32">
        <v>42624</v>
      </c>
      <c r="G293" s="26" t="s">
        <v>2445</v>
      </c>
      <c r="H293" s="26" t="s">
        <v>6121</v>
      </c>
    </row>
    <row r="294" spans="1:8" x14ac:dyDescent="0.3">
      <c r="A294" s="26" t="s">
        <v>1172</v>
      </c>
      <c r="B294" s="26" t="s">
        <v>6391</v>
      </c>
      <c r="C294" s="26" t="s">
        <v>4627</v>
      </c>
      <c r="D294" s="26" t="s">
        <v>6120</v>
      </c>
      <c r="E294" s="26">
        <v>31787</v>
      </c>
      <c r="F294" s="32">
        <v>43394</v>
      </c>
      <c r="G294" s="26" t="s">
        <v>674</v>
      </c>
      <c r="H294" s="26" t="s">
        <v>6121</v>
      </c>
    </row>
    <row r="295" spans="1:8" x14ac:dyDescent="0.3">
      <c r="A295" s="26" t="s">
        <v>567</v>
      </c>
      <c r="B295" s="26" t="s">
        <v>6172</v>
      </c>
      <c r="C295" s="23" t="s">
        <v>4642</v>
      </c>
      <c r="D295" s="26" t="s">
        <v>6120</v>
      </c>
      <c r="E295" s="26">
        <v>31861</v>
      </c>
      <c r="F295" s="32">
        <v>43414</v>
      </c>
      <c r="G295" s="26" t="s">
        <v>770</v>
      </c>
      <c r="H295" s="26" t="s">
        <v>6121</v>
      </c>
    </row>
    <row r="296" spans="1:8" x14ac:dyDescent="0.3">
      <c r="A296" s="26" t="s">
        <v>1422</v>
      </c>
      <c r="B296" s="26" t="s">
        <v>6160</v>
      </c>
      <c r="C296" s="23" t="s">
        <v>4642</v>
      </c>
      <c r="D296" s="26" t="s">
        <v>6120</v>
      </c>
      <c r="E296" s="26">
        <v>31882</v>
      </c>
      <c r="F296" s="32">
        <v>44100</v>
      </c>
      <c r="G296" s="26" t="s">
        <v>459</v>
      </c>
      <c r="H296" s="26" t="s">
        <v>6121</v>
      </c>
    </row>
    <row r="297" spans="1:8" x14ac:dyDescent="0.3">
      <c r="A297" s="26" t="s">
        <v>1398</v>
      </c>
      <c r="B297" s="26" t="s">
        <v>6333</v>
      </c>
      <c r="C297" s="26" t="s">
        <v>4627</v>
      </c>
      <c r="D297" s="26" t="s">
        <v>6120</v>
      </c>
      <c r="E297" s="26">
        <v>31916</v>
      </c>
      <c r="F297" s="32">
        <v>44953</v>
      </c>
      <c r="G297" s="26" t="s">
        <v>1397</v>
      </c>
      <c r="H297" s="26" t="s">
        <v>6121</v>
      </c>
    </row>
    <row r="298" spans="1:8" x14ac:dyDescent="0.3">
      <c r="A298" s="23" t="s">
        <v>3213</v>
      </c>
      <c r="B298" s="23" t="s">
        <v>6207</v>
      </c>
      <c r="C298" s="23" t="s">
        <v>4642</v>
      </c>
      <c r="D298" s="23" t="s">
        <v>6143</v>
      </c>
      <c r="E298" s="23">
        <v>32226</v>
      </c>
      <c r="F298" s="31">
        <v>42415</v>
      </c>
      <c r="G298" s="23" t="s">
        <v>2303</v>
      </c>
      <c r="H298" s="26" t="s">
        <v>6121</v>
      </c>
    </row>
    <row r="299" spans="1:8" x14ac:dyDescent="0.3">
      <c r="A299" s="26" t="s">
        <v>830</v>
      </c>
      <c r="B299" s="26" t="s">
        <v>6345</v>
      </c>
      <c r="C299" s="26" t="s">
        <v>4627</v>
      </c>
      <c r="D299" s="26" t="s">
        <v>6143</v>
      </c>
      <c r="E299" s="26">
        <v>32486</v>
      </c>
      <c r="F299" s="32">
        <v>44883</v>
      </c>
      <c r="G299" s="26" t="s">
        <v>829</v>
      </c>
      <c r="H299" s="26" t="s">
        <v>6121</v>
      </c>
    </row>
    <row r="300" spans="1:8" x14ac:dyDescent="0.3">
      <c r="A300" s="23" t="s">
        <v>255</v>
      </c>
      <c r="B300" s="23" t="s">
        <v>6328</v>
      </c>
      <c r="C300" s="26" t="s">
        <v>4627</v>
      </c>
      <c r="D300" s="23" t="s">
        <v>6155</v>
      </c>
      <c r="E300" s="23">
        <v>32489</v>
      </c>
      <c r="F300" s="31">
        <v>45704</v>
      </c>
      <c r="G300" s="23" t="s">
        <v>254</v>
      </c>
      <c r="H300" s="26" t="s">
        <v>6121</v>
      </c>
    </row>
    <row r="301" spans="1:8" x14ac:dyDescent="0.3">
      <c r="A301" s="23" t="s">
        <v>2797</v>
      </c>
      <c r="B301" s="23" t="s">
        <v>6285</v>
      </c>
      <c r="C301" s="23" t="s">
        <v>4642</v>
      </c>
      <c r="D301" s="23" t="s">
        <v>6143</v>
      </c>
      <c r="E301" s="23">
        <v>33128</v>
      </c>
      <c r="F301" s="31">
        <v>44884</v>
      </c>
      <c r="G301" s="23" t="s">
        <v>2641</v>
      </c>
      <c r="H301" s="26" t="s">
        <v>6121</v>
      </c>
    </row>
    <row r="302" spans="1:8" x14ac:dyDescent="0.3">
      <c r="A302" s="23" t="s">
        <v>936</v>
      </c>
      <c r="B302" s="23" t="s">
        <v>6386</v>
      </c>
      <c r="C302" s="23" t="s">
        <v>4642</v>
      </c>
      <c r="D302" s="23" t="s">
        <v>6155</v>
      </c>
      <c r="E302" s="23">
        <v>34244</v>
      </c>
      <c r="F302" s="31">
        <v>43472</v>
      </c>
      <c r="G302" s="23" t="s">
        <v>380</v>
      </c>
      <c r="H302" s="26" t="s">
        <v>6121</v>
      </c>
    </row>
    <row r="303" spans="1:8" x14ac:dyDescent="0.3">
      <c r="A303" s="23" t="s">
        <v>1200</v>
      </c>
      <c r="B303" s="23" t="s">
        <v>5529</v>
      </c>
      <c r="C303" s="23" t="s">
        <v>4642</v>
      </c>
      <c r="D303" s="23" t="s">
        <v>6143</v>
      </c>
      <c r="E303" s="23">
        <v>35824</v>
      </c>
      <c r="F303" s="31">
        <v>44452</v>
      </c>
      <c r="G303" s="23" t="s">
        <v>1066</v>
      </c>
      <c r="H303" s="26" t="s">
        <v>6121</v>
      </c>
    </row>
    <row r="304" spans="1:8" x14ac:dyDescent="0.3">
      <c r="A304" s="26" t="s">
        <v>1389</v>
      </c>
      <c r="B304" s="26" t="s">
        <v>6145</v>
      </c>
      <c r="C304" s="26" t="s">
        <v>4627</v>
      </c>
      <c r="D304" s="26" t="s">
        <v>6143</v>
      </c>
      <c r="E304" s="26">
        <v>36518</v>
      </c>
      <c r="F304" s="32">
        <v>45980</v>
      </c>
      <c r="G304" s="26" t="s">
        <v>503</v>
      </c>
      <c r="H304" s="26" t="s">
        <v>6121</v>
      </c>
    </row>
    <row r="305" spans="1:8" x14ac:dyDescent="0.3">
      <c r="A305" s="26" t="s">
        <v>1139</v>
      </c>
      <c r="B305" s="26" t="s">
        <v>6177</v>
      </c>
      <c r="C305" s="26" t="s">
        <v>4627</v>
      </c>
      <c r="D305" s="26" t="s">
        <v>6143</v>
      </c>
      <c r="E305" s="26">
        <v>37059</v>
      </c>
      <c r="F305" s="32">
        <v>42649</v>
      </c>
      <c r="G305" s="26" t="s">
        <v>432</v>
      </c>
      <c r="H305" s="26" t="s">
        <v>6121</v>
      </c>
    </row>
    <row r="306" spans="1:8" x14ac:dyDescent="0.3">
      <c r="A306" s="26" t="s">
        <v>1194</v>
      </c>
      <c r="B306" s="26" t="s">
        <v>6298</v>
      </c>
      <c r="C306" s="23" t="s">
        <v>4642</v>
      </c>
      <c r="D306" s="26" t="s">
        <v>6143</v>
      </c>
      <c r="E306" s="26">
        <v>37626</v>
      </c>
      <c r="F306" s="32">
        <v>45700</v>
      </c>
      <c r="G306" s="26" t="s">
        <v>968</v>
      </c>
      <c r="H306" s="26" t="s">
        <v>6121</v>
      </c>
    </row>
    <row r="307" spans="1:8" x14ac:dyDescent="0.3">
      <c r="A307" s="26" t="s">
        <v>3481</v>
      </c>
      <c r="B307" s="26" t="s">
        <v>6363</v>
      </c>
      <c r="C307" s="23" t="s">
        <v>4642</v>
      </c>
      <c r="D307" s="26" t="s">
        <v>6143</v>
      </c>
      <c r="E307" s="26">
        <v>37974</v>
      </c>
      <c r="F307" s="32">
        <v>44192</v>
      </c>
      <c r="G307" s="26" t="s">
        <v>297</v>
      </c>
      <c r="H307" s="26" t="s">
        <v>6121</v>
      </c>
    </row>
    <row r="308" spans="1:8" x14ac:dyDescent="0.3">
      <c r="A308" s="26" t="s">
        <v>361</v>
      </c>
      <c r="B308" s="26" t="s">
        <v>6275</v>
      </c>
      <c r="C308" s="23" t="s">
        <v>4642</v>
      </c>
      <c r="D308" s="26" t="s">
        <v>6155</v>
      </c>
      <c r="E308" s="26">
        <v>38023</v>
      </c>
      <c r="F308" s="32">
        <v>45462</v>
      </c>
      <c r="G308" s="26" t="s">
        <v>148</v>
      </c>
      <c r="H308" s="26" t="s">
        <v>6121</v>
      </c>
    </row>
    <row r="309" spans="1:8" x14ac:dyDescent="0.3">
      <c r="A309" s="26" t="s">
        <v>1605</v>
      </c>
      <c r="B309" s="26" t="s">
        <v>5405</v>
      </c>
      <c r="C309" s="23" t="s">
        <v>4642</v>
      </c>
      <c r="D309" s="26" t="s">
        <v>6155</v>
      </c>
      <c r="E309" s="26">
        <v>39901</v>
      </c>
      <c r="F309" s="32">
        <v>44024</v>
      </c>
      <c r="G309" s="26" t="s">
        <v>968</v>
      </c>
      <c r="H309" s="26" t="s">
        <v>6121</v>
      </c>
    </row>
    <row r="310" spans="1:8" x14ac:dyDescent="0.3">
      <c r="A310" s="23" t="s">
        <v>728</v>
      </c>
      <c r="B310" s="23" t="s">
        <v>6300</v>
      </c>
      <c r="C310" s="26" t="s">
        <v>4627</v>
      </c>
      <c r="D310" s="23" t="s">
        <v>6155</v>
      </c>
      <c r="E310" s="23">
        <v>40035</v>
      </c>
      <c r="F310" s="31">
        <v>45161</v>
      </c>
      <c r="G310" s="23" t="s">
        <v>727</v>
      </c>
      <c r="H310" s="26" t="s">
        <v>6121</v>
      </c>
    </row>
    <row r="311" spans="1:8" x14ac:dyDescent="0.3">
      <c r="A311" s="23" t="s">
        <v>2800</v>
      </c>
      <c r="B311" s="23" t="s">
        <v>6388</v>
      </c>
      <c r="C311" s="23" t="s">
        <v>4642</v>
      </c>
      <c r="D311" s="23" t="s">
        <v>6155</v>
      </c>
      <c r="E311" s="23">
        <v>40194</v>
      </c>
      <c r="F311" s="31">
        <v>45224</v>
      </c>
      <c r="G311" s="23" t="s">
        <v>1412</v>
      </c>
      <c r="H311" s="26" t="s">
        <v>6121</v>
      </c>
    </row>
    <row r="312" spans="1:8" x14ac:dyDescent="0.3">
      <c r="A312" s="23" t="s">
        <v>1743</v>
      </c>
      <c r="B312" s="23" t="s">
        <v>6364</v>
      </c>
      <c r="C312" s="23" t="s">
        <v>4642</v>
      </c>
      <c r="D312" s="23" t="s">
        <v>6155</v>
      </c>
      <c r="E312" s="23">
        <v>42671</v>
      </c>
      <c r="F312" s="31">
        <v>43095</v>
      </c>
      <c r="G312" s="23" t="s">
        <v>1742</v>
      </c>
      <c r="H312" s="26" t="s">
        <v>6121</v>
      </c>
    </row>
    <row r="313" spans="1:8" x14ac:dyDescent="0.3">
      <c r="A313" s="23" t="s">
        <v>1334</v>
      </c>
      <c r="B313" s="23" t="s">
        <v>6278</v>
      </c>
      <c r="C313" s="23" t="s">
        <v>4642</v>
      </c>
      <c r="D313" s="23" t="s">
        <v>6155</v>
      </c>
      <c r="E313" s="23">
        <v>43928</v>
      </c>
      <c r="F313" s="31">
        <v>43780</v>
      </c>
      <c r="G313" s="23" t="s">
        <v>1251</v>
      </c>
      <c r="H313" s="26" t="s">
        <v>6121</v>
      </c>
    </row>
    <row r="314" spans="1:8" x14ac:dyDescent="0.3">
      <c r="A314" s="23" t="s">
        <v>2063</v>
      </c>
      <c r="B314" s="23" t="s">
        <v>6255</v>
      </c>
      <c r="C314" s="26" t="s">
        <v>4627</v>
      </c>
      <c r="D314" s="23" t="s">
        <v>6132</v>
      </c>
      <c r="E314" s="23">
        <v>46284</v>
      </c>
      <c r="F314" s="31">
        <v>46018</v>
      </c>
      <c r="G314" s="23" t="s">
        <v>1367</v>
      </c>
      <c r="H314" s="26" t="s">
        <v>6121</v>
      </c>
    </row>
    <row r="315" spans="1:8" x14ac:dyDescent="0.3">
      <c r="A315" s="26" t="s">
        <v>3641</v>
      </c>
      <c r="B315" s="26" t="s">
        <v>6396</v>
      </c>
      <c r="C315" s="26" t="s">
        <v>4627</v>
      </c>
      <c r="D315" s="26" t="s">
        <v>6132</v>
      </c>
      <c r="E315" s="26">
        <v>46382</v>
      </c>
      <c r="F315" s="32">
        <v>45420</v>
      </c>
      <c r="G315" s="26" t="s">
        <v>385</v>
      </c>
      <c r="H315" s="26" t="s">
        <v>6121</v>
      </c>
    </row>
    <row r="316" spans="1:8" x14ac:dyDescent="0.3">
      <c r="A316" s="23" t="s">
        <v>3257</v>
      </c>
      <c r="B316" s="23" t="s">
        <v>5773</v>
      </c>
      <c r="C316" s="26" t="s">
        <v>4627</v>
      </c>
      <c r="D316" s="23" t="s">
        <v>6132</v>
      </c>
      <c r="E316" s="23">
        <v>47363</v>
      </c>
      <c r="F316" s="31">
        <v>45429</v>
      </c>
      <c r="G316" s="23" t="s">
        <v>1899</v>
      </c>
      <c r="H316" s="26" t="s">
        <v>6121</v>
      </c>
    </row>
    <row r="317" spans="1:8" x14ac:dyDescent="0.3">
      <c r="A317" s="23" t="s">
        <v>1190</v>
      </c>
      <c r="B317" s="23" t="s">
        <v>5977</v>
      </c>
      <c r="C317" s="26" t="s">
        <v>4627</v>
      </c>
      <c r="D317" s="23" t="s">
        <v>6132</v>
      </c>
      <c r="E317" s="23">
        <v>47396</v>
      </c>
      <c r="F317" s="31">
        <v>43560</v>
      </c>
      <c r="G317" s="23" t="s">
        <v>1189</v>
      </c>
      <c r="H317" s="26" t="s">
        <v>6121</v>
      </c>
    </row>
    <row r="318" spans="1:8" x14ac:dyDescent="0.3">
      <c r="A318" s="23" t="s">
        <v>666</v>
      </c>
      <c r="B318" s="23" t="s">
        <v>6360</v>
      </c>
      <c r="C318" s="23" t="s">
        <v>4642</v>
      </c>
      <c r="D318" s="23" t="s">
        <v>6132</v>
      </c>
      <c r="E318" s="23">
        <v>49301</v>
      </c>
      <c r="F318" s="31">
        <v>44527</v>
      </c>
      <c r="G318" s="23" t="s">
        <v>285</v>
      </c>
      <c r="H318" s="26" t="s">
        <v>6121</v>
      </c>
    </row>
    <row r="319" spans="1:8" x14ac:dyDescent="0.3">
      <c r="A319" s="26" t="s">
        <v>584</v>
      </c>
      <c r="B319" s="26" t="s">
        <v>6138</v>
      </c>
      <c r="C319" s="23" t="s">
        <v>4642</v>
      </c>
      <c r="D319" s="26" t="s">
        <v>6132</v>
      </c>
      <c r="E319" s="26">
        <v>51145</v>
      </c>
      <c r="F319" s="32">
        <v>42864</v>
      </c>
      <c r="G319" s="26" t="s">
        <v>583</v>
      </c>
      <c r="H319" s="26" t="s">
        <v>6121</v>
      </c>
    </row>
    <row r="320" spans="1:8" x14ac:dyDescent="0.3">
      <c r="A320" s="23" t="s">
        <v>530</v>
      </c>
      <c r="B320" s="23" t="s">
        <v>6384</v>
      </c>
      <c r="C320" s="23" t="s">
        <v>4642</v>
      </c>
      <c r="D320" s="23" t="s">
        <v>6132</v>
      </c>
      <c r="E320" s="23">
        <v>51153</v>
      </c>
      <c r="F320" s="31">
        <v>43683</v>
      </c>
      <c r="G320" s="23" t="s">
        <v>114</v>
      </c>
      <c r="H320" s="26" t="s">
        <v>6121</v>
      </c>
    </row>
    <row r="321" spans="1:8" x14ac:dyDescent="0.3">
      <c r="A321" s="26" t="s">
        <v>820</v>
      </c>
      <c r="B321" s="26" t="s">
        <v>6250</v>
      </c>
      <c r="C321" s="23" t="s">
        <v>4642</v>
      </c>
      <c r="D321" s="26" t="s">
        <v>6132</v>
      </c>
      <c r="E321" s="26">
        <v>51930</v>
      </c>
      <c r="F321" s="32">
        <v>42985</v>
      </c>
      <c r="G321" s="26" t="s">
        <v>390</v>
      </c>
      <c r="H321" s="26" t="s">
        <v>6121</v>
      </c>
    </row>
    <row r="322" spans="1:8" x14ac:dyDescent="0.3">
      <c r="A322" s="26" t="s">
        <v>2599</v>
      </c>
      <c r="B322" s="26" t="s">
        <v>6192</v>
      </c>
      <c r="C322" s="26" t="s">
        <v>4627</v>
      </c>
      <c r="D322" s="26" t="s">
        <v>6132</v>
      </c>
      <c r="E322" s="26">
        <v>51985</v>
      </c>
      <c r="F322" s="32">
        <v>45912</v>
      </c>
      <c r="G322" s="26" t="s">
        <v>1899</v>
      </c>
      <c r="H322" s="26" t="s">
        <v>6121</v>
      </c>
    </row>
    <row r="323" spans="1:8" x14ac:dyDescent="0.3">
      <c r="A323" s="26" t="s">
        <v>639</v>
      </c>
      <c r="B323" s="26" t="s">
        <v>6303</v>
      </c>
      <c r="C323" s="23" t="s">
        <v>4642</v>
      </c>
      <c r="D323" s="26" t="s">
        <v>6132</v>
      </c>
      <c r="E323" s="26">
        <v>52534</v>
      </c>
      <c r="F323" s="32">
        <v>45647</v>
      </c>
      <c r="G323" s="26" t="s">
        <v>638</v>
      </c>
      <c r="H323" s="26" t="s">
        <v>6121</v>
      </c>
    </row>
    <row r="324" spans="1:8" x14ac:dyDescent="0.3">
      <c r="A324" s="26" t="s">
        <v>795</v>
      </c>
      <c r="B324" s="26" t="s">
        <v>6218</v>
      </c>
      <c r="C324" s="26" t="s">
        <v>4627</v>
      </c>
      <c r="D324" s="26" t="s">
        <v>6132</v>
      </c>
      <c r="E324" s="26">
        <v>52685</v>
      </c>
      <c r="F324" s="32">
        <v>42779</v>
      </c>
      <c r="G324" s="26" t="s">
        <v>794</v>
      </c>
      <c r="H324" s="26" t="s">
        <v>6121</v>
      </c>
    </row>
    <row r="325" spans="1:8" x14ac:dyDescent="0.3">
      <c r="A325" s="26" t="s">
        <v>4210</v>
      </c>
      <c r="B325" s="26" t="s">
        <v>6273</v>
      </c>
      <c r="C325" s="23" t="s">
        <v>4642</v>
      </c>
      <c r="D325" s="26" t="s">
        <v>6132</v>
      </c>
      <c r="E325" s="26">
        <v>53311</v>
      </c>
      <c r="F325" s="32">
        <v>43440</v>
      </c>
      <c r="G325" s="26" t="s">
        <v>395</v>
      </c>
      <c r="H325" s="26" t="s">
        <v>6121</v>
      </c>
    </row>
    <row r="326" spans="1:8" x14ac:dyDescent="0.3">
      <c r="A326" s="26" t="s">
        <v>109</v>
      </c>
      <c r="B326" s="26" t="s">
        <v>5493</v>
      </c>
      <c r="C326" s="26" t="s">
        <v>4627</v>
      </c>
      <c r="D326" s="26" t="s">
        <v>6132</v>
      </c>
      <c r="E326" s="26">
        <v>55146</v>
      </c>
      <c r="F326" s="32">
        <v>43792</v>
      </c>
      <c r="G326" s="26" t="s">
        <v>270</v>
      </c>
      <c r="H326" s="26" t="s">
        <v>6121</v>
      </c>
    </row>
    <row r="327" spans="1:8" x14ac:dyDescent="0.3">
      <c r="A327" s="26" t="s">
        <v>1649</v>
      </c>
      <c r="B327" s="26" t="s">
        <v>6400</v>
      </c>
      <c r="C327" s="23" t="s">
        <v>4642</v>
      </c>
      <c r="D327" s="26" t="s">
        <v>6132</v>
      </c>
      <c r="E327" s="26">
        <v>55633</v>
      </c>
      <c r="F327" s="32">
        <v>42431</v>
      </c>
      <c r="G327" s="26" t="s">
        <v>192</v>
      </c>
      <c r="H327" s="26" t="s">
        <v>6121</v>
      </c>
    </row>
    <row r="328" spans="1:8" x14ac:dyDescent="0.3">
      <c r="A328" s="23" t="s">
        <v>900</v>
      </c>
      <c r="B328" s="23" t="s">
        <v>6180</v>
      </c>
      <c r="C328" s="26" t="s">
        <v>4627</v>
      </c>
      <c r="D328" s="23" t="s">
        <v>6132</v>
      </c>
      <c r="E328" s="23">
        <v>55848</v>
      </c>
      <c r="F328" s="31">
        <v>43847</v>
      </c>
      <c r="G328" s="23" t="s">
        <v>415</v>
      </c>
      <c r="H328" s="26" t="s">
        <v>6121</v>
      </c>
    </row>
    <row r="329" spans="1:8" x14ac:dyDescent="0.3">
      <c r="A329" s="26" t="s">
        <v>1219</v>
      </c>
      <c r="B329" s="26" t="s">
        <v>6347</v>
      </c>
      <c r="C329" s="23" t="s">
        <v>4642</v>
      </c>
      <c r="D329" s="26" t="s">
        <v>6132</v>
      </c>
      <c r="E329" s="26">
        <v>56055</v>
      </c>
      <c r="F329" s="32">
        <v>44097</v>
      </c>
      <c r="G329" s="26" t="s">
        <v>652</v>
      </c>
      <c r="H329" s="26" t="s">
        <v>6121</v>
      </c>
    </row>
    <row r="330" spans="1:8" x14ac:dyDescent="0.3">
      <c r="A330" s="23" t="s">
        <v>782</v>
      </c>
      <c r="B330" s="23" t="s">
        <v>6290</v>
      </c>
      <c r="C330" s="26" t="s">
        <v>4627</v>
      </c>
      <c r="D330" s="23" t="s">
        <v>6132</v>
      </c>
      <c r="E330" s="23">
        <v>56787</v>
      </c>
      <c r="F330" s="31">
        <v>43349</v>
      </c>
      <c r="G330" s="23" t="s">
        <v>2641</v>
      </c>
      <c r="H330" s="26" t="s">
        <v>6121</v>
      </c>
    </row>
    <row r="331" spans="1:8" x14ac:dyDescent="0.3">
      <c r="A331" s="26" t="s">
        <v>132</v>
      </c>
      <c r="B331" s="26" t="s">
        <v>6351</v>
      </c>
      <c r="C331" s="23" t="s">
        <v>4642</v>
      </c>
      <c r="D331" s="26" t="s">
        <v>6132</v>
      </c>
      <c r="E331" s="26">
        <v>57958</v>
      </c>
      <c r="F331" s="32">
        <v>43481</v>
      </c>
      <c r="G331" s="26" t="s">
        <v>131</v>
      </c>
      <c r="H331" s="26" t="s">
        <v>6121</v>
      </c>
    </row>
    <row r="332" spans="1:8" x14ac:dyDescent="0.3">
      <c r="A332" s="23" t="s">
        <v>73</v>
      </c>
      <c r="B332" s="23" t="s">
        <v>6348</v>
      </c>
      <c r="C332" s="23" t="s">
        <v>4642</v>
      </c>
      <c r="D332" s="23" t="s">
        <v>6132</v>
      </c>
      <c r="E332" s="23">
        <v>58263</v>
      </c>
      <c r="F332" s="31">
        <v>45847</v>
      </c>
      <c r="G332" s="23" t="s">
        <v>72</v>
      </c>
      <c r="H332" s="26" t="s">
        <v>6121</v>
      </c>
    </row>
    <row r="333" spans="1:8" x14ac:dyDescent="0.3">
      <c r="A333" s="26" t="s">
        <v>623</v>
      </c>
      <c r="B333" s="26" t="s">
        <v>6251</v>
      </c>
      <c r="C333" s="23" t="s">
        <v>4642</v>
      </c>
      <c r="D333" s="26" t="s">
        <v>6132</v>
      </c>
      <c r="E333" s="26">
        <v>58586</v>
      </c>
      <c r="F333" s="32">
        <v>45692</v>
      </c>
      <c r="G333" s="26" t="s">
        <v>622</v>
      </c>
      <c r="H333" s="26" t="s">
        <v>6121</v>
      </c>
    </row>
    <row r="334" spans="1:8" x14ac:dyDescent="0.3">
      <c r="A334" s="23" t="s">
        <v>997</v>
      </c>
      <c r="B334" s="23" t="s">
        <v>6286</v>
      </c>
      <c r="C334" s="26" t="s">
        <v>4627</v>
      </c>
      <c r="D334" s="23" t="s">
        <v>6132</v>
      </c>
      <c r="E334" s="23">
        <v>59384</v>
      </c>
      <c r="F334" s="31">
        <v>42413</v>
      </c>
      <c r="G334" s="23" t="s">
        <v>851</v>
      </c>
      <c r="H334" s="26" t="s">
        <v>6121</v>
      </c>
    </row>
    <row r="335" spans="1:8" x14ac:dyDescent="0.3">
      <c r="A335" s="26" t="s">
        <v>3083</v>
      </c>
      <c r="B335" s="26" t="s">
        <v>6131</v>
      </c>
      <c r="C335" s="23" t="s">
        <v>4642</v>
      </c>
      <c r="D335" s="26" t="s">
        <v>6132</v>
      </c>
      <c r="E335" s="26">
        <v>59949</v>
      </c>
      <c r="F335" s="32">
        <v>43766</v>
      </c>
      <c r="G335" s="26" t="s">
        <v>1447</v>
      </c>
      <c r="H335" s="26" t="s">
        <v>6121</v>
      </c>
    </row>
    <row r="336" spans="1:8" x14ac:dyDescent="0.3">
      <c r="A336" s="23" t="s">
        <v>193</v>
      </c>
      <c r="B336" s="23" t="s">
        <v>5102</v>
      </c>
      <c r="C336" s="23" t="s">
        <v>4642</v>
      </c>
      <c r="D336" s="23" t="s">
        <v>6132</v>
      </c>
      <c r="E336" s="23">
        <v>61738</v>
      </c>
      <c r="F336" s="31">
        <v>43453</v>
      </c>
      <c r="G336" s="23" t="s">
        <v>192</v>
      </c>
      <c r="H336" s="26" t="s">
        <v>6121</v>
      </c>
    </row>
    <row r="337" spans="1:8" x14ac:dyDescent="0.3">
      <c r="A337" s="26" t="s">
        <v>991</v>
      </c>
      <c r="B337" s="26" t="s">
        <v>6343</v>
      </c>
      <c r="C337" s="26" t="s">
        <v>4627</v>
      </c>
      <c r="D337" s="26" t="s">
        <v>6132</v>
      </c>
      <c r="E337" s="26">
        <v>62643</v>
      </c>
      <c r="F337" s="32">
        <v>43084</v>
      </c>
      <c r="G337" s="26" t="s">
        <v>794</v>
      </c>
      <c r="H337" s="26" t="s">
        <v>6121</v>
      </c>
    </row>
    <row r="338" spans="1:8" x14ac:dyDescent="0.3">
      <c r="A338" s="23" t="s">
        <v>1265</v>
      </c>
      <c r="B338" s="23" t="s">
        <v>6214</v>
      </c>
      <c r="C338" s="23" t="s">
        <v>4642</v>
      </c>
      <c r="D338" s="23" t="s">
        <v>6132</v>
      </c>
      <c r="E338" s="23">
        <v>63589</v>
      </c>
      <c r="F338" s="31">
        <v>45860</v>
      </c>
      <c r="G338" s="23" t="s">
        <v>611</v>
      </c>
      <c r="H338" s="26" t="s">
        <v>6121</v>
      </c>
    </row>
    <row r="339" spans="1:8" x14ac:dyDescent="0.3">
      <c r="A339" s="23" t="s">
        <v>1403</v>
      </c>
      <c r="B339" s="23" t="s">
        <v>6174</v>
      </c>
      <c r="C339" s="26" t="s">
        <v>4627</v>
      </c>
      <c r="D339" s="23" t="s">
        <v>6132</v>
      </c>
      <c r="E339" s="23">
        <v>66688</v>
      </c>
      <c r="F339" s="31">
        <v>43603</v>
      </c>
      <c r="G339" s="23" t="s">
        <v>1402</v>
      </c>
      <c r="H339" s="26" t="s">
        <v>6121</v>
      </c>
    </row>
    <row r="340" spans="1:8" x14ac:dyDescent="0.3">
      <c r="A340" s="26" t="s">
        <v>612</v>
      </c>
      <c r="B340" s="26" t="s">
        <v>6282</v>
      </c>
      <c r="C340" s="23" t="s">
        <v>4642</v>
      </c>
      <c r="D340" s="26" t="s">
        <v>6132</v>
      </c>
      <c r="E340" s="26">
        <v>67431</v>
      </c>
      <c r="F340" s="32">
        <v>45265</v>
      </c>
      <c r="G340" s="26" t="s">
        <v>611</v>
      </c>
      <c r="H340" s="26" t="s">
        <v>6121</v>
      </c>
    </row>
    <row r="341" spans="1:8" x14ac:dyDescent="0.3">
      <c r="A341" s="23" t="s">
        <v>1892</v>
      </c>
      <c r="B341" s="23" t="s">
        <v>5397</v>
      </c>
      <c r="C341" s="26" t="s">
        <v>4627</v>
      </c>
      <c r="D341" s="23" t="s">
        <v>6132</v>
      </c>
      <c r="E341" s="23">
        <v>67981</v>
      </c>
      <c r="F341" s="31">
        <v>44566</v>
      </c>
      <c r="G341" s="23" t="s">
        <v>957</v>
      </c>
      <c r="H341" s="26" t="s">
        <v>6121</v>
      </c>
    </row>
    <row r="342" spans="1:8" x14ac:dyDescent="0.3">
      <c r="A342" s="26" t="s">
        <v>121</v>
      </c>
      <c r="B342" s="26" t="s">
        <v>6355</v>
      </c>
      <c r="C342" s="26" t="s">
        <v>4627</v>
      </c>
      <c r="D342" s="26" t="s">
        <v>6132</v>
      </c>
      <c r="E342" s="26">
        <v>69375</v>
      </c>
      <c r="F342" s="32">
        <v>45240</v>
      </c>
      <c r="G342" s="26" t="s">
        <v>856</v>
      </c>
      <c r="H342" s="26" t="s">
        <v>6121</v>
      </c>
    </row>
    <row r="343" spans="1:8" x14ac:dyDescent="0.3">
      <c r="A343" s="26" t="s">
        <v>555</v>
      </c>
      <c r="B343" s="26" t="s">
        <v>5807</v>
      </c>
      <c r="C343" s="23" t="s">
        <v>4642</v>
      </c>
      <c r="D343" s="26" t="s">
        <v>6132</v>
      </c>
      <c r="E343" s="26">
        <v>73786</v>
      </c>
      <c r="F343" s="32">
        <v>45317</v>
      </c>
      <c r="G343" s="26" t="s">
        <v>2047</v>
      </c>
      <c r="H343" s="26" t="s">
        <v>6121</v>
      </c>
    </row>
    <row r="344" spans="1:8" x14ac:dyDescent="0.3">
      <c r="A344" s="23" t="s">
        <v>1157</v>
      </c>
      <c r="B344" s="23" t="s">
        <v>6358</v>
      </c>
      <c r="C344" s="26" t="s">
        <v>4627</v>
      </c>
      <c r="D344" s="23" t="s">
        <v>6132</v>
      </c>
      <c r="E344" s="23">
        <v>74015</v>
      </c>
      <c r="F344" s="31">
        <v>43966</v>
      </c>
      <c r="G344" s="23" t="s">
        <v>1156</v>
      </c>
      <c r="H344" s="26" t="s">
        <v>6121</v>
      </c>
    </row>
    <row r="345" spans="1:8" x14ac:dyDescent="0.3">
      <c r="A345" s="23" t="s">
        <v>3537</v>
      </c>
      <c r="B345" s="23" t="s">
        <v>6159</v>
      </c>
      <c r="C345" s="26" t="s">
        <v>4627</v>
      </c>
      <c r="D345" s="23" t="s">
        <v>6132</v>
      </c>
      <c r="E345" s="23">
        <v>74290</v>
      </c>
      <c r="F345" s="31">
        <v>45816</v>
      </c>
      <c r="G345" s="23" t="s">
        <v>2474</v>
      </c>
      <c r="H345" s="26" t="s">
        <v>6121</v>
      </c>
    </row>
    <row r="346" spans="1:8" x14ac:dyDescent="0.3">
      <c r="A346" s="23" t="s">
        <v>32</v>
      </c>
      <c r="B346" s="23" t="s">
        <v>6219</v>
      </c>
      <c r="C346" s="23" t="s">
        <v>4642</v>
      </c>
      <c r="D346" s="23" t="s">
        <v>6132</v>
      </c>
      <c r="E346" s="23">
        <v>74495</v>
      </c>
      <c r="F346" s="31">
        <v>43162</v>
      </c>
      <c r="G346" s="23" t="s">
        <v>31</v>
      </c>
      <c r="H346" s="26" t="s">
        <v>6121</v>
      </c>
    </row>
    <row r="347" spans="1:8" x14ac:dyDescent="0.3">
      <c r="A347" s="26" t="s">
        <v>249</v>
      </c>
      <c r="B347" s="26" t="s">
        <v>6299</v>
      </c>
      <c r="C347" s="26" t="s">
        <v>4627</v>
      </c>
      <c r="D347" s="26" t="s">
        <v>6127</v>
      </c>
      <c r="E347" s="34">
        <v>20985</v>
      </c>
      <c r="F347" s="32">
        <v>45472</v>
      </c>
      <c r="G347" s="26" t="s">
        <v>248</v>
      </c>
      <c r="H347" s="26" t="s">
        <v>6121</v>
      </c>
    </row>
    <row r="348" spans="1:8" x14ac:dyDescent="0.3">
      <c r="A348" s="26" t="s">
        <v>1524</v>
      </c>
      <c r="B348" s="26" t="s">
        <v>6236</v>
      </c>
      <c r="C348" s="26" t="s">
        <v>4627</v>
      </c>
      <c r="D348" s="26" t="s">
        <v>6123</v>
      </c>
      <c r="E348" s="34">
        <v>24227</v>
      </c>
      <c r="F348" s="32">
        <v>42413</v>
      </c>
      <c r="G348" s="26" t="s">
        <v>2047</v>
      </c>
      <c r="H348" s="26" t="s">
        <v>6121</v>
      </c>
    </row>
    <row r="349" spans="1:8" x14ac:dyDescent="0.3">
      <c r="A349" s="26" t="s">
        <v>2844</v>
      </c>
      <c r="B349" s="26" t="s">
        <v>6314</v>
      </c>
      <c r="C349" s="26" t="s">
        <v>4627</v>
      </c>
      <c r="D349" s="26" t="s">
        <v>6143</v>
      </c>
      <c r="E349" s="34">
        <v>35803</v>
      </c>
      <c r="F349" s="32">
        <v>43890</v>
      </c>
      <c r="G349" s="26" t="s">
        <v>886</v>
      </c>
      <c r="H349" s="26" t="s">
        <v>6121</v>
      </c>
    </row>
    <row r="350" spans="1:8" x14ac:dyDescent="0.3">
      <c r="A350" s="23" t="s">
        <v>835</v>
      </c>
      <c r="B350" s="23" t="s">
        <v>6073</v>
      </c>
      <c r="C350" s="23" t="s">
        <v>4642</v>
      </c>
      <c r="D350" s="23" t="s">
        <v>6132</v>
      </c>
      <c r="E350" s="35">
        <v>62106</v>
      </c>
      <c r="F350" s="31">
        <v>44093</v>
      </c>
      <c r="G350" s="23" t="s">
        <v>834</v>
      </c>
      <c r="H350" s="26" t="s">
        <v>6121</v>
      </c>
    </row>
    <row r="351" spans="1:8" x14ac:dyDescent="0.3">
      <c r="A351" s="23" t="s">
        <v>316</v>
      </c>
      <c r="B351" s="23" t="s">
        <v>6164</v>
      </c>
      <c r="C351" s="23" t="s">
        <v>4642</v>
      </c>
      <c r="D351" s="23" t="s">
        <v>6132</v>
      </c>
      <c r="E351" s="35">
        <v>67135</v>
      </c>
      <c r="F351" s="31">
        <v>45398</v>
      </c>
      <c r="G351" s="23" t="s">
        <v>315</v>
      </c>
      <c r="H351" s="26" t="s">
        <v>6121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dimension ref="A1:K701"/>
  <sheetViews>
    <sheetView topLeftCell="A648" workbookViewId="0">
      <selection activeCell="K3" sqref="K3"/>
    </sheetView>
  </sheetViews>
  <sheetFormatPr defaultRowHeight="14.4" x14ac:dyDescent="0.3"/>
  <cols>
    <col min="1" max="1" width="14.6640625" bestFit="1" customWidth="1"/>
    <col min="2" max="2" width="26.88671875" bestFit="1" customWidth="1"/>
    <col min="3" max="3" width="10" bestFit="1" customWidth="1"/>
    <col min="4" max="4" width="10.44140625" bestFit="1" customWidth="1"/>
    <col min="5" max="5" width="11" bestFit="1" customWidth="1"/>
    <col min="6" max="6" width="27.33203125" bestFit="1" customWidth="1"/>
    <col min="7" max="8" width="13.109375" bestFit="1" customWidth="1"/>
    <col min="9" max="9" width="9.44140625" bestFit="1" customWidth="1"/>
    <col min="10" max="10" width="14.6640625" bestFit="1" customWidth="1"/>
    <col min="11" max="11" width="19.33203125" bestFit="1" customWidth="1"/>
  </cols>
  <sheetData>
    <row r="1" spans="1:11" x14ac:dyDescent="0.3">
      <c r="A1" s="30" t="s">
        <v>2</v>
      </c>
      <c r="B1" s="30" t="s">
        <v>4616</v>
      </c>
      <c r="C1" s="30" t="s">
        <v>4617</v>
      </c>
      <c r="D1" s="30" t="s">
        <v>4618</v>
      </c>
      <c r="E1" s="30" t="s">
        <v>4619</v>
      </c>
      <c r="F1" s="30" t="s">
        <v>4620</v>
      </c>
      <c r="G1" s="30" t="s">
        <v>4621</v>
      </c>
      <c r="H1" s="30" t="s">
        <v>4622</v>
      </c>
      <c r="I1" s="30" t="s">
        <v>4623</v>
      </c>
      <c r="J1" s="30" t="s">
        <v>4624</v>
      </c>
      <c r="K1" s="30" t="s">
        <v>4625</v>
      </c>
    </row>
    <row r="2" spans="1:11" x14ac:dyDescent="0.3">
      <c r="A2" s="23" t="s">
        <v>3053</v>
      </c>
      <c r="B2" s="23" t="s">
        <v>4626</v>
      </c>
      <c r="C2" s="23" t="s">
        <v>4627</v>
      </c>
      <c r="D2" s="31">
        <v>31272</v>
      </c>
      <c r="E2" s="23">
        <v>9204528821</v>
      </c>
      <c r="F2" s="23" t="s">
        <v>4628</v>
      </c>
      <c r="G2" s="23" t="s">
        <v>4629</v>
      </c>
      <c r="H2" s="23" t="s">
        <v>4630</v>
      </c>
      <c r="I2" s="23" t="s">
        <v>4631</v>
      </c>
      <c r="J2" s="23" t="s">
        <v>4632</v>
      </c>
      <c r="K2" s="31">
        <v>44659</v>
      </c>
    </row>
    <row r="3" spans="1:11" x14ac:dyDescent="0.3">
      <c r="A3" s="26" t="s">
        <v>2362</v>
      </c>
      <c r="B3" s="26" t="s">
        <v>4633</v>
      </c>
      <c r="C3" s="23" t="s">
        <v>4627</v>
      </c>
      <c r="D3" s="32">
        <v>21939</v>
      </c>
      <c r="E3" s="26">
        <v>9362238769</v>
      </c>
      <c r="F3" s="26" t="s">
        <v>4634</v>
      </c>
      <c r="G3" s="26" t="s">
        <v>4635</v>
      </c>
      <c r="H3" s="26" t="s">
        <v>4630</v>
      </c>
      <c r="I3" s="26" t="s">
        <v>4631</v>
      </c>
      <c r="J3" s="26" t="s">
        <v>4636</v>
      </c>
      <c r="K3" s="32">
        <v>45809</v>
      </c>
    </row>
    <row r="4" spans="1:11" x14ac:dyDescent="0.3">
      <c r="A4" s="23" t="s">
        <v>4637</v>
      </c>
      <c r="B4" s="23" t="s">
        <v>4638</v>
      </c>
      <c r="C4" s="23" t="s">
        <v>4627</v>
      </c>
      <c r="D4" s="31">
        <v>22236</v>
      </c>
      <c r="E4" s="23">
        <v>9222912620</v>
      </c>
      <c r="F4" s="23" t="s">
        <v>4639</v>
      </c>
      <c r="G4" s="23" t="s">
        <v>4640</v>
      </c>
      <c r="H4" s="23" t="s">
        <v>4630</v>
      </c>
      <c r="I4" s="23" t="s">
        <v>4631</v>
      </c>
      <c r="J4" s="23" t="s">
        <v>4632</v>
      </c>
      <c r="K4" s="31">
        <v>44349</v>
      </c>
    </row>
    <row r="5" spans="1:11" hidden="1" x14ac:dyDescent="0.3">
      <c r="A5" s="26" t="s">
        <v>4108</v>
      </c>
      <c r="B5" s="26" t="s">
        <v>4641</v>
      </c>
      <c r="C5" s="26" t="s">
        <v>4642</v>
      </c>
      <c r="D5" s="32">
        <v>21314</v>
      </c>
      <c r="E5" s="26">
        <v>9806272779</v>
      </c>
      <c r="F5" s="26" t="s">
        <v>4643</v>
      </c>
      <c r="G5" s="26" t="s">
        <v>4629</v>
      </c>
      <c r="H5" s="26" t="s">
        <v>4630</v>
      </c>
      <c r="I5" s="26" t="s">
        <v>4631</v>
      </c>
      <c r="J5" s="26" t="s">
        <v>4636</v>
      </c>
      <c r="K5" s="32">
        <v>44988</v>
      </c>
    </row>
    <row r="6" spans="1:11" hidden="1" x14ac:dyDescent="0.3">
      <c r="A6" s="23" t="s">
        <v>1199</v>
      </c>
      <c r="B6" s="23" t="s">
        <v>4644</v>
      </c>
      <c r="C6" s="26" t="s">
        <v>4642</v>
      </c>
      <c r="D6" s="31">
        <v>35481</v>
      </c>
      <c r="E6" s="23">
        <v>9123876200</v>
      </c>
      <c r="F6" s="23" t="s">
        <v>4645</v>
      </c>
      <c r="G6" s="23" t="s">
        <v>4646</v>
      </c>
      <c r="H6" s="23" t="s">
        <v>4647</v>
      </c>
      <c r="I6" s="23" t="s">
        <v>4648</v>
      </c>
      <c r="J6" s="23" t="s">
        <v>4636</v>
      </c>
      <c r="K6" s="31">
        <v>45509</v>
      </c>
    </row>
    <row r="7" spans="1:11" hidden="1" x14ac:dyDescent="0.3">
      <c r="A7" s="26" t="s">
        <v>268</v>
      </c>
      <c r="B7" s="26" t="s">
        <v>4649</v>
      </c>
      <c r="C7" s="26" t="s">
        <v>4642</v>
      </c>
      <c r="D7" s="32">
        <v>38850</v>
      </c>
      <c r="E7" s="26">
        <v>9967934041</v>
      </c>
      <c r="F7" s="26" t="s">
        <v>4650</v>
      </c>
      <c r="G7" s="26" t="s">
        <v>4651</v>
      </c>
      <c r="H7" s="26" t="s">
        <v>4652</v>
      </c>
      <c r="I7" s="26" t="s">
        <v>4653</v>
      </c>
      <c r="J7" s="26" t="s">
        <v>4636</v>
      </c>
      <c r="K7" s="32">
        <v>43501</v>
      </c>
    </row>
    <row r="8" spans="1:11" hidden="1" x14ac:dyDescent="0.3">
      <c r="A8" s="23" t="s">
        <v>2796</v>
      </c>
      <c r="B8" s="23" t="s">
        <v>4654</v>
      </c>
      <c r="C8" s="26" t="s">
        <v>4642</v>
      </c>
      <c r="D8" s="31">
        <v>36564</v>
      </c>
      <c r="E8" s="23">
        <v>9464577685</v>
      </c>
      <c r="F8" s="23" t="s">
        <v>4655</v>
      </c>
      <c r="G8" s="23" t="s">
        <v>4656</v>
      </c>
      <c r="H8" s="23" t="s">
        <v>4630</v>
      </c>
      <c r="I8" s="23" t="s">
        <v>4631</v>
      </c>
      <c r="J8" s="23" t="s">
        <v>4636</v>
      </c>
      <c r="K8" s="31">
        <v>45834</v>
      </c>
    </row>
    <row r="9" spans="1:11" x14ac:dyDescent="0.3">
      <c r="A9" s="26" t="s">
        <v>1632</v>
      </c>
      <c r="B9" s="26" t="s">
        <v>4657</v>
      </c>
      <c r="C9" s="23" t="s">
        <v>4627</v>
      </c>
      <c r="D9" s="32">
        <v>34376</v>
      </c>
      <c r="E9" s="26">
        <v>9633597839</v>
      </c>
      <c r="F9" s="26" t="s">
        <v>4658</v>
      </c>
      <c r="G9" s="26" t="s">
        <v>4640</v>
      </c>
      <c r="H9" s="26" t="s">
        <v>4630</v>
      </c>
      <c r="I9" s="26" t="s">
        <v>4631</v>
      </c>
      <c r="J9" s="26" t="s">
        <v>4636</v>
      </c>
      <c r="K9" s="32">
        <v>43927</v>
      </c>
    </row>
    <row r="10" spans="1:11" hidden="1" x14ac:dyDescent="0.3">
      <c r="A10" s="23" t="s">
        <v>3095</v>
      </c>
      <c r="B10" s="23" t="s">
        <v>4659</v>
      </c>
      <c r="C10" s="26" t="s">
        <v>4642</v>
      </c>
      <c r="D10" s="31">
        <v>37648</v>
      </c>
      <c r="E10" s="23">
        <v>9408545686</v>
      </c>
      <c r="F10" s="23" t="s">
        <v>4660</v>
      </c>
      <c r="G10" s="23" t="s">
        <v>4661</v>
      </c>
      <c r="H10" s="23" t="s">
        <v>4630</v>
      </c>
      <c r="I10" s="23" t="s">
        <v>4631</v>
      </c>
      <c r="J10" s="23" t="s">
        <v>4632</v>
      </c>
      <c r="K10" s="31">
        <v>43977</v>
      </c>
    </row>
    <row r="11" spans="1:11" x14ac:dyDescent="0.3">
      <c r="A11" s="26" t="s">
        <v>706</v>
      </c>
      <c r="B11" s="26" t="s">
        <v>4662</v>
      </c>
      <c r="C11" s="23" t="s">
        <v>4627</v>
      </c>
      <c r="D11" s="32">
        <v>33263</v>
      </c>
      <c r="E11" s="26">
        <v>9770629385</v>
      </c>
      <c r="F11" s="26" t="s">
        <v>4663</v>
      </c>
      <c r="G11" s="26" t="s">
        <v>4640</v>
      </c>
      <c r="H11" s="26" t="s">
        <v>4630</v>
      </c>
      <c r="I11" s="26" t="s">
        <v>4631</v>
      </c>
      <c r="J11" s="23" t="s">
        <v>4632</v>
      </c>
      <c r="K11" s="32">
        <v>44026</v>
      </c>
    </row>
    <row r="12" spans="1:11" hidden="1" x14ac:dyDescent="0.3">
      <c r="A12" s="23" t="s">
        <v>785</v>
      </c>
      <c r="B12" s="23" t="s">
        <v>7278</v>
      </c>
      <c r="C12" s="26" t="s">
        <v>4642</v>
      </c>
      <c r="D12" s="31">
        <v>39036</v>
      </c>
      <c r="E12" s="23">
        <v>9735509839</v>
      </c>
      <c r="F12" s="23" t="s">
        <v>4664</v>
      </c>
      <c r="G12" s="23" t="s">
        <v>4661</v>
      </c>
      <c r="H12" s="23" t="s">
        <v>4630</v>
      </c>
      <c r="I12" s="23" t="s">
        <v>4631</v>
      </c>
      <c r="J12" s="23" t="s">
        <v>4632</v>
      </c>
      <c r="K12" s="31">
        <v>43489</v>
      </c>
    </row>
    <row r="13" spans="1:11" x14ac:dyDescent="0.3">
      <c r="A13" s="26" t="s">
        <v>4054</v>
      </c>
      <c r="B13" s="26" t="s">
        <v>4665</v>
      </c>
      <c r="C13" s="23" t="s">
        <v>4627</v>
      </c>
      <c r="D13" s="32">
        <v>37491</v>
      </c>
      <c r="E13" s="26">
        <v>9558601461</v>
      </c>
      <c r="F13" s="26" t="s">
        <v>4666</v>
      </c>
      <c r="G13" s="26" t="s">
        <v>4661</v>
      </c>
      <c r="H13" s="26" t="s">
        <v>4630</v>
      </c>
      <c r="I13" s="26" t="s">
        <v>4631</v>
      </c>
      <c r="J13" s="23" t="s">
        <v>4632</v>
      </c>
      <c r="K13" s="32">
        <v>45047</v>
      </c>
    </row>
    <row r="14" spans="1:11" hidden="1" x14ac:dyDescent="0.3">
      <c r="A14" s="23" t="s">
        <v>4667</v>
      </c>
      <c r="B14" s="23" t="s">
        <v>4668</v>
      </c>
      <c r="C14" s="26" t="s">
        <v>4642</v>
      </c>
      <c r="D14" s="31">
        <v>29980</v>
      </c>
      <c r="E14" s="23">
        <v>9963424487</v>
      </c>
      <c r="F14" s="23" t="s">
        <v>4669</v>
      </c>
      <c r="G14" s="23" t="s">
        <v>4661</v>
      </c>
      <c r="H14" s="23" t="s">
        <v>4630</v>
      </c>
      <c r="I14" s="23" t="s">
        <v>4631</v>
      </c>
      <c r="J14" s="23" t="s">
        <v>4632</v>
      </c>
      <c r="K14" s="31">
        <v>45168</v>
      </c>
    </row>
    <row r="15" spans="1:11" hidden="1" x14ac:dyDescent="0.3">
      <c r="A15" s="26" t="s">
        <v>595</v>
      </c>
      <c r="B15" s="26" t="s">
        <v>4670</v>
      </c>
      <c r="C15" s="26" t="s">
        <v>4642</v>
      </c>
      <c r="D15" s="32">
        <v>33666</v>
      </c>
      <c r="E15" s="26">
        <v>9369793513</v>
      </c>
      <c r="F15" s="26" t="s">
        <v>4671</v>
      </c>
      <c r="G15" s="26" t="s">
        <v>4672</v>
      </c>
      <c r="H15" s="26" t="s">
        <v>4673</v>
      </c>
      <c r="I15" s="26" t="s">
        <v>4631</v>
      </c>
      <c r="J15" s="26" t="s">
        <v>4636</v>
      </c>
      <c r="K15" s="32">
        <v>44748</v>
      </c>
    </row>
    <row r="16" spans="1:11" hidden="1" x14ac:dyDescent="0.3">
      <c r="A16" s="23" t="s">
        <v>3253</v>
      </c>
      <c r="B16" s="23" t="s">
        <v>4674</v>
      </c>
      <c r="C16" s="26" t="s">
        <v>4642</v>
      </c>
      <c r="D16" s="31">
        <v>38032</v>
      </c>
      <c r="E16" s="23">
        <v>9119975163</v>
      </c>
      <c r="F16" s="23" t="s">
        <v>4675</v>
      </c>
      <c r="G16" s="23" t="s">
        <v>4676</v>
      </c>
      <c r="H16" s="23" t="s">
        <v>4677</v>
      </c>
      <c r="I16" s="23" t="s">
        <v>4631</v>
      </c>
      <c r="J16" s="23" t="s">
        <v>4632</v>
      </c>
      <c r="K16" s="31">
        <v>43840</v>
      </c>
    </row>
    <row r="17" spans="1:11" x14ac:dyDescent="0.3">
      <c r="A17" s="26" t="s">
        <v>3997</v>
      </c>
      <c r="B17" s="26" t="s">
        <v>4678</v>
      </c>
      <c r="C17" s="23" t="s">
        <v>4627</v>
      </c>
      <c r="D17" s="32">
        <v>38992</v>
      </c>
      <c r="E17" s="26">
        <v>9328656334</v>
      </c>
      <c r="F17" s="26" t="s">
        <v>4679</v>
      </c>
      <c r="G17" s="26" t="s">
        <v>4672</v>
      </c>
      <c r="H17" s="26" t="s">
        <v>4673</v>
      </c>
      <c r="I17" s="26" t="s">
        <v>4631</v>
      </c>
      <c r="J17" s="23" t="s">
        <v>4632</v>
      </c>
      <c r="K17" s="32">
        <v>45145</v>
      </c>
    </row>
    <row r="18" spans="1:11" hidden="1" x14ac:dyDescent="0.3">
      <c r="A18" s="23" t="s">
        <v>656</v>
      </c>
      <c r="B18" s="23" t="s">
        <v>4680</v>
      </c>
      <c r="C18" s="26" t="s">
        <v>4642</v>
      </c>
      <c r="D18" s="31">
        <v>37546</v>
      </c>
      <c r="E18" s="23">
        <v>9925835412</v>
      </c>
      <c r="F18" s="23" t="s">
        <v>4681</v>
      </c>
      <c r="G18" s="23" t="s">
        <v>4676</v>
      </c>
      <c r="H18" s="23" t="s">
        <v>4677</v>
      </c>
      <c r="I18" s="23" t="s">
        <v>4631</v>
      </c>
      <c r="J18" s="23" t="s">
        <v>4636</v>
      </c>
      <c r="K18" s="31">
        <v>45617</v>
      </c>
    </row>
    <row r="19" spans="1:11" x14ac:dyDescent="0.3">
      <c r="A19" s="26" t="s">
        <v>2477</v>
      </c>
      <c r="B19" s="26" t="s">
        <v>4682</v>
      </c>
      <c r="C19" s="23" t="s">
        <v>4627</v>
      </c>
      <c r="D19" s="32">
        <v>32026</v>
      </c>
      <c r="E19" s="26">
        <v>9258638580</v>
      </c>
      <c r="F19" s="26" t="s">
        <v>4683</v>
      </c>
      <c r="G19" s="26" t="s">
        <v>4684</v>
      </c>
      <c r="H19" s="26" t="s">
        <v>4685</v>
      </c>
      <c r="I19" s="26" t="s">
        <v>4648</v>
      </c>
      <c r="J19" s="26" t="s">
        <v>4636</v>
      </c>
      <c r="K19" s="32">
        <v>44995</v>
      </c>
    </row>
    <row r="20" spans="1:11" hidden="1" x14ac:dyDescent="0.3">
      <c r="A20" s="23" t="s">
        <v>4686</v>
      </c>
      <c r="B20" s="23" t="s">
        <v>4687</v>
      </c>
      <c r="C20" s="26" t="s">
        <v>4642</v>
      </c>
      <c r="D20" s="31">
        <v>33533</v>
      </c>
      <c r="E20" s="23">
        <v>9991435903</v>
      </c>
      <c r="F20" s="23" t="s">
        <v>4688</v>
      </c>
      <c r="G20" s="23" t="s">
        <v>4640</v>
      </c>
      <c r="H20" s="23" t="s">
        <v>4630</v>
      </c>
      <c r="I20" s="23" t="s">
        <v>4631</v>
      </c>
      <c r="J20" s="23" t="s">
        <v>4689</v>
      </c>
      <c r="K20" s="31">
        <v>44406</v>
      </c>
    </row>
    <row r="21" spans="1:11" hidden="1" x14ac:dyDescent="0.3">
      <c r="A21" s="26" t="s">
        <v>1421</v>
      </c>
      <c r="B21" s="26" t="s">
        <v>4690</v>
      </c>
      <c r="C21" s="26" t="s">
        <v>4642</v>
      </c>
      <c r="D21" s="32">
        <v>28836</v>
      </c>
      <c r="E21" s="26">
        <v>9793683022</v>
      </c>
      <c r="F21" s="26" t="s">
        <v>4691</v>
      </c>
      <c r="G21" s="26" t="s">
        <v>4692</v>
      </c>
      <c r="H21" s="26" t="s">
        <v>4693</v>
      </c>
      <c r="I21" s="26" t="s">
        <v>4648</v>
      </c>
      <c r="J21" s="26" t="s">
        <v>4632</v>
      </c>
      <c r="K21" s="32">
        <v>44276</v>
      </c>
    </row>
    <row r="22" spans="1:11" hidden="1" x14ac:dyDescent="0.3">
      <c r="A22" s="23" t="s">
        <v>1565</v>
      </c>
      <c r="B22" s="23" t="s">
        <v>4694</v>
      </c>
      <c r="C22" s="26" t="s">
        <v>4642</v>
      </c>
      <c r="D22" s="31">
        <v>27904</v>
      </c>
      <c r="E22" s="23">
        <v>9261020740</v>
      </c>
      <c r="F22" s="23" t="s">
        <v>4695</v>
      </c>
      <c r="G22" s="23" t="s">
        <v>4696</v>
      </c>
      <c r="H22" s="23" t="s">
        <v>4697</v>
      </c>
      <c r="I22" s="23" t="s">
        <v>4631</v>
      </c>
      <c r="J22" s="23" t="s">
        <v>4636</v>
      </c>
      <c r="K22" s="31">
        <v>43566</v>
      </c>
    </row>
    <row r="23" spans="1:11" x14ac:dyDescent="0.3">
      <c r="A23" s="26" t="s">
        <v>664</v>
      </c>
      <c r="B23" s="26" t="s">
        <v>4698</v>
      </c>
      <c r="C23" s="23" t="s">
        <v>4627</v>
      </c>
      <c r="D23" s="32">
        <v>30265</v>
      </c>
      <c r="E23" s="26">
        <v>9621175333</v>
      </c>
      <c r="F23" s="26" t="s">
        <v>4699</v>
      </c>
      <c r="G23" s="26" t="s">
        <v>4656</v>
      </c>
      <c r="H23" s="26" t="s">
        <v>4630</v>
      </c>
      <c r="I23" s="26" t="s">
        <v>4631</v>
      </c>
      <c r="J23" s="23" t="s">
        <v>4632</v>
      </c>
      <c r="K23" s="32">
        <v>45002</v>
      </c>
    </row>
    <row r="24" spans="1:11" x14ac:dyDescent="0.3">
      <c r="A24" s="23" t="s">
        <v>213</v>
      </c>
      <c r="B24" s="23" t="s">
        <v>4700</v>
      </c>
      <c r="C24" s="23" t="s">
        <v>4627</v>
      </c>
      <c r="D24" s="31">
        <v>21302</v>
      </c>
      <c r="E24" s="23">
        <v>9271109874</v>
      </c>
      <c r="F24" s="23" t="s">
        <v>4701</v>
      </c>
      <c r="G24" s="23" t="s">
        <v>4702</v>
      </c>
      <c r="H24" s="23" t="s">
        <v>4677</v>
      </c>
      <c r="I24" s="23" t="s">
        <v>4631</v>
      </c>
      <c r="J24" s="26" t="s">
        <v>4636</v>
      </c>
      <c r="K24" s="31">
        <v>43928</v>
      </c>
    </row>
    <row r="25" spans="1:11" x14ac:dyDescent="0.3">
      <c r="A25" s="26" t="s">
        <v>632</v>
      </c>
      <c r="B25" s="26" t="s">
        <v>4703</v>
      </c>
      <c r="C25" s="23" t="s">
        <v>4627</v>
      </c>
      <c r="D25" s="32">
        <v>29192</v>
      </c>
      <c r="E25" s="26">
        <v>9691316191</v>
      </c>
      <c r="F25" s="26" t="s">
        <v>4704</v>
      </c>
      <c r="G25" s="26" t="s">
        <v>4629</v>
      </c>
      <c r="H25" s="26" t="s">
        <v>4630</v>
      </c>
      <c r="I25" s="26" t="s">
        <v>4631</v>
      </c>
      <c r="J25" s="26" t="s">
        <v>4636</v>
      </c>
      <c r="K25" s="32">
        <v>45798</v>
      </c>
    </row>
    <row r="26" spans="1:11" x14ac:dyDescent="0.3">
      <c r="A26" s="23" t="s">
        <v>1250</v>
      </c>
      <c r="B26" s="23" t="s">
        <v>4705</v>
      </c>
      <c r="C26" s="23" t="s">
        <v>4627</v>
      </c>
      <c r="D26" s="31">
        <v>36010</v>
      </c>
      <c r="E26" s="23">
        <v>9159407206</v>
      </c>
      <c r="F26" s="23" t="s">
        <v>4706</v>
      </c>
      <c r="G26" s="23" t="s">
        <v>4629</v>
      </c>
      <c r="H26" s="23" t="s">
        <v>4630</v>
      </c>
      <c r="I26" s="23" t="s">
        <v>4631</v>
      </c>
      <c r="J26" s="23" t="s">
        <v>4632</v>
      </c>
      <c r="K26" s="31">
        <v>43182</v>
      </c>
    </row>
    <row r="27" spans="1:11" hidden="1" x14ac:dyDescent="0.3">
      <c r="A27" s="26" t="s">
        <v>3968</v>
      </c>
      <c r="B27" s="26" t="s">
        <v>4707</v>
      </c>
      <c r="C27" s="26" t="s">
        <v>4642</v>
      </c>
      <c r="D27" s="32">
        <v>22173</v>
      </c>
      <c r="E27" s="26">
        <v>9490234548</v>
      </c>
      <c r="F27" s="26" t="s">
        <v>4708</v>
      </c>
      <c r="G27" s="26" t="s">
        <v>4709</v>
      </c>
      <c r="H27" s="26" t="s">
        <v>4710</v>
      </c>
      <c r="I27" s="26" t="s">
        <v>4711</v>
      </c>
      <c r="J27" s="26" t="s">
        <v>4632</v>
      </c>
      <c r="K27" s="32">
        <v>44768</v>
      </c>
    </row>
    <row r="28" spans="1:11" hidden="1" x14ac:dyDescent="0.3">
      <c r="A28" s="23" t="s">
        <v>903</v>
      </c>
      <c r="B28" s="23" t="s">
        <v>4712</v>
      </c>
      <c r="C28" s="26" t="s">
        <v>4642</v>
      </c>
      <c r="D28" s="31">
        <v>24695</v>
      </c>
      <c r="E28" s="23">
        <v>9220186460</v>
      </c>
      <c r="F28" s="23" t="s">
        <v>4713</v>
      </c>
      <c r="G28" s="23" t="s">
        <v>4661</v>
      </c>
      <c r="H28" s="23" t="s">
        <v>4630</v>
      </c>
      <c r="I28" s="23" t="s">
        <v>4631</v>
      </c>
      <c r="J28" s="23" t="s">
        <v>4636</v>
      </c>
      <c r="K28" s="31">
        <v>44067</v>
      </c>
    </row>
    <row r="29" spans="1:11" x14ac:dyDescent="0.3">
      <c r="A29" s="26" t="s">
        <v>533</v>
      </c>
      <c r="B29" s="26" t="s">
        <v>4714</v>
      </c>
      <c r="C29" s="23" t="s">
        <v>4627</v>
      </c>
      <c r="D29" s="32">
        <v>37193</v>
      </c>
      <c r="E29" s="26">
        <v>9990112199</v>
      </c>
      <c r="F29" s="26" t="s">
        <v>4715</v>
      </c>
      <c r="G29" s="26" t="s">
        <v>4672</v>
      </c>
      <c r="H29" s="26" t="s">
        <v>4673</v>
      </c>
      <c r="I29" s="26" t="s">
        <v>4631</v>
      </c>
      <c r="J29" s="23" t="s">
        <v>4632</v>
      </c>
      <c r="K29" s="32">
        <v>45821</v>
      </c>
    </row>
    <row r="30" spans="1:11" x14ac:dyDescent="0.3">
      <c r="A30" s="23" t="s">
        <v>1341</v>
      </c>
      <c r="B30" s="23" t="s">
        <v>4716</v>
      </c>
      <c r="C30" s="23" t="s">
        <v>4627</v>
      </c>
      <c r="D30" s="31">
        <v>23047</v>
      </c>
      <c r="E30" s="23">
        <v>9744053238</v>
      </c>
      <c r="F30" s="23" t="s">
        <v>4717</v>
      </c>
      <c r="G30" s="23" t="s">
        <v>4672</v>
      </c>
      <c r="H30" s="23" t="s">
        <v>4673</v>
      </c>
      <c r="I30" s="23" t="s">
        <v>4631</v>
      </c>
      <c r="J30" s="26" t="s">
        <v>4636</v>
      </c>
      <c r="K30" s="31">
        <v>44076</v>
      </c>
    </row>
    <row r="31" spans="1:11" x14ac:dyDescent="0.3">
      <c r="A31" s="26" t="s">
        <v>1603</v>
      </c>
      <c r="B31" s="26" t="s">
        <v>4718</v>
      </c>
      <c r="C31" s="23" t="s">
        <v>4627</v>
      </c>
      <c r="D31" s="32">
        <v>39237</v>
      </c>
      <c r="E31" s="26">
        <v>9965265838</v>
      </c>
      <c r="F31" s="26" t="s">
        <v>4719</v>
      </c>
      <c r="G31" s="26" t="s">
        <v>4635</v>
      </c>
      <c r="H31" s="26" t="s">
        <v>4630</v>
      </c>
      <c r="I31" s="26" t="s">
        <v>4631</v>
      </c>
      <c r="J31" s="26" t="s">
        <v>4636</v>
      </c>
      <c r="K31" s="32">
        <v>44698</v>
      </c>
    </row>
    <row r="32" spans="1:11" x14ac:dyDescent="0.3">
      <c r="A32" s="23" t="s">
        <v>1130</v>
      </c>
      <c r="B32" s="23" t="s">
        <v>4720</v>
      </c>
      <c r="C32" s="23" t="s">
        <v>4627</v>
      </c>
      <c r="D32" s="31">
        <v>27233</v>
      </c>
      <c r="E32" s="23">
        <v>9214690674</v>
      </c>
      <c r="F32" s="23" t="s">
        <v>4721</v>
      </c>
      <c r="G32" s="23" t="s">
        <v>4656</v>
      </c>
      <c r="H32" s="23" t="s">
        <v>4630</v>
      </c>
      <c r="I32" s="23" t="s">
        <v>4631</v>
      </c>
      <c r="J32" s="23" t="s">
        <v>4632</v>
      </c>
      <c r="K32" s="31">
        <v>43691</v>
      </c>
    </row>
    <row r="33" spans="1:11" x14ac:dyDescent="0.3">
      <c r="A33" s="26" t="s">
        <v>3230</v>
      </c>
      <c r="B33" s="26" t="s">
        <v>4722</v>
      </c>
      <c r="C33" s="23" t="s">
        <v>4627</v>
      </c>
      <c r="D33" s="32">
        <v>28423</v>
      </c>
      <c r="E33" s="26">
        <v>9160049440</v>
      </c>
      <c r="F33" s="26" t="s">
        <v>4723</v>
      </c>
      <c r="G33" s="26" t="s">
        <v>4640</v>
      </c>
      <c r="H33" s="26" t="s">
        <v>4630</v>
      </c>
      <c r="I33" s="26" t="s">
        <v>4631</v>
      </c>
      <c r="J33" s="26" t="s">
        <v>4636</v>
      </c>
      <c r="K33" s="32">
        <v>45515</v>
      </c>
    </row>
    <row r="34" spans="1:11" x14ac:dyDescent="0.3">
      <c r="A34" s="23" t="s">
        <v>2677</v>
      </c>
      <c r="B34" s="23" t="s">
        <v>4724</v>
      </c>
      <c r="C34" s="23" t="s">
        <v>4627</v>
      </c>
      <c r="D34" s="31">
        <v>23791</v>
      </c>
      <c r="E34" s="23">
        <v>9685989264</v>
      </c>
      <c r="F34" s="23" t="s">
        <v>4725</v>
      </c>
      <c r="G34" s="23" t="s">
        <v>4635</v>
      </c>
      <c r="H34" s="23" t="s">
        <v>4630</v>
      </c>
      <c r="I34" s="23" t="s">
        <v>4631</v>
      </c>
      <c r="J34" s="23" t="s">
        <v>4632</v>
      </c>
      <c r="K34" s="31">
        <v>44397</v>
      </c>
    </row>
    <row r="35" spans="1:11" hidden="1" x14ac:dyDescent="0.3">
      <c r="A35" s="26" t="s">
        <v>2345</v>
      </c>
      <c r="B35" s="26" t="s">
        <v>4726</v>
      </c>
      <c r="C35" s="26" t="s">
        <v>4642</v>
      </c>
      <c r="D35" s="32">
        <v>24838</v>
      </c>
      <c r="E35" s="26">
        <v>9610265498</v>
      </c>
      <c r="F35" s="26" t="s">
        <v>4727</v>
      </c>
      <c r="G35" s="26" t="s">
        <v>4656</v>
      </c>
      <c r="H35" s="26" t="s">
        <v>4630</v>
      </c>
      <c r="I35" s="26" t="s">
        <v>4631</v>
      </c>
      <c r="J35" s="26" t="s">
        <v>4632</v>
      </c>
      <c r="K35" s="32">
        <v>44587</v>
      </c>
    </row>
    <row r="36" spans="1:11" hidden="1" x14ac:dyDescent="0.3">
      <c r="A36" s="23" t="s">
        <v>1383</v>
      </c>
      <c r="B36" s="23" t="s">
        <v>4728</v>
      </c>
      <c r="C36" s="26" t="s">
        <v>4642</v>
      </c>
      <c r="D36" s="31">
        <v>21230</v>
      </c>
      <c r="E36" s="23">
        <v>9957856711</v>
      </c>
      <c r="F36" s="23" t="s">
        <v>4729</v>
      </c>
      <c r="G36" s="23" t="s">
        <v>4640</v>
      </c>
      <c r="H36" s="23" t="s">
        <v>4630</v>
      </c>
      <c r="I36" s="23" t="s">
        <v>4631</v>
      </c>
      <c r="J36" s="23" t="s">
        <v>4730</v>
      </c>
      <c r="K36" s="31">
        <v>45813</v>
      </c>
    </row>
    <row r="37" spans="1:11" x14ac:dyDescent="0.3">
      <c r="A37" s="26" t="s">
        <v>598</v>
      </c>
      <c r="B37" s="26" t="s">
        <v>4731</v>
      </c>
      <c r="C37" s="23" t="s">
        <v>4627</v>
      </c>
      <c r="D37" s="32">
        <v>32695</v>
      </c>
      <c r="E37" s="26">
        <v>9786066323</v>
      </c>
      <c r="F37" s="26" t="s">
        <v>4732</v>
      </c>
      <c r="G37" s="26" t="s">
        <v>4692</v>
      </c>
      <c r="H37" s="26" t="s">
        <v>4693</v>
      </c>
      <c r="I37" s="26" t="s">
        <v>4648</v>
      </c>
      <c r="J37" s="26" t="s">
        <v>4636</v>
      </c>
      <c r="K37" s="32">
        <v>44367</v>
      </c>
    </row>
    <row r="38" spans="1:11" hidden="1" x14ac:dyDescent="0.3">
      <c r="A38" s="23" t="s">
        <v>2040</v>
      </c>
      <c r="B38" s="23" t="s">
        <v>4733</v>
      </c>
      <c r="C38" s="26" t="s">
        <v>4642</v>
      </c>
      <c r="D38" s="31">
        <v>27835</v>
      </c>
      <c r="E38" s="23">
        <v>9517117581</v>
      </c>
      <c r="F38" s="23" t="s">
        <v>4734</v>
      </c>
      <c r="G38" s="23" t="s">
        <v>4735</v>
      </c>
      <c r="H38" s="23" t="s">
        <v>4735</v>
      </c>
      <c r="I38" s="23" t="s">
        <v>4653</v>
      </c>
      <c r="J38" s="23" t="s">
        <v>4736</v>
      </c>
      <c r="K38" s="31">
        <v>44913</v>
      </c>
    </row>
    <row r="39" spans="1:11" x14ac:dyDescent="0.3">
      <c r="A39" s="26" t="s">
        <v>4464</v>
      </c>
      <c r="B39" s="26" t="s">
        <v>4737</v>
      </c>
      <c r="C39" s="23" t="s">
        <v>4627</v>
      </c>
      <c r="D39" s="32">
        <v>28463</v>
      </c>
      <c r="E39" s="26">
        <v>9196905548</v>
      </c>
      <c r="F39" s="26" t="s">
        <v>4738</v>
      </c>
      <c r="G39" s="26" t="s">
        <v>4702</v>
      </c>
      <c r="H39" s="26" t="s">
        <v>4677</v>
      </c>
      <c r="I39" s="26" t="s">
        <v>4631</v>
      </c>
      <c r="J39" s="23" t="s">
        <v>4632</v>
      </c>
      <c r="K39" s="32">
        <v>44333</v>
      </c>
    </row>
    <row r="40" spans="1:11" x14ac:dyDescent="0.3">
      <c r="A40" s="23" t="s">
        <v>2662</v>
      </c>
      <c r="B40" s="23" t="s">
        <v>4739</v>
      </c>
      <c r="C40" s="23" t="s">
        <v>4627</v>
      </c>
      <c r="D40" s="31">
        <v>25340</v>
      </c>
      <c r="E40" s="23">
        <v>9777909802</v>
      </c>
      <c r="F40" s="23" t="s">
        <v>4740</v>
      </c>
      <c r="G40" s="23" t="s">
        <v>4709</v>
      </c>
      <c r="H40" s="23" t="s">
        <v>4710</v>
      </c>
      <c r="I40" s="23" t="s">
        <v>4711</v>
      </c>
      <c r="J40" s="26" t="s">
        <v>4636</v>
      </c>
      <c r="K40" s="31">
        <v>44898</v>
      </c>
    </row>
    <row r="41" spans="1:11" hidden="1" x14ac:dyDescent="0.3">
      <c r="A41" s="26" t="s">
        <v>620</v>
      </c>
      <c r="B41" s="26" t="s">
        <v>4741</v>
      </c>
      <c r="C41" s="26" t="s">
        <v>4642</v>
      </c>
      <c r="D41" s="32">
        <v>29069</v>
      </c>
      <c r="E41" s="26">
        <v>9983901883</v>
      </c>
      <c r="F41" s="26" t="s">
        <v>4742</v>
      </c>
      <c r="G41" s="26" t="s">
        <v>4702</v>
      </c>
      <c r="H41" s="26" t="s">
        <v>4677</v>
      </c>
      <c r="I41" s="26" t="s">
        <v>4631</v>
      </c>
      <c r="J41" s="26" t="s">
        <v>4632</v>
      </c>
      <c r="K41" s="32">
        <v>43429</v>
      </c>
    </row>
    <row r="42" spans="1:11" x14ac:dyDescent="0.3">
      <c r="A42" s="23" t="s">
        <v>83</v>
      </c>
      <c r="B42" s="23" t="s">
        <v>4743</v>
      </c>
      <c r="C42" s="23" t="s">
        <v>4627</v>
      </c>
      <c r="D42" s="31">
        <v>33621</v>
      </c>
      <c r="E42" s="23">
        <v>9870287372</v>
      </c>
      <c r="F42" s="23" t="s">
        <v>4744</v>
      </c>
      <c r="G42" s="23" t="s">
        <v>4676</v>
      </c>
      <c r="H42" s="23" t="s">
        <v>4677</v>
      </c>
      <c r="I42" s="23" t="s">
        <v>4631</v>
      </c>
      <c r="J42" s="26" t="s">
        <v>4636</v>
      </c>
      <c r="K42" s="31">
        <v>44463</v>
      </c>
    </row>
    <row r="43" spans="1:11" x14ac:dyDescent="0.3">
      <c r="A43" s="26" t="s">
        <v>2301</v>
      </c>
      <c r="B43" s="26" t="s">
        <v>4745</v>
      </c>
      <c r="C43" s="23" t="s">
        <v>4627</v>
      </c>
      <c r="D43" s="32">
        <v>28641</v>
      </c>
      <c r="E43" s="26">
        <v>9171261273</v>
      </c>
      <c r="F43" s="26" t="s">
        <v>4746</v>
      </c>
      <c r="G43" s="26" t="s">
        <v>4661</v>
      </c>
      <c r="H43" s="26" t="s">
        <v>4630</v>
      </c>
      <c r="I43" s="26" t="s">
        <v>4631</v>
      </c>
      <c r="J43" s="26" t="s">
        <v>4636</v>
      </c>
      <c r="K43" s="32">
        <v>45174</v>
      </c>
    </row>
    <row r="44" spans="1:11" hidden="1" x14ac:dyDescent="0.3">
      <c r="A44" s="23" t="s">
        <v>3909</v>
      </c>
      <c r="B44" s="23" t="s">
        <v>4747</v>
      </c>
      <c r="C44" s="26" t="s">
        <v>4642</v>
      </c>
      <c r="D44" s="31">
        <v>38037</v>
      </c>
      <c r="E44" s="23">
        <v>9586686097</v>
      </c>
      <c r="F44" s="23" t="s">
        <v>4748</v>
      </c>
      <c r="G44" s="23" t="s">
        <v>4696</v>
      </c>
      <c r="H44" s="23" t="s">
        <v>4697</v>
      </c>
      <c r="I44" s="23" t="s">
        <v>4631</v>
      </c>
      <c r="J44" s="23" t="s">
        <v>4632</v>
      </c>
      <c r="K44" s="31">
        <v>44439</v>
      </c>
    </row>
    <row r="45" spans="1:11" x14ac:dyDescent="0.3">
      <c r="A45" s="26" t="s">
        <v>2624</v>
      </c>
      <c r="B45" s="26" t="s">
        <v>4749</v>
      </c>
      <c r="C45" s="23" t="s">
        <v>4627</v>
      </c>
      <c r="D45" s="32">
        <v>26110</v>
      </c>
      <c r="E45" s="26">
        <v>9576102460</v>
      </c>
      <c r="F45" s="26" t="s">
        <v>4750</v>
      </c>
      <c r="G45" s="26" t="s">
        <v>4629</v>
      </c>
      <c r="H45" s="26" t="s">
        <v>4630</v>
      </c>
      <c r="I45" s="26" t="s">
        <v>4631</v>
      </c>
      <c r="J45" s="23" t="s">
        <v>4632</v>
      </c>
      <c r="K45" s="32">
        <v>45682</v>
      </c>
    </row>
    <row r="46" spans="1:11" x14ac:dyDescent="0.3">
      <c r="A46" s="23" t="s">
        <v>1062</v>
      </c>
      <c r="B46" s="23" t="s">
        <v>4751</v>
      </c>
      <c r="C46" s="23" t="s">
        <v>4627</v>
      </c>
      <c r="D46" s="31">
        <v>26646</v>
      </c>
      <c r="E46" s="23">
        <v>9428079168</v>
      </c>
      <c r="F46" s="23" t="s">
        <v>4752</v>
      </c>
      <c r="G46" s="23" t="s">
        <v>4753</v>
      </c>
      <c r="H46" s="23" t="s">
        <v>4630</v>
      </c>
      <c r="I46" s="23" t="s">
        <v>4631</v>
      </c>
      <c r="J46" s="23" t="s">
        <v>4730</v>
      </c>
      <c r="K46" s="31">
        <v>45674</v>
      </c>
    </row>
    <row r="47" spans="1:11" hidden="1" x14ac:dyDescent="0.3">
      <c r="A47" s="26" t="s">
        <v>1196</v>
      </c>
      <c r="B47" s="26" t="s">
        <v>4754</v>
      </c>
      <c r="C47" s="26" t="s">
        <v>4642</v>
      </c>
      <c r="D47" s="32">
        <v>28269</v>
      </c>
      <c r="E47" s="26">
        <v>9866183442</v>
      </c>
      <c r="F47" s="26" t="s">
        <v>4755</v>
      </c>
      <c r="G47" s="26" t="s">
        <v>4661</v>
      </c>
      <c r="H47" s="26" t="s">
        <v>4630</v>
      </c>
      <c r="I47" s="26" t="s">
        <v>4631</v>
      </c>
      <c r="J47" s="26" t="s">
        <v>4730</v>
      </c>
      <c r="K47" s="32">
        <v>45216</v>
      </c>
    </row>
    <row r="48" spans="1:11" x14ac:dyDescent="0.3">
      <c r="A48" s="23" t="s">
        <v>769</v>
      </c>
      <c r="B48" s="23" t="s">
        <v>4756</v>
      </c>
      <c r="C48" s="23" t="s">
        <v>4627</v>
      </c>
      <c r="D48" s="31">
        <v>33535</v>
      </c>
      <c r="E48" s="23">
        <v>9584783589</v>
      </c>
      <c r="F48" s="23" t="s">
        <v>4757</v>
      </c>
      <c r="G48" s="23" t="s">
        <v>4692</v>
      </c>
      <c r="H48" s="23" t="s">
        <v>4693</v>
      </c>
      <c r="I48" s="23" t="s">
        <v>4648</v>
      </c>
      <c r="J48" s="23" t="s">
        <v>4632</v>
      </c>
      <c r="K48" s="31">
        <v>44409</v>
      </c>
    </row>
    <row r="49" spans="1:11" hidden="1" x14ac:dyDescent="0.3">
      <c r="A49" s="26" t="s">
        <v>3755</v>
      </c>
      <c r="B49" s="26" t="s">
        <v>4758</v>
      </c>
      <c r="C49" s="26" t="s">
        <v>4642</v>
      </c>
      <c r="D49" s="32">
        <v>30824</v>
      </c>
      <c r="E49" s="26">
        <v>9313313546</v>
      </c>
      <c r="F49" s="26" t="s">
        <v>4759</v>
      </c>
      <c r="G49" s="26" t="s">
        <v>4753</v>
      </c>
      <c r="H49" s="26" t="s">
        <v>4630</v>
      </c>
      <c r="I49" s="26" t="s">
        <v>4631</v>
      </c>
      <c r="J49" s="26" t="s">
        <v>4636</v>
      </c>
      <c r="K49" s="32">
        <v>44255</v>
      </c>
    </row>
    <row r="50" spans="1:11" hidden="1" x14ac:dyDescent="0.3">
      <c r="A50" s="23" t="s">
        <v>1468</v>
      </c>
      <c r="B50" s="23" t="s">
        <v>4760</v>
      </c>
      <c r="C50" s="26" t="s">
        <v>4642</v>
      </c>
      <c r="D50" s="31">
        <v>32454</v>
      </c>
      <c r="E50" s="23">
        <v>9341041227</v>
      </c>
      <c r="F50" s="23" t="s">
        <v>4761</v>
      </c>
      <c r="G50" s="23" t="s">
        <v>4635</v>
      </c>
      <c r="H50" s="23" t="s">
        <v>4630</v>
      </c>
      <c r="I50" s="23" t="s">
        <v>4631</v>
      </c>
      <c r="J50" s="23" t="s">
        <v>4730</v>
      </c>
      <c r="K50" s="31">
        <v>45437</v>
      </c>
    </row>
    <row r="51" spans="1:11" x14ac:dyDescent="0.3">
      <c r="A51" s="26" t="s">
        <v>4762</v>
      </c>
      <c r="B51" s="26" t="s">
        <v>4763</v>
      </c>
      <c r="C51" s="23" t="s">
        <v>4627</v>
      </c>
      <c r="D51" s="32">
        <v>27584</v>
      </c>
      <c r="E51" s="26">
        <v>9596524942</v>
      </c>
      <c r="F51" s="26" t="s">
        <v>4764</v>
      </c>
      <c r="G51" s="26" t="s">
        <v>4629</v>
      </c>
      <c r="H51" s="26" t="s">
        <v>4630</v>
      </c>
      <c r="I51" s="26" t="s">
        <v>4631</v>
      </c>
      <c r="J51" s="23" t="s">
        <v>4632</v>
      </c>
      <c r="K51" s="32">
        <v>43465</v>
      </c>
    </row>
    <row r="52" spans="1:11" hidden="1" x14ac:dyDescent="0.3">
      <c r="A52" s="23" t="s">
        <v>185</v>
      </c>
      <c r="B52" s="23" t="s">
        <v>4765</v>
      </c>
      <c r="C52" s="26" t="s">
        <v>4642</v>
      </c>
      <c r="D52" s="31">
        <v>34144</v>
      </c>
      <c r="E52" s="23">
        <v>9379342292</v>
      </c>
      <c r="F52" s="23" t="s">
        <v>4766</v>
      </c>
      <c r="G52" s="23" t="s">
        <v>4753</v>
      </c>
      <c r="H52" s="23" t="s">
        <v>4630</v>
      </c>
      <c r="I52" s="23" t="s">
        <v>4631</v>
      </c>
      <c r="J52" s="23" t="s">
        <v>4730</v>
      </c>
      <c r="K52" s="31">
        <v>45560</v>
      </c>
    </row>
    <row r="53" spans="1:11" x14ac:dyDescent="0.3">
      <c r="A53" s="26" t="s">
        <v>1085</v>
      </c>
      <c r="B53" s="26" t="s">
        <v>4767</v>
      </c>
      <c r="C53" s="23" t="s">
        <v>4627</v>
      </c>
      <c r="D53" s="32">
        <v>38677</v>
      </c>
      <c r="E53" s="26">
        <v>9115155764</v>
      </c>
      <c r="F53" s="26" t="s">
        <v>4768</v>
      </c>
      <c r="G53" s="26" t="s">
        <v>4635</v>
      </c>
      <c r="H53" s="26" t="s">
        <v>4630</v>
      </c>
      <c r="I53" s="26" t="s">
        <v>4631</v>
      </c>
      <c r="J53" s="26" t="s">
        <v>4730</v>
      </c>
      <c r="K53" s="32">
        <v>43581</v>
      </c>
    </row>
    <row r="54" spans="1:11" hidden="1" x14ac:dyDescent="0.3">
      <c r="A54" s="23" t="s">
        <v>1553</v>
      </c>
      <c r="B54" s="23" t="s">
        <v>4769</v>
      </c>
      <c r="C54" s="26" t="s">
        <v>4642</v>
      </c>
      <c r="D54" s="31">
        <v>34957</v>
      </c>
      <c r="E54" s="23">
        <v>9630588481</v>
      </c>
      <c r="F54" s="23" t="s">
        <v>4770</v>
      </c>
      <c r="G54" s="23" t="s">
        <v>4702</v>
      </c>
      <c r="H54" s="23" t="s">
        <v>4677</v>
      </c>
      <c r="I54" s="23" t="s">
        <v>4631</v>
      </c>
      <c r="J54" s="23" t="s">
        <v>4632</v>
      </c>
      <c r="K54" s="31">
        <v>45860</v>
      </c>
    </row>
    <row r="55" spans="1:11" hidden="1" x14ac:dyDescent="0.3">
      <c r="A55" s="26" t="s">
        <v>1549</v>
      </c>
      <c r="B55" s="26" t="s">
        <v>4771</v>
      </c>
      <c r="C55" s="26" t="s">
        <v>4642</v>
      </c>
      <c r="D55" s="32">
        <v>28812</v>
      </c>
      <c r="E55" s="26">
        <v>9901487098</v>
      </c>
      <c r="F55" s="26" t="s">
        <v>4772</v>
      </c>
      <c r="G55" s="26" t="s">
        <v>4656</v>
      </c>
      <c r="H55" s="26" t="s">
        <v>4630</v>
      </c>
      <c r="I55" s="26" t="s">
        <v>4631</v>
      </c>
      <c r="J55" s="26" t="s">
        <v>4730</v>
      </c>
      <c r="K55" s="32">
        <v>44280</v>
      </c>
    </row>
    <row r="56" spans="1:11" hidden="1" x14ac:dyDescent="0.3">
      <c r="A56" s="23" t="s">
        <v>659</v>
      </c>
      <c r="B56" s="23" t="s">
        <v>4773</v>
      </c>
      <c r="C56" s="26" t="s">
        <v>4642</v>
      </c>
      <c r="D56" s="31">
        <v>26860</v>
      </c>
      <c r="E56" s="23">
        <v>9331462865</v>
      </c>
      <c r="F56" s="23" t="s">
        <v>4774</v>
      </c>
      <c r="G56" s="23" t="s">
        <v>4753</v>
      </c>
      <c r="H56" s="23" t="s">
        <v>4630</v>
      </c>
      <c r="I56" s="23" t="s">
        <v>4631</v>
      </c>
      <c r="J56" s="23" t="s">
        <v>4636</v>
      </c>
      <c r="K56" s="31">
        <v>45558</v>
      </c>
    </row>
    <row r="57" spans="1:11" x14ac:dyDescent="0.3">
      <c r="A57" s="26" t="s">
        <v>1616</v>
      </c>
      <c r="B57" s="26" t="s">
        <v>4775</v>
      </c>
      <c r="C57" s="23" t="s">
        <v>4627</v>
      </c>
      <c r="D57" s="32">
        <v>33476</v>
      </c>
      <c r="E57" s="26">
        <v>9130894901</v>
      </c>
      <c r="F57" s="26" t="s">
        <v>4776</v>
      </c>
      <c r="G57" s="26" t="s">
        <v>4777</v>
      </c>
      <c r="H57" s="26" t="s">
        <v>4778</v>
      </c>
      <c r="I57" s="26" t="s">
        <v>4653</v>
      </c>
      <c r="J57" s="26" t="s">
        <v>4636</v>
      </c>
      <c r="K57" s="32">
        <v>43698</v>
      </c>
    </row>
    <row r="58" spans="1:11" x14ac:dyDescent="0.3">
      <c r="A58" s="23" t="s">
        <v>175</v>
      </c>
      <c r="B58" s="23" t="s">
        <v>4779</v>
      </c>
      <c r="C58" s="23" t="s">
        <v>4627</v>
      </c>
      <c r="D58" s="31">
        <v>34867</v>
      </c>
      <c r="E58" s="23">
        <v>9496895499</v>
      </c>
      <c r="F58" s="23" t="s">
        <v>4780</v>
      </c>
      <c r="G58" s="23" t="s">
        <v>4640</v>
      </c>
      <c r="H58" s="23" t="s">
        <v>4630</v>
      </c>
      <c r="I58" s="23" t="s">
        <v>4631</v>
      </c>
      <c r="J58" s="26" t="s">
        <v>4636</v>
      </c>
      <c r="K58" s="31">
        <v>44118</v>
      </c>
    </row>
    <row r="59" spans="1:11" x14ac:dyDescent="0.3">
      <c r="A59" s="26" t="s">
        <v>157</v>
      </c>
      <c r="B59" s="26" t="s">
        <v>4781</v>
      </c>
      <c r="C59" s="23" t="s">
        <v>4627</v>
      </c>
      <c r="D59" s="32">
        <v>35454</v>
      </c>
      <c r="E59" s="26">
        <v>9447082726</v>
      </c>
      <c r="F59" s="26" t="s">
        <v>4782</v>
      </c>
      <c r="G59" s="26" t="s">
        <v>4676</v>
      </c>
      <c r="H59" s="26" t="s">
        <v>4677</v>
      </c>
      <c r="I59" s="26" t="s">
        <v>4631</v>
      </c>
      <c r="J59" s="26" t="s">
        <v>4730</v>
      </c>
      <c r="K59" s="32">
        <v>43646</v>
      </c>
    </row>
    <row r="60" spans="1:11" x14ac:dyDescent="0.3">
      <c r="A60" s="23" t="s">
        <v>819</v>
      </c>
      <c r="B60" s="23" t="s">
        <v>4783</v>
      </c>
      <c r="C60" s="23" t="s">
        <v>4627</v>
      </c>
      <c r="D60" s="31">
        <v>33960</v>
      </c>
      <c r="E60" s="23">
        <v>9375120138</v>
      </c>
      <c r="F60" s="23" t="s">
        <v>4784</v>
      </c>
      <c r="G60" s="23" t="s">
        <v>4777</v>
      </c>
      <c r="H60" s="23" t="s">
        <v>4778</v>
      </c>
      <c r="I60" s="23" t="s">
        <v>4653</v>
      </c>
      <c r="J60" s="23" t="s">
        <v>4632</v>
      </c>
      <c r="K60" s="31">
        <v>45547</v>
      </c>
    </row>
    <row r="61" spans="1:11" hidden="1" x14ac:dyDescent="0.3">
      <c r="A61" s="26" t="s">
        <v>564</v>
      </c>
      <c r="B61" s="26" t="s">
        <v>4785</v>
      </c>
      <c r="C61" s="26" t="s">
        <v>4642</v>
      </c>
      <c r="D61" s="32">
        <v>30997</v>
      </c>
      <c r="E61" s="26">
        <v>9605659835</v>
      </c>
      <c r="F61" s="26" t="s">
        <v>4786</v>
      </c>
      <c r="G61" s="26" t="s">
        <v>4672</v>
      </c>
      <c r="H61" s="26" t="s">
        <v>4673</v>
      </c>
      <c r="I61" s="26" t="s">
        <v>4631</v>
      </c>
      <c r="J61" s="26" t="s">
        <v>4730</v>
      </c>
      <c r="K61" s="32">
        <v>44062</v>
      </c>
    </row>
    <row r="62" spans="1:11" x14ac:dyDescent="0.3">
      <c r="A62" s="23" t="s">
        <v>1924</v>
      </c>
      <c r="B62" s="23" t="s">
        <v>4787</v>
      </c>
      <c r="C62" s="23" t="s">
        <v>4627</v>
      </c>
      <c r="D62" s="31">
        <v>36622</v>
      </c>
      <c r="E62" s="23">
        <v>9509028714</v>
      </c>
      <c r="F62" s="23" t="s">
        <v>4788</v>
      </c>
      <c r="G62" s="23" t="s">
        <v>4684</v>
      </c>
      <c r="H62" s="23" t="s">
        <v>4685</v>
      </c>
      <c r="I62" s="23" t="s">
        <v>4648</v>
      </c>
      <c r="J62" s="23" t="s">
        <v>4730</v>
      </c>
      <c r="K62" s="31">
        <v>45639</v>
      </c>
    </row>
    <row r="63" spans="1:11" x14ac:dyDescent="0.3">
      <c r="A63" s="26" t="s">
        <v>740</v>
      </c>
      <c r="B63" s="26" t="s">
        <v>4789</v>
      </c>
      <c r="C63" s="23" t="s">
        <v>4627</v>
      </c>
      <c r="D63" s="32">
        <v>24423</v>
      </c>
      <c r="E63" s="26">
        <v>9144157616</v>
      </c>
      <c r="F63" s="26" t="s">
        <v>4790</v>
      </c>
      <c r="G63" s="26" t="s">
        <v>4702</v>
      </c>
      <c r="H63" s="26" t="s">
        <v>4677</v>
      </c>
      <c r="I63" s="26" t="s">
        <v>4631</v>
      </c>
      <c r="J63" s="23" t="s">
        <v>4632</v>
      </c>
      <c r="K63" s="32">
        <v>45392</v>
      </c>
    </row>
    <row r="64" spans="1:11" x14ac:dyDescent="0.3">
      <c r="A64" s="23" t="s">
        <v>547</v>
      </c>
      <c r="B64" s="23" t="s">
        <v>4791</v>
      </c>
      <c r="C64" s="23" t="s">
        <v>4627</v>
      </c>
      <c r="D64" s="31">
        <v>36239</v>
      </c>
      <c r="E64" s="23">
        <v>9602602298</v>
      </c>
      <c r="F64" s="23" t="s">
        <v>4792</v>
      </c>
      <c r="G64" s="23" t="s">
        <v>4640</v>
      </c>
      <c r="H64" s="23" t="s">
        <v>4630</v>
      </c>
      <c r="I64" s="23" t="s">
        <v>4631</v>
      </c>
      <c r="J64" s="23" t="s">
        <v>4730</v>
      </c>
      <c r="K64" s="31">
        <v>44490</v>
      </c>
    </row>
    <row r="65" spans="1:11" x14ac:dyDescent="0.3">
      <c r="A65" s="26" t="s">
        <v>2350</v>
      </c>
      <c r="B65" s="26" t="s">
        <v>4793</v>
      </c>
      <c r="C65" s="23" t="s">
        <v>4627</v>
      </c>
      <c r="D65" s="32">
        <v>34276</v>
      </c>
      <c r="E65" s="26">
        <v>9379608825</v>
      </c>
      <c r="F65" s="26" t="s">
        <v>4794</v>
      </c>
      <c r="G65" s="26" t="s">
        <v>4635</v>
      </c>
      <c r="H65" s="26" t="s">
        <v>4630</v>
      </c>
      <c r="I65" s="26" t="s">
        <v>4631</v>
      </c>
      <c r="J65" s="23" t="s">
        <v>4632</v>
      </c>
      <c r="K65" s="32">
        <v>43681</v>
      </c>
    </row>
    <row r="66" spans="1:11" hidden="1" x14ac:dyDescent="0.3">
      <c r="A66" s="23" t="s">
        <v>136</v>
      </c>
      <c r="B66" s="23" t="s">
        <v>4795</v>
      </c>
      <c r="C66" s="26" t="s">
        <v>4642</v>
      </c>
      <c r="D66" s="31">
        <v>36448</v>
      </c>
      <c r="E66" s="23">
        <v>9902969226</v>
      </c>
      <c r="F66" s="23" t="s">
        <v>4796</v>
      </c>
      <c r="G66" s="23" t="s">
        <v>4629</v>
      </c>
      <c r="H66" s="23" t="s">
        <v>4630</v>
      </c>
      <c r="I66" s="23" t="s">
        <v>4631</v>
      </c>
      <c r="J66" s="23" t="s">
        <v>4632</v>
      </c>
      <c r="K66" s="31">
        <v>44251</v>
      </c>
    </row>
    <row r="67" spans="1:11" x14ac:dyDescent="0.3">
      <c r="A67" s="26" t="s">
        <v>3622</v>
      </c>
      <c r="B67" s="26" t="s">
        <v>4797</v>
      </c>
      <c r="C67" s="23" t="s">
        <v>4627</v>
      </c>
      <c r="D67" s="32">
        <v>28715</v>
      </c>
      <c r="E67" s="26">
        <v>9990764598</v>
      </c>
      <c r="F67" s="26" t="s">
        <v>4798</v>
      </c>
      <c r="G67" s="26" t="s">
        <v>4702</v>
      </c>
      <c r="H67" s="26" t="s">
        <v>4677</v>
      </c>
      <c r="I67" s="26" t="s">
        <v>4631</v>
      </c>
      <c r="J67" s="26" t="s">
        <v>4636</v>
      </c>
      <c r="K67" s="32">
        <v>45611</v>
      </c>
    </row>
    <row r="68" spans="1:11" x14ac:dyDescent="0.3">
      <c r="A68" s="23" t="s">
        <v>336</v>
      </c>
      <c r="B68" s="23" t="s">
        <v>7259</v>
      </c>
      <c r="C68" s="23" t="s">
        <v>4627</v>
      </c>
      <c r="D68" s="31">
        <v>34369</v>
      </c>
      <c r="E68" s="23">
        <v>9438811626</v>
      </c>
      <c r="F68" s="23" t="s">
        <v>4799</v>
      </c>
      <c r="G68" s="23" t="s">
        <v>4640</v>
      </c>
      <c r="H68" s="23" t="s">
        <v>4630</v>
      </c>
      <c r="I68" s="23" t="s">
        <v>4631</v>
      </c>
      <c r="J68" s="26" t="s">
        <v>4636</v>
      </c>
      <c r="K68" s="31">
        <v>43776</v>
      </c>
    </row>
    <row r="69" spans="1:11" hidden="1" x14ac:dyDescent="0.3">
      <c r="A69" s="26" t="s">
        <v>1363</v>
      </c>
      <c r="B69" s="26" t="s">
        <v>4800</v>
      </c>
      <c r="C69" s="26" t="s">
        <v>4642</v>
      </c>
      <c r="D69" s="32">
        <v>25046</v>
      </c>
      <c r="E69" s="26">
        <v>9805898786</v>
      </c>
      <c r="F69" s="26" t="s">
        <v>4801</v>
      </c>
      <c r="G69" s="26" t="s">
        <v>4676</v>
      </c>
      <c r="H69" s="26" t="s">
        <v>4677</v>
      </c>
      <c r="I69" s="26" t="s">
        <v>4631</v>
      </c>
      <c r="J69" s="26" t="s">
        <v>4632</v>
      </c>
      <c r="K69" s="32">
        <v>45377</v>
      </c>
    </row>
    <row r="70" spans="1:11" x14ac:dyDescent="0.3">
      <c r="A70" s="23" t="s">
        <v>2106</v>
      </c>
      <c r="B70" s="23" t="s">
        <v>4802</v>
      </c>
      <c r="C70" s="23" t="s">
        <v>4627</v>
      </c>
      <c r="D70" s="31">
        <v>24960</v>
      </c>
      <c r="E70" s="23">
        <v>9346810881</v>
      </c>
      <c r="F70" s="23" t="s">
        <v>4803</v>
      </c>
      <c r="G70" s="23" t="s">
        <v>4676</v>
      </c>
      <c r="H70" s="23" t="s">
        <v>4677</v>
      </c>
      <c r="I70" s="23" t="s">
        <v>4631</v>
      </c>
      <c r="J70" s="23" t="s">
        <v>4730</v>
      </c>
      <c r="K70" s="31">
        <v>43324</v>
      </c>
    </row>
    <row r="71" spans="1:11" x14ac:dyDescent="0.3">
      <c r="A71" s="26" t="s">
        <v>3218</v>
      </c>
      <c r="B71" s="26" t="s">
        <v>4804</v>
      </c>
      <c r="C71" s="23" t="s">
        <v>4627</v>
      </c>
      <c r="D71" s="32">
        <v>35397</v>
      </c>
      <c r="E71" s="26">
        <v>9224579869</v>
      </c>
      <c r="F71" s="26" t="s">
        <v>4805</v>
      </c>
      <c r="G71" s="26" t="s">
        <v>4676</v>
      </c>
      <c r="H71" s="26" t="s">
        <v>4677</v>
      </c>
      <c r="I71" s="26" t="s">
        <v>4631</v>
      </c>
      <c r="J71" s="26" t="s">
        <v>4636</v>
      </c>
      <c r="K71" s="32">
        <v>44888</v>
      </c>
    </row>
    <row r="72" spans="1:11" hidden="1" x14ac:dyDescent="0.3">
      <c r="A72" s="23" t="s">
        <v>1891</v>
      </c>
      <c r="B72" s="23" t="s">
        <v>4806</v>
      </c>
      <c r="C72" s="26" t="s">
        <v>4642</v>
      </c>
      <c r="D72" s="31">
        <v>38468</v>
      </c>
      <c r="E72" s="23">
        <v>9591515743</v>
      </c>
      <c r="F72" s="23" t="s">
        <v>4807</v>
      </c>
      <c r="G72" s="23" t="s">
        <v>4735</v>
      </c>
      <c r="H72" s="23" t="s">
        <v>4735</v>
      </c>
      <c r="I72" s="23" t="s">
        <v>4653</v>
      </c>
      <c r="J72" s="23" t="s">
        <v>4636</v>
      </c>
      <c r="K72" s="31">
        <v>45088</v>
      </c>
    </row>
    <row r="73" spans="1:11" hidden="1" x14ac:dyDescent="0.3">
      <c r="A73" s="26" t="s">
        <v>3199</v>
      </c>
      <c r="B73" s="26" t="s">
        <v>4808</v>
      </c>
      <c r="C73" s="26" t="s">
        <v>4642</v>
      </c>
      <c r="D73" s="32">
        <v>23156</v>
      </c>
      <c r="E73" s="26">
        <v>9405067716</v>
      </c>
      <c r="F73" s="26" t="s">
        <v>4809</v>
      </c>
      <c r="G73" s="26" t="s">
        <v>4753</v>
      </c>
      <c r="H73" s="26" t="s">
        <v>4630</v>
      </c>
      <c r="I73" s="26" t="s">
        <v>4631</v>
      </c>
      <c r="J73" s="26" t="s">
        <v>4730</v>
      </c>
      <c r="K73" s="32">
        <v>43935</v>
      </c>
    </row>
    <row r="74" spans="1:11" x14ac:dyDescent="0.3">
      <c r="A74" s="23" t="s">
        <v>4069</v>
      </c>
      <c r="B74" s="23" t="s">
        <v>4810</v>
      </c>
      <c r="C74" s="23" t="s">
        <v>4627</v>
      </c>
      <c r="D74" s="31">
        <v>29028</v>
      </c>
      <c r="E74" s="23">
        <v>9812038659</v>
      </c>
      <c r="F74" s="23" t="s">
        <v>4811</v>
      </c>
      <c r="G74" s="23" t="s">
        <v>4753</v>
      </c>
      <c r="H74" s="23" t="s">
        <v>4630</v>
      </c>
      <c r="I74" s="23" t="s">
        <v>4631</v>
      </c>
      <c r="J74" s="23" t="s">
        <v>4632</v>
      </c>
      <c r="K74" s="31">
        <v>45408</v>
      </c>
    </row>
    <row r="75" spans="1:11" hidden="1" x14ac:dyDescent="0.3">
      <c r="A75" s="26" t="s">
        <v>404</v>
      </c>
      <c r="B75" s="26" t="s">
        <v>4812</v>
      </c>
      <c r="C75" s="26" t="s">
        <v>4642</v>
      </c>
      <c r="D75" s="32">
        <v>20225</v>
      </c>
      <c r="E75" s="26">
        <v>9923396372</v>
      </c>
      <c r="F75" s="26" t="s">
        <v>4813</v>
      </c>
      <c r="G75" s="26" t="s">
        <v>4696</v>
      </c>
      <c r="H75" s="26" t="s">
        <v>4697</v>
      </c>
      <c r="I75" s="26" t="s">
        <v>4631</v>
      </c>
      <c r="J75" s="26" t="s">
        <v>4632</v>
      </c>
      <c r="K75" s="32">
        <v>45255</v>
      </c>
    </row>
    <row r="76" spans="1:11" x14ac:dyDescent="0.3">
      <c r="A76" s="23" t="s">
        <v>1546</v>
      </c>
      <c r="B76" s="23" t="s">
        <v>4814</v>
      </c>
      <c r="C76" s="23" t="s">
        <v>4627</v>
      </c>
      <c r="D76" s="31">
        <v>28156</v>
      </c>
      <c r="E76" s="23">
        <v>9826824988</v>
      </c>
      <c r="F76" s="23" t="s">
        <v>4815</v>
      </c>
      <c r="G76" s="23" t="s">
        <v>4702</v>
      </c>
      <c r="H76" s="23" t="s">
        <v>4677</v>
      </c>
      <c r="I76" s="23" t="s">
        <v>4631</v>
      </c>
      <c r="J76" s="23" t="s">
        <v>4632</v>
      </c>
      <c r="K76" s="31">
        <v>45141</v>
      </c>
    </row>
    <row r="77" spans="1:11" hidden="1" x14ac:dyDescent="0.3">
      <c r="A77" s="26" t="s">
        <v>2328</v>
      </c>
      <c r="B77" s="26" t="s">
        <v>4816</v>
      </c>
      <c r="C77" s="26" t="s">
        <v>4642</v>
      </c>
      <c r="D77" s="32">
        <v>24087</v>
      </c>
      <c r="E77" s="26">
        <v>9501105178</v>
      </c>
      <c r="F77" s="26" t="s">
        <v>4817</v>
      </c>
      <c r="G77" s="26" t="s">
        <v>4635</v>
      </c>
      <c r="H77" s="26" t="s">
        <v>4630</v>
      </c>
      <c r="I77" s="26" t="s">
        <v>4631</v>
      </c>
      <c r="J77" s="26" t="s">
        <v>4730</v>
      </c>
      <c r="K77" s="32">
        <v>44715</v>
      </c>
    </row>
    <row r="78" spans="1:11" x14ac:dyDescent="0.3">
      <c r="A78" s="23" t="s">
        <v>2784</v>
      </c>
      <c r="B78" s="23" t="s">
        <v>4818</v>
      </c>
      <c r="C78" s="23" t="s">
        <v>4627</v>
      </c>
      <c r="D78" s="31">
        <v>25128</v>
      </c>
      <c r="E78" s="23">
        <v>9187040987</v>
      </c>
      <c r="F78" s="23" t="s">
        <v>4819</v>
      </c>
      <c r="G78" s="23" t="s">
        <v>4661</v>
      </c>
      <c r="H78" s="23" t="s">
        <v>4630</v>
      </c>
      <c r="I78" s="23" t="s">
        <v>4631</v>
      </c>
      <c r="J78" s="23" t="s">
        <v>4632</v>
      </c>
      <c r="K78" s="31">
        <v>43219</v>
      </c>
    </row>
    <row r="79" spans="1:11" x14ac:dyDescent="0.3">
      <c r="A79" s="26" t="s">
        <v>1828</v>
      </c>
      <c r="B79" s="26" t="s">
        <v>4820</v>
      </c>
      <c r="C79" s="23" t="s">
        <v>4627</v>
      </c>
      <c r="D79" s="32">
        <v>28915</v>
      </c>
      <c r="E79" s="26">
        <v>9806528895</v>
      </c>
      <c r="F79" s="26" t="s">
        <v>4821</v>
      </c>
      <c r="G79" s="26" t="s">
        <v>4676</v>
      </c>
      <c r="H79" s="26" t="s">
        <v>4677</v>
      </c>
      <c r="I79" s="26" t="s">
        <v>4631</v>
      </c>
      <c r="J79" s="26" t="s">
        <v>4636</v>
      </c>
      <c r="K79" s="32">
        <v>45534</v>
      </c>
    </row>
    <row r="80" spans="1:11" x14ac:dyDescent="0.3">
      <c r="A80" s="23" t="s">
        <v>4822</v>
      </c>
      <c r="B80" s="23" t="s">
        <v>4823</v>
      </c>
      <c r="C80" s="23" t="s">
        <v>4627</v>
      </c>
      <c r="D80" s="31">
        <v>34937</v>
      </c>
      <c r="E80" s="23">
        <v>9885490692</v>
      </c>
      <c r="F80" s="23" t="s">
        <v>4824</v>
      </c>
      <c r="G80" s="23" t="s">
        <v>4629</v>
      </c>
      <c r="H80" s="23" t="s">
        <v>4630</v>
      </c>
      <c r="I80" s="23" t="s">
        <v>4631</v>
      </c>
      <c r="J80" s="23" t="s">
        <v>4632</v>
      </c>
      <c r="K80" s="31">
        <v>44431</v>
      </c>
    </row>
    <row r="81" spans="1:11" hidden="1" x14ac:dyDescent="0.3">
      <c r="A81" s="26" t="s">
        <v>3502</v>
      </c>
      <c r="B81" s="26" t="s">
        <v>4825</v>
      </c>
      <c r="C81" s="26" t="s">
        <v>4642</v>
      </c>
      <c r="D81" s="32">
        <v>21685</v>
      </c>
      <c r="E81" s="26">
        <v>9403819555</v>
      </c>
      <c r="F81" s="26" t="s">
        <v>4826</v>
      </c>
      <c r="G81" s="26" t="s">
        <v>4692</v>
      </c>
      <c r="H81" s="26" t="s">
        <v>4693</v>
      </c>
      <c r="I81" s="26" t="s">
        <v>4648</v>
      </c>
      <c r="J81" s="26" t="s">
        <v>4636</v>
      </c>
      <c r="K81" s="32">
        <v>45737</v>
      </c>
    </row>
    <row r="82" spans="1:11" x14ac:dyDescent="0.3">
      <c r="A82" s="23" t="s">
        <v>1135</v>
      </c>
      <c r="B82" s="23" t="s">
        <v>4827</v>
      </c>
      <c r="C82" s="23" t="s">
        <v>4627</v>
      </c>
      <c r="D82" s="31">
        <v>38019</v>
      </c>
      <c r="E82" s="23">
        <v>9509515396</v>
      </c>
      <c r="F82" s="23" t="s">
        <v>4828</v>
      </c>
      <c r="G82" s="23" t="s">
        <v>4629</v>
      </c>
      <c r="H82" s="23" t="s">
        <v>4630</v>
      </c>
      <c r="I82" s="23" t="s">
        <v>4631</v>
      </c>
      <c r="J82" s="23" t="s">
        <v>4632</v>
      </c>
      <c r="K82" s="31">
        <v>45567</v>
      </c>
    </row>
    <row r="83" spans="1:11" x14ac:dyDescent="0.3">
      <c r="A83" s="26" t="s">
        <v>1183</v>
      </c>
      <c r="B83" s="26" t="s">
        <v>4829</v>
      </c>
      <c r="C83" s="23" t="s">
        <v>4627</v>
      </c>
      <c r="D83" s="32">
        <v>33161</v>
      </c>
      <c r="E83" s="26">
        <v>9122024627</v>
      </c>
      <c r="F83" s="26" t="s">
        <v>4830</v>
      </c>
      <c r="G83" s="26" t="s">
        <v>4640</v>
      </c>
      <c r="H83" s="26" t="s">
        <v>4630</v>
      </c>
      <c r="I83" s="26" t="s">
        <v>4631</v>
      </c>
      <c r="J83" s="26" t="s">
        <v>4730</v>
      </c>
      <c r="K83" s="32">
        <v>43466</v>
      </c>
    </row>
    <row r="84" spans="1:11" x14ac:dyDescent="0.3">
      <c r="A84" s="23" t="s">
        <v>2181</v>
      </c>
      <c r="B84" s="23" t="s">
        <v>4831</v>
      </c>
      <c r="C84" s="23" t="s">
        <v>4627</v>
      </c>
      <c r="D84" s="31">
        <v>29426</v>
      </c>
      <c r="E84" s="23">
        <v>9908053607</v>
      </c>
      <c r="F84" s="23" t="s">
        <v>4832</v>
      </c>
      <c r="G84" s="23" t="s">
        <v>4833</v>
      </c>
      <c r="H84" s="23" t="s">
        <v>4710</v>
      </c>
      <c r="I84" s="23" t="s">
        <v>4711</v>
      </c>
      <c r="J84" s="23" t="s">
        <v>4632</v>
      </c>
      <c r="K84" s="31">
        <v>45751</v>
      </c>
    </row>
    <row r="85" spans="1:11" hidden="1" x14ac:dyDescent="0.3">
      <c r="A85" s="26" t="s">
        <v>2313</v>
      </c>
      <c r="B85" s="26" t="s">
        <v>4834</v>
      </c>
      <c r="C85" s="26" t="s">
        <v>4642</v>
      </c>
      <c r="D85" s="32">
        <v>34257</v>
      </c>
      <c r="E85" s="26">
        <v>9835472281</v>
      </c>
      <c r="F85" s="26" t="s">
        <v>4835</v>
      </c>
      <c r="G85" s="26" t="s">
        <v>4836</v>
      </c>
      <c r="H85" s="26" t="s">
        <v>4837</v>
      </c>
      <c r="I85" s="26" t="s">
        <v>4711</v>
      </c>
      <c r="J85" s="26" t="s">
        <v>4636</v>
      </c>
      <c r="K85" s="32">
        <v>44371</v>
      </c>
    </row>
    <row r="86" spans="1:11" hidden="1" x14ac:dyDescent="0.3">
      <c r="A86" s="23" t="s">
        <v>2425</v>
      </c>
      <c r="B86" s="23" t="s">
        <v>4838</v>
      </c>
      <c r="C86" s="26" t="s">
        <v>4642</v>
      </c>
      <c r="D86" s="31">
        <v>32130</v>
      </c>
      <c r="E86" s="23">
        <v>9314610134</v>
      </c>
      <c r="F86" s="23" t="s">
        <v>4839</v>
      </c>
      <c r="G86" s="23" t="s">
        <v>4635</v>
      </c>
      <c r="H86" s="23" t="s">
        <v>4630</v>
      </c>
      <c r="I86" s="23" t="s">
        <v>4631</v>
      </c>
      <c r="J86" s="23" t="s">
        <v>4632</v>
      </c>
      <c r="K86" s="31">
        <v>45200</v>
      </c>
    </row>
    <row r="87" spans="1:11" x14ac:dyDescent="0.3">
      <c r="A87" s="26" t="s">
        <v>669</v>
      </c>
      <c r="B87" s="26" t="s">
        <v>4840</v>
      </c>
      <c r="C87" s="23" t="s">
        <v>4627</v>
      </c>
      <c r="D87" s="32">
        <v>38540</v>
      </c>
      <c r="E87" s="26">
        <v>9554268579</v>
      </c>
      <c r="F87" s="26" t="s">
        <v>4841</v>
      </c>
      <c r="G87" s="26" t="s">
        <v>4702</v>
      </c>
      <c r="H87" s="26" t="s">
        <v>4677</v>
      </c>
      <c r="I87" s="26" t="s">
        <v>4631</v>
      </c>
      <c r="J87" s="26" t="s">
        <v>4636</v>
      </c>
      <c r="K87" s="32">
        <v>45559</v>
      </c>
    </row>
    <row r="88" spans="1:11" hidden="1" x14ac:dyDescent="0.3">
      <c r="A88" s="23" t="s">
        <v>3134</v>
      </c>
      <c r="B88" s="23" t="s">
        <v>4842</v>
      </c>
      <c r="C88" s="26" t="s">
        <v>4642</v>
      </c>
      <c r="D88" s="31">
        <v>26196</v>
      </c>
      <c r="E88" s="23">
        <v>9777194209</v>
      </c>
      <c r="F88" s="23" t="s">
        <v>4843</v>
      </c>
      <c r="G88" s="23" t="s">
        <v>4702</v>
      </c>
      <c r="H88" s="23" t="s">
        <v>4677</v>
      </c>
      <c r="I88" s="23" t="s">
        <v>4631</v>
      </c>
      <c r="J88" s="23" t="s">
        <v>4632</v>
      </c>
      <c r="K88" s="31">
        <v>44879</v>
      </c>
    </row>
    <row r="89" spans="1:11" x14ac:dyDescent="0.3">
      <c r="A89" s="26" t="s">
        <v>1000</v>
      </c>
      <c r="B89" s="26" t="s">
        <v>4844</v>
      </c>
      <c r="C89" s="23" t="s">
        <v>4627</v>
      </c>
      <c r="D89" s="32">
        <v>35278</v>
      </c>
      <c r="E89" s="26">
        <v>9340765354</v>
      </c>
      <c r="F89" s="26" t="s">
        <v>4845</v>
      </c>
      <c r="G89" s="26" t="s">
        <v>4629</v>
      </c>
      <c r="H89" s="26" t="s">
        <v>4630</v>
      </c>
      <c r="I89" s="26" t="s">
        <v>4631</v>
      </c>
      <c r="J89" s="26" t="s">
        <v>4636</v>
      </c>
      <c r="K89" s="32">
        <v>45871</v>
      </c>
    </row>
    <row r="90" spans="1:11" hidden="1" x14ac:dyDescent="0.3">
      <c r="A90" s="23" t="s">
        <v>1959</v>
      </c>
      <c r="B90" s="23" t="s">
        <v>4846</v>
      </c>
      <c r="C90" s="26" t="s">
        <v>4642</v>
      </c>
      <c r="D90" s="31">
        <v>37367</v>
      </c>
      <c r="E90" s="23">
        <v>9794952969</v>
      </c>
      <c r="F90" s="23" t="s">
        <v>4847</v>
      </c>
      <c r="G90" s="23" t="s">
        <v>4753</v>
      </c>
      <c r="H90" s="23" t="s">
        <v>4630</v>
      </c>
      <c r="I90" s="23" t="s">
        <v>4631</v>
      </c>
      <c r="J90" s="23" t="s">
        <v>4632</v>
      </c>
      <c r="K90" s="31">
        <v>45679</v>
      </c>
    </row>
    <row r="91" spans="1:11" x14ac:dyDescent="0.3">
      <c r="A91" s="26" t="s">
        <v>1824</v>
      </c>
      <c r="B91" s="26" t="s">
        <v>4848</v>
      </c>
      <c r="C91" s="23" t="s">
        <v>4627</v>
      </c>
      <c r="D91" s="32">
        <v>22684</v>
      </c>
      <c r="E91" s="26">
        <v>9422544807</v>
      </c>
      <c r="F91" s="26" t="s">
        <v>4849</v>
      </c>
      <c r="G91" s="26" t="s">
        <v>4640</v>
      </c>
      <c r="H91" s="26" t="s">
        <v>4630</v>
      </c>
      <c r="I91" s="26" t="s">
        <v>4631</v>
      </c>
      <c r="J91" s="26" t="s">
        <v>4636</v>
      </c>
      <c r="K91" s="32">
        <v>45057</v>
      </c>
    </row>
    <row r="92" spans="1:11" hidden="1" x14ac:dyDescent="0.3">
      <c r="A92" s="23" t="s">
        <v>2383</v>
      </c>
      <c r="B92" s="23" t="s">
        <v>4850</v>
      </c>
      <c r="C92" s="26" t="s">
        <v>4642</v>
      </c>
      <c r="D92" s="31">
        <v>29933</v>
      </c>
      <c r="E92" s="23">
        <v>9661665819</v>
      </c>
      <c r="F92" s="23" t="s">
        <v>4851</v>
      </c>
      <c r="G92" s="23" t="s">
        <v>4753</v>
      </c>
      <c r="H92" s="23" t="s">
        <v>4630</v>
      </c>
      <c r="I92" s="23" t="s">
        <v>4631</v>
      </c>
      <c r="J92" s="23" t="s">
        <v>4632</v>
      </c>
      <c r="K92" s="31">
        <v>44119</v>
      </c>
    </row>
    <row r="93" spans="1:11" hidden="1" x14ac:dyDescent="0.3">
      <c r="A93" s="26" t="s">
        <v>1187</v>
      </c>
      <c r="B93" s="26" t="s">
        <v>4852</v>
      </c>
      <c r="C93" s="26" t="s">
        <v>4642</v>
      </c>
      <c r="D93" s="32">
        <v>22597</v>
      </c>
      <c r="E93" s="26">
        <v>9651274642</v>
      </c>
      <c r="F93" s="26" t="s">
        <v>4853</v>
      </c>
      <c r="G93" s="26" t="s">
        <v>4696</v>
      </c>
      <c r="H93" s="26" t="s">
        <v>4697</v>
      </c>
      <c r="I93" s="26" t="s">
        <v>4631</v>
      </c>
      <c r="J93" s="26" t="s">
        <v>4730</v>
      </c>
      <c r="K93" s="32">
        <v>43285</v>
      </c>
    </row>
    <row r="94" spans="1:11" hidden="1" x14ac:dyDescent="0.3">
      <c r="A94" s="23" t="s">
        <v>4076</v>
      </c>
      <c r="B94" s="23" t="s">
        <v>4854</v>
      </c>
      <c r="C94" s="26" t="s">
        <v>4642</v>
      </c>
      <c r="D94" s="31">
        <v>35315</v>
      </c>
      <c r="E94" s="23">
        <v>9873426975</v>
      </c>
      <c r="F94" s="23" t="s">
        <v>4855</v>
      </c>
      <c r="G94" s="23" t="s">
        <v>4702</v>
      </c>
      <c r="H94" s="23" t="s">
        <v>4677</v>
      </c>
      <c r="I94" s="23" t="s">
        <v>4631</v>
      </c>
      <c r="J94" s="23" t="s">
        <v>4636</v>
      </c>
      <c r="K94" s="31">
        <v>45807</v>
      </c>
    </row>
    <row r="95" spans="1:11" hidden="1" x14ac:dyDescent="0.3">
      <c r="A95" s="26" t="s">
        <v>935</v>
      </c>
      <c r="B95" s="26" t="s">
        <v>4856</v>
      </c>
      <c r="C95" s="26" t="s">
        <v>4642</v>
      </c>
      <c r="D95" s="32">
        <v>39277</v>
      </c>
      <c r="E95" s="26">
        <v>9925328186</v>
      </c>
      <c r="F95" s="26" t="s">
        <v>4857</v>
      </c>
      <c r="G95" s="26" t="s">
        <v>4640</v>
      </c>
      <c r="H95" s="26" t="s">
        <v>4630</v>
      </c>
      <c r="I95" s="26" t="s">
        <v>4631</v>
      </c>
      <c r="J95" s="26" t="s">
        <v>4636</v>
      </c>
      <c r="K95" s="32">
        <v>43435</v>
      </c>
    </row>
    <row r="96" spans="1:11" hidden="1" x14ac:dyDescent="0.3">
      <c r="A96" s="23" t="s">
        <v>880</v>
      </c>
      <c r="B96" s="23" t="s">
        <v>4858</v>
      </c>
      <c r="C96" s="26" t="s">
        <v>4642</v>
      </c>
      <c r="D96" s="31">
        <v>35257</v>
      </c>
      <c r="E96" s="23">
        <v>9944151226</v>
      </c>
      <c r="F96" s="23" t="s">
        <v>4859</v>
      </c>
      <c r="G96" s="23" t="s">
        <v>4661</v>
      </c>
      <c r="H96" s="23" t="s">
        <v>4630</v>
      </c>
      <c r="I96" s="23" t="s">
        <v>4631</v>
      </c>
      <c r="J96" s="23" t="s">
        <v>4632</v>
      </c>
      <c r="K96" s="31">
        <v>43836</v>
      </c>
    </row>
    <row r="97" spans="1:11" hidden="1" x14ac:dyDescent="0.3">
      <c r="A97" s="26" t="s">
        <v>1562</v>
      </c>
      <c r="B97" s="26" t="s">
        <v>4860</v>
      </c>
      <c r="C97" s="26" t="s">
        <v>4642</v>
      </c>
      <c r="D97" s="32">
        <v>33729</v>
      </c>
      <c r="E97" s="26">
        <v>9419596584</v>
      </c>
      <c r="F97" s="26" t="s">
        <v>4861</v>
      </c>
      <c r="G97" s="26" t="s">
        <v>4702</v>
      </c>
      <c r="H97" s="26" t="s">
        <v>4677</v>
      </c>
      <c r="I97" s="26" t="s">
        <v>4631</v>
      </c>
      <c r="J97" s="26" t="s">
        <v>4730</v>
      </c>
      <c r="K97" s="32">
        <v>45986</v>
      </c>
    </row>
    <row r="98" spans="1:11" hidden="1" x14ac:dyDescent="0.3">
      <c r="A98" s="23" t="s">
        <v>3308</v>
      </c>
      <c r="B98" s="23" t="s">
        <v>4862</v>
      </c>
      <c r="C98" s="26" t="s">
        <v>4642</v>
      </c>
      <c r="D98" s="31">
        <v>34833</v>
      </c>
      <c r="E98" s="23">
        <v>9967405227</v>
      </c>
      <c r="F98" s="23" t="s">
        <v>4863</v>
      </c>
      <c r="G98" s="23" t="s">
        <v>4676</v>
      </c>
      <c r="H98" s="23" t="s">
        <v>4677</v>
      </c>
      <c r="I98" s="23" t="s">
        <v>4631</v>
      </c>
      <c r="J98" s="23" t="s">
        <v>4632</v>
      </c>
      <c r="K98" s="31">
        <v>45656</v>
      </c>
    </row>
    <row r="99" spans="1:11" x14ac:dyDescent="0.3">
      <c r="A99" s="26" t="s">
        <v>4591</v>
      </c>
      <c r="B99" s="26" t="s">
        <v>4864</v>
      </c>
      <c r="C99" s="23" t="s">
        <v>4627</v>
      </c>
      <c r="D99" s="32">
        <v>22653</v>
      </c>
      <c r="E99" s="26">
        <v>9378440227</v>
      </c>
      <c r="F99" s="26" t="s">
        <v>4865</v>
      </c>
      <c r="G99" s="26" t="s">
        <v>4753</v>
      </c>
      <c r="H99" s="26" t="s">
        <v>4630</v>
      </c>
      <c r="I99" s="26" t="s">
        <v>4631</v>
      </c>
      <c r="J99" s="26" t="s">
        <v>4636</v>
      </c>
      <c r="K99" s="32">
        <v>45575</v>
      </c>
    </row>
    <row r="100" spans="1:11" x14ac:dyDescent="0.3">
      <c r="A100" s="23" t="s">
        <v>1939</v>
      </c>
      <c r="B100" s="23" t="s">
        <v>4866</v>
      </c>
      <c r="C100" s="23" t="s">
        <v>4627</v>
      </c>
      <c r="D100" s="31">
        <v>20281</v>
      </c>
      <c r="E100" s="23">
        <v>9225282335</v>
      </c>
      <c r="F100" s="23" t="s">
        <v>4867</v>
      </c>
      <c r="G100" s="23" t="s">
        <v>4833</v>
      </c>
      <c r="H100" s="23" t="s">
        <v>4710</v>
      </c>
      <c r="I100" s="23" t="s">
        <v>4711</v>
      </c>
      <c r="J100" s="26" t="s">
        <v>4636</v>
      </c>
      <c r="K100" s="31">
        <v>44718</v>
      </c>
    </row>
    <row r="101" spans="1:11" x14ac:dyDescent="0.3">
      <c r="A101" s="26" t="s">
        <v>359</v>
      </c>
      <c r="B101" s="26" t="s">
        <v>4868</v>
      </c>
      <c r="C101" s="23" t="s">
        <v>4627</v>
      </c>
      <c r="D101" s="32">
        <v>33364</v>
      </c>
      <c r="E101" s="26">
        <v>9899128948</v>
      </c>
      <c r="F101" s="26" t="s">
        <v>4869</v>
      </c>
      <c r="G101" s="26" t="s">
        <v>4676</v>
      </c>
      <c r="H101" s="26" t="s">
        <v>4677</v>
      </c>
      <c r="I101" s="26" t="s">
        <v>4631</v>
      </c>
      <c r="J101" s="26" t="s">
        <v>4636</v>
      </c>
      <c r="K101" s="32">
        <v>45795</v>
      </c>
    </row>
    <row r="102" spans="1:11" hidden="1" x14ac:dyDescent="0.3">
      <c r="A102" s="23" t="s">
        <v>938</v>
      </c>
      <c r="B102" s="23" t="s">
        <v>4870</v>
      </c>
      <c r="C102" s="26" t="s">
        <v>4642</v>
      </c>
      <c r="D102" s="31">
        <v>31910</v>
      </c>
      <c r="E102" s="23">
        <v>9823490609</v>
      </c>
      <c r="F102" s="23" t="s">
        <v>4871</v>
      </c>
      <c r="G102" s="23" t="s">
        <v>4676</v>
      </c>
      <c r="H102" s="23" t="s">
        <v>4677</v>
      </c>
      <c r="I102" s="23" t="s">
        <v>4631</v>
      </c>
      <c r="J102" s="23" t="s">
        <v>4636</v>
      </c>
      <c r="K102" s="31">
        <v>45929</v>
      </c>
    </row>
    <row r="103" spans="1:11" hidden="1" x14ac:dyDescent="0.3">
      <c r="A103" s="26" t="s">
        <v>3823</v>
      </c>
      <c r="B103" s="26" t="s">
        <v>4872</v>
      </c>
      <c r="C103" s="26" t="s">
        <v>4642</v>
      </c>
      <c r="D103" s="32">
        <v>22961</v>
      </c>
      <c r="E103" s="26">
        <v>9245077501</v>
      </c>
      <c r="F103" s="26" t="s">
        <v>4873</v>
      </c>
      <c r="G103" s="26" t="s">
        <v>4646</v>
      </c>
      <c r="H103" s="26" t="s">
        <v>4647</v>
      </c>
      <c r="I103" s="26" t="s">
        <v>4648</v>
      </c>
      <c r="J103" s="26" t="s">
        <v>4632</v>
      </c>
      <c r="K103" s="32">
        <v>43613</v>
      </c>
    </row>
    <row r="104" spans="1:11" hidden="1" x14ac:dyDescent="0.3">
      <c r="A104" s="23" t="s">
        <v>2416</v>
      </c>
      <c r="B104" s="23" t="s">
        <v>4874</v>
      </c>
      <c r="C104" s="26" t="s">
        <v>4642</v>
      </c>
      <c r="D104" s="31">
        <v>26257</v>
      </c>
      <c r="E104" s="23">
        <v>9324658446</v>
      </c>
      <c r="F104" s="23" t="s">
        <v>4875</v>
      </c>
      <c r="G104" s="23" t="s">
        <v>4661</v>
      </c>
      <c r="H104" s="23" t="s">
        <v>4630</v>
      </c>
      <c r="I104" s="23" t="s">
        <v>4631</v>
      </c>
      <c r="J104" s="23" t="s">
        <v>4632</v>
      </c>
      <c r="K104" s="31">
        <v>43210</v>
      </c>
    </row>
    <row r="105" spans="1:11" x14ac:dyDescent="0.3">
      <c r="A105" s="26" t="s">
        <v>3601</v>
      </c>
      <c r="B105" s="26" t="s">
        <v>4876</v>
      </c>
      <c r="C105" s="23" t="s">
        <v>4627</v>
      </c>
      <c r="D105" s="32">
        <v>34369</v>
      </c>
      <c r="E105" s="26">
        <v>9948268430</v>
      </c>
      <c r="F105" s="26" t="s">
        <v>4877</v>
      </c>
      <c r="G105" s="26" t="s">
        <v>4753</v>
      </c>
      <c r="H105" s="26" t="s">
        <v>4630</v>
      </c>
      <c r="I105" s="26" t="s">
        <v>4631</v>
      </c>
      <c r="J105" s="23" t="s">
        <v>4632</v>
      </c>
      <c r="K105" s="32">
        <v>45665</v>
      </c>
    </row>
    <row r="106" spans="1:11" x14ac:dyDescent="0.3">
      <c r="A106" s="23" t="s">
        <v>2251</v>
      </c>
      <c r="B106" s="23" t="s">
        <v>4878</v>
      </c>
      <c r="C106" s="23" t="s">
        <v>4627</v>
      </c>
      <c r="D106" s="31">
        <v>35275</v>
      </c>
      <c r="E106" s="23">
        <v>9608941911</v>
      </c>
      <c r="F106" s="23" t="s">
        <v>4879</v>
      </c>
      <c r="G106" s="23" t="s">
        <v>4661</v>
      </c>
      <c r="H106" s="23" t="s">
        <v>4630</v>
      </c>
      <c r="I106" s="23" t="s">
        <v>4631</v>
      </c>
      <c r="J106" s="26" t="s">
        <v>4636</v>
      </c>
      <c r="K106" s="31">
        <v>43707</v>
      </c>
    </row>
    <row r="107" spans="1:11" x14ac:dyDescent="0.3">
      <c r="A107" s="26" t="s">
        <v>313</v>
      </c>
      <c r="B107" s="26" t="s">
        <v>4880</v>
      </c>
      <c r="C107" s="23" t="s">
        <v>4627</v>
      </c>
      <c r="D107" s="32">
        <v>25084</v>
      </c>
      <c r="E107" s="26">
        <v>9578100665</v>
      </c>
      <c r="F107" s="26" t="s">
        <v>4881</v>
      </c>
      <c r="G107" s="26" t="s">
        <v>4661</v>
      </c>
      <c r="H107" s="26" t="s">
        <v>4630</v>
      </c>
      <c r="I107" s="26" t="s">
        <v>4631</v>
      </c>
      <c r="J107" s="26" t="s">
        <v>4730</v>
      </c>
      <c r="K107" s="32">
        <v>45978</v>
      </c>
    </row>
    <row r="108" spans="1:11" hidden="1" x14ac:dyDescent="0.3">
      <c r="A108" s="23" t="s">
        <v>3179</v>
      </c>
      <c r="B108" s="23" t="s">
        <v>4882</v>
      </c>
      <c r="C108" s="26" t="s">
        <v>4642</v>
      </c>
      <c r="D108" s="31">
        <v>39266</v>
      </c>
      <c r="E108" s="23">
        <v>9316185483</v>
      </c>
      <c r="F108" s="23" t="s">
        <v>4883</v>
      </c>
      <c r="G108" s="23" t="s">
        <v>4735</v>
      </c>
      <c r="H108" s="23" t="s">
        <v>4735</v>
      </c>
      <c r="I108" s="23" t="s">
        <v>4653</v>
      </c>
      <c r="J108" s="23" t="s">
        <v>4632</v>
      </c>
      <c r="K108" s="31">
        <v>44094</v>
      </c>
    </row>
    <row r="109" spans="1:11" x14ac:dyDescent="0.3">
      <c r="A109" s="26" t="s">
        <v>2461</v>
      </c>
      <c r="B109" s="26" t="s">
        <v>4884</v>
      </c>
      <c r="C109" s="23" t="s">
        <v>4627</v>
      </c>
      <c r="D109" s="32">
        <v>20348</v>
      </c>
      <c r="E109" s="26">
        <v>9776897455</v>
      </c>
      <c r="F109" s="26" t="s">
        <v>4885</v>
      </c>
      <c r="G109" s="26" t="s">
        <v>4702</v>
      </c>
      <c r="H109" s="26" t="s">
        <v>4677</v>
      </c>
      <c r="I109" s="26" t="s">
        <v>4631</v>
      </c>
      <c r="J109" s="26" t="s">
        <v>4730</v>
      </c>
      <c r="K109" s="32">
        <v>43521</v>
      </c>
    </row>
    <row r="110" spans="1:11" x14ac:dyDescent="0.3">
      <c r="A110" s="23" t="s">
        <v>3227</v>
      </c>
      <c r="B110" s="23" t="s">
        <v>4886</v>
      </c>
      <c r="C110" s="23" t="s">
        <v>4627</v>
      </c>
      <c r="D110" s="31">
        <v>36333</v>
      </c>
      <c r="E110" s="23">
        <v>9739777846</v>
      </c>
      <c r="F110" s="23" t="s">
        <v>4887</v>
      </c>
      <c r="G110" s="23" t="s">
        <v>4702</v>
      </c>
      <c r="H110" s="23" t="s">
        <v>4677</v>
      </c>
      <c r="I110" s="23" t="s">
        <v>4631</v>
      </c>
      <c r="J110" s="23" t="s">
        <v>4632</v>
      </c>
      <c r="K110" s="31">
        <v>45471</v>
      </c>
    </row>
    <row r="111" spans="1:11" hidden="1" x14ac:dyDescent="0.3">
      <c r="A111" s="26" t="s">
        <v>1897</v>
      </c>
      <c r="B111" s="26" t="s">
        <v>4888</v>
      </c>
      <c r="C111" s="26" t="s">
        <v>4642</v>
      </c>
      <c r="D111" s="32">
        <v>33186</v>
      </c>
      <c r="E111" s="26">
        <v>9651211504</v>
      </c>
      <c r="F111" s="26" t="s">
        <v>4889</v>
      </c>
      <c r="G111" s="26" t="s">
        <v>4640</v>
      </c>
      <c r="H111" s="26" t="s">
        <v>4630</v>
      </c>
      <c r="I111" s="26" t="s">
        <v>4631</v>
      </c>
      <c r="J111" s="26" t="s">
        <v>4730</v>
      </c>
      <c r="K111" s="32">
        <v>45092</v>
      </c>
    </row>
    <row r="112" spans="1:11" x14ac:dyDescent="0.3">
      <c r="A112" s="23" t="s">
        <v>1021</v>
      </c>
      <c r="B112" s="23" t="s">
        <v>4890</v>
      </c>
      <c r="C112" s="23" t="s">
        <v>4627</v>
      </c>
      <c r="D112" s="31">
        <v>36077</v>
      </c>
      <c r="E112" s="23">
        <v>9866963403</v>
      </c>
      <c r="F112" s="23" t="s">
        <v>4891</v>
      </c>
      <c r="G112" s="23" t="s">
        <v>4696</v>
      </c>
      <c r="H112" s="23" t="s">
        <v>4697</v>
      </c>
      <c r="I112" s="23" t="s">
        <v>4631</v>
      </c>
      <c r="J112" s="23" t="s">
        <v>4632</v>
      </c>
      <c r="K112" s="31">
        <v>44050</v>
      </c>
    </row>
    <row r="113" spans="1:11" hidden="1" x14ac:dyDescent="0.3">
      <c r="A113" s="26" t="s">
        <v>1058</v>
      </c>
      <c r="B113" s="26" t="s">
        <v>6889</v>
      </c>
      <c r="C113" s="26" t="s">
        <v>4642</v>
      </c>
      <c r="D113" s="32">
        <v>30439</v>
      </c>
      <c r="E113" s="26">
        <v>9168193955</v>
      </c>
      <c r="F113" s="26" t="s">
        <v>4892</v>
      </c>
      <c r="G113" s="26" t="s">
        <v>4629</v>
      </c>
      <c r="H113" s="26" t="s">
        <v>4630</v>
      </c>
      <c r="I113" s="26" t="s">
        <v>4631</v>
      </c>
      <c r="J113" s="26" t="s">
        <v>4636</v>
      </c>
      <c r="K113" s="32">
        <v>45367</v>
      </c>
    </row>
    <row r="114" spans="1:11" x14ac:dyDescent="0.3">
      <c r="A114" s="23" t="s">
        <v>1236</v>
      </c>
      <c r="B114" s="23" t="s">
        <v>4893</v>
      </c>
      <c r="C114" s="23" t="s">
        <v>4627</v>
      </c>
      <c r="D114" s="31">
        <v>23921</v>
      </c>
      <c r="E114" s="23">
        <v>9768615479</v>
      </c>
      <c r="F114" s="23" t="s">
        <v>4894</v>
      </c>
      <c r="G114" s="23" t="s">
        <v>4702</v>
      </c>
      <c r="H114" s="23" t="s">
        <v>4677</v>
      </c>
      <c r="I114" s="23" t="s">
        <v>4631</v>
      </c>
      <c r="J114" s="23" t="s">
        <v>4632</v>
      </c>
      <c r="K114" s="31">
        <v>45127</v>
      </c>
    </row>
    <row r="115" spans="1:11" hidden="1" x14ac:dyDescent="0.3">
      <c r="A115" s="26" t="s">
        <v>29</v>
      </c>
      <c r="B115" s="26" t="s">
        <v>4895</v>
      </c>
      <c r="C115" s="26" t="s">
        <v>4642</v>
      </c>
      <c r="D115" s="32">
        <v>20771</v>
      </c>
      <c r="E115" s="26">
        <v>9409249220</v>
      </c>
      <c r="F115" s="26" t="s">
        <v>4896</v>
      </c>
      <c r="G115" s="26" t="s">
        <v>4897</v>
      </c>
      <c r="H115" s="26" t="s">
        <v>4898</v>
      </c>
      <c r="I115" s="26" t="s">
        <v>4653</v>
      </c>
      <c r="J115" s="26" t="s">
        <v>4632</v>
      </c>
      <c r="K115" s="32">
        <v>43761</v>
      </c>
    </row>
    <row r="116" spans="1:11" hidden="1" x14ac:dyDescent="0.3">
      <c r="A116" s="23" t="s">
        <v>2219</v>
      </c>
      <c r="B116" s="23" t="s">
        <v>4899</v>
      </c>
      <c r="C116" s="26" t="s">
        <v>4642</v>
      </c>
      <c r="D116" s="31">
        <v>27695</v>
      </c>
      <c r="E116" s="23">
        <v>9335903593</v>
      </c>
      <c r="F116" s="23" t="s">
        <v>4900</v>
      </c>
      <c r="G116" s="23" t="s">
        <v>4676</v>
      </c>
      <c r="H116" s="23" t="s">
        <v>4677</v>
      </c>
      <c r="I116" s="23" t="s">
        <v>4631</v>
      </c>
      <c r="J116" s="23" t="s">
        <v>4636</v>
      </c>
      <c r="K116" s="31">
        <v>45180</v>
      </c>
    </row>
    <row r="117" spans="1:11" hidden="1" x14ac:dyDescent="0.3">
      <c r="A117" s="26" t="s">
        <v>2150</v>
      </c>
      <c r="B117" s="26" t="s">
        <v>4901</v>
      </c>
      <c r="C117" s="26" t="s">
        <v>4642</v>
      </c>
      <c r="D117" s="32">
        <v>35440</v>
      </c>
      <c r="E117" s="26">
        <v>9415029454</v>
      </c>
      <c r="F117" s="26" t="s">
        <v>4902</v>
      </c>
      <c r="G117" s="26" t="s">
        <v>4635</v>
      </c>
      <c r="H117" s="26" t="s">
        <v>4630</v>
      </c>
      <c r="I117" s="26" t="s">
        <v>4631</v>
      </c>
      <c r="J117" s="26" t="s">
        <v>4632</v>
      </c>
      <c r="K117" s="32">
        <v>43638</v>
      </c>
    </row>
    <row r="118" spans="1:11" hidden="1" x14ac:dyDescent="0.3">
      <c r="A118" s="23" t="s">
        <v>4039</v>
      </c>
      <c r="B118" s="23" t="s">
        <v>4903</v>
      </c>
      <c r="C118" s="26" t="s">
        <v>4642</v>
      </c>
      <c r="D118" s="31">
        <v>31894</v>
      </c>
      <c r="E118" s="23">
        <v>9958730450</v>
      </c>
      <c r="F118" s="23" t="s">
        <v>4904</v>
      </c>
      <c r="G118" s="23" t="s">
        <v>4702</v>
      </c>
      <c r="H118" s="23" t="s">
        <v>4677</v>
      </c>
      <c r="I118" s="23" t="s">
        <v>4631</v>
      </c>
      <c r="J118" s="23" t="s">
        <v>4632</v>
      </c>
      <c r="K118" s="31">
        <v>45035</v>
      </c>
    </row>
    <row r="119" spans="1:11" hidden="1" x14ac:dyDescent="0.3">
      <c r="A119" s="26" t="s">
        <v>408</v>
      </c>
      <c r="B119" s="26" t="s">
        <v>4905</v>
      </c>
      <c r="C119" s="26" t="s">
        <v>4642</v>
      </c>
      <c r="D119" s="32">
        <v>22914</v>
      </c>
      <c r="E119" s="26">
        <v>9618498938</v>
      </c>
      <c r="F119" s="26" t="s">
        <v>4906</v>
      </c>
      <c r="G119" s="26" t="s">
        <v>4907</v>
      </c>
      <c r="H119" s="26" t="s">
        <v>4837</v>
      </c>
      <c r="I119" s="26" t="s">
        <v>4711</v>
      </c>
      <c r="J119" s="26" t="s">
        <v>4636</v>
      </c>
      <c r="K119" s="32">
        <v>45833</v>
      </c>
    </row>
    <row r="120" spans="1:11" x14ac:dyDescent="0.3">
      <c r="A120" s="23" t="s">
        <v>628</v>
      </c>
      <c r="B120" s="23" t="s">
        <v>4908</v>
      </c>
      <c r="C120" s="23" t="s">
        <v>4627</v>
      </c>
      <c r="D120" s="31">
        <v>36217</v>
      </c>
      <c r="E120" s="23">
        <v>9951995296</v>
      </c>
      <c r="F120" s="23" t="s">
        <v>4909</v>
      </c>
      <c r="G120" s="23" t="s">
        <v>4656</v>
      </c>
      <c r="H120" s="23" t="s">
        <v>4630</v>
      </c>
      <c r="I120" s="23" t="s">
        <v>4631</v>
      </c>
      <c r="J120" s="23" t="s">
        <v>4730</v>
      </c>
      <c r="K120" s="31">
        <v>43514</v>
      </c>
    </row>
    <row r="121" spans="1:11" x14ac:dyDescent="0.3">
      <c r="A121" s="26" t="s">
        <v>3578</v>
      </c>
      <c r="B121" s="26" t="s">
        <v>4910</v>
      </c>
      <c r="C121" s="23" t="s">
        <v>4627</v>
      </c>
      <c r="D121" s="32">
        <v>26952</v>
      </c>
      <c r="E121" s="26">
        <v>9150518836</v>
      </c>
      <c r="F121" s="26" t="s">
        <v>4911</v>
      </c>
      <c r="G121" s="26" t="s">
        <v>4676</v>
      </c>
      <c r="H121" s="26" t="s">
        <v>4677</v>
      </c>
      <c r="I121" s="26" t="s">
        <v>4631</v>
      </c>
      <c r="J121" s="26" t="s">
        <v>4636</v>
      </c>
      <c r="K121" s="32">
        <v>45381</v>
      </c>
    </row>
    <row r="122" spans="1:11" hidden="1" x14ac:dyDescent="0.3">
      <c r="A122" s="23" t="s">
        <v>2622</v>
      </c>
      <c r="B122" s="23" t="s">
        <v>4912</v>
      </c>
      <c r="C122" s="26" t="s">
        <v>4642</v>
      </c>
      <c r="D122" s="31">
        <v>25287</v>
      </c>
      <c r="E122" s="23">
        <v>9989003129</v>
      </c>
      <c r="F122" s="23" t="s">
        <v>4913</v>
      </c>
      <c r="G122" s="23" t="s">
        <v>4914</v>
      </c>
      <c r="H122" s="23" t="s">
        <v>4652</v>
      </c>
      <c r="I122" s="23" t="s">
        <v>4653</v>
      </c>
      <c r="J122" s="23" t="s">
        <v>4636</v>
      </c>
      <c r="K122" s="31">
        <v>43816</v>
      </c>
    </row>
    <row r="123" spans="1:11" x14ac:dyDescent="0.3">
      <c r="A123" s="26" t="s">
        <v>1724</v>
      </c>
      <c r="B123" s="26" t="s">
        <v>4915</v>
      </c>
      <c r="C123" s="23" t="s">
        <v>4627</v>
      </c>
      <c r="D123" s="32">
        <v>31156</v>
      </c>
      <c r="E123" s="26">
        <v>9222373596</v>
      </c>
      <c r="F123" s="26" t="s">
        <v>4916</v>
      </c>
      <c r="G123" s="26" t="s">
        <v>4684</v>
      </c>
      <c r="H123" s="26" t="s">
        <v>4685</v>
      </c>
      <c r="I123" s="26" t="s">
        <v>4648</v>
      </c>
      <c r="J123" s="23" t="s">
        <v>4632</v>
      </c>
      <c r="K123" s="32">
        <v>44864</v>
      </c>
    </row>
    <row r="124" spans="1:11" x14ac:dyDescent="0.3">
      <c r="A124" s="23" t="s">
        <v>1849</v>
      </c>
      <c r="B124" s="23" t="s">
        <v>4917</v>
      </c>
      <c r="C124" s="23" t="s">
        <v>4627</v>
      </c>
      <c r="D124" s="31">
        <v>36027</v>
      </c>
      <c r="E124" s="23">
        <v>9465420342</v>
      </c>
      <c r="F124" s="23" t="s">
        <v>4918</v>
      </c>
      <c r="G124" s="23" t="s">
        <v>4661</v>
      </c>
      <c r="H124" s="23" t="s">
        <v>4630</v>
      </c>
      <c r="I124" s="23" t="s">
        <v>4631</v>
      </c>
      <c r="J124" s="23" t="s">
        <v>4632</v>
      </c>
      <c r="K124" s="31">
        <v>44157</v>
      </c>
    </row>
    <row r="125" spans="1:11" hidden="1" x14ac:dyDescent="0.3">
      <c r="A125" s="26" t="s">
        <v>3517</v>
      </c>
      <c r="B125" s="26" t="s">
        <v>4919</v>
      </c>
      <c r="C125" s="26" t="s">
        <v>4642</v>
      </c>
      <c r="D125" s="32">
        <v>38342</v>
      </c>
      <c r="E125" s="26">
        <v>9262326542</v>
      </c>
      <c r="F125" s="26" t="s">
        <v>4920</v>
      </c>
      <c r="G125" s="26" t="s">
        <v>4629</v>
      </c>
      <c r="H125" s="26" t="s">
        <v>4630</v>
      </c>
      <c r="I125" s="26" t="s">
        <v>4631</v>
      </c>
      <c r="J125" s="26" t="s">
        <v>4632</v>
      </c>
      <c r="K125" s="32">
        <v>44196</v>
      </c>
    </row>
    <row r="126" spans="1:11" hidden="1" x14ac:dyDescent="0.3">
      <c r="A126" s="23" t="s">
        <v>481</v>
      </c>
      <c r="B126" s="23" t="s">
        <v>4921</v>
      </c>
      <c r="C126" s="26" t="s">
        <v>4642</v>
      </c>
      <c r="D126" s="31">
        <v>34436</v>
      </c>
      <c r="E126" s="23">
        <v>9911495781</v>
      </c>
      <c r="F126" s="23" t="s">
        <v>4922</v>
      </c>
      <c r="G126" s="23" t="s">
        <v>4684</v>
      </c>
      <c r="H126" s="23" t="s">
        <v>4685</v>
      </c>
      <c r="I126" s="23" t="s">
        <v>4648</v>
      </c>
      <c r="J126" s="23" t="s">
        <v>4632</v>
      </c>
      <c r="K126" s="31">
        <v>44973</v>
      </c>
    </row>
    <row r="127" spans="1:11" x14ac:dyDescent="0.3">
      <c r="A127" s="26" t="s">
        <v>3068</v>
      </c>
      <c r="B127" s="26" t="s">
        <v>4923</v>
      </c>
      <c r="C127" s="23" t="s">
        <v>4627</v>
      </c>
      <c r="D127" s="32">
        <v>23428</v>
      </c>
      <c r="E127" s="26">
        <v>9145064341</v>
      </c>
      <c r="F127" s="26" t="s">
        <v>4924</v>
      </c>
      <c r="G127" s="26" t="s">
        <v>4661</v>
      </c>
      <c r="H127" s="26" t="s">
        <v>4630</v>
      </c>
      <c r="I127" s="26" t="s">
        <v>4631</v>
      </c>
      <c r="J127" s="23" t="s">
        <v>4632</v>
      </c>
      <c r="K127" s="32">
        <v>45404</v>
      </c>
    </row>
    <row r="128" spans="1:11" hidden="1" x14ac:dyDescent="0.3">
      <c r="A128" s="23" t="s">
        <v>2869</v>
      </c>
      <c r="B128" s="23" t="s">
        <v>4925</v>
      </c>
      <c r="C128" s="26" t="s">
        <v>4642</v>
      </c>
      <c r="D128" s="31">
        <v>26820</v>
      </c>
      <c r="E128" s="23">
        <v>9268612410</v>
      </c>
      <c r="F128" s="23" t="s">
        <v>4926</v>
      </c>
      <c r="G128" s="23" t="s">
        <v>4753</v>
      </c>
      <c r="H128" s="23" t="s">
        <v>4630</v>
      </c>
      <c r="I128" s="23" t="s">
        <v>4631</v>
      </c>
      <c r="J128" s="23" t="s">
        <v>4632</v>
      </c>
      <c r="K128" s="31">
        <v>44582</v>
      </c>
    </row>
    <row r="129" spans="1:11" x14ac:dyDescent="0.3">
      <c r="A129" s="26" t="s">
        <v>4927</v>
      </c>
      <c r="B129" s="26" t="s">
        <v>4928</v>
      </c>
      <c r="C129" s="23" t="s">
        <v>4627</v>
      </c>
      <c r="D129" s="32">
        <v>36421</v>
      </c>
      <c r="E129" s="26">
        <v>9265673777</v>
      </c>
      <c r="F129" s="26" t="s">
        <v>4929</v>
      </c>
      <c r="G129" s="26" t="s">
        <v>4676</v>
      </c>
      <c r="H129" s="26" t="s">
        <v>4677</v>
      </c>
      <c r="I129" s="26" t="s">
        <v>4631</v>
      </c>
      <c r="J129" s="23" t="s">
        <v>4632</v>
      </c>
      <c r="K129" s="32">
        <v>43507</v>
      </c>
    </row>
    <row r="130" spans="1:11" hidden="1" x14ac:dyDescent="0.3">
      <c r="A130" s="23" t="s">
        <v>574</v>
      </c>
      <c r="B130" s="23" t="s">
        <v>4930</v>
      </c>
      <c r="C130" s="26" t="s">
        <v>4642</v>
      </c>
      <c r="D130" s="31">
        <v>24119</v>
      </c>
      <c r="E130" s="23">
        <v>9571489117</v>
      </c>
      <c r="F130" s="23" t="s">
        <v>4931</v>
      </c>
      <c r="G130" s="23" t="s">
        <v>4635</v>
      </c>
      <c r="H130" s="23" t="s">
        <v>4630</v>
      </c>
      <c r="I130" s="23" t="s">
        <v>4631</v>
      </c>
      <c r="J130" s="23" t="s">
        <v>4632</v>
      </c>
      <c r="K130" s="31">
        <v>43927</v>
      </c>
    </row>
    <row r="131" spans="1:11" x14ac:dyDescent="0.3">
      <c r="A131" s="26" t="s">
        <v>2026</v>
      </c>
      <c r="B131" s="26" t="s">
        <v>4932</v>
      </c>
      <c r="C131" s="23" t="s">
        <v>4627</v>
      </c>
      <c r="D131" s="32">
        <v>35611</v>
      </c>
      <c r="E131" s="26">
        <v>9407904380</v>
      </c>
      <c r="F131" s="26" t="s">
        <v>4933</v>
      </c>
      <c r="G131" s="26" t="s">
        <v>4934</v>
      </c>
      <c r="H131" s="26" t="s">
        <v>4837</v>
      </c>
      <c r="I131" s="26" t="s">
        <v>4711</v>
      </c>
      <c r="J131" s="23" t="s">
        <v>4632</v>
      </c>
      <c r="K131" s="32">
        <v>44499</v>
      </c>
    </row>
    <row r="132" spans="1:11" hidden="1" x14ac:dyDescent="0.3">
      <c r="A132" s="23" t="s">
        <v>3274</v>
      </c>
      <c r="B132" s="23" t="s">
        <v>4935</v>
      </c>
      <c r="C132" s="26" t="s">
        <v>4642</v>
      </c>
      <c r="D132" s="31">
        <v>33689</v>
      </c>
      <c r="E132" s="23">
        <v>9775856484</v>
      </c>
      <c r="F132" s="23" t="s">
        <v>4936</v>
      </c>
      <c r="G132" s="23" t="s">
        <v>4661</v>
      </c>
      <c r="H132" s="23" t="s">
        <v>4630</v>
      </c>
      <c r="I132" s="23" t="s">
        <v>4631</v>
      </c>
      <c r="J132" s="23" t="s">
        <v>4636</v>
      </c>
      <c r="K132" s="31">
        <v>44578</v>
      </c>
    </row>
    <row r="133" spans="1:11" hidden="1" x14ac:dyDescent="0.3">
      <c r="A133" s="26" t="s">
        <v>1209</v>
      </c>
      <c r="B133" s="26" t="s">
        <v>4937</v>
      </c>
      <c r="C133" s="26" t="s">
        <v>4642</v>
      </c>
      <c r="D133" s="32">
        <v>37445</v>
      </c>
      <c r="E133" s="26">
        <v>9945266468</v>
      </c>
      <c r="F133" s="26" t="s">
        <v>4938</v>
      </c>
      <c r="G133" s="26" t="s">
        <v>4753</v>
      </c>
      <c r="H133" s="26" t="s">
        <v>4630</v>
      </c>
      <c r="I133" s="26" t="s">
        <v>4631</v>
      </c>
      <c r="J133" s="26" t="s">
        <v>4632</v>
      </c>
      <c r="K133" s="32">
        <v>44828</v>
      </c>
    </row>
    <row r="134" spans="1:11" x14ac:dyDescent="0.3">
      <c r="A134" s="23" t="s">
        <v>457</v>
      </c>
      <c r="B134" s="23" t="s">
        <v>4939</v>
      </c>
      <c r="C134" s="23" t="s">
        <v>4627</v>
      </c>
      <c r="D134" s="31">
        <v>33502</v>
      </c>
      <c r="E134" s="23">
        <v>9654217523</v>
      </c>
      <c r="F134" s="23" t="s">
        <v>4940</v>
      </c>
      <c r="G134" s="23" t="s">
        <v>4702</v>
      </c>
      <c r="H134" s="23" t="s">
        <v>4677</v>
      </c>
      <c r="I134" s="23" t="s">
        <v>4631</v>
      </c>
      <c r="J134" s="26" t="s">
        <v>4636</v>
      </c>
      <c r="K134" s="31">
        <v>44980</v>
      </c>
    </row>
    <row r="135" spans="1:11" hidden="1" x14ac:dyDescent="0.3">
      <c r="A135" s="26" t="s">
        <v>3599</v>
      </c>
      <c r="B135" s="26" t="s">
        <v>4941</v>
      </c>
      <c r="C135" s="26" t="s">
        <v>4642</v>
      </c>
      <c r="D135" s="32">
        <v>34592</v>
      </c>
      <c r="E135" s="26">
        <v>9926944269</v>
      </c>
      <c r="F135" s="26" t="s">
        <v>4942</v>
      </c>
      <c r="G135" s="26" t="s">
        <v>4635</v>
      </c>
      <c r="H135" s="26" t="s">
        <v>4630</v>
      </c>
      <c r="I135" s="26" t="s">
        <v>4631</v>
      </c>
      <c r="J135" s="26" t="s">
        <v>4632</v>
      </c>
      <c r="K135" s="32">
        <v>43697</v>
      </c>
    </row>
    <row r="136" spans="1:11" hidden="1" x14ac:dyDescent="0.3">
      <c r="A136" s="23" t="s">
        <v>2742</v>
      </c>
      <c r="B136" s="23" t="s">
        <v>4943</v>
      </c>
      <c r="C136" s="26" t="s">
        <v>4642</v>
      </c>
      <c r="D136" s="31">
        <v>22868</v>
      </c>
      <c r="E136" s="23">
        <v>9438018832</v>
      </c>
      <c r="F136" s="23" t="s">
        <v>4944</v>
      </c>
      <c r="G136" s="23" t="s">
        <v>4672</v>
      </c>
      <c r="H136" s="23" t="s">
        <v>4673</v>
      </c>
      <c r="I136" s="23" t="s">
        <v>4631</v>
      </c>
      <c r="J136" s="23" t="s">
        <v>4632</v>
      </c>
      <c r="K136" s="31">
        <v>44486</v>
      </c>
    </row>
    <row r="137" spans="1:11" x14ac:dyDescent="0.3">
      <c r="A137" s="26" t="s">
        <v>1388</v>
      </c>
      <c r="B137" s="26" t="s">
        <v>4945</v>
      </c>
      <c r="C137" s="23" t="s">
        <v>4627</v>
      </c>
      <c r="D137" s="32">
        <v>32976</v>
      </c>
      <c r="E137" s="26">
        <v>9808858764</v>
      </c>
      <c r="F137" s="26" t="s">
        <v>4946</v>
      </c>
      <c r="G137" s="26" t="s">
        <v>4753</v>
      </c>
      <c r="H137" s="26" t="s">
        <v>4630</v>
      </c>
      <c r="I137" s="26" t="s">
        <v>4631</v>
      </c>
      <c r="J137" s="26" t="s">
        <v>4636</v>
      </c>
      <c r="K137" s="32">
        <v>43252</v>
      </c>
    </row>
    <row r="138" spans="1:11" hidden="1" x14ac:dyDescent="0.3">
      <c r="A138" s="23" t="s">
        <v>51</v>
      </c>
      <c r="B138" s="23" t="s">
        <v>4947</v>
      </c>
      <c r="C138" s="26" t="s">
        <v>4642</v>
      </c>
      <c r="D138" s="31">
        <v>37122</v>
      </c>
      <c r="E138" s="23">
        <v>9550225634</v>
      </c>
      <c r="F138" s="23" t="s">
        <v>4948</v>
      </c>
      <c r="G138" s="23" t="s">
        <v>4907</v>
      </c>
      <c r="H138" s="23" t="s">
        <v>4837</v>
      </c>
      <c r="I138" s="23" t="s">
        <v>4711</v>
      </c>
      <c r="J138" s="23" t="s">
        <v>4730</v>
      </c>
      <c r="K138" s="31">
        <v>44312</v>
      </c>
    </row>
    <row r="139" spans="1:11" x14ac:dyDescent="0.3">
      <c r="A139" s="26" t="s">
        <v>972</v>
      </c>
      <c r="B139" s="26" t="s">
        <v>4949</v>
      </c>
      <c r="C139" s="23" t="s">
        <v>4627</v>
      </c>
      <c r="D139" s="32">
        <v>30369</v>
      </c>
      <c r="E139" s="26">
        <v>9108484954</v>
      </c>
      <c r="F139" s="26" t="s">
        <v>4950</v>
      </c>
      <c r="G139" s="26" t="s">
        <v>4672</v>
      </c>
      <c r="H139" s="26" t="s">
        <v>4673</v>
      </c>
      <c r="I139" s="26" t="s">
        <v>4631</v>
      </c>
      <c r="J139" s="23" t="s">
        <v>4632</v>
      </c>
      <c r="K139" s="32">
        <v>44510</v>
      </c>
    </row>
    <row r="140" spans="1:11" hidden="1" x14ac:dyDescent="0.3">
      <c r="A140" s="23" t="s">
        <v>2306</v>
      </c>
      <c r="B140" s="23" t="s">
        <v>4951</v>
      </c>
      <c r="C140" s="26" t="s">
        <v>4642</v>
      </c>
      <c r="D140" s="31">
        <v>24902</v>
      </c>
      <c r="E140" s="23">
        <v>9533725200</v>
      </c>
      <c r="F140" s="23" t="s">
        <v>4952</v>
      </c>
      <c r="G140" s="23" t="s">
        <v>4672</v>
      </c>
      <c r="H140" s="23" t="s">
        <v>4673</v>
      </c>
      <c r="I140" s="23" t="s">
        <v>4631</v>
      </c>
      <c r="J140" s="23" t="s">
        <v>4632</v>
      </c>
      <c r="K140" s="31">
        <v>45969</v>
      </c>
    </row>
    <row r="141" spans="1:11" hidden="1" x14ac:dyDescent="0.3">
      <c r="A141" s="26" t="s">
        <v>340</v>
      </c>
      <c r="B141" s="26" t="s">
        <v>4953</v>
      </c>
      <c r="C141" s="26" t="s">
        <v>4642</v>
      </c>
      <c r="D141" s="32">
        <v>34578</v>
      </c>
      <c r="E141" s="26">
        <v>9470710020</v>
      </c>
      <c r="F141" s="26" t="s">
        <v>4954</v>
      </c>
      <c r="G141" s="26" t="s">
        <v>4656</v>
      </c>
      <c r="H141" s="26" t="s">
        <v>4630</v>
      </c>
      <c r="I141" s="26" t="s">
        <v>4631</v>
      </c>
      <c r="J141" s="26" t="s">
        <v>4632</v>
      </c>
      <c r="K141" s="32">
        <v>45957</v>
      </c>
    </row>
    <row r="142" spans="1:11" hidden="1" x14ac:dyDescent="0.3">
      <c r="A142" s="23" t="s">
        <v>1048</v>
      </c>
      <c r="B142" s="23" t="s">
        <v>4955</v>
      </c>
      <c r="C142" s="26" t="s">
        <v>4642</v>
      </c>
      <c r="D142" s="31">
        <v>29970</v>
      </c>
      <c r="E142" s="23">
        <v>9139696423</v>
      </c>
      <c r="F142" s="23" t="s">
        <v>4956</v>
      </c>
      <c r="G142" s="23" t="s">
        <v>4646</v>
      </c>
      <c r="H142" s="23" t="s">
        <v>4647</v>
      </c>
      <c r="I142" s="23" t="s">
        <v>4648</v>
      </c>
      <c r="J142" s="23" t="s">
        <v>4632</v>
      </c>
      <c r="K142" s="31">
        <v>43446</v>
      </c>
    </row>
    <row r="143" spans="1:11" x14ac:dyDescent="0.3">
      <c r="A143" s="26" t="s">
        <v>2936</v>
      </c>
      <c r="B143" s="26" t="s">
        <v>4957</v>
      </c>
      <c r="C143" s="23" t="s">
        <v>4627</v>
      </c>
      <c r="D143" s="32">
        <v>24218</v>
      </c>
      <c r="E143" s="26">
        <v>9680669084</v>
      </c>
      <c r="F143" s="26" t="s">
        <v>4958</v>
      </c>
      <c r="G143" s="26" t="s">
        <v>4702</v>
      </c>
      <c r="H143" s="26" t="s">
        <v>4677</v>
      </c>
      <c r="I143" s="26" t="s">
        <v>4631</v>
      </c>
      <c r="J143" s="23" t="s">
        <v>4632</v>
      </c>
      <c r="K143" s="32">
        <v>45232</v>
      </c>
    </row>
    <row r="144" spans="1:11" x14ac:dyDescent="0.3">
      <c r="A144" s="23" t="s">
        <v>3521</v>
      </c>
      <c r="B144" s="23" t="s">
        <v>4959</v>
      </c>
      <c r="C144" s="23" t="s">
        <v>4627</v>
      </c>
      <c r="D144" s="31">
        <v>30321</v>
      </c>
      <c r="E144" s="23">
        <v>9465833373</v>
      </c>
      <c r="F144" s="23" t="s">
        <v>4960</v>
      </c>
      <c r="G144" s="23" t="s">
        <v>4661</v>
      </c>
      <c r="H144" s="23" t="s">
        <v>4630</v>
      </c>
      <c r="I144" s="23" t="s">
        <v>4631</v>
      </c>
      <c r="J144" s="26" t="s">
        <v>4636</v>
      </c>
      <c r="K144" s="31">
        <v>45236</v>
      </c>
    </row>
    <row r="145" spans="1:11" x14ac:dyDescent="0.3">
      <c r="A145" s="26" t="s">
        <v>2673</v>
      </c>
      <c r="B145" s="26" t="s">
        <v>4961</v>
      </c>
      <c r="C145" s="23" t="s">
        <v>4627</v>
      </c>
      <c r="D145" s="32">
        <v>37782</v>
      </c>
      <c r="E145" s="26">
        <v>9377766466</v>
      </c>
      <c r="F145" s="26" t="s">
        <v>4962</v>
      </c>
      <c r="G145" s="26" t="s">
        <v>4753</v>
      </c>
      <c r="H145" s="26" t="s">
        <v>4630</v>
      </c>
      <c r="I145" s="26" t="s">
        <v>4631</v>
      </c>
      <c r="J145" s="26" t="s">
        <v>4730</v>
      </c>
      <c r="K145" s="32">
        <v>45527</v>
      </c>
    </row>
    <row r="146" spans="1:11" x14ac:dyDescent="0.3">
      <c r="A146" s="23" t="s">
        <v>3774</v>
      </c>
      <c r="B146" s="23" t="s">
        <v>4963</v>
      </c>
      <c r="C146" s="23" t="s">
        <v>4627</v>
      </c>
      <c r="D146" s="31">
        <v>36646</v>
      </c>
      <c r="E146" s="23">
        <v>9885964167</v>
      </c>
      <c r="F146" s="23" t="s">
        <v>4964</v>
      </c>
      <c r="G146" s="23" t="s">
        <v>4640</v>
      </c>
      <c r="H146" s="23" t="s">
        <v>4630</v>
      </c>
      <c r="I146" s="23" t="s">
        <v>4631</v>
      </c>
      <c r="J146" s="23" t="s">
        <v>4632</v>
      </c>
      <c r="K146" s="31">
        <v>43553</v>
      </c>
    </row>
    <row r="147" spans="1:11" x14ac:dyDescent="0.3">
      <c r="A147" s="26" t="s">
        <v>2437</v>
      </c>
      <c r="B147" s="26" t="s">
        <v>4965</v>
      </c>
      <c r="C147" s="23" t="s">
        <v>4627</v>
      </c>
      <c r="D147" s="32">
        <v>36719</v>
      </c>
      <c r="E147" s="26">
        <v>9232943217</v>
      </c>
      <c r="F147" s="26" t="s">
        <v>4966</v>
      </c>
      <c r="G147" s="26" t="s">
        <v>4635</v>
      </c>
      <c r="H147" s="26" t="s">
        <v>4630</v>
      </c>
      <c r="I147" s="26" t="s">
        <v>4631</v>
      </c>
      <c r="J147" s="26" t="s">
        <v>4636</v>
      </c>
      <c r="K147" s="32">
        <v>44552</v>
      </c>
    </row>
    <row r="148" spans="1:11" hidden="1" x14ac:dyDescent="0.3">
      <c r="A148" s="23" t="s">
        <v>650</v>
      </c>
      <c r="B148" s="23" t="s">
        <v>4967</v>
      </c>
      <c r="C148" s="26" t="s">
        <v>4642</v>
      </c>
      <c r="D148" s="31">
        <v>38847</v>
      </c>
      <c r="E148" s="23">
        <v>9586563056</v>
      </c>
      <c r="F148" s="23" t="s">
        <v>4968</v>
      </c>
      <c r="G148" s="23" t="s">
        <v>4661</v>
      </c>
      <c r="H148" s="23" t="s">
        <v>4630</v>
      </c>
      <c r="I148" s="23" t="s">
        <v>4631</v>
      </c>
      <c r="J148" s="23" t="s">
        <v>4636</v>
      </c>
      <c r="K148" s="31">
        <v>43122</v>
      </c>
    </row>
    <row r="149" spans="1:11" hidden="1" x14ac:dyDescent="0.3">
      <c r="A149" s="26" t="s">
        <v>4969</v>
      </c>
      <c r="B149" s="26" t="s">
        <v>4970</v>
      </c>
      <c r="C149" s="26" t="s">
        <v>4642</v>
      </c>
      <c r="D149" s="32">
        <v>39147</v>
      </c>
      <c r="E149" s="26">
        <v>9867346496</v>
      </c>
      <c r="F149" s="26" t="s">
        <v>4971</v>
      </c>
      <c r="G149" s="26" t="s">
        <v>4656</v>
      </c>
      <c r="H149" s="26" t="s">
        <v>4630</v>
      </c>
      <c r="I149" s="26" t="s">
        <v>4631</v>
      </c>
      <c r="J149" s="26" t="s">
        <v>4632</v>
      </c>
      <c r="K149" s="32">
        <v>45417</v>
      </c>
    </row>
    <row r="150" spans="1:11" x14ac:dyDescent="0.3">
      <c r="A150" s="23" t="s">
        <v>2058</v>
      </c>
      <c r="B150" s="23" t="s">
        <v>4972</v>
      </c>
      <c r="C150" s="23" t="s">
        <v>4627</v>
      </c>
      <c r="D150" s="31">
        <v>29413</v>
      </c>
      <c r="E150" s="23">
        <v>9942661053</v>
      </c>
      <c r="F150" s="23" t="s">
        <v>4973</v>
      </c>
      <c r="G150" s="23" t="s">
        <v>4692</v>
      </c>
      <c r="H150" s="23" t="s">
        <v>4693</v>
      </c>
      <c r="I150" s="23" t="s">
        <v>4648</v>
      </c>
      <c r="J150" s="26" t="s">
        <v>4636</v>
      </c>
      <c r="K150" s="31">
        <v>45832</v>
      </c>
    </row>
    <row r="151" spans="1:11" x14ac:dyDescent="0.3">
      <c r="A151" s="26" t="s">
        <v>163</v>
      </c>
      <c r="B151" s="26" t="s">
        <v>4974</v>
      </c>
      <c r="C151" s="23" t="s">
        <v>4627</v>
      </c>
      <c r="D151" s="32">
        <v>32465</v>
      </c>
      <c r="E151" s="26">
        <v>9891897827</v>
      </c>
      <c r="F151" s="26" t="s">
        <v>4975</v>
      </c>
      <c r="G151" s="26" t="s">
        <v>4696</v>
      </c>
      <c r="H151" s="26" t="s">
        <v>4697</v>
      </c>
      <c r="I151" s="26" t="s">
        <v>4631</v>
      </c>
      <c r="J151" s="23" t="s">
        <v>4632</v>
      </c>
      <c r="K151" s="32">
        <v>45229</v>
      </c>
    </row>
    <row r="152" spans="1:11" hidden="1" x14ac:dyDescent="0.3">
      <c r="A152" s="23" t="s">
        <v>76</v>
      </c>
      <c r="B152" s="23" t="s">
        <v>4976</v>
      </c>
      <c r="C152" s="26" t="s">
        <v>4642</v>
      </c>
      <c r="D152" s="31">
        <v>26399</v>
      </c>
      <c r="E152" s="23">
        <v>9587811213</v>
      </c>
      <c r="F152" s="23" t="s">
        <v>4977</v>
      </c>
      <c r="G152" s="23" t="s">
        <v>4635</v>
      </c>
      <c r="H152" s="23" t="s">
        <v>4630</v>
      </c>
      <c r="I152" s="23" t="s">
        <v>4631</v>
      </c>
      <c r="J152" s="23" t="s">
        <v>4636</v>
      </c>
      <c r="K152" s="31">
        <v>44580</v>
      </c>
    </row>
    <row r="153" spans="1:11" x14ac:dyDescent="0.3">
      <c r="A153" s="26" t="s">
        <v>2199</v>
      </c>
      <c r="B153" s="26" t="s">
        <v>4978</v>
      </c>
      <c r="C153" s="23" t="s">
        <v>4627</v>
      </c>
      <c r="D153" s="32">
        <v>22775</v>
      </c>
      <c r="E153" s="26">
        <v>9166779947</v>
      </c>
      <c r="F153" s="26" t="s">
        <v>4979</v>
      </c>
      <c r="G153" s="26" t="s">
        <v>4702</v>
      </c>
      <c r="H153" s="26" t="s">
        <v>4677</v>
      </c>
      <c r="I153" s="26" t="s">
        <v>4631</v>
      </c>
      <c r="J153" s="23" t="s">
        <v>4632</v>
      </c>
      <c r="K153" s="32">
        <v>43478</v>
      </c>
    </row>
    <row r="154" spans="1:11" x14ac:dyDescent="0.3">
      <c r="A154" s="23" t="s">
        <v>1095</v>
      </c>
      <c r="B154" s="23" t="s">
        <v>4980</v>
      </c>
      <c r="C154" s="23" t="s">
        <v>4627</v>
      </c>
      <c r="D154" s="31">
        <v>34709</v>
      </c>
      <c r="E154" s="23">
        <v>9496526646</v>
      </c>
      <c r="F154" s="23" t="s">
        <v>4981</v>
      </c>
      <c r="G154" s="23" t="s">
        <v>4753</v>
      </c>
      <c r="H154" s="23" t="s">
        <v>4630</v>
      </c>
      <c r="I154" s="23" t="s">
        <v>4631</v>
      </c>
      <c r="J154" s="26" t="s">
        <v>4636</v>
      </c>
      <c r="K154" s="31">
        <v>43420</v>
      </c>
    </row>
    <row r="155" spans="1:11" x14ac:dyDescent="0.3">
      <c r="A155" s="26" t="s">
        <v>3730</v>
      </c>
      <c r="B155" s="26" t="s">
        <v>4982</v>
      </c>
      <c r="C155" s="23" t="s">
        <v>4627</v>
      </c>
      <c r="D155" s="32">
        <v>37094</v>
      </c>
      <c r="E155" s="26">
        <v>9383138961</v>
      </c>
      <c r="F155" s="26" t="s">
        <v>4983</v>
      </c>
      <c r="G155" s="26" t="s">
        <v>4702</v>
      </c>
      <c r="H155" s="26" t="s">
        <v>4677</v>
      </c>
      <c r="I155" s="26" t="s">
        <v>4631</v>
      </c>
      <c r="J155" s="23" t="s">
        <v>4632</v>
      </c>
      <c r="K155" s="32">
        <v>44718</v>
      </c>
    </row>
    <row r="156" spans="1:11" hidden="1" x14ac:dyDescent="0.3">
      <c r="A156" s="23" t="s">
        <v>2877</v>
      </c>
      <c r="B156" s="23" t="s">
        <v>4984</v>
      </c>
      <c r="C156" s="26" t="s">
        <v>4642</v>
      </c>
      <c r="D156" s="31">
        <v>36131</v>
      </c>
      <c r="E156" s="23">
        <v>9984561220</v>
      </c>
      <c r="F156" s="23" t="s">
        <v>4985</v>
      </c>
      <c r="G156" s="23" t="s">
        <v>4702</v>
      </c>
      <c r="H156" s="23" t="s">
        <v>4677</v>
      </c>
      <c r="I156" s="23" t="s">
        <v>4631</v>
      </c>
      <c r="J156" s="23" t="s">
        <v>4632</v>
      </c>
      <c r="K156" s="31">
        <v>44808</v>
      </c>
    </row>
    <row r="157" spans="1:11" x14ac:dyDescent="0.3">
      <c r="A157" s="26" t="s">
        <v>1227</v>
      </c>
      <c r="B157" s="26" t="s">
        <v>4986</v>
      </c>
      <c r="C157" s="23" t="s">
        <v>4627</v>
      </c>
      <c r="D157" s="32">
        <v>35088</v>
      </c>
      <c r="E157" s="26">
        <v>9856477620</v>
      </c>
      <c r="F157" s="26" t="s">
        <v>4987</v>
      </c>
      <c r="G157" s="26" t="s">
        <v>4672</v>
      </c>
      <c r="H157" s="26" t="s">
        <v>4673</v>
      </c>
      <c r="I157" s="26" t="s">
        <v>4631</v>
      </c>
      <c r="J157" s="26" t="s">
        <v>4730</v>
      </c>
      <c r="K157" s="32">
        <v>43630</v>
      </c>
    </row>
    <row r="158" spans="1:11" hidden="1" x14ac:dyDescent="0.3">
      <c r="A158" s="23" t="s">
        <v>3148</v>
      </c>
      <c r="B158" s="23" t="s">
        <v>4988</v>
      </c>
      <c r="C158" s="26" t="s">
        <v>4642</v>
      </c>
      <c r="D158" s="31">
        <v>27057</v>
      </c>
      <c r="E158" s="23">
        <v>9608261670</v>
      </c>
      <c r="F158" s="23" t="s">
        <v>4989</v>
      </c>
      <c r="G158" s="23" t="s">
        <v>4672</v>
      </c>
      <c r="H158" s="23" t="s">
        <v>4673</v>
      </c>
      <c r="I158" s="23" t="s">
        <v>4631</v>
      </c>
      <c r="J158" s="23" t="s">
        <v>4730</v>
      </c>
      <c r="K158" s="31">
        <v>44966</v>
      </c>
    </row>
    <row r="159" spans="1:11" x14ac:dyDescent="0.3">
      <c r="A159" s="26" t="s">
        <v>1694</v>
      </c>
      <c r="B159" s="26" t="s">
        <v>4990</v>
      </c>
      <c r="C159" s="23" t="s">
        <v>4627</v>
      </c>
      <c r="D159" s="32">
        <v>32192</v>
      </c>
      <c r="E159" s="26">
        <v>9745963305</v>
      </c>
      <c r="F159" s="26" t="s">
        <v>4991</v>
      </c>
      <c r="G159" s="26" t="s">
        <v>4753</v>
      </c>
      <c r="H159" s="26" t="s">
        <v>4630</v>
      </c>
      <c r="I159" s="26" t="s">
        <v>4631</v>
      </c>
      <c r="J159" s="23" t="s">
        <v>4632</v>
      </c>
      <c r="K159" s="32">
        <v>43587</v>
      </c>
    </row>
    <row r="160" spans="1:11" x14ac:dyDescent="0.3">
      <c r="A160" s="23" t="s">
        <v>3670</v>
      </c>
      <c r="B160" s="23" t="s">
        <v>4992</v>
      </c>
      <c r="C160" s="23" t="s">
        <v>4627</v>
      </c>
      <c r="D160" s="31">
        <v>29579</v>
      </c>
      <c r="E160" s="23">
        <v>9661328067</v>
      </c>
      <c r="F160" s="23" t="s">
        <v>4993</v>
      </c>
      <c r="G160" s="23" t="s">
        <v>4836</v>
      </c>
      <c r="H160" s="23" t="s">
        <v>4837</v>
      </c>
      <c r="I160" s="23" t="s">
        <v>4711</v>
      </c>
      <c r="J160" s="26" t="s">
        <v>4636</v>
      </c>
      <c r="K160" s="31">
        <v>43265</v>
      </c>
    </row>
    <row r="161" spans="1:11" hidden="1" x14ac:dyDescent="0.3">
      <c r="A161" s="26" t="s">
        <v>1590</v>
      </c>
      <c r="B161" s="26" t="s">
        <v>4994</v>
      </c>
      <c r="C161" s="26" t="s">
        <v>4642</v>
      </c>
      <c r="D161" s="32">
        <v>32360</v>
      </c>
      <c r="E161" s="26">
        <v>9415660014</v>
      </c>
      <c r="F161" s="26" t="s">
        <v>4995</v>
      </c>
      <c r="G161" s="26" t="s">
        <v>4635</v>
      </c>
      <c r="H161" s="26" t="s">
        <v>4630</v>
      </c>
      <c r="I161" s="26" t="s">
        <v>4631</v>
      </c>
      <c r="J161" s="26" t="s">
        <v>4636</v>
      </c>
      <c r="K161" s="32">
        <v>44343</v>
      </c>
    </row>
    <row r="162" spans="1:11" hidden="1" x14ac:dyDescent="0.3">
      <c r="A162" s="23" t="s">
        <v>1981</v>
      </c>
      <c r="B162" s="23" t="s">
        <v>4996</v>
      </c>
      <c r="C162" s="26" t="s">
        <v>4642</v>
      </c>
      <c r="D162" s="31">
        <v>39410</v>
      </c>
      <c r="E162" s="23">
        <v>9152238662</v>
      </c>
      <c r="F162" s="23" t="s">
        <v>4997</v>
      </c>
      <c r="G162" s="23" t="s">
        <v>4753</v>
      </c>
      <c r="H162" s="23" t="s">
        <v>4630</v>
      </c>
      <c r="I162" s="23" t="s">
        <v>4631</v>
      </c>
      <c r="J162" s="23" t="s">
        <v>4730</v>
      </c>
      <c r="K162" s="31">
        <v>44828</v>
      </c>
    </row>
    <row r="163" spans="1:11" x14ac:dyDescent="0.3">
      <c r="A163" s="26" t="s">
        <v>1851</v>
      </c>
      <c r="B163" s="26" t="s">
        <v>4998</v>
      </c>
      <c r="C163" s="23" t="s">
        <v>4627</v>
      </c>
      <c r="D163" s="32">
        <v>36106</v>
      </c>
      <c r="E163" s="26">
        <v>9231348586</v>
      </c>
      <c r="F163" s="26" t="s">
        <v>4999</v>
      </c>
      <c r="G163" s="26" t="s">
        <v>4914</v>
      </c>
      <c r="H163" s="26" t="s">
        <v>4652</v>
      </c>
      <c r="I163" s="26" t="s">
        <v>4653</v>
      </c>
      <c r="J163" s="26" t="s">
        <v>4636</v>
      </c>
      <c r="K163" s="32">
        <v>43109</v>
      </c>
    </row>
    <row r="164" spans="1:11" hidden="1" x14ac:dyDescent="0.3">
      <c r="A164" s="23" t="s">
        <v>2904</v>
      </c>
      <c r="B164" s="23" t="s">
        <v>5000</v>
      </c>
      <c r="C164" s="26" t="s">
        <v>4642</v>
      </c>
      <c r="D164" s="31">
        <v>33773</v>
      </c>
      <c r="E164" s="23">
        <v>9715317515</v>
      </c>
      <c r="F164" s="23" t="s">
        <v>5001</v>
      </c>
      <c r="G164" s="23" t="s">
        <v>4661</v>
      </c>
      <c r="H164" s="23" t="s">
        <v>4630</v>
      </c>
      <c r="I164" s="23" t="s">
        <v>4631</v>
      </c>
      <c r="J164" s="23" t="s">
        <v>4632</v>
      </c>
      <c r="K164" s="31">
        <v>45071</v>
      </c>
    </row>
    <row r="165" spans="1:11" x14ac:dyDescent="0.3">
      <c r="A165" s="26" t="s">
        <v>5002</v>
      </c>
      <c r="B165" s="26" t="s">
        <v>5003</v>
      </c>
      <c r="C165" s="23" t="s">
        <v>4627</v>
      </c>
      <c r="D165" s="32">
        <v>32453</v>
      </c>
      <c r="E165" s="26">
        <v>9995994586</v>
      </c>
      <c r="F165" s="26" t="s">
        <v>5004</v>
      </c>
      <c r="G165" s="26" t="s">
        <v>4676</v>
      </c>
      <c r="H165" s="26" t="s">
        <v>4677</v>
      </c>
      <c r="I165" s="26" t="s">
        <v>4631</v>
      </c>
      <c r="J165" s="23" t="s">
        <v>4632</v>
      </c>
      <c r="K165" s="32">
        <v>45047</v>
      </c>
    </row>
    <row r="166" spans="1:11" x14ac:dyDescent="0.3">
      <c r="A166" s="23" t="s">
        <v>274</v>
      </c>
      <c r="B166" s="23" t="s">
        <v>5005</v>
      </c>
      <c r="C166" s="23" t="s">
        <v>4627</v>
      </c>
      <c r="D166" s="31">
        <v>24629</v>
      </c>
      <c r="E166" s="23">
        <v>9783394004</v>
      </c>
      <c r="F166" s="23" t="s">
        <v>5006</v>
      </c>
      <c r="G166" s="23" t="s">
        <v>4696</v>
      </c>
      <c r="H166" s="23" t="s">
        <v>4697</v>
      </c>
      <c r="I166" s="23" t="s">
        <v>4631</v>
      </c>
      <c r="J166" s="23" t="s">
        <v>4730</v>
      </c>
      <c r="K166" s="31">
        <v>45168</v>
      </c>
    </row>
    <row r="167" spans="1:11" hidden="1" x14ac:dyDescent="0.3">
      <c r="A167" s="26" t="s">
        <v>5007</v>
      </c>
      <c r="B167" s="26" t="s">
        <v>5008</v>
      </c>
      <c r="C167" s="26" t="s">
        <v>4642</v>
      </c>
      <c r="D167" s="32">
        <v>24971</v>
      </c>
      <c r="E167" s="26">
        <v>9449198328</v>
      </c>
      <c r="F167" s="26" t="s">
        <v>5009</v>
      </c>
      <c r="G167" s="26" t="s">
        <v>4676</v>
      </c>
      <c r="H167" s="26" t="s">
        <v>4677</v>
      </c>
      <c r="I167" s="26" t="s">
        <v>4631</v>
      </c>
      <c r="J167" s="26" t="s">
        <v>4632</v>
      </c>
      <c r="K167" s="32">
        <v>46082</v>
      </c>
    </row>
    <row r="168" spans="1:11" hidden="1" x14ac:dyDescent="0.3">
      <c r="A168" s="23" t="s">
        <v>1481</v>
      </c>
      <c r="B168" s="23" t="s">
        <v>5010</v>
      </c>
      <c r="C168" s="26" t="s">
        <v>4642</v>
      </c>
      <c r="D168" s="31">
        <v>33512</v>
      </c>
      <c r="E168" s="23">
        <v>9349991019</v>
      </c>
      <c r="F168" s="23" t="s">
        <v>5011</v>
      </c>
      <c r="G168" s="23" t="s">
        <v>4696</v>
      </c>
      <c r="H168" s="23" t="s">
        <v>4697</v>
      </c>
      <c r="I168" s="23" t="s">
        <v>4631</v>
      </c>
      <c r="J168" s="23" t="s">
        <v>4632</v>
      </c>
      <c r="K168" s="31">
        <v>44687</v>
      </c>
    </row>
    <row r="169" spans="1:11" hidden="1" x14ac:dyDescent="0.3">
      <c r="A169" s="26" t="s">
        <v>348</v>
      </c>
      <c r="B169" s="26" t="s">
        <v>5012</v>
      </c>
      <c r="C169" s="26" t="s">
        <v>4642</v>
      </c>
      <c r="D169" s="32">
        <v>34609</v>
      </c>
      <c r="E169" s="26">
        <v>9793547595</v>
      </c>
      <c r="F169" s="26" t="s">
        <v>5013</v>
      </c>
      <c r="G169" s="26" t="s">
        <v>4651</v>
      </c>
      <c r="H169" s="26" t="s">
        <v>4652</v>
      </c>
      <c r="I169" s="26" t="s">
        <v>4653</v>
      </c>
      <c r="J169" s="26" t="s">
        <v>4730</v>
      </c>
      <c r="K169" s="32">
        <v>44237</v>
      </c>
    </row>
    <row r="170" spans="1:11" x14ac:dyDescent="0.3">
      <c r="A170" s="23" t="s">
        <v>2267</v>
      </c>
      <c r="B170" s="23" t="s">
        <v>5014</v>
      </c>
      <c r="C170" s="23" t="s">
        <v>4627</v>
      </c>
      <c r="D170" s="31">
        <v>38833</v>
      </c>
      <c r="E170" s="23">
        <v>9954868983</v>
      </c>
      <c r="F170" s="23" t="s">
        <v>5015</v>
      </c>
      <c r="G170" s="23" t="s">
        <v>4753</v>
      </c>
      <c r="H170" s="23" t="s">
        <v>4630</v>
      </c>
      <c r="I170" s="23" t="s">
        <v>4631</v>
      </c>
      <c r="J170" s="23" t="s">
        <v>4632</v>
      </c>
      <c r="K170" s="31">
        <v>45681</v>
      </c>
    </row>
    <row r="171" spans="1:11" x14ac:dyDescent="0.3">
      <c r="A171" s="26" t="s">
        <v>4497</v>
      </c>
      <c r="B171" s="26" t="s">
        <v>5016</v>
      </c>
      <c r="C171" s="23" t="s">
        <v>4627</v>
      </c>
      <c r="D171" s="32">
        <v>24146</v>
      </c>
      <c r="E171" s="26">
        <v>9700600523</v>
      </c>
      <c r="F171" s="26" t="s">
        <v>5017</v>
      </c>
      <c r="G171" s="26" t="s">
        <v>4640</v>
      </c>
      <c r="H171" s="26" t="s">
        <v>4630</v>
      </c>
      <c r="I171" s="26" t="s">
        <v>4631</v>
      </c>
      <c r="J171" s="23" t="s">
        <v>4632</v>
      </c>
      <c r="K171" s="32">
        <v>45738</v>
      </c>
    </row>
    <row r="172" spans="1:11" x14ac:dyDescent="0.3">
      <c r="A172" s="23" t="s">
        <v>884</v>
      </c>
      <c r="B172" s="23" t="s">
        <v>5018</v>
      </c>
      <c r="C172" s="23" t="s">
        <v>4627</v>
      </c>
      <c r="D172" s="31">
        <v>21822</v>
      </c>
      <c r="E172" s="23">
        <v>9660228870</v>
      </c>
      <c r="F172" s="23" t="s">
        <v>5019</v>
      </c>
      <c r="G172" s="23" t="s">
        <v>4696</v>
      </c>
      <c r="H172" s="23" t="s">
        <v>4697</v>
      </c>
      <c r="I172" s="23" t="s">
        <v>4631</v>
      </c>
      <c r="J172" s="26" t="s">
        <v>4636</v>
      </c>
      <c r="K172" s="31">
        <v>45436</v>
      </c>
    </row>
    <row r="173" spans="1:11" x14ac:dyDescent="0.3">
      <c r="A173" s="26" t="s">
        <v>1465</v>
      </c>
      <c r="B173" s="26" t="s">
        <v>5020</v>
      </c>
      <c r="C173" s="23" t="s">
        <v>4627</v>
      </c>
      <c r="D173" s="32">
        <v>20701</v>
      </c>
      <c r="E173" s="26">
        <v>9806795289</v>
      </c>
      <c r="F173" s="26" t="s">
        <v>5021</v>
      </c>
      <c r="G173" s="26" t="s">
        <v>4676</v>
      </c>
      <c r="H173" s="26" t="s">
        <v>4677</v>
      </c>
      <c r="I173" s="26" t="s">
        <v>4631</v>
      </c>
      <c r="J173" s="26" t="s">
        <v>4636</v>
      </c>
      <c r="K173" s="32">
        <v>43593</v>
      </c>
    </row>
    <row r="174" spans="1:11" x14ac:dyDescent="0.3">
      <c r="A174" s="23" t="s">
        <v>1857</v>
      </c>
      <c r="B174" s="23" t="s">
        <v>5022</v>
      </c>
      <c r="C174" s="23" t="s">
        <v>4627</v>
      </c>
      <c r="D174" s="31">
        <v>26833</v>
      </c>
      <c r="E174" s="23">
        <v>9990873441</v>
      </c>
      <c r="F174" s="23" t="s">
        <v>5023</v>
      </c>
      <c r="G174" s="23" t="s">
        <v>4836</v>
      </c>
      <c r="H174" s="23" t="s">
        <v>4837</v>
      </c>
      <c r="I174" s="23" t="s">
        <v>4711</v>
      </c>
      <c r="J174" s="26" t="s">
        <v>4636</v>
      </c>
      <c r="K174" s="31">
        <v>44105</v>
      </c>
    </row>
    <row r="175" spans="1:11" hidden="1" x14ac:dyDescent="0.3">
      <c r="A175" s="26" t="s">
        <v>1418</v>
      </c>
      <c r="B175" s="26" t="s">
        <v>5024</v>
      </c>
      <c r="C175" s="26" t="s">
        <v>4642</v>
      </c>
      <c r="D175" s="32">
        <v>37573</v>
      </c>
      <c r="E175" s="26">
        <v>9444060339</v>
      </c>
      <c r="F175" s="26" t="s">
        <v>5025</v>
      </c>
      <c r="G175" s="26" t="s">
        <v>4696</v>
      </c>
      <c r="H175" s="26" t="s">
        <v>4697</v>
      </c>
      <c r="I175" s="26" t="s">
        <v>4631</v>
      </c>
      <c r="J175" s="26" t="s">
        <v>4636</v>
      </c>
      <c r="K175" s="32">
        <v>45586</v>
      </c>
    </row>
    <row r="176" spans="1:11" hidden="1" x14ac:dyDescent="0.3">
      <c r="A176" s="23" t="s">
        <v>2735</v>
      </c>
      <c r="B176" s="23" t="s">
        <v>7279</v>
      </c>
      <c r="C176" s="26" t="s">
        <v>4642</v>
      </c>
      <c r="D176" s="31">
        <v>20852</v>
      </c>
      <c r="E176" s="23">
        <v>9569243880</v>
      </c>
      <c r="F176" s="23" t="s">
        <v>5026</v>
      </c>
      <c r="G176" s="23" t="s">
        <v>4629</v>
      </c>
      <c r="H176" s="23" t="s">
        <v>4630</v>
      </c>
      <c r="I176" s="23" t="s">
        <v>4631</v>
      </c>
      <c r="J176" s="23" t="s">
        <v>4636</v>
      </c>
      <c r="K176" s="31">
        <v>44493</v>
      </c>
    </row>
    <row r="177" spans="1:11" x14ac:dyDescent="0.3">
      <c r="A177" s="26" t="s">
        <v>4072</v>
      </c>
      <c r="B177" s="26" t="s">
        <v>5027</v>
      </c>
      <c r="C177" s="23" t="s">
        <v>4627</v>
      </c>
      <c r="D177" s="32">
        <v>30489</v>
      </c>
      <c r="E177" s="26">
        <v>9376142554</v>
      </c>
      <c r="F177" s="26" t="s">
        <v>5028</v>
      </c>
      <c r="G177" s="26" t="s">
        <v>4629</v>
      </c>
      <c r="H177" s="26" t="s">
        <v>4630</v>
      </c>
      <c r="I177" s="26" t="s">
        <v>4631</v>
      </c>
      <c r="J177" s="23" t="s">
        <v>4632</v>
      </c>
      <c r="K177" s="32">
        <v>44665</v>
      </c>
    </row>
    <row r="178" spans="1:11" hidden="1" x14ac:dyDescent="0.3">
      <c r="A178" s="23" t="s">
        <v>419</v>
      </c>
      <c r="B178" s="23" t="s">
        <v>5029</v>
      </c>
      <c r="C178" s="26" t="s">
        <v>4642</v>
      </c>
      <c r="D178" s="31">
        <v>29440</v>
      </c>
      <c r="E178" s="23">
        <v>9296139268</v>
      </c>
      <c r="F178" s="23" t="s">
        <v>5030</v>
      </c>
      <c r="G178" s="23" t="s">
        <v>4661</v>
      </c>
      <c r="H178" s="23" t="s">
        <v>4630</v>
      </c>
      <c r="I178" s="23" t="s">
        <v>4631</v>
      </c>
      <c r="J178" s="23" t="s">
        <v>4636</v>
      </c>
      <c r="K178" s="31">
        <v>43690</v>
      </c>
    </row>
    <row r="179" spans="1:11" hidden="1" x14ac:dyDescent="0.3">
      <c r="A179" s="26" t="s">
        <v>325</v>
      </c>
      <c r="B179" s="26" t="s">
        <v>5031</v>
      </c>
      <c r="C179" s="26" t="s">
        <v>4642</v>
      </c>
      <c r="D179" s="32">
        <v>33435</v>
      </c>
      <c r="E179" s="26">
        <v>9281667509</v>
      </c>
      <c r="F179" s="26" t="s">
        <v>5032</v>
      </c>
      <c r="G179" s="26" t="s">
        <v>4661</v>
      </c>
      <c r="H179" s="26" t="s">
        <v>4630</v>
      </c>
      <c r="I179" s="26" t="s">
        <v>4631</v>
      </c>
      <c r="J179" s="26" t="s">
        <v>4730</v>
      </c>
      <c r="K179" s="32">
        <v>45880</v>
      </c>
    </row>
    <row r="180" spans="1:11" x14ac:dyDescent="0.3">
      <c r="A180" s="23" t="s">
        <v>319</v>
      </c>
      <c r="B180" s="23" t="s">
        <v>5033</v>
      </c>
      <c r="C180" s="23" t="s">
        <v>4627</v>
      </c>
      <c r="D180" s="31">
        <v>22006</v>
      </c>
      <c r="E180" s="23">
        <v>9518694576</v>
      </c>
      <c r="F180" s="23" t="s">
        <v>5034</v>
      </c>
      <c r="G180" s="23" t="s">
        <v>4635</v>
      </c>
      <c r="H180" s="23" t="s">
        <v>4630</v>
      </c>
      <c r="I180" s="23" t="s">
        <v>4631</v>
      </c>
      <c r="J180" s="23" t="s">
        <v>4730</v>
      </c>
      <c r="K180" s="31">
        <v>44321</v>
      </c>
    </row>
    <row r="181" spans="1:11" x14ac:dyDescent="0.3">
      <c r="A181" s="26" t="s">
        <v>2941</v>
      </c>
      <c r="B181" s="26" t="s">
        <v>5035</v>
      </c>
      <c r="C181" s="23" t="s">
        <v>4627</v>
      </c>
      <c r="D181" s="32">
        <v>30713</v>
      </c>
      <c r="E181" s="26">
        <v>9503204182</v>
      </c>
      <c r="F181" s="26" t="s">
        <v>5036</v>
      </c>
      <c r="G181" s="26" t="s">
        <v>4753</v>
      </c>
      <c r="H181" s="26" t="s">
        <v>4630</v>
      </c>
      <c r="I181" s="26" t="s">
        <v>4631</v>
      </c>
      <c r="J181" s="26" t="s">
        <v>4636</v>
      </c>
      <c r="K181" s="32">
        <v>44157</v>
      </c>
    </row>
    <row r="182" spans="1:11" hidden="1" x14ac:dyDescent="0.3">
      <c r="A182" s="23" t="s">
        <v>1327</v>
      </c>
      <c r="B182" s="23" t="s">
        <v>5037</v>
      </c>
      <c r="C182" s="26" t="s">
        <v>4642</v>
      </c>
      <c r="D182" s="31">
        <v>39293</v>
      </c>
      <c r="E182" s="23">
        <v>9629332643</v>
      </c>
      <c r="F182" s="23" t="s">
        <v>5038</v>
      </c>
      <c r="G182" s="23" t="s">
        <v>4836</v>
      </c>
      <c r="H182" s="23" t="s">
        <v>4837</v>
      </c>
      <c r="I182" s="23" t="s">
        <v>4711</v>
      </c>
      <c r="J182" s="23" t="s">
        <v>4636</v>
      </c>
      <c r="K182" s="31">
        <v>44069</v>
      </c>
    </row>
    <row r="183" spans="1:11" x14ac:dyDescent="0.3">
      <c r="A183" s="26" t="s">
        <v>3108</v>
      </c>
      <c r="B183" s="26" t="s">
        <v>5039</v>
      </c>
      <c r="C183" s="23" t="s">
        <v>4627</v>
      </c>
      <c r="D183" s="32">
        <v>23860</v>
      </c>
      <c r="E183" s="26">
        <v>9165103088</v>
      </c>
      <c r="F183" s="26" t="s">
        <v>5040</v>
      </c>
      <c r="G183" s="26" t="s">
        <v>4672</v>
      </c>
      <c r="H183" s="26" t="s">
        <v>4673</v>
      </c>
      <c r="I183" s="26" t="s">
        <v>4631</v>
      </c>
      <c r="J183" s="26" t="s">
        <v>4636</v>
      </c>
      <c r="K183" s="32">
        <v>44204</v>
      </c>
    </row>
    <row r="184" spans="1:11" x14ac:dyDescent="0.3">
      <c r="A184" s="23" t="s">
        <v>592</v>
      </c>
      <c r="B184" s="23" t="s">
        <v>5041</v>
      </c>
      <c r="C184" s="23" t="s">
        <v>4627</v>
      </c>
      <c r="D184" s="31">
        <v>35955</v>
      </c>
      <c r="E184" s="23">
        <v>9537543120</v>
      </c>
      <c r="F184" s="23" t="s">
        <v>5042</v>
      </c>
      <c r="G184" s="23" t="s">
        <v>4672</v>
      </c>
      <c r="H184" s="23" t="s">
        <v>4673</v>
      </c>
      <c r="I184" s="23" t="s">
        <v>4631</v>
      </c>
      <c r="J184" s="26" t="s">
        <v>4636</v>
      </c>
      <c r="K184" s="31">
        <v>43219</v>
      </c>
    </row>
    <row r="185" spans="1:11" hidden="1" x14ac:dyDescent="0.3">
      <c r="A185" s="26" t="s">
        <v>1722</v>
      </c>
      <c r="B185" s="26" t="s">
        <v>5043</v>
      </c>
      <c r="C185" s="26" t="s">
        <v>4642</v>
      </c>
      <c r="D185" s="32">
        <v>39297</v>
      </c>
      <c r="E185" s="26">
        <v>9208994910</v>
      </c>
      <c r="F185" s="26" t="s">
        <v>5044</v>
      </c>
      <c r="G185" s="26" t="s">
        <v>4629</v>
      </c>
      <c r="H185" s="26" t="s">
        <v>4630</v>
      </c>
      <c r="I185" s="26" t="s">
        <v>4631</v>
      </c>
      <c r="J185" s="26" t="s">
        <v>4636</v>
      </c>
      <c r="K185" s="32">
        <v>45866</v>
      </c>
    </row>
    <row r="186" spans="1:11" x14ac:dyDescent="0.3">
      <c r="A186" s="23" t="s">
        <v>2160</v>
      </c>
      <c r="B186" s="23" t="s">
        <v>5045</v>
      </c>
      <c r="C186" s="23" t="s">
        <v>4627</v>
      </c>
      <c r="D186" s="31">
        <v>24204</v>
      </c>
      <c r="E186" s="23">
        <v>9710149111</v>
      </c>
      <c r="F186" s="23" t="s">
        <v>5046</v>
      </c>
      <c r="G186" s="23" t="s">
        <v>4672</v>
      </c>
      <c r="H186" s="23" t="s">
        <v>4673</v>
      </c>
      <c r="I186" s="23" t="s">
        <v>4631</v>
      </c>
      <c r="J186" s="23" t="s">
        <v>4632</v>
      </c>
      <c r="K186" s="31">
        <v>44348</v>
      </c>
    </row>
    <row r="187" spans="1:11" x14ac:dyDescent="0.3">
      <c r="A187" s="26" t="s">
        <v>2183</v>
      </c>
      <c r="B187" s="26" t="s">
        <v>5047</v>
      </c>
      <c r="C187" s="23" t="s">
        <v>4627</v>
      </c>
      <c r="D187" s="32">
        <v>36488</v>
      </c>
      <c r="E187" s="26">
        <v>9940612700</v>
      </c>
      <c r="F187" s="26" t="s">
        <v>5048</v>
      </c>
      <c r="G187" s="26" t="s">
        <v>4661</v>
      </c>
      <c r="H187" s="26" t="s">
        <v>4630</v>
      </c>
      <c r="I187" s="26" t="s">
        <v>4631</v>
      </c>
      <c r="J187" s="23" t="s">
        <v>4632</v>
      </c>
      <c r="K187" s="32">
        <v>43934</v>
      </c>
    </row>
    <row r="188" spans="1:11" hidden="1" x14ac:dyDescent="0.3">
      <c r="A188" s="23" t="s">
        <v>1148</v>
      </c>
      <c r="B188" s="23" t="s">
        <v>5049</v>
      </c>
      <c r="C188" s="26" t="s">
        <v>4642</v>
      </c>
      <c r="D188" s="31">
        <v>28123</v>
      </c>
      <c r="E188" s="23">
        <v>9555000733</v>
      </c>
      <c r="F188" s="23" t="s">
        <v>5050</v>
      </c>
      <c r="G188" s="23" t="s">
        <v>4651</v>
      </c>
      <c r="H188" s="23" t="s">
        <v>4652</v>
      </c>
      <c r="I188" s="23" t="s">
        <v>4653</v>
      </c>
      <c r="J188" s="23" t="s">
        <v>4632</v>
      </c>
      <c r="K188" s="31">
        <v>45302</v>
      </c>
    </row>
    <row r="189" spans="1:11" hidden="1" x14ac:dyDescent="0.3">
      <c r="A189" s="26" t="s">
        <v>985</v>
      </c>
      <c r="B189" s="26" t="s">
        <v>5051</v>
      </c>
      <c r="C189" s="26" t="s">
        <v>4642</v>
      </c>
      <c r="D189" s="32">
        <v>35315</v>
      </c>
      <c r="E189" s="26">
        <v>9410579235</v>
      </c>
      <c r="F189" s="26" t="s">
        <v>5052</v>
      </c>
      <c r="G189" s="26" t="s">
        <v>4646</v>
      </c>
      <c r="H189" s="26" t="s">
        <v>4647</v>
      </c>
      <c r="I189" s="26" t="s">
        <v>4648</v>
      </c>
      <c r="J189" s="26" t="s">
        <v>4730</v>
      </c>
      <c r="K189" s="32">
        <v>45643</v>
      </c>
    </row>
    <row r="190" spans="1:11" x14ac:dyDescent="0.3">
      <c r="A190" s="23" t="s">
        <v>3007</v>
      </c>
      <c r="B190" s="23" t="s">
        <v>7259</v>
      </c>
      <c r="C190" s="23" t="s">
        <v>4627</v>
      </c>
      <c r="D190" s="31">
        <v>35890</v>
      </c>
      <c r="E190" s="23">
        <v>9741955612</v>
      </c>
      <c r="F190" s="23" t="s">
        <v>5053</v>
      </c>
      <c r="G190" s="23" t="s">
        <v>4753</v>
      </c>
      <c r="H190" s="23" t="s">
        <v>4630</v>
      </c>
      <c r="I190" s="23" t="s">
        <v>4631</v>
      </c>
      <c r="J190" s="23" t="s">
        <v>4730</v>
      </c>
      <c r="K190" s="31">
        <v>44220</v>
      </c>
    </row>
    <row r="191" spans="1:11" x14ac:dyDescent="0.3">
      <c r="A191" s="26" t="s">
        <v>1296</v>
      </c>
      <c r="B191" s="26" t="s">
        <v>5054</v>
      </c>
      <c r="C191" s="23" t="s">
        <v>4627</v>
      </c>
      <c r="D191" s="32">
        <v>27061</v>
      </c>
      <c r="E191" s="26">
        <v>9647960971</v>
      </c>
      <c r="F191" s="26" t="s">
        <v>5055</v>
      </c>
      <c r="G191" s="26" t="s">
        <v>4702</v>
      </c>
      <c r="H191" s="26" t="s">
        <v>4677</v>
      </c>
      <c r="I191" s="26" t="s">
        <v>4631</v>
      </c>
      <c r="J191" s="23" t="s">
        <v>4632</v>
      </c>
      <c r="K191" s="32">
        <v>45497</v>
      </c>
    </row>
    <row r="192" spans="1:11" hidden="1" x14ac:dyDescent="0.3">
      <c r="A192" s="23" t="s">
        <v>112</v>
      </c>
      <c r="B192" s="23" t="s">
        <v>5056</v>
      </c>
      <c r="C192" s="26" t="s">
        <v>4642</v>
      </c>
      <c r="D192" s="31">
        <v>38541</v>
      </c>
      <c r="E192" s="23">
        <v>9422807973</v>
      </c>
      <c r="F192" s="23" t="s">
        <v>5057</v>
      </c>
      <c r="G192" s="23" t="s">
        <v>4753</v>
      </c>
      <c r="H192" s="23" t="s">
        <v>4630</v>
      </c>
      <c r="I192" s="23" t="s">
        <v>4631</v>
      </c>
      <c r="J192" s="23" t="s">
        <v>4632</v>
      </c>
      <c r="K192" s="31">
        <v>43387</v>
      </c>
    </row>
    <row r="193" spans="1:11" x14ac:dyDescent="0.3">
      <c r="A193" s="26" t="s">
        <v>1280</v>
      </c>
      <c r="B193" s="26" t="s">
        <v>5058</v>
      </c>
      <c r="C193" s="23" t="s">
        <v>4627</v>
      </c>
      <c r="D193" s="32">
        <v>38324</v>
      </c>
      <c r="E193" s="26">
        <v>9563816134</v>
      </c>
      <c r="F193" s="26" t="s">
        <v>5059</v>
      </c>
      <c r="G193" s="26" t="s">
        <v>4661</v>
      </c>
      <c r="H193" s="26" t="s">
        <v>4630</v>
      </c>
      <c r="I193" s="26" t="s">
        <v>4631</v>
      </c>
      <c r="J193" s="23" t="s">
        <v>4632</v>
      </c>
      <c r="K193" s="32">
        <v>44245</v>
      </c>
    </row>
    <row r="194" spans="1:11" hidden="1" x14ac:dyDescent="0.3">
      <c r="A194" s="23" t="s">
        <v>3101</v>
      </c>
      <c r="B194" s="23" t="s">
        <v>5060</v>
      </c>
      <c r="C194" s="26" t="s">
        <v>4642</v>
      </c>
      <c r="D194" s="31">
        <v>30520</v>
      </c>
      <c r="E194" s="23">
        <v>9467901802</v>
      </c>
      <c r="F194" s="23" t="s">
        <v>5061</v>
      </c>
      <c r="G194" s="23" t="s">
        <v>4672</v>
      </c>
      <c r="H194" s="23" t="s">
        <v>4673</v>
      </c>
      <c r="I194" s="23" t="s">
        <v>4631</v>
      </c>
      <c r="J194" s="23" t="s">
        <v>4632</v>
      </c>
      <c r="K194" s="31">
        <v>45894</v>
      </c>
    </row>
    <row r="195" spans="1:11" x14ac:dyDescent="0.3">
      <c r="A195" s="26" t="s">
        <v>2157</v>
      </c>
      <c r="B195" s="26" t="s">
        <v>5062</v>
      </c>
      <c r="C195" s="23" t="s">
        <v>4627</v>
      </c>
      <c r="D195" s="32">
        <v>30629</v>
      </c>
      <c r="E195" s="26">
        <v>9326155683</v>
      </c>
      <c r="F195" s="26" t="s">
        <v>5063</v>
      </c>
      <c r="G195" s="26" t="s">
        <v>4676</v>
      </c>
      <c r="H195" s="26" t="s">
        <v>4677</v>
      </c>
      <c r="I195" s="26" t="s">
        <v>4631</v>
      </c>
      <c r="J195" s="26" t="s">
        <v>4636</v>
      </c>
      <c r="K195" s="32">
        <v>44500</v>
      </c>
    </row>
    <row r="196" spans="1:11" hidden="1" x14ac:dyDescent="0.3">
      <c r="A196" s="23" t="s">
        <v>1908</v>
      </c>
      <c r="B196" s="23" t="s">
        <v>5064</v>
      </c>
      <c r="C196" s="26" t="s">
        <v>4642</v>
      </c>
      <c r="D196" s="31">
        <v>24471</v>
      </c>
      <c r="E196" s="23">
        <v>9102198503</v>
      </c>
      <c r="F196" s="23" t="s">
        <v>5065</v>
      </c>
      <c r="G196" s="23" t="s">
        <v>4696</v>
      </c>
      <c r="H196" s="23" t="s">
        <v>4697</v>
      </c>
      <c r="I196" s="23" t="s">
        <v>4631</v>
      </c>
      <c r="J196" s="23" t="s">
        <v>4636</v>
      </c>
      <c r="K196" s="31">
        <v>45748</v>
      </c>
    </row>
    <row r="197" spans="1:11" hidden="1" x14ac:dyDescent="0.3">
      <c r="A197" s="26" t="s">
        <v>5066</v>
      </c>
      <c r="B197" s="26" t="s">
        <v>5067</v>
      </c>
      <c r="C197" s="26" t="s">
        <v>4642</v>
      </c>
      <c r="D197" s="32">
        <v>25776</v>
      </c>
      <c r="E197" s="26">
        <v>9696775664</v>
      </c>
      <c r="F197" s="26" t="s">
        <v>5068</v>
      </c>
      <c r="G197" s="26" t="s">
        <v>4629</v>
      </c>
      <c r="H197" s="26" t="s">
        <v>4630</v>
      </c>
      <c r="I197" s="26" t="s">
        <v>4631</v>
      </c>
      <c r="J197" s="26" t="s">
        <v>4632</v>
      </c>
      <c r="K197" s="32">
        <v>44793</v>
      </c>
    </row>
    <row r="198" spans="1:11" x14ac:dyDescent="0.3">
      <c r="A198" s="23" t="s">
        <v>436</v>
      </c>
      <c r="B198" s="23" t="s">
        <v>5069</v>
      </c>
      <c r="C198" s="23" t="s">
        <v>4627</v>
      </c>
      <c r="D198" s="31">
        <v>37723</v>
      </c>
      <c r="E198" s="23">
        <v>9945362558</v>
      </c>
      <c r="F198" s="23" t="s">
        <v>5070</v>
      </c>
      <c r="G198" s="23" t="s">
        <v>4646</v>
      </c>
      <c r="H198" s="23" t="s">
        <v>4647</v>
      </c>
      <c r="I198" s="23" t="s">
        <v>4648</v>
      </c>
      <c r="J198" s="23" t="s">
        <v>4632</v>
      </c>
      <c r="K198" s="31">
        <v>43433</v>
      </c>
    </row>
    <row r="199" spans="1:11" x14ac:dyDescent="0.3">
      <c r="A199" s="26" t="s">
        <v>1487</v>
      </c>
      <c r="B199" s="26" t="s">
        <v>5071</v>
      </c>
      <c r="C199" s="23" t="s">
        <v>4627</v>
      </c>
      <c r="D199" s="32">
        <v>34677</v>
      </c>
      <c r="E199" s="26">
        <v>9232516483</v>
      </c>
      <c r="F199" s="26" t="s">
        <v>5072</v>
      </c>
      <c r="G199" s="26" t="s">
        <v>4684</v>
      </c>
      <c r="H199" s="26" t="s">
        <v>4685</v>
      </c>
      <c r="I199" s="26" t="s">
        <v>4648</v>
      </c>
      <c r="J199" s="26" t="s">
        <v>4636</v>
      </c>
      <c r="K199" s="32">
        <v>45854</v>
      </c>
    </row>
    <row r="200" spans="1:11" hidden="1" x14ac:dyDescent="0.3">
      <c r="A200" s="23" t="s">
        <v>2778</v>
      </c>
      <c r="B200" s="23" t="s">
        <v>5073</v>
      </c>
      <c r="C200" s="26" t="s">
        <v>4642</v>
      </c>
      <c r="D200" s="31">
        <v>31819</v>
      </c>
      <c r="E200" s="23">
        <v>9290252696</v>
      </c>
      <c r="F200" s="23" t="s">
        <v>5074</v>
      </c>
      <c r="G200" s="23" t="s">
        <v>4702</v>
      </c>
      <c r="H200" s="23" t="s">
        <v>4677</v>
      </c>
      <c r="I200" s="23" t="s">
        <v>4631</v>
      </c>
      <c r="J200" s="23" t="s">
        <v>4632</v>
      </c>
      <c r="K200" s="31">
        <v>44685</v>
      </c>
    </row>
    <row r="201" spans="1:11" hidden="1" x14ac:dyDescent="0.3">
      <c r="A201" s="26" t="s">
        <v>993</v>
      </c>
      <c r="B201" s="26" t="s">
        <v>5075</v>
      </c>
      <c r="C201" s="26" t="s">
        <v>4642</v>
      </c>
      <c r="D201" s="32">
        <v>32229</v>
      </c>
      <c r="E201" s="26">
        <v>9577361628</v>
      </c>
      <c r="F201" s="26" t="s">
        <v>5076</v>
      </c>
      <c r="G201" s="26" t="s">
        <v>4629</v>
      </c>
      <c r="H201" s="26" t="s">
        <v>4630</v>
      </c>
      <c r="I201" s="26" t="s">
        <v>4631</v>
      </c>
      <c r="J201" s="26" t="s">
        <v>4730</v>
      </c>
      <c r="K201" s="32">
        <v>43891</v>
      </c>
    </row>
    <row r="202" spans="1:11" x14ac:dyDescent="0.3">
      <c r="A202" s="23" t="s">
        <v>3241</v>
      </c>
      <c r="B202" s="23" t="s">
        <v>5077</v>
      </c>
      <c r="C202" s="23" t="s">
        <v>4627</v>
      </c>
      <c r="D202" s="31">
        <v>31815</v>
      </c>
      <c r="E202" s="23">
        <v>9196600815</v>
      </c>
      <c r="F202" s="23" t="s">
        <v>5078</v>
      </c>
      <c r="G202" s="23" t="s">
        <v>4629</v>
      </c>
      <c r="H202" s="23" t="s">
        <v>4630</v>
      </c>
      <c r="I202" s="23" t="s">
        <v>4631</v>
      </c>
      <c r="J202" s="23" t="s">
        <v>4632</v>
      </c>
      <c r="K202" s="31">
        <v>43885</v>
      </c>
    </row>
    <row r="203" spans="1:11" hidden="1" x14ac:dyDescent="0.3">
      <c r="A203" s="26" t="s">
        <v>1360</v>
      </c>
      <c r="B203" s="26" t="s">
        <v>5079</v>
      </c>
      <c r="C203" s="26" t="s">
        <v>4642</v>
      </c>
      <c r="D203" s="32">
        <v>27336</v>
      </c>
      <c r="E203" s="26">
        <v>9630223017</v>
      </c>
      <c r="F203" s="26" t="s">
        <v>5080</v>
      </c>
      <c r="G203" s="26" t="s">
        <v>4640</v>
      </c>
      <c r="H203" s="26" t="s">
        <v>4630</v>
      </c>
      <c r="I203" s="26" t="s">
        <v>4631</v>
      </c>
      <c r="J203" s="26" t="s">
        <v>4632</v>
      </c>
      <c r="K203" s="32">
        <v>44060</v>
      </c>
    </row>
    <row r="204" spans="1:11" hidden="1" x14ac:dyDescent="0.3">
      <c r="A204" s="23" t="s">
        <v>862</v>
      </c>
      <c r="B204" s="23" t="s">
        <v>5081</v>
      </c>
      <c r="C204" s="26" t="s">
        <v>4642</v>
      </c>
      <c r="D204" s="31">
        <v>26941</v>
      </c>
      <c r="E204" s="23">
        <v>9310546588</v>
      </c>
      <c r="F204" s="23" t="s">
        <v>5082</v>
      </c>
      <c r="G204" s="23" t="s">
        <v>4709</v>
      </c>
      <c r="H204" s="23" t="s">
        <v>4710</v>
      </c>
      <c r="I204" s="23" t="s">
        <v>4711</v>
      </c>
      <c r="J204" s="23" t="s">
        <v>4636</v>
      </c>
      <c r="K204" s="31">
        <v>43130</v>
      </c>
    </row>
    <row r="205" spans="1:11" x14ac:dyDescent="0.3">
      <c r="A205" s="26" t="s">
        <v>2390</v>
      </c>
      <c r="B205" s="26" t="s">
        <v>5083</v>
      </c>
      <c r="C205" s="23" t="s">
        <v>4627</v>
      </c>
      <c r="D205" s="32">
        <v>29178</v>
      </c>
      <c r="E205" s="26">
        <v>9637220565</v>
      </c>
      <c r="F205" s="26" t="s">
        <v>5084</v>
      </c>
      <c r="G205" s="26" t="s">
        <v>4646</v>
      </c>
      <c r="H205" s="26" t="s">
        <v>4647</v>
      </c>
      <c r="I205" s="26" t="s">
        <v>4648</v>
      </c>
      <c r="J205" s="26" t="s">
        <v>4730</v>
      </c>
      <c r="K205" s="32">
        <v>45432</v>
      </c>
    </row>
    <row r="206" spans="1:11" x14ac:dyDescent="0.3">
      <c r="A206" s="23" t="s">
        <v>307</v>
      </c>
      <c r="B206" s="23" t="s">
        <v>5085</v>
      </c>
      <c r="C206" s="23" t="s">
        <v>4627</v>
      </c>
      <c r="D206" s="31">
        <v>38627</v>
      </c>
      <c r="E206" s="23">
        <v>9832703812</v>
      </c>
      <c r="F206" s="23" t="s">
        <v>5086</v>
      </c>
      <c r="G206" s="23" t="s">
        <v>4672</v>
      </c>
      <c r="H206" s="23" t="s">
        <v>4673</v>
      </c>
      <c r="I206" s="23" t="s">
        <v>4631</v>
      </c>
      <c r="J206" s="23" t="s">
        <v>4730</v>
      </c>
      <c r="K206" s="31">
        <v>45854</v>
      </c>
    </row>
    <row r="207" spans="1:11" x14ac:dyDescent="0.3">
      <c r="A207" s="26" t="s">
        <v>452</v>
      </c>
      <c r="B207" s="26" t="s">
        <v>5087</v>
      </c>
      <c r="C207" s="23" t="s">
        <v>4627</v>
      </c>
      <c r="D207" s="32">
        <v>24292</v>
      </c>
      <c r="E207" s="26">
        <v>9236827900</v>
      </c>
      <c r="F207" s="26" t="s">
        <v>5088</v>
      </c>
      <c r="G207" s="26" t="s">
        <v>4753</v>
      </c>
      <c r="H207" s="26" t="s">
        <v>4630</v>
      </c>
      <c r="I207" s="26" t="s">
        <v>4631</v>
      </c>
      <c r="J207" s="26" t="s">
        <v>4730</v>
      </c>
      <c r="K207" s="32">
        <v>43367</v>
      </c>
    </row>
    <row r="208" spans="1:11" x14ac:dyDescent="0.3">
      <c r="A208" s="23" t="s">
        <v>678</v>
      </c>
      <c r="B208" s="23" t="s">
        <v>5089</v>
      </c>
      <c r="C208" s="23" t="s">
        <v>4627</v>
      </c>
      <c r="D208" s="31">
        <v>37230</v>
      </c>
      <c r="E208" s="23">
        <v>9305999029</v>
      </c>
      <c r="F208" s="23" t="s">
        <v>5090</v>
      </c>
      <c r="G208" s="23" t="s">
        <v>4696</v>
      </c>
      <c r="H208" s="23" t="s">
        <v>4697</v>
      </c>
      <c r="I208" s="23" t="s">
        <v>4631</v>
      </c>
      <c r="J208" s="23" t="s">
        <v>4632</v>
      </c>
      <c r="K208" s="31">
        <v>44224</v>
      </c>
    </row>
    <row r="209" spans="1:11" hidden="1" x14ac:dyDescent="0.3">
      <c r="A209" s="26" t="s">
        <v>4476</v>
      </c>
      <c r="B209" s="26" t="s">
        <v>5091</v>
      </c>
      <c r="C209" s="26" t="s">
        <v>4642</v>
      </c>
      <c r="D209" s="32">
        <v>37553</v>
      </c>
      <c r="E209" s="26">
        <v>9371571930</v>
      </c>
      <c r="F209" s="26" t="s">
        <v>5092</v>
      </c>
      <c r="G209" s="26" t="s">
        <v>4629</v>
      </c>
      <c r="H209" s="26" t="s">
        <v>4630</v>
      </c>
      <c r="I209" s="26" t="s">
        <v>4631</v>
      </c>
      <c r="J209" s="26" t="s">
        <v>4632</v>
      </c>
      <c r="K209" s="32">
        <v>45617</v>
      </c>
    </row>
    <row r="210" spans="1:11" hidden="1" x14ac:dyDescent="0.3">
      <c r="A210" s="23" t="s">
        <v>1013</v>
      </c>
      <c r="B210" s="23" t="s">
        <v>5093</v>
      </c>
      <c r="C210" s="26" t="s">
        <v>4642</v>
      </c>
      <c r="D210" s="31">
        <v>34085</v>
      </c>
      <c r="E210" s="23">
        <v>9822735389</v>
      </c>
      <c r="F210" s="23" t="s">
        <v>5094</v>
      </c>
      <c r="G210" s="23" t="s">
        <v>4676</v>
      </c>
      <c r="H210" s="23" t="s">
        <v>4677</v>
      </c>
      <c r="I210" s="23" t="s">
        <v>4631</v>
      </c>
      <c r="J210" s="23" t="s">
        <v>4730</v>
      </c>
      <c r="K210" s="31">
        <v>45726</v>
      </c>
    </row>
    <row r="211" spans="1:11" hidden="1" x14ac:dyDescent="0.3">
      <c r="A211" s="26" t="s">
        <v>1533</v>
      </c>
      <c r="B211" s="26" t="s">
        <v>5095</v>
      </c>
      <c r="C211" s="26" t="s">
        <v>4642</v>
      </c>
      <c r="D211" s="32">
        <v>33422</v>
      </c>
      <c r="E211" s="26">
        <v>9230693381</v>
      </c>
      <c r="F211" s="26" t="s">
        <v>5096</v>
      </c>
      <c r="G211" s="26" t="s">
        <v>4709</v>
      </c>
      <c r="H211" s="26" t="s">
        <v>4710</v>
      </c>
      <c r="I211" s="26" t="s">
        <v>4711</v>
      </c>
      <c r="J211" s="26" t="s">
        <v>4636</v>
      </c>
      <c r="K211" s="32">
        <v>44223</v>
      </c>
    </row>
    <row r="212" spans="1:11" x14ac:dyDescent="0.3">
      <c r="A212" s="23" t="s">
        <v>2754</v>
      </c>
      <c r="B212" s="23" t="s">
        <v>5097</v>
      </c>
      <c r="C212" s="23" t="s">
        <v>4627</v>
      </c>
      <c r="D212" s="31">
        <v>37039</v>
      </c>
      <c r="E212" s="23">
        <v>9874404381</v>
      </c>
      <c r="F212" s="23" t="s">
        <v>5098</v>
      </c>
      <c r="G212" s="23" t="s">
        <v>4676</v>
      </c>
      <c r="H212" s="23" t="s">
        <v>4677</v>
      </c>
      <c r="I212" s="23" t="s">
        <v>4631</v>
      </c>
      <c r="J212" s="26" t="s">
        <v>4636</v>
      </c>
      <c r="K212" s="31">
        <v>43279</v>
      </c>
    </row>
    <row r="213" spans="1:11" hidden="1" x14ac:dyDescent="0.3">
      <c r="A213" s="26" t="s">
        <v>236</v>
      </c>
      <c r="B213" s="26" t="s">
        <v>5099</v>
      </c>
      <c r="C213" s="26" t="s">
        <v>4642</v>
      </c>
      <c r="D213" s="32">
        <v>37536</v>
      </c>
      <c r="E213" s="26">
        <v>9439562230</v>
      </c>
      <c r="F213" s="26" t="s">
        <v>5100</v>
      </c>
      <c r="G213" s="26" t="s">
        <v>4640</v>
      </c>
      <c r="H213" s="26" t="s">
        <v>4630</v>
      </c>
      <c r="I213" s="26" t="s">
        <v>4631</v>
      </c>
      <c r="J213" s="26" t="s">
        <v>4632</v>
      </c>
      <c r="K213" s="32">
        <v>44939</v>
      </c>
    </row>
    <row r="214" spans="1:11" hidden="1" x14ac:dyDescent="0.3">
      <c r="A214" s="23" t="s">
        <v>5101</v>
      </c>
      <c r="B214" s="23" t="s">
        <v>5102</v>
      </c>
      <c r="C214" s="26" t="s">
        <v>4642</v>
      </c>
      <c r="D214" s="31">
        <v>38827</v>
      </c>
      <c r="E214" s="23">
        <v>9891824663</v>
      </c>
      <c r="F214" s="23" t="s">
        <v>5103</v>
      </c>
      <c r="G214" s="23" t="s">
        <v>4656</v>
      </c>
      <c r="H214" s="23" t="s">
        <v>4630</v>
      </c>
      <c r="I214" s="23" t="s">
        <v>4631</v>
      </c>
      <c r="J214" s="23" t="s">
        <v>4636</v>
      </c>
      <c r="K214" s="31">
        <v>43204</v>
      </c>
    </row>
    <row r="215" spans="1:11" x14ac:dyDescent="0.3">
      <c r="A215" s="26" t="s">
        <v>3060</v>
      </c>
      <c r="B215" s="26" t="s">
        <v>5104</v>
      </c>
      <c r="C215" s="23" t="s">
        <v>4627</v>
      </c>
      <c r="D215" s="32">
        <v>28281</v>
      </c>
      <c r="E215" s="26">
        <v>9276610744</v>
      </c>
      <c r="F215" s="26" t="s">
        <v>5105</v>
      </c>
      <c r="G215" s="26" t="s">
        <v>4702</v>
      </c>
      <c r="H215" s="26" t="s">
        <v>4677</v>
      </c>
      <c r="I215" s="26" t="s">
        <v>4631</v>
      </c>
      <c r="J215" s="23" t="s">
        <v>4632</v>
      </c>
      <c r="K215" s="32">
        <v>43907</v>
      </c>
    </row>
    <row r="216" spans="1:11" x14ac:dyDescent="0.3">
      <c r="A216" s="23" t="s">
        <v>2043</v>
      </c>
      <c r="B216" s="23" t="s">
        <v>5106</v>
      </c>
      <c r="C216" s="23" t="s">
        <v>4627</v>
      </c>
      <c r="D216" s="31">
        <v>23259</v>
      </c>
      <c r="E216" s="23">
        <v>9615360022</v>
      </c>
      <c r="F216" s="23" t="s">
        <v>5107</v>
      </c>
      <c r="G216" s="23" t="s">
        <v>4661</v>
      </c>
      <c r="H216" s="23" t="s">
        <v>4630</v>
      </c>
      <c r="I216" s="23" t="s">
        <v>4631</v>
      </c>
      <c r="J216" s="23" t="s">
        <v>4632</v>
      </c>
      <c r="K216" s="31">
        <v>43215</v>
      </c>
    </row>
    <row r="217" spans="1:11" x14ac:dyDescent="0.3">
      <c r="A217" s="26" t="s">
        <v>501</v>
      </c>
      <c r="B217" s="26" t="s">
        <v>5108</v>
      </c>
      <c r="C217" s="23" t="s">
        <v>4627</v>
      </c>
      <c r="D217" s="32">
        <v>31044</v>
      </c>
      <c r="E217" s="26">
        <v>9365379125</v>
      </c>
      <c r="F217" s="26" t="s">
        <v>5109</v>
      </c>
      <c r="G217" s="26" t="s">
        <v>4629</v>
      </c>
      <c r="H217" s="26" t="s">
        <v>4630</v>
      </c>
      <c r="I217" s="26" t="s">
        <v>4631</v>
      </c>
      <c r="J217" s="23" t="s">
        <v>4632</v>
      </c>
      <c r="K217" s="32">
        <v>44126</v>
      </c>
    </row>
    <row r="218" spans="1:11" x14ac:dyDescent="0.3">
      <c r="A218" s="23" t="s">
        <v>5110</v>
      </c>
      <c r="B218" s="23" t="s">
        <v>5111</v>
      </c>
      <c r="C218" s="23" t="s">
        <v>4627</v>
      </c>
      <c r="D218" s="31">
        <v>21873</v>
      </c>
      <c r="E218" s="23">
        <v>9657996830</v>
      </c>
      <c r="F218" s="23" t="s">
        <v>5112</v>
      </c>
      <c r="G218" s="23" t="s">
        <v>4656</v>
      </c>
      <c r="H218" s="23" t="s">
        <v>4630</v>
      </c>
      <c r="I218" s="23" t="s">
        <v>4631</v>
      </c>
      <c r="J218" s="23" t="s">
        <v>4632</v>
      </c>
      <c r="K218" s="31">
        <v>44467</v>
      </c>
    </row>
    <row r="219" spans="1:11" x14ac:dyDescent="0.3">
      <c r="A219" s="26" t="s">
        <v>5113</v>
      </c>
      <c r="B219" s="26" t="s">
        <v>5114</v>
      </c>
      <c r="C219" s="23" t="s">
        <v>4627</v>
      </c>
      <c r="D219" s="32">
        <v>34459</v>
      </c>
      <c r="E219" s="26">
        <v>9771463117</v>
      </c>
      <c r="F219" s="26" t="s">
        <v>5115</v>
      </c>
      <c r="G219" s="26" t="s">
        <v>4661</v>
      </c>
      <c r="H219" s="26" t="s">
        <v>4630</v>
      </c>
      <c r="I219" s="26" t="s">
        <v>4631</v>
      </c>
      <c r="J219" s="23" t="s">
        <v>4632</v>
      </c>
      <c r="K219" s="32">
        <v>43492</v>
      </c>
    </row>
    <row r="220" spans="1:11" hidden="1" x14ac:dyDescent="0.3">
      <c r="A220" s="23" t="s">
        <v>1440</v>
      </c>
      <c r="B220" s="23" t="s">
        <v>5116</v>
      </c>
      <c r="C220" s="26" t="s">
        <v>4642</v>
      </c>
      <c r="D220" s="31">
        <v>22078</v>
      </c>
      <c r="E220" s="23">
        <v>9505224939</v>
      </c>
      <c r="F220" s="23" t="s">
        <v>5117</v>
      </c>
      <c r="G220" s="23" t="s">
        <v>4661</v>
      </c>
      <c r="H220" s="23" t="s">
        <v>4630</v>
      </c>
      <c r="I220" s="23" t="s">
        <v>4631</v>
      </c>
      <c r="J220" s="23" t="s">
        <v>5118</v>
      </c>
      <c r="K220" s="31">
        <v>43237</v>
      </c>
    </row>
    <row r="221" spans="1:11" x14ac:dyDescent="0.3">
      <c r="A221" s="26" t="s">
        <v>4244</v>
      </c>
      <c r="B221" s="26" t="s">
        <v>5119</v>
      </c>
      <c r="C221" s="23" t="s">
        <v>4627</v>
      </c>
      <c r="D221" s="32">
        <v>22121</v>
      </c>
      <c r="E221" s="26">
        <v>9158829061</v>
      </c>
      <c r="F221" s="26" t="s">
        <v>5120</v>
      </c>
      <c r="G221" s="26" t="s">
        <v>4661</v>
      </c>
      <c r="H221" s="26" t="s">
        <v>4630</v>
      </c>
      <c r="I221" s="26" t="s">
        <v>4631</v>
      </c>
      <c r="J221" s="23" t="s">
        <v>4632</v>
      </c>
      <c r="K221" s="32">
        <v>44911</v>
      </c>
    </row>
    <row r="222" spans="1:11" x14ac:dyDescent="0.3">
      <c r="A222" s="23" t="s">
        <v>295</v>
      </c>
      <c r="B222" s="23" t="s">
        <v>5121</v>
      </c>
      <c r="C222" s="23" t="s">
        <v>4627</v>
      </c>
      <c r="D222" s="31">
        <v>21918</v>
      </c>
      <c r="E222" s="23">
        <v>9156052697</v>
      </c>
      <c r="F222" s="23" t="s">
        <v>5122</v>
      </c>
      <c r="G222" s="23" t="s">
        <v>4702</v>
      </c>
      <c r="H222" s="23" t="s">
        <v>4677</v>
      </c>
      <c r="I222" s="23" t="s">
        <v>4631</v>
      </c>
      <c r="J222" s="23" t="s">
        <v>4730</v>
      </c>
      <c r="K222" s="31">
        <v>45391</v>
      </c>
    </row>
    <row r="223" spans="1:11" hidden="1" x14ac:dyDescent="0.3">
      <c r="A223" s="26" t="s">
        <v>3013</v>
      </c>
      <c r="B223" s="26" t="s">
        <v>5123</v>
      </c>
      <c r="C223" s="26" t="s">
        <v>4642</v>
      </c>
      <c r="D223" s="32">
        <v>33561</v>
      </c>
      <c r="E223" s="26">
        <v>9743789670</v>
      </c>
      <c r="F223" s="26" t="s">
        <v>5124</v>
      </c>
      <c r="G223" s="26" t="s">
        <v>4702</v>
      </c>
      <c r="H223" s="26" t="s">
        <v>4677</v>
      </c>
      <c r="I223" s="26" t="s">
        <v>4631</v>
      </c>
      <c r="J223" s="26" t="s">
        <v>4636</v>
      </c>
      <c r="K223" s="32">
        <v>44055</v>
      </c>
    </row>
    <row r="224" spans="1:11" hidden="1" x14ac:dyDescent="0.3">
      <c r="A224" s="23" t="s">
        <v>2099</v>
      </c>
      <c r="B224" s="23" t="s">
        <v>5125</v>
      </c>
      <c r="C224" s="26" t="s">
        <v>4642</v>
      </c>
      <c r="D224" s="31">
        <v>32670</v>
      </c>
      <c r="E224" s="23">
        <v>9953801568</v>
      </c>
      <c r="F224" s="23" t="s">
        <v>5126</v>
      </c>
      <c r="G224" s="23" t="s">
        <v>4696</v>
      </c>
      <c r="H224" s="23" t="s">
        <v>4697</v>
      </c>
      <c r="I224" s="23" t="s">
        <v>4631</v>
      </c>
      <c r="J224" s="23" t="s">
        <v>4730</v>
      </c>
      <c r="K224" s="31">
        <v>45002</v>
      </c>
    </row>
    <row r="225" spans="1:11" x14ac:dyDescent="0.3">
      <c r="A225" s="26" t="s">
        <v>1967</v>
      </c>
      <c r="B225" s="26" t="s">
        <v>5127</v>
      </c>
      <c r="C225" s="23" t="s">
        <v>4627</v>
      </c>
      <c r="D225" s="32">
        <v>31218</v>
      </c>
      <c r="E225" s="26">
        <v>9825609063</v>
      </c>
      <c r="F225" s="26" t="s">
        <v>5128</v>
      </c>
      <c r="G225" s="26" t="s">
        <v>4696</v>
      </c>
      <c r="H225" s="26" t="s">
        <v>4697</v>
      </c>
      <c r="I225" s="26" t="s">
        <v>4631</v>
      </c>
      <c r="J225" s="23" t="s">
        <v>4632</v>
      </c>
      <c r="K225" s="32">
        <v>45767</v>
      </c>
    </row>
    <row r="226" spans="1:11" hidden="1" x14ac:dyDescent="0.3">
      <c r="A226" s="23" t="s">
        <v>1753</v>
      </c>
      <c r="B226" s="23" t="s">
        <v>5129</v>
      </c>
      <c r="C226" s="26" t="s">
        <v>4642</v>
      </c>
      <c r="D226" s="31">
        <v>39351</v>
      </c>
      <c r="E226" s="23">
        <v>9215971195</v>
      </c>
      <c r="F226" s="23" t="s">
        <v>5130</v>
      </c>
      <c r="G226" s="23" t="s">
        <v>4676</v>
      </c>
      <c r="H226" s="23" t="s">
        <v>4677</v>
      </c>
      <c r="I226" s="23" t="s">
        <v>4631</v>
      </c>
      <c r="J226" s="23" t="s">
        <v>4636</v>
      </c>
      <c r="K226" s="31">
        <v>43889</v>
      </c>
    </row>
    <row r="227" spans="1:11" hidden="1" x14ac:dyDescent="0.3">
      <c r="A227" s="26" t="s">
        <v>5131</v>
      </c>
      <c r="B227" s="26" t="s">
        <v>5132</v>
      </c>
      <c r="C227" s="26" t="s">
        <v>4642</v>
      </c>
      <c r="D227" s="32">
        <v>26434</v>
      </c>
      <c r="E227" s="26">
        <v>9235271742</v>
      </c>
      <c r="F227" s="26" t="s">
        <v>5133</v>
      </c>
      <c r="G227" s="26" t="s">
        <v>4696</v>
      </c>
      <c r="H227" s="26" t="s">
        <v>4697</v>
      </c>
      <c r="I227" s="26" t="s">
        <v>4631</v>
      </c>
      <c r="J227" s="26" t="s">
        <v>4632</v>
      </c>
      <c r="K227" s="32">
        <v>45448</v>
      </c>
    </row>
    <row r="228" spans="1:11" x14ac:dyDescent="0.3">
      <c r="A228" s="23" t="s">
        <v>1613</v>
      </c>
      <c r="B228" s="23" t="s">
        <v>7259</v>
      </c>
      <c r="C228" s="23" t="s">
        <v>4627</v>
      </c>
      <c r="D228" s="31">
        <v>35864</v>
      </c>
      <c r="E228" s="23">
        <v>9766633565</v>
      </c>
      <c r="F228" s="23" t="s">
        <v>5134</v>
      </c>
      <c r="G228" s="23" t="s">
        <v>4640</v>
      </c>
      <c r="H228" s="23" t="s">
        <v>4630</v>
      </c>
      <c r="I228" s="23" t="s">
        <v>4631</v>
      </c>
      <c r="J228" s="26" t="s">
        <v>4636</v>
      </c>
      <c r="K228" s="31">
        <v>46069</v>
      </c>
    </row>
    <row r="229" spans="1:11" hidden="1" x14ac:dyDescent="0.3">
      <c r="A229" s="26" t="s">
        <v>1127</v>
      </c>
      <c r="B229" s="26" t="s">
        <v>5135</v>
      </c>
      <c r="C229" s="26" t="s">
        <v>4642</v>
      </c>
      <c r="D229" s="32">
        <v>21534</v>
      </c>
      <c r="E229" s="26">
        <v>9237096167</v>
      </c>
      <c r="F229" s="26" t="s">
        <v>5136</v>
      </c>
      <c r="G229" s="26" t="s">
        <v>4656</v>
      </c>
      <c r="H229" s="26" t="s">
        <v>4630</v>
      </c>
      <c r="I229" s="26" t="s">
        <v>4631</v>
      </c>
      <c r="J229" s="26" t="s">
        <v>4730</v>
      </c>
      <c r="K229" s="32">
        <v>43348</v>
      </c>
    </row>
    <row r="230" spans="1:11" x14ac:dyDescent="0.3">
      <c r="A230" s="23" t="s">
        <v>3118</v>
      </c>
      <c r="B230" s="23" t="s">
        <v>5137</v>
      </c>
      <c r="C230" s="23" t="s">
        <v>4627</v>
      </c>
      <c r="D230" s="31">
        <v>31812</v>
      </c>
      <c r="E230" s="23">
        <v>9726706507</v>
      </c>
      <c r="F230" s="23" t="s">
        <v>5138</v>
      </c>
      <c r="G230" s="23" t="s">
        <v>4702</v>
      </c>
      <c r="H230" s="23" t="s">
        <v>4677</v>
      </c>
      <c r="I230" s="23" t="s">
        <v>4631</v>
      </c>
      <c r="J230" s="26" t="s">
        <v>4636</v>
      </c>
      <c r="K230" s="31">
        <v>44375</v>
      </c>
    </row>
    <row r="231" spans="1:11" x14ac:dyDescent="0.3">
      <c r="A231" s="26" t="s">
        <v>2001</v>
      </c>
      <c r="B231" s="26" t="s">
        <v>5139</v>
      </c>
      <c r="C231" s="23" t="s">
        <v>4627</v>
      </c>
      <c r="D231" s="32">
        <v>31326</v>
      </c>
      <c r="E231" s="26">
        <v>9496028184</v>
      </c>
      <c r="F231" s="26" t="s">
        <v>5140</v>
      </c>
      <c r="G231" s="26" t="s">
        <v>4934</v>
      </c>
      <c r="H231" s="26" t="s">
        <v>4837</v>
      </c>
      <c r="I231" s="26" t="s">
        <v>4711</v>
      </c>
      <c r="J231" s="26" t="s">
        <v>4636</v>
      </c>
      <c r="K231" s="32">
        <v>44293</v>
      </c>
    </row>
    <row r="232" spans="1:11" hidden="1" x14ac:dyDescent="0.3">
      <c r="A232" s="23" t="s">
        <v>258</v>
      </c>
      <c r="B232" s="23" t="s">
        <v>5141</v>
      </c>
      <c r="C232" s="26" t="s">
        <v>4642</v>
      </c>
      <c r="D232" s="31">
        <v>36706</v>
      </c>
      <c r="E232" s="23">
        <v>9158634129</v>
      </c>
      <c r="F232" s="23" t="s">
        <v>5142</v>
      </c>
      <c r="G232" s="23" t="s">
        <v>4692</v>
      </c>
      <c r="H232" s="23" t="s">
        <v>4693</v>
      </c>
      <c r="I232" s="23" t="s">
        <v>4648</v>
      </c>
      <c r="J232" s="23" t="s">
        <v>4730</v>
      </c>
      <c r="K232" s="31">
        <v>45392</v>
      </c>
    </row>
    <row r="233" spans="1:11" hidden="1" x14ac:dyDescent="0.3">
      <c r="A233" s="26" t="s">
        <v>712</v>
      </c>
      <c r="B233" s="26" t="s">
        <v>5143</v>
      </c>
      <c r="C233" s="26" t="s">
        <v>4642</v>
      </c>
      <c r="D233" s="32">
        <v>26684</v>
      </c>
      <c r="E233" s="26">
        <v>9466738585</v>
      </c>
      <c r="F233" s="26" t="s">
        <v>5144</v>
      </c>
      <c r="G233" s="26" t="s">
        <v>4656</v>
      </c>
      <c r="H233" s="26" t="s">
        <v>4630</v>
      </c>
      <c r="I233" s="26" t="s">
        <v>4631</v>
      </c>
      <c r="J233" s="26" t="s">
        <v>4632</v>
      </c>
      <c r="K233" s="32">
        <v>43381</v>
      </c>
    </row>
    <row r="234" spans="1:11" x14ac:dyDescent="0.3">
      <c r="A234" s="23" t="s">
        <v>702</v>
      </c>
      <c r="B234" s="23" t="s">
        <v>5145</v>
      </c>
      <c r="C234" s="23" t="s">
        <v>4627</v>
      </c>
      <c r="D234" s="31">
        <v>35405</v>
      </c>
      <c r="E234" s="23">
        <v>9843473702</v>
      </c>
      <c r="F234" s="23" t="s">
        <v>5146</v>
      </c>
      <c r="G234" s="23" t="s">
        <v>4676</v>
      </c>
      <c r="H234" s="23" t="s">
        <v>4677</v>
      </c>
      <c r="I234" s="23" t="s">
        <v>4631</v>
      </c>
      <c r="J234" s="23" t="s">
        <v>4632</v>
      </c>
      <c r="K234" s="31">
        <v>45557</v>
      </c>
    </row>
    <row r="235" spans="1:11" x14ac:dyDescent="0.3">
      <c r="A235" s="26" t="s">
        <v>3544</v>
      </c>
      <c r="B235" s="26" t="s">
        <v>5147</v>
      </c>
      <c r="C235" s="23" t="s">
        <v>4627</v>
      </c>
      <c r="D235" s="32">
        <v>31088</v>
      </c>
      <c r="E235" s="26">
        <v>9421726973</v>
      </c>
      <c r="F235" s="26" t="s">
        <v>5148</v>
      </c>
      <c r="G235" s="26" t="s">
        <v>4696</v>
      </c>
      <c r="H235" s="26" t="s">
        <v>4697</v>
      </c>
      <c r="I235" s="26" t="s">
        <v>4631</v>
      </c>
      <c r="J235" s="23" t="s">
        <v>4632</v>
      </c>
      <c r="K235" s="32">
        <v>45624</v>
      </c>
    </row>
    <row r="236" spans="1:11" hidden="1" x14ac:dyDescent="0.3">
      <c r="A236" s="23" t="s">
        <v>996</v>
      </c>
      <c r="B236" s="23" t="s">
        <v>5149</v>
      </c>
      <c r="C236" s="26" t="s">
        <v>4642</v>
      </c>
      <c r="D236" s="31">
        <v>21472</v>
      </c>
      <c r="E236" s="23">
        <v>9335585271</v>
      </c>
      <c r="F236" s="23" t="s">
        <v>5150</v>
      </c>
      <c r="G236" s="23" t="s">
        <v>4753</v>
      </c>
      <c r="H236" s="23" t="s">
        <v>4630</v>
      </c>
      <c r="I236" s="23" t="s">
        <v>4631</v>
      </c>
      <c r="J236" s="23" t="s">
        <v>4730</v>
      </c>
      <c r="K236" s="31">
        <v>45132</v>
      </c>
    </row>
    <row r="237" spans="1:11" hidden="1" x14ac:dyDescent="0.3">
      <c r="A237" s="26" t="s">
        <v>1784</v>
      </c>
      <c r="B237" s="26" t="s">
        <v>5151</v>
      </c>
      <c r="C237" s="26" t="s">
        <v>4642</v>
      </c>
      <c r="D237" s="32">
        <v>35377</v>
      </c>
      <c r="E237" s="26">
        <v>9328855734</v>
      </c>
      <c r="F237" s="26" t="s">
        <v>5152</v>
      </c>
      <c r="G237" s="26" t="s">
        <v>4692</v>
      </c>
      <c r="H237" s="26" t="s">
        <v>4693</v>
      </c>
      <c r="I237" s="26" t="s">
        <v>4648</v>
      </c>
      <c r="J237" s="26" t="s">
        <v>4632</v>
      </c>
      <c r="K237" s="32">
        <v>45656</v>
      </c>
    </row>
    <row r="238" spans="1:11" x14ac:dyDescent="0.3">
      <c r="A238" s="23" t="s">
        <v>140</v>
      </c>
      <c r="B238" s="23" t="s">
        <v>5153</v>
      </c>
      <c r="C238" s="23" t="s">
        <v>4627</v>
      </c>
      <c r="D238" s="31">
        <v>32407</v>
      </c>
      <c r="E238" s="23">
        <v>9529832349</v>
      </c>
      <c r="F238" s="23" t="s">
        <v>5154</v>
      </c>
      <c r="G238" s="23" t="s">
        <v>4635</v>
      </c>
      <c r="H238" s="23" t="s">
        <v>4630</v>
      </c>
      <c r="I238" s="23" t="s">
        <v>4631</v>
      </c>
      <c r="J238" s="23" t="s">
        <v>4632</v>
      </c>
      <c r="K238" s="31">
        <v>43941</v>
      </c>
    </row>
    <row r="239" spans="1:11" hidden="1" x14ac:dyDescent="0.3">
      <c r="A239" s="26" t="s">
        <v>3304</v>
      </c>
      <c r="B239" s="26" t="s">
        <v>5155</v>
      </c>
      <c r="C239" s="26" t="s">
        <v>4642</v>
      </c>
      <c r="D239" s="32">
        <v>22506</v>
      </c>
      <c r="E239" s="26">
        <v>9132231138</v>
      </c>
      <c r="F239" s="26" t="s">
        <v>5156</v>
      </c>
      <c r="G239" s="26" t="s">
        <v>4629</v>
      </c>
      <c r="H239" s="26" t="s">
        <v>4630</v>
      </c>
      <c r="I239" s="26" t="s">
        <v>4631</v>
      </c>
      <c r="J239" s="26" t="s">
        <v>4636</v>
      </c>
      <c r="K239" s="32">
        <v>44566</v>
      </c>
    </row>
    <row r="240" spans="1:11" hidden="1" x14ac:dyDescent="0.3">
      <c r="A240" s="23" t="s">
        <v>3630</v>
      </c>
      <c r="B240" s="23" t="s">
        <v>5157</v>
      </c>
      <c r="C240" s="26" t="s">
        <v>4642</v>
      </c>
      <c r="D240" s="31">
        <v>26460</v>
      </c>
      <c r="E240" s="23">
        <v>9728875974</v>
      </c>
      <c r="F240" s="23" t="s">
        <v>5158</v>
      </c>
      <c r="G240" s="23" t="s">
        <v>4753</v>
      </c>
      <c r="H240" s="23" t="s">
        <v>4630</v>
      </c>
      <c r="I240" s="23" t="s">
        <v>4631</v>
      </c>
      <c r="J240" s="23" t="s">
        <v>4636</v>
      </c>
      <c r="K240" s="31">
        <v>45686</v>
      </c>
    </row>
    <row r="241" spans="1:11" hidden="1" x14ac:dyDescent="0.3">
      <c r="A241" s="26" t="s">
        <v>5159</v>
      </c>
      <c r="B241" s="26" t="s">
        <v>5160</v>
      </c>
      <c r="C241" s="26" t="s">
        <v>4642</v>
      </c>
      <c r="D241" s="32">
        <v>26614</v>
      </c>
      <c r="E241" s="26">
        <v>9405051006</v>
      </c>
      <c r="F241" s="26" t="s">
        <v>5161</v>
      </c>
      <c r="G241" s="26" t="s">
        <v>4735</v>
      </c>
      <c r="H241" s="26" t="s">
        <v>4735</v>
      </c>
      <c r="I241" s="26" t="s">
        <v>4653</v>
      </c>
      <c r="J241" s="26" t="s">
        <v>4632</v>
      </c>
      <c r="K241" s="32">
        <v>43911</v>
      </c>
    </row>
    <row r="242" spans="1:11" x14ac:dyDescent="0.3">
      <c r="A242" s="23" t="s">
        <v>5162</v>
      </c>
      <c r="B242" s="23" t="s">
        <v>5163</v>
      </c>
      <c r="C242" s="23" t="s">
        <v>4627</v>
      </c>
      <c r="D242" s="31">
        <v>31225</v>
      </c>
      <c r="E242" s="23">
        <v>9364102119</v>
      </c>
      <c r="F242" s="23" t="s">
        <v>5164</v>
      </c>
      <c r="G242" s="23" t="s">
        <v>4640</v>
      </c>
      <c r="H242" s="23" t="s">
        <v>4630</v>
      </c>
      <c r="I242" s="23" t="s">
        <v>4631</v>
      </c>
      <c r="J242" s="23" t="s">
        <v>4632</v>
      </c>
      <c r="K242" s="31">
        <v>45372</v>
      </c>
    </row>
    <row r="243" spans="1:11" x14ac:dyDescent="0.3">
      <c r="A243" s="26" t="s">
        <v>2202</v>
      </c>
      <c r="B243" s="26" t="s">
        <v>7259</v>
      </c>
      <c r="C243" s="23" t="s">
        <v>4627</v>
      </c>
      <c r="D243" s="32">
        <v>28668</v>
      </c>
      <c r="E243" s="26">
        <v>9122541876</v>
      </c>
      <c r="F243" s="26" t="s">
        <v>5165</v>
      </c>
      <c r="G243" s="26" t="s">
        <v>4629</v>
      </c>
      <c r="H243" s="26" t="s">
        <v>4630</v>
      </c>
      <c r="I243" s="26" t="s">
        <v>4631</v>
      </c>
      <c r="J243" s="26" t="s">
        <v>4730</v>
      </c>
      <c r="K243" s="32">
        <v>43515</v>
      </c>
    </row>
    <row r="244" spans="1:11" x14ac:dyDescent="0.3">
      <c r="A244" s="23" t="s">
        <v>2886</v>
      </c>
      <c r="B244" s="23" t="s">
        <v>5166</v>
      </c>
      <c r="C244" s="23" t="s">
        <v>4627</v>
      </c>
      <c r="D244" s="31">
        <v>23726</v>
      </c>
      <c r="E244" s="23">
        <v>9325740666</v>
      </c>
      <c r="F244" s="23" t="s">
        <v>5167</v>
      </c>
      <c r="G244" s="23" t="s">
        <v>4753</v>
      </c>
      <c r="H244" s="23" t="s">
        <v>4630</v>
      </c>
      <c r="I244" s="23" t="s">
        <v>4631</v>
      </c>
      <c r="J244" s="26" t="s">
        <v>4636</v>
      </c>
      <c r="K244" s="31">
        <v>44487</v>
      </c>
    </row>
    <row r="245" spans="1:11" x14ac:dyDescent="0.3">
      <c r="A245" s="26" t="s">
        <v>1348</v>
      </c>
      <c r="B245" s="26" t="s">
        <v>5168</v>
      </c>
      <c r="C245" s="23" t="s">
        <v>4627</v>
      </c>
      <c r="D245" s="32">
        <v>32291</v>
      </c>
      <c r="E245" s="26">
        <v>9283996190</v>
      </c>
      <c r="F245" s="26" t="s">
        <v>5169</v>
      </c>
      <c r="G245" s="26" t="s">
        <v>4656</v>
      </c>
      <c r="H245" s="26" t="s">
        <v>4630</v>
      </c>
      <c r="I245" s="26" t="s">
        <v>4631</v>
      </c>
      <c r="J245" s="26" t="s">
        <v>4636</v>
      </c>
      <c r="K245" s="32">
        <v>45808</v>
      </c>
    </row>
    <row r="246" spans="1:11" x14ac:dyDescent="0.3">
      <c r="A246" s="23" t="s">
        <v>5170</v>
      </c>
      <c r="B246" s="23" t="s">
        <v>5171</v>
      </c>
      <c r="C246" s="23" t="s">
        <v>4627</v>
      </c>
      <c r="D246" s="31">
        <v>22232</v>
      </c>
      <c r="E246" s="23">
        <v>9255082939</v>
      </c>
      <c r="F246" s="23" t="s">
        <v>5172</v>
      </c>
      <c r="G246" s="23" t="s">
        <v>4646</v>
      </c>
      <c r="H246" s="23" t="s">
        <v>4647</v>
      </c>
      <c r="I246" s="23" t="s">
        <v>4648</v>
      </c>
      <c r="J246" s="23" t="s">
        <v>4632</v>
      </c>
      <c r="K246" s="31">
        <v>43586</v>
      </c>
    </row>
    <row r="247" spans="1:11" hidden="1" x14ac:dyDescent="0.3">
      <c r="A247" s="26" t="s">
        <v>383</v>
      </c>
      <c r="B247" s="26" t="s">
        <v>5173</v>
      </c>
      <c r="C247" s="26" t="s">
        <v>4642</v>
      </c>
      <c r="D247" s="32">
        <v>32482</v>
      </c>
      <c r="E247" s="26">
        <v>9501853574</v>
      </c>
      <c r="F247" s="26" t="s">
        <v>5174</v>
      </c>
      <c r="G247" s="26" t="s">
        <v>4934</v>
      </c>
      <c r="H247" s="26" t="s">
        <v>4837</v>
      </c>
      <c r="I247" s="26" t="s">
        <v>4711</v>
      </c>
      <c r="J247" s="26" t="s">
        <v>4730</v>
      </c>
      <c r="K247" s="32">
        <v>45945</v>
      </c>
    </row>
    <row r="248" spans="1:11" x14ac:dyDescent="0.3">
      <c r="A248" s="23" t="s">
        <v>3098</v>
      </c>
      <c r="B248" s="23" t="s">
        <v>5175</v>
      </c>
      <c r="C248" s="23" t="s">
        <v>4627</v>
      </c>
      <c r="D248" s="31">
        <v>28103</v>
      </c>
      <c r="E248" s="23">
        <v>9919353456</v>
      </c>
      <c r="F248" s="23" t="s">
        <v>5176</v>
      </c>
      <c r="G248" s="23" t="s">
        <v>4702</v>
      </c>
      <c r="H248" s="23" t="s">
        <v>4677</v>
      </c>
      <c r="I248" s="23" t="s">
        <v>4631</v>
      </c>
      <c r="J248" s="23" t="s">
        <v>4632</v>
      </c>
      <c r="K248" s="31">
        <v>43290</v>
      </c>
    </row>
    <row r="249" spans="1:11" x14ac:dyDescent="0.3">
      <c r="A249" s="26" t="s">
        <v>3070</v>
      </c>
      <c r="B249" s="26" t="s">
        <v>5177</v>
      </c>
      <c r="C249" s="23" t="s">
        <v>4627</v>
      </c>
      <c r="D249" s="32">
        <v>29729</v>
      </c>
      <c r="E249" s="26">
        <v>9451844369</v>
      </c>
      <c r="F249" s="26" t="s">
        <v>5178</v>
      </c>
      <c r="G249" s="26" t="s">
        <v>4656</v>
      </c>
      <c r="H249" s="26" t="s">
        <v>4630</v>
      </c>
      <c r="I249" s="26" t="s">
        <v>4631</v>
      </c>
      <c r="J249" s="23" t="s">
        <v>4632</v>
      </c>
      <c r="K249" s="32">
        <v>43709</v>
      </c>
    </row>
    <row r="250" spans="1:11" hidden="1" x14ac:dyDescent="0.3">
      <c r="A250" s="23" t="s">
        <v>3268</v>
      </c>
      <c r="B250" s="23" t="s">
        <v>5179</v>
      </c>
      <c r="C250" s="26" t="s">
        <v>4642</v>
      </c>
      <c r="D250" s="31">
        <v>36744</v>
      </c>
      <c r="E250" s="23">
        <v>9625049703</v>
      </c>
      <c r="F250" s="23" t="s">
        <v>5180</v>
      </c>
      <c r="G250" s="23" t="s">
        <v>4640</v>
      </c>
      <c r="H250" s="23" t="s">
        <v>4630</v>
      </c>
      <c r="I250" s="23" t="s">
        <v>4631</v>
      </c>
      <c r="J250" s="23" t="s">
        <v>4632</v>
      </c>
      <c r="K250" s="31">
        <v>45493</v>
      </c>
    </row>
    <row r="251" spans="1:11" x14ac:dyDescent="0.3">
      <c r="A251" s="26" t="s">
        <v>1543</v>
      </c>
      <c r="B251" s="26" t="s">
        <v>5181</v>
      </c>
      <c r="C251" s="23" t="s">
        <v>4627</v>
      </c>
      <c r="D251" s="32">
        <v>22215</v>
      </c>
      <c r="E251" s="26">
        <v>9646119914</v>
      </c>
      <c r="F251" s="26" t="s">
        <v>5182</v>
      </c>
      <c r="G251" s="26" t="s">
        <v>4661</v>
      </c>
      <c r="H251" s="26" t="s">
        <v>4630</v>
      </c>
      <c r="I251" s="26" t="s">
        <v>4631</v>
      </c>
      <c r="J251" s="23" t="s">
        <v>4632</v>
      </c>
      <c r="K251" s="32">
        <v>43786</v>
      </c>
    </row>
    <row r="252" spans="1:11" hidden="1" x14ac:dyDescent="0.3">
      <c r="A252" s="23" t="s">
        <v>3617</v>
      </c>
      <c r="B252" s="23" t="s">
        <v>5183</v>
      </c>
      <c r="C252" s="26" t="s">
        <v>4642</v>
      </c>
      <c r="D252" s="31">
        <v>37093</v>
      </c>
      <c r="E252" s="23">
        <v>9292198192</v>
      </c>
      <c r="F252" s="23" t="s">
        <v>5184</v>
      </c>
      <c r="G252" s="23" t="s">
        <v>4672</v>
      </c>
      <c r="H252" s="23" t="s">
        <v>4673</v>
      </c>
      <c r="I252" s="23" t="s">
        <v>4631</v>
      </c>
      <c r="J252" s="23" t="s">
        <v>4636</v>
      </c>
      <c r="K252" s="31">
        <v>45002</v>
      </c>
    </row>
    <row r="253" spans="1:11" hidden="1" x14ac:dyDescent="0.3">
      <c r="A253" s="26" t="s">
        <v>2352</v>
      </c>
      <c r="B253" s="26" t="s">
        <v>5185</v>
      </c>
      <c r="C253" s="26" t="s">
        <v>4642</v>
      </c>
      <c r="D253" s="32">
        <v>35926</v>
      </c>
      <c r="E253" s="26">
        <v>9631278888</v>
      </c>
      <c r="F253" s="26" t="s">
        <v>5186</v>
      </c>
      <c r="G253" s="26" t="s">
        <v>4635</v>
      </c>
      <c r="H253" s="26" t="s">
        <v>4630</v>
      </c>
      <c r="I253" s="26" t="s">
        <v>4631</v>
      </c>
      <c r="J253" s="26" t="s">
        <v>4636</v>
      </c>
      <c r="K253" s="32">
        <v>46032</v>
      </c>
    </row>
    <row r="254" spans="1:11" hidden="1" x14ac:dyDescent="0.3">
      <c r="A254" s="23" t="s">
        <v>940</v>
      </c>
      <c r="B254" s="23" t="s">
        <v>5187</v>
      </c>
      <c r="C254" s="26" t="s">
        <v>4642</v>
      </c>
      <c r="D254" s="31">
        <v>39225</v>
      </c>
      <c r="E254" s="23">
        <v>9139303775</v>
      </c>
      <c r="F254" s="23" t="s">
        <v>5188</v>
      </c>
      <c r="G254" s="23" t="s">
        <v>4696</v>
      </c>
      <c r="H254" s="23" t="s">
        <v>4697</v>
      </c>
      <c r="I254" s="23" t="s">
        <v>4631</v>
      </c>
      <c r="J254" s="23" t="s">
        <v>4636</v>
      </c>
      <c r="K254" s="31">
        <v>45762</v>
      </c>
    </row>
    <row r="255" spans="1:11" x14ac:dyDescent="0.3">
      <c r="A255" s="26" t="s">
        <v>1205</v>
      </c>
      <c r="B255" s="26" t="s">
        <v>5189</v>
      </c>
      <c r="C255" s="23" t="s">
        <v>4627</v>
      </c>
      <c r="D255" s="32">
        <v>27770</v>
      </c>
      <c r="E255" s="26">
        <v>9334713230</v>
      </c>
      <c r="F255" s="26" t="s">
        <v>5190</v>
      </c>
      <c r="G255" s="26" t="s">
        <v>4656</v>
      </c>
      <c r="H255" s="26" t="s">
        <v>4630</v>
      </c>
      <c r="I255" s="26" t="s">
        <v>4631</v>
      </c>
      <c r="J255" s="26" t="s">
        <v>4636</v>
      </c>
      <c r="K255" s="32">
        <v>44722</v>
      </c>
    </row>
    <row r="256" spans="1:11" hidden="1" x14ac:dyDescent="0.3">
      <c r="A256" s="23" t="s">
        <v>918</v>
      </c>
      <c r="B256" s="23" t="s">
        <v>5191</v>
      </c>
      <c r="C256" s="26" t="s">
        <v>4642</v>
      </c>
      <c r="D256" s="31">
        <v>32348</v>
      </c>
      <c r="E256" s="23">
        <v>9691150686</v>
      </c>
      <c r="F256" s="23" t="s">
        <v>5192</v>
      </c>
      <c r="G256" s="23" t="s">
        <v>4702</v>
      </c>
      <c r="H256" s="23" t="s">
        <v>4677</v>
      </c>
      <c r="I256" s="23" t="s">
        <v>4631</v>
      </c>
      <c r="J256" s="23" t="s">
        <v>4632</v>
      </c>
      <c r="K256" s="31">
        <v>44143</v>
      </c>
    </row>
    <row r="257" spans="1:11" x14ac:dyDescent="0.3">
      <c r="A257" s="26" t="s">
        <v>3422</v>
      </c>
      <c r="B257" s="26" t="s">
        <v>5193</v>
      </c>
      <c r="C257" s="23" t="s">
        <v>4627</v>
      </c>
      <c r="D257" s="32">
        <v>37090</v>
      </c>
      <c r="E257" s="26">
        <v>9347151294</v>
      </c>
      <c r="F257" s="26" t="s">
        <v>5194</v>
      </c>
      <c r="G257" s="26" t="s">
        <v>4661</v>
      </c>
      <c r="H257" s="26" t="s">
        <v>4630</v>
      </c>
      <c r="I257" s="26" t="s">
        <v>4631</v>
      </c>
      <c r="J257" s="26" t="s">
        <v>4636</v>
      </c>
      <c r="K257" s="32">
        <v>44541</v>
      </c>
    </row>
    <row r="258" spans="1:11" x14ac:dyDescent="0.3">
      <c r="A258" s="23" t="s">
        <v>734</v>
      </c>
      <c r="B258" s="23" t="s">
        <v>5195</v>
      </c>
      <c r="C258" s="23" t="s">
        <v>4627</v>
      </c>
      <c r="D258" s="31">
        <v>31112</v>
      </c>
      <c r="E258" s="23">
        <v>9584419915</v>
      </c>
      <c r="F258" s="23" t="s">
        <v>5196</v>
      </c>
      <c r="G258" s="23" t="s">
        <v>4676</v>
      </c>
      <c r="H258" s="23" t="s">
        <v>4677</v>
      </c>
      <c r="I258" s="23" t="s">
        <v>4631</v>
      </c>
      <c r="J258" s="26" t="s">
        <v>4636</v>
      </c>
      <c r="K258" s="31">
        <v>44846</v>
      </c>
    </row>
    <row r="259" spans="1:11" hidden="1" x14ac:dyDescent="0.3">
      <c r="A259" s="26" t="s">
        <v>2258</v>
      </c>
      <c r="B259" s="26" t="s">
        <v>5197</v>
      </c>
      <c r="C259" s="26" t="s">
        <v>4642</v>
      </c>
      <c r="D259" s="32">
        <v>36393</v>
      </c>
      <c r="E259" s="26">
        <v>9393152423</v>
      </c>
      <c r="F259" s="26" t="s">
        <v>5198</v>
      </c>
      <c r="G259" s="26" t="s">
        <v>4702</v>
      </c>
      <c r="H259" s="26" t="s">
        <v>4677</v>
      </c>
      <c r="I259" s="26" t="s">
        <v>4631</v>
      </c>
      <c r="J259" s="26" t="s">
        <v>4636</v>
      </c>
      <c r="K259" s="32">
        <v>44399</v>
      </c>
    </row>
    <row r="260" spans="1:11" hidden="1" x14ac:dyDescent="0.3">
      <c r="A260" s="23" t="s">
        <v>2020</v>
      </c>
      <c r="B260" s="23" t="s">
        <v>5199</v>
      </c>
      <c r="C260" s="26" t="s">
        <v>4642</v>
      </c>
      <c r="D260" s="31">
        <v>28793</v>
      </c>
      <c r="E260" s="23">
        <v>9181484595</v>
      </c>
      <c r="F260" s="23" t="s">
        <v>5200</v>
      </c>
      <c r="G260" s="23" t="s">
        <v>4753</v>
      </c>
      <c r="H260" s="23" t="s">
        <v>4630</v>
      </c>
      <c r="I260" s="23" t="s">
        <v>4631</v>
      </c>
      <c r="J260" s="23" t="s">
        <v>4636</v>
      </c>
      <c r="K260" s="31">
        <v>45744</v>
      </c>
    </row>
    <row r="261" spans="1:11" x14ac:dyDescent="0.3">
      <c r="A261" s="26" t="s">
        <v>1331</v>
      </c>
      <c r="B261" s="26" t="s">
        <v>5201</v>
      </c>
      <c r="C261" s="23" t="s">
        <v>4627</v>
      </c>
      <c r="D261" s="32">
        <v>36531</v>
      </c>
      <c r="E261" s="26">
        <v>9686962999</v>
      </c>
      <c r="F261" s="26" t="s">
        <v>5202</v>
      </c>
      <c r="G261" s="26" t="s">
        <v>4661</v>
      </c>
      <c r="H261" s="26" t="s">
        <v>4630</v>
      </c>
      <c r="I261" s="26" t="s">
        <v>4631</v>
      </c>
      <c r="J261" s="26" t="s">
        <v>4636</v>
      </c>
      <c r="K261" s="32">
        <v>45201</v>
      </c>
    </row>
    <row r="262" spans="1:11" x14ac:dyDescent="0.3">
      <c r="A262" s="23" t="s">
        <v>5203</v>
      </c>
      <c r="B262" s="23" t="s">
        <v>5204</v>
      </c>
      <c r="C262" s="23" t="s">
        <v>4627</v>
      </c>
      <c r="D262" s="31">
        <v>23314</v>
      </c>
      <c r="E262" s="23">
        <v>9176610062</v>
      </c>
      <c r="F262" s="23" t="s">
        <v>5205</v>
      </c>
      <c r="G262" s="23" t="s">
        <v>4640</v>
      </c>
      <c r="H262" s="23" t="s">
        <v>4630</v>
      </c>
      <c r="I262" s="23" t="s">
        <v>4631</v>
      </c>
      <c r="J262" s="23" t="s">
        <v>4632</v>
      </c>
      <c r="K262" s="31">
        <v>43586</v>
      </c>
    </row>
    <row r="263" spans="1:11" hidden="1" x14ac:dyDescent="0.3">
      <c r="A263" s="26" t="s">
        <v>2245</v>
      </c>
      <c r="B263" s="26" t="s">
        <v>5206</v>
      </c>
      <c r="C263" s="26" t="s">
        <v>4642</v>
      </c>
      <c r="D263" s="32">
        <v>26533</v>
      </c>
      <c r="E263" s="26">
        <v>9453520145</v>
      </c>
      <c r="F263" s="26" t="s">
        <v>5207</v>
      </c>
      <c r="G263" s="26" t="s">
        <v>4672</v>
      </c>
      <c r="H263" s="26" t="s">
        <v>4673</v>
      </c>
      <c r="I263" s="26" t="s">
        <v>4631</v>
      </c>
      <c r="J263" s="26" t="s">
        <v>4636</v>
      </c>
      <c r="K263" s="32">
        <v>45866</v>
      </c>
    </row>
    <row r="264" spans="1:11" x14ac:dyDescent="0.3">
      <c r="A264" s="23" t="s">
        <v>537</v>
      </c>
      <c r="B264" s="23" t="s">
        <v>5208</v>
      </c>
      <c r="C264" s="23" t="s">
        <v>4627</v>
      </c>
      <c r="D264" s="31">
        <v>24607</v>
      </c>
      <c r="E264" s="23">
        <v>9894376757</v>
      </c>
      <c r="F264" s="23" t="s">
        <v>5209</v>
      </c>
      <c r="G264" s="23" t="s">
        <v>4640</v>
      </c>
      <c r="H264" s="23" t="s">
        <v>4630</v>
      </c>
      <c r="I264" s="23" t="s">
        <v>4631</v>
      </c>
      <c r="J264" s="23" t="s">
        <v>4730</v>
      </c>
      <c r="K264" s="31">
        <v>46034</v>
      </c>
    </row>
    <row r="265" spans="1:11" x14ac:dyDescent="0.3">
      <c r="A265" s="26" t="s">
        <v>2134</v>
      </c>
      <c r="B265" s="26" t="s">
        <v>5210</v>
      </c>
      <c r="C265" s="23" t="s">
        <v>4627</v>
      </c>
      <c r="D265" s="32">
        <v>29903</v>
      </c>
      <c r="E265" s="26">
        <v>9982947411</v>
      </c>
      <c r="F265" s="26" t="s">
        <v>5211</v>
      </c>
      <c r="G265" s="26" t="s">
        <v>4640</v>
      </c>
      <c r="H265" s="26" t="s">
        <v>4630</v>
      </c>
      <c r="I265" s="26" t="s">
        <v>4631</v>
      </c>
      <c r="J265" s="26" t="s">
        <v>4730</v>
      </c>
      <c r="K265" s="32">
        <v>44255</v>
      </c>
    </row>
    <row r="266" spans="1:11" hidden="1" x14ac:dyDescent="0.3">
      <c r="A266" s="23" t="s">
        <v>4539</v>
      </c>
      <c r="B266" s="23" t="s">
        <v>5212</v>
      </c>
      <c r="C266" s="26" t="s">
        <v>4642</v>
      </c>
      <c r="D266" s="31">
        <v>39093</v>
      </c>
      <c r="E266" s="23">
        <v>9112767564</v>
      </c>
      <c r="F266" s="23" t="s">
        <v>5213</v>
      </c>
      <c r="G266" s="23" t="s">
        <v>4702</v>
      </c>
      <c r="H266" s="23" t="s">
        <v>4677</v>
      </c>
      <c r="I266" s="23" t="s">
        <v>4631</v>
      </c>
      <c r="J266" s="23" t="s">
        <v>4632</v>
      </c>
      <c r="K266" s="31">
        <v>45785</v>
      </c>
    </row>
    <row r="267" spans="1:11" x14ac:dyDescent="0.3">
      <c r="A267" s="26" t="s">
        <v>3330</v>
      </c>
      <c r="B267" s="26" t="s">
        <v>5214</v>
      </c>
      <c r="C267" s="23" t="s">
        <v>4627</v>
      </c>
      <c r="D267" s="32">
        <v>24981</v>
      </c>
      <c r="E267" s="26">
        <v>9344360546</v>
      </c>
      <c r="F267" s="26" t="s">
        <v>5215</v>
      </c>
      <c r="G267" s="26" t="s">
        <v>4672</v>
      </c>
      <c r="H267" s="26" t="s">
        <v>4673</v>
      </c>
      <c r="I267" s="26" t="s">
        <v>4631</v>
      </c>
      <c r="J267" s="23" t="s">
        <v>4632</v>
      </c>
      <c r="K267" s="32">
        <v>44729</v>
      </c>
    </row>
    <row r="268" spans="1:11" hidden="1" x14ac:dyDescent="0.3">
      <c r="A268" s="23" t="s">
        <v>71</v>
      </c>
      <c r="B268" s="23" t="s">
        <v>5216</v>
      </c>
      <c r="C268" s="26" t="s">
        <v>4642</v>
      </c>
      <c r="D268" s="31">
        <v>36992</v>
      </c>
      <c r="E268" s="23">
        <v>9943933854</v>
      </c>
      <c r="F268" s="23" t="s">
        <v>5217</v>
      </c>
      <c r="G268" s="23" t="s">
        <v>4656</v>
      </c>
      <c r="H268" s="23" t="s">
        <v>4630</v>
      </c>
      <c r="I268" s="23" t="s">
        <v>4631</v>
      </c>
      <c r="J268" s="23" t="s">
        <v>4636</v>
      </c>
      <c r="K268" s="31">
        <v>45505</v>
      </c>
    </row>
    <row r="269" spans="1:11" hidden="1" x14ac:dyDescent="0.3">
      <c r="A269" s="26" t="s">
        <v>3847</v>
      </c>
      <c r="B269" s="26" t="s">
        <v>5218</v>
      </c>
      <c r="C269" s="26" t="s">
        <v>4642</v>
      </c>
      <c r="D269" s="32">
        <v>35209</v>
      </c>
      <c r="E269" s="26">
        <v>9950312143</v>
      </c>
      <c r="F269" s="26" t="s">
        <v>5219</v>
      </c>
      <c r="G269" s="26" t="s">
        <v>4676</v>
      </c>
      <c r="H269" s="26" t="s">
        <v>4677</v>
      </c>
      <c r="I269" s="26" t="s">
        <v>4631</v>
      </c>
      <c r="J269" s="26" t="s">
        <v>4632</v>
      </c>
      <c r="K269" s="32">
        <v>44496</v>
      </c>
    </row>
    <row r="270" spans="1:11" hidden="1" x14ac:dyDescent="0.3">
      <c r="A270" s="23" t="s">
        <v>1592</v>
      </c>
      <c r="B270" s="23" t="s">
        <v>5220</v>
      </c>
      <c r="C270" s="26" t="s">
        <v>4642</v>
      </c>
      <c r="D270" s="31">
        <v>33776</v>
      </c>
      <c r="E270" s="23">
        <v>9571029923</v>
      </c>
      <c r="F270" s="23" t="s">
        <v>5221</v>
      </c>
      <c r="G270" s="23" t="s">
        <v>4656</v>
      </c>
      <c r="H270" s="23" t="s">
        <v>4630</v>
      </c>
      <c r="I270" s="23" t="s">
        <v>4631</v>
      </c>
      <c r="J270" s="23" t="s">
        <v>4636</v>
      </c>
      <c r="K270" s="31">
        <v>43959</v>
      </c>
    </row>
    <row r="271" spans="1:11" x14ac:dyDescent="0.3">
      <c r="A271" s="26" t="s">
        <v>749</v>
      </c>
      <c r="B271" s="26" t="s">
        <v>5222</v>
      </c>
      <c r="C271" s="23" t="s">
        <v>4627</v>
      </c>
      <c r="D271" s="32">
        <v>24643</v>
      </c>
      <c r="E271" s="26">
        <v>9237810085</v>
      </c>
      <c r="F271" s="26" t="s">
        <v>5223</v>
      </c>
      <c r="G271" s="26" t="s">
        <v>4672</v>
      </c>
      <c r="H271" s="26" t="s">
        <v>4673</v>
      </c>
      <c r="I271" s="26" t="s">
        <v>4631</v>
      </c>
      <c r="J271" s="26" t="s">
        <v>4730</v>
      </c>
      <c r="K271" s="32">
        <v>45466</v>
      </c>
    </row>
    <row r="272" spans="1:11" hidden="1" x14ac:dyDescent="0.3">
      <c r="A272" s="23" t="s">
        <v>689</v>
      </c>
      <c r="B272" s="23" t="s">
        <v>5224</v>
      </c>
      <c r="C272" s="26" t="s">
        <v>4642</v>
      </c>
      <c r="D272" s="31">
        <v>31711</v>
      </c>
      <c r="E272" s="23">
        <v>9342118734</v>
      </c>
      <c r="F272" s="23" t="s">
        <v>5225</v>
      </c>
      <c r="G272" s="23" t="s">
        <v>4629</v>
      </c>
      <c r="H272" s="23" t="s">
        <v>4630</v>
      </c>
      <c r="I272" s="23" t="s">
        <v>4631</v>
      </c>
      <c r="J272" s="23" t="s">
        <v>4636</v>
      </c>
      <c r="K272" s="31">
        <v>44492</v>
      </c>
    </row>
    <row r="273" spans="1:11" hidden="1" x14ac:dyDescent="0.3">
      <c r="A273" s="26" t="s">
        <v>4144</v>
      </c>
      <c r="B273" s="26" t="s">
        <v>5226</v>
      </c>
      <c r="C273" s="26" t="s">
        <v>4642</v>
      </c>
      <c r="D273" s="32">
        <v>37706</v>
      </c>
      <c r="E273" s="26">
        <v>9450125214</v>
      </c>
      <c r="F273" s="26" t="s">
        <v>5227</v>
      </c>
      <c r="G273" s="26" t="s">
        <v>4702</v>
      </c>
      <c r="H273" s="26" t="s">
        <v>4677</v>
      </c>
      <c r="I273" s="26" t="s">
        <v>4631</v>
      </c>
      <c r="J273" s="26" t="s">
        <v>4632</v>
      </c>
      <c r="K273" s="32">
        <v>44328</v>
      </c>
    </row>
    <row r="274" spans="1:11" x14ac:dyDescent="0.3">
      <c r="A274" s="23" t="s">
        <v>5228</v>
      </c>
      <c r="B274" s="23" t="s">
        <v>5229</v>
      </c>
      <c r="C274" s="23" t="s">
        <v>4627</v>
      </c>
      <c r="D274" s="31">
        <v>24649</v>
      </c>
      <c r="E274" s="23">
        <v>9454603800</v>
      </c>
      <c r="F274" s="23" t="s">
        <v>5230</v>
      </c>
      <c r="G274" s="23" t="s">
        <v>4696</v>
      </c>
      <c r="H274" s="23" t="s">
        <v>4697</v>
      </c>
      <c r="I274" s="23" t="s">
        <v>4631</v>
      </c>
      <c r="J274" s="23" t="s">
        <v>4632</v>
      </c>
      <c r="K274" s="31">
        <v>43730</v>
      </c>
    </row>
    <row r="275" spans="1:11" hidden="1" x14ac:dyDescent="0.3">
      <c r="A275" s="26" t="s">
        <v>2401</v>
      </c>
      <c r="B275" s="26" t="s">
        <v>5231</v>
      </c>
      <c r="C275" s="26" t="s">
        <v>4642</v>
      </c>
      <c r="D275" s="32">
        <v>38894</v>
      </c>
      <c r="E275" s="26">
        <v>9509437695</v>
      </c>
      <c r="F275" s="26" t="s">
        <v>5232</v>
      </c>
      <c r="G275" s="26" t="s">
        <v>4696</v>
      </c>
      <c r="H275" s="26" t="s">
        <v>4697</v>
      </c>
      <c r="I275" s="26" t="s">
        <v>4631</v>
      </c>
      <c r="J275" s="26" t="s">
        <v>4632</v>
      </c>
      <c r="K275" s="32">
        <v>44702</v>
      </c>
    </row>
    <row r="276" spans="1:11" x14ac:dyDescent="0.3">
      <c r="A276" s="23" t="s">
        <v>2537</v>
      </c>
      <c r="B276" s="23" t="s">
        <v>5233</v>
      </c>
      <c r="C276" s="23" t="s">
        <v>4627</v>
      </c>
      <c r="D276" s="31">
        <v>32752</v>
      </c>
      <c r="E276" s="23">
        <v>9609788629</v>
      </c>
      <c r="F276" s="23" t="s">
        <v>5234</v>
      </c>
      <c r="G276" s="23" t="s">
        <v>4702</v>
      </c>
      <c r="H276" s="23" t="s">
        <v>4677</v>
      </c>
      <c r="I276" s="23" t="s">
        <v>4631</v>
      </c>
      <c r="J276" s="23" t="s">
        <v>4730</v>
      </c>
      <c r="K276" s="31">
        <v>43872</v>
      </c>
    </row>
    <row r="277" spans="1:11" x14ac:dyDescent="0.3">
      <c r="A277" s="26" t="s">
        <v>3981</v>
      </c>
      <c r="B277" s="26" t="s">
        <v>5235</v>
      </c>
      <c r="C277" s="23" t="s">
        <v>4627</v>
      </c>
      <c r="D277" s="32">
        <v>30072</v>
      </c>
      <c r="E277" s="26">
        <v>9284064756</v>
      </c>
      <c r="F277" s="26" t="s">
        <v>5236</v>
      </c>
      <c r="G277" s="26" t="s">
        <v>4696</v>
      </c>
      <c r="H277" s="26" t="s">
        <v>4697</v>
      </c>
      <c r="I277" s="26" t="s">
        <v>4631</v>
      </c>
      <c r="J277" s="23" t="s">
        <v>4632</v>
      </c>
      <c r="K277" s="32">
        <v>43482</v>
      </c>
    </row>
    <row r="278" spans="1:11" hidden="1" x14ac:dyDescent="0.3">
      <c r="A278" s="23" t="s">
        <v>854</v>
      </c>
      <c r="B278" s="23" t="s">
        <v>5237</v>
      </c>
      <c r="C278" s="26" t="s">
        <v>4642</v>
      </c>
      <c r="D278" s="31">
        <v>36100</v>
      </c>
      <c r="E278" s="23">
        <v>9300459123</v>
      </c>
      <c r="F278" s="23" t="s">
        <v>5238</v>
      </c>
      <c r="G278" s="23" t="s">
        <v>4672</v>
      </c>
      <c r="H278" s="23" t="s">
        <v>4673</v>
      </c>
      <c r="I278" s="23" t="s">
        <v>4631</v>
      </c>
      <c r="J278" s="23" t="s">
        <v>4730</v>
      </c>
      <c r="K278" s="31">
        <v>43210</v>
      </c>
    </row>
    <row r="279" spans="1:11" hidden="1" x14ac:dyDescent="0.3">
      <c r="A279" s="26" t="s">
        <v>3392</v>
      </c>
      <c r="B279" s="26" t="s">
        <v>5239</v>
      </c>
      <c r="C279" s="26" t="s">
        <v>4642</v>
      </c>
      <c r="D279" s="32">
        <v>27726</v>
      </c>
      <c r="E279" s="26">
        <v>9808207780</v>
      </c>
      <c r="F279" s="26" t="s">
        <v>5240</v>
      </c>
      <c r="G279" s="26" t="s">
        <v>4702</v>
      </c>
      <c r="H279" s="26" t="s">
        <v>4677</v>
      </c>
      <c r="I279" s="26" t="s">
        <v>4631</v>
      </c>
      <c r="J279" s="26" t="s">
        <v>4636</v>
      </c>
      <c r="K279" s="32">
        <v>44293</v>
      </c>
    </row>
    <row r="280" spans="1:11" hidden="1" x14ac:dyDescent="0.3">
      <c r="A280" s="23" t="s">
        <v>476</v>
      </c>
      <c r="B280" s="23" t="s">
        <v>5241</v>
      </c>
      <c r="C280" s="26" t="s">
        <v>4642</v>
      </c>
      <c r="D280" s="31">
        <v>37081</v>
      </c>
      <c r="E280" s="23">
        <v>9284496457</v>
      </c>
      <c r="F280" s="23" t="s">
        <v>5242</v>
      </c>
      <c r="G280" s="23" t="s">
        <v>4676</v>
      </c>
      <c r="H280" s="23" t="s">
        <v>4677</v>
      </c>
      <c r="I280" s="23" t="s">
        <v>4631</v>
      </c>
      <c r="J280" s="23" t="s">
        <v>4730</v>
      </c>
      <c r="K280" s="31">
        <v>43146</v>
      </c>
    </row>
    <row r="281" spans="1:11" hidden="1" x14ac:dyDescent="0.3">
      <c r="A281" s="26" t="s">
        <v>645</v>
      </c>
      <c r="B281" s="26" t="s">
        <v>5243</v>
      </c>
      <c r="C281" s="26" t="s">
        <v>4642</v>
      </c>
      <c r="D281" s="32">
        <v>23718</v>
      </c>
      <c r="E281" s="26">
        <v>9676012047</v>
      </c>
      <c r="F281" s="26" t="s">
        <v>5244</v>
      </c>
      <c r="G281" s="26" t="s">
        <v>4702</v>
      </c>
      <c r="H281" s="26" t="s">
        <v>4677</v>
      </c>
      <c r="I281" s="26" t="s">
        <v>4631</v>
      </c>
      <c r="J281" s="26" t="s">
        <v>4636</v>
      </c>
      <c r="K281" s="32">
        <v>43629</v>
      </c>
    </row>
    <row r="282" spans="1:11" x14ac:dyDescent="0.3">
      <c r="A282" s="23" t="s">
        <v>2605</v>
      </c>
      <c r="B282" s="23" t="s">
        <v>5245</v>
      </c>
      <c r="C282" s="23" t="s">
        <v>4627</v>
      </c>
      <c r="D282" s="31">
        <v>26855</v>
      </c>
      <c r="E282" s="23">
        <v>9320844007</v>
      </c>
      <c r="F282" s="23" t="s">
        <v>5246</v>
      </c>
      <c r="G282" s="23" t="s">
        <v>4661</v>
      </c>
      <c r="H282" s="23" t="s">
        <v>4630</v>
      </c>
      <c r="I282" s="23" t="s">
        <v>4631</v>
      </c>
      <c r="J282" s="26" t="s">
        <v>4636</v>
      </c>
      <c r="K282" s="31">
        <v>43633</v>
      </c>
    </row>
    <row r="283" spans="1:11" x14ac:dyDescent="0.3">
      <c r="A283" s="26" t="s">
        <v>2431</v>
      </c>
      <c r="B283" s="26" t="s">
        <v>5247</v>
      </c>
      <c r="C283" s="23" t="s">
        <v>4627</v>
      </c>
      <c r="D283" s="32">
        <v>38934</v>
      </c>
      <c r="E283" s="26">
        <v>9730814687</v>
      </c>
      <c r="F283" s="26" t="s">
        <v>5248</v>
      </c>
      <c r="G283" s="26" t="s">
        <v>4676</v>
      </c>
      <c r="H283" s="26" t="s">
        <v>4677</v>
      </c>
      <c r="I283" s="26" t="s">
        <v>4631</v>
      </c>
      <c r="J283" s="26" t="s">
        <v>4730</v>
      </c>
      <c r="K283" s="32">
        <v>44372</v>
      </c>
    </row>
    <row r="284" spans="1:11" x14ac:dyDescent="0.3">
      <c r="A284" s="23" t="s">
        <v>915</v>
      </c>
      <c r="B284" s="23" t="s">
        <v>5249</v>
      </c>
      <c r="C284" s="23" t="s">
        <v>4627</v>
      </c>
      <c r="D284" s="31">
        <v>20333</v>
      </c>
      <c r="E284" s="23">
        <v>9578600641</v>
      </c>
      <c r="F284" s="23" t="s">
        <v>5250</v>
      </c>
      <c r="G284" s="23" t="s">
        <v>4676</v>
      </c>
      <c r="H284" s="23" t="s">
        <v>4677</v>
      </c>
      <c r="I284" s="23" t="s">
        <v>4631</v>
      </c>
      <c r="J284" s="26" t="s">
        <v>4636</v>
      </c>
      <c r="K284" s="31">
        <v>43685</v>
      </c>
    </row>
    <row r="285" spans="1:11" x14ac:dyDescent="0.3">
      <c r="A285" s="26" t="s">
        <v>440</v>
      </c>
      <c r="B285" s="26" t="s">
        <v>5251</v>
      </c>
      <c r="C285" s="23" t="s">
        <v>4627</v>
      </c>
      <c r="D285" s="32">
        <v>28178</v>
      </c>
      <c r="E285" s="26">
        <v>9453144519</v>
      </c>
      <c r="F285" s="26" t="s">
        <v>5252</v>
      </c>
      <c r="G285" s="26" t="s">
        <v>4702</v>
      </c>
      <c r="H285" s="26" t="s">
        <v>4677</v>
      </c>
      <c r="I285" s="26" t="s">
        <v>4631</v>
      </c>
      <c r="J285" s="23" t="s">
        <v>4632</v>
      </c>
      <c r="K285" s="32">
        <v>45254</v>
      </c>
    </row>
    <row r="286" spans="1:11" x14ac:dyDescent="0.3">
      <c r="A286" s="23" t="s">
        <v>1766</v>
      </c>
      <c r="B286" s="23" t="s">
        <v>5253</v>
      </c>
      <c r="C286" s="23" t="s">
        <v>4627</v>
      </c>
      <c r="D286" s="31">
        <v>21370</v>
      </c>
      <c r="E286" s="23">
        <v>9409142921</v>
      </c>
      <c r="F286" s="23" t="s">
        <v>5254</v>
      </c>
      <c r="G286" s="23" t="s">
        <v>4897</v>
      </c>
      <c r="H286" s="23" t="s">
        <v>4898</v>
      </c>
      <c r="I286" s="23" t="s">
        <v>4653</v>
      </c>
      <c r="J286" s="26" t="s">
        <v>4636</v>
      </c>
      <c r="K286" s="31">
        <v>43474</v>
      </c>
    </row>
    <row r="287" spans="1:11" hidden="1" x14ac:dyDescent="0.3">
      <c r="A287" s="26" t="s">
        <v>2217</v>
      </c>
      <c r="B287" s="26" t="s">
        <v>5255</v>
      </c>
      <c r="C287" s="26" t="s">
        <v>4642</v>
      </c>
      <c r="D287" s="32">
        <v>29836</v>
      </c>
      <c r="E287" s="26">
        <v>9758233277</v>
      </c>
      <c r="F287" s="26" t="s">
        <v>5256</v>
      </c>
      <c r="G287" s="26" t="s">
        <v>4676</v>
      </c>
      <c r="H287" s="26" t="s">
        <v>4677</v>
      </c>
      <c r="I287" s="26" t="s">
        <v>4631</v>
      </c>
      <c r="J287" s="26" t="s">
        <v>4636</v>
      </c>
      <c r="K287" s="32">
        <v>44702</v>
      </c>
    </row>
    <row r="288" spans="1:11" hidden="1" x14ac:dyDescent="0.3">
      <c r="A288" s="23" t="s">
        <v>921</v>
      </c>
      <c r="B288" s="23" t="s">
        <v>5257</v>
      </c>
      <c r="C288" s="26" t="s">
        <v>4642</v>
      </c>
      <c r="D288" s="31">
        <v>25974</v>
      </c>
      <c r="E288" s="23">
        <v>9887314701</v>
      </c>
      <c r="F288" s="23" t="s">
        <v>5258</v>
      </c>
      <c r="G288" s="23" t="s">
        <v>4753</v>
      </c>
      <c r="H288" s="23" t="s">
        <v>4630</v>
      </c>
      <c r="I288" s="23" t="s">
        <v>4631</v>
      </c>
      <c r="J288" s="23" t="s">
        <v>4636</v>
      </c>
      <c r="K288" s="31">
        <v>45631</v>
      </c>
    </row>
    <row r="289" spans="1:11" hidden="1" x14ac:dyDescent="0.3">
      <c r="A289" s="26" t="s">
        <v>1034</v>
      </c>
      <c r="B289" s="26" t="s">
        <v>5259</v>
      </c>
      <c r="C289" s="26" t="s">
        <v>4642</v>
      </c>
      <c r="D289" s="32">
        <v>26101</v>
      </c>
      <c r="E289" s="26">
        <v>9710545999</v>
      </c>
      <c r="F289" s="26" t="s">
        <v>5260</v>
      </c>
      <c r="G289" s="26" t="s">
        <v>4702</v>
      </c>
      <c r="H289" s="26" t="s">
        <v>4677</v>
      </c>
      <c r="I289" s="26" t="s">
        <v>4631</v>
      </c>
      <c r="J289" s="26" t="s">
        <v>4632</v>
      </c>
      <c r="K289" s="32">
        <v>45962</v>
      </c>
    </row>
    <row r="290" spans="1:11" x14ac:dyDescent="0.3">
      <c r="A290" s="23" t="s">
        <v>615</v>
      </c>
      <c r="B290" s="23" t="s">
        <v>5261</v>
      </c>
      <c r="C290" s="23" t="s">
        <v>4627</v>
      </c>
      <c r="D290" s="31">
        <v>25265</v>
      </c>
      <c r="E290" s="23">
        <v>9774399203</v>
      </c>
      <c r="F290" s="23" t="s">
        <v>5262</v>
      </c>
      <c r="G290" s="23" t="s">
        <v>4629</v>
      </c>
      <c r="H290" s="23" t="s">
        <v>4630</v>
      </c>
      <c r="I290" s="23" t="s">
        <v>4631</v>
      </c>
      <c r="J290" s="26" t="s">
        <v>4636</v>
      </c>
      <c r="K290" s="31">
        <v>44222</v>
      </c>
    </row>
    <row r="291" spans="1:11" x14ac:dyDescent="0.3">
      <c r="A291" s="26" t="s">
        <v>3468</v>
      </c>
      <c r="B291" s="26" t="s">
        <v>5263</v>
      </c>
      <c r="C291" s="23" t="s">
        <v>4627</v>
      </c>
      <c r="D291" s="32">
        <v>27209</v>
      </c>
      <c r="E291" s="26">
        <v>9541606556</v>
      </c>
      <c r="F291" s="26" t="s">
        <v>5264</v>
      </c>
      <c r="G291" s="26" t="s">
        <v>4661</v>
      </c>
      <c r="H291" s="26" t="s">
        <v>4630</v>
      </c>
      <c r="I291" s="26" t="s">
        <v>4631</v>
      </c>
      <c r="J291" s="23" t="s">
        <v>4632</v>
      </c>
      <c r="K291" s="32">
        <v>45122</v>
      </c>
    </row>
    <row r="292" spans="1:11" x14ac:dyDescent="0.3">
      <c r="A292" s="23" t="s">
        <v>3344</v>
      </c>
      <c r="B292" s="23" t="s">
        <v>5265</v>
      </c>
      <c r="C292" s="23" t="s">
        <v>4627</v>
      </c>
      <c r="D292" s="31">
        <v>22597</v>
      </c>
      <c r="E292" s="23">
        <v>9641589839</v>
      </c>
      <c r="F292" s="23" t="s">
        <v>5266</v>
      </c>
      <c r="G292" s="23" t="s">
        <v>4684</v>
      </c>
      <c r="H292" s="23" t="s">
        <v>4685</v>
      </c>
      <c r="I292" s="23" t="s">
        <v>4648</v>
      </c>
      <c r="J292" s="23" t="s">
        <v>4632</v>
      </c>
      <c r="K292" s="31">
        <v>43531</v>
      </c>
    </row>
    <row r="293" spans="1:11" x14ac:dyDescent="0.3">
      <c r="A293" s="26" t="s">
        <v>2443</v>
      </c>
      <c r="B293" s="26" t="s">
        <v>5267</v>
      </c>
      <c r="C293" s="23" t="s">
        <v>4627</v>
      </c>
      <c r="D293" s="32">
        <v>25491</v>
      </c>
      <c r="E293" s="26">
        <v>9322664095</v>
      </c>
      <c r="F293" s="26" t="s">
        <v>5268</v>
      </c>
      <c r="G293" s="26" t="s">
        <v>4635</v>
      </c>
      <c r="H293" s="26" t="s">
        <v>4630</v>
      </c>
      <c r="I293" s="26" t="s">
        <v>4631</v>
      </c>
      <c r="J293" s="26" t="s">
        <v>4636</v>
      </c>
      <c r="K293" s="32">
        <v>44136</v>
      </c>
    </row>
    <row r="294" spans="1:11" hidden="1" x14ac:dyDescent="0.3">
      <c r="A294" s="23" t="s">
        <v>2502</v>
      </c>
      <c r="B294" s="23" t="s">
        <v>5269</v>
      </c>
      <c r="C294" s="26" t="s">
        <v>4642</v>
      </c>
      <c r="D294" s="31">
        <v>35225</v>
      </c>
      <c r="E294" s="23">
        <v>9468999657</v>
      </c>
      <c r="F294" s="23" t="s">
        <v>5270</v>
      </c>
      <c r="G294" s="23" t="s">
        <v>4676</v>
      </c>
      <c r="H294" s="23" t="s">
        <v>4677</v>
      </c>
      <c r="I294" s="23"/>
      <c r="J294" s="23" t="s">
        <v>4730</v>
      </c>
      <c r="K294" s="31">
        <v>44662</v>
      </c>
    </row>
    <row r="295" spans="1:11" hidden="1" x14ac:dyDescent="0.3">
      <c r="A295" s="26" t="s">
        <v>3030</v>
      </c>
      <c r="B295" s="26" t="s">
        <v>5271</v>
      </c>
      <c r="C295" s="26" t="s">
        <v>4642</v>
      </c>
      <c r="D295" s="32">
        <v>20441</v>
      </c>
      <c r="E295" s="26">
        <v>9223139628</v>
      </c>
      <c r="F295" s="26" t="s">
        <v>5272</v>
      </c>
      <c r="G295" s="26" t="s">
        <v>4656</v>
      </c>
      <c r="H295" s="26" t="s">
        <v>4630</v>
      </c>
      <c r="I295" s="26" t="s">
        <v>4631</v>
      </c>
      <c r="J295" s="26" t="s">
        <v>4636</v>
      </c>
      <c r="K295" s="32">
        <v>44127</v>
      </c>
    </row>
    <row r="296" spans="1:11" x14ac:dyDescent="0.3">
      <c r="A296" s="23" t="s">
        <v>2789</v>
      </c>
      <c r="B296" s="23" t="s">
        <v>5273</v>
      </c>
      <c r="C296" s="23" t="s">
        <v>4627</v>
      </c>
      <c r="D296" s="31">
        <v>35302</v>
      </c>
      <c r="E296" s="23">
        <v>9595378308</v>
      </c>
      <c r="F296" s="23" t="s">
        <v>5274</v>
      </c>
      <c r="G296" s="23" t="s">
        <v>4753</v>
      </c>
      <c r="H296" s="23" t="s">
        <v>4630</v>
      </c>
      <c r="I296" s="23" t="s">
        <v>4631</v>
      </c>
      <c r="J296" s="26" t="s">
        <v>4636</v>
      </c>
      <c r="K296" s="31">
        <v>45086</v>
      </c>
    </row>
    <row r="297" spans="1:11" x14ac:dyDescent="0.3">
      <c r="A297" s="26" t="s">
        <v>1497</v>
      </c>
      <c r="B297" s="26" t="s">
        <v>5275</v>
      </c>
      <c r="C297" s="23" t="s">
        <v>4627</v>
      </c>
      <c r="D297" s="32">
        <v>34433</v>
      </c>
      <c r="E297" s="26">
        <v>9605504475</v>
      </c>
      <c r="F297" s="26" t="s">
        <v>5276</v>
      </c>
      <c r="G297" s="26" t="s">
        <v>4672</v>
      </c>
      <c r="H297" s="26" t="s">
        <v>4673</v>
      </c>
      <c r="I297" s="26" t="s">
        <v>4631</v>
      </c>
      <c r="J297" s="23" t="s">
        <v>4632</v>
      </c>
      <c r="K297" s="32">
        <v>43675</v>
      </c>
    </row>
    <row r="298" spans="1:11" x14ac:dyDescent="0.3">
      <c r="A298" s="23" t="s">
        <v>1029</v>
      </c>
      <c r="B298" s="23" t="s">
        <v>5277</v>
      </c>
      <c r="C298" s="23" t="s">
        <v>4627</v>
      </c>
      <c r="D298" s="31">
        <v>20681</v>
      </c>
      <c r="E298" s="23">
        <v>9207927292</v>
      </c>
      <c r="F298" s="23" t="s">
        <v>5278</v>
      </c>
      <c r="G298" s="23" t="s">
        <v>4753</v>
      </c>
      <c r="H298" s="23" t="s">
        <v>4630</v>
      </c>
      <c r="I298" s="23" t="s">
        <v>4631</v>
      </c>
      <c r="J298" s="23" t="s">
        <v>4730</v>
      </c>
      <c r="K298" s="31">
        <v>45587</v>
      </c>
    </row>
    <row r="299" spans="1:11" x14ac:dyDescent="0.3">
      <c r="A299" s="26" t="s">
        <v>1074</v>
      </c>
      <c r="B299" s="26" t="s">
        <v>5279</v>
      </c>
      <c r="C299" s="23" t="s">
        <v>4627</v>
      </c>
      <c r="D299" s="32">
        <v>32897</v>
      </c>
      <c r="E299" s="26">
        <v>9183306581</v>
      </c>
      <c r="F299" s="26" t="s">
        <v>5280</v>
      </c>
      <c r="G299" s="26" t="s">
        <v>4661</v>
      </c>
      <c r="H299" s="26" t="s">
        <v>4630</v>
      </c>
      <c r="I299" s="26" t="s">
        <v>4631</v>
      </c>
      <c r="J299" s="26" t="s">
        <v>4636</v>
      </c>
      <c r="K299" s="32">
        <v>43790</v>
      </c>
    </row>
    <row r="300" spans="1:11" hidden="1" x14ac:dyDescent="0.3">
      <c r="A300" s="23" t="s">
        <v>2570</v>
      </c>
      <c r="B300" s="23" t="s">
        <v>5281</v>
      </c>
      <c r="C300" s="26" t="s">
        <v>4642</v>
      </c>
      <c r="D300" s="31">
        <v>25119</v>
      </c>
      <c r="E300" s="23">
        <v>9484492979</v>
      </c>
      <c r="F300" s="23" t="s">
        <v>5282</v>
      </c>
      <c r="G300" s="23" t="s">
        <v>4629</v>
      </c>
      <c r="H300" s="23" t="s">
        <v>4630</v>
      </c>
      <c r="I300" s="23" t="s">
        <v>4631</v>
      </c>
      <c r="J300" s="23" t="s">
        <v>4632</v>
      </c>
      <c r="K300" s="31">
        <v>44905</v>
      </c>
    </row>
    <row r="301" spans="1:11" x14ac:dyDescent="0.3">
      <c r="A301" s="26" t="s">
        <v>1218</v>
      </c>
      <c r="B301" s="26" t="s">
        <v>5283</v>
      </c>
      <c r="C301" s="23" t="s">
        <v>4627</v>
      </c>
      <c r="D301" s="32">
        <v>37532</v>
      </c>
      <c r="E301" s="26">
        <v>9574656314</v>
      </c>
      <c r="F301" s="26" t="s">
        <v>5284</v>
      </c>
      <c r="G301" s="26" t="s">
        <v>4629</v>
      </c>
      <c r="H301" s="26" t="s">
        <v>4630</v>
      </c>
      <c r="I301" s="26" t="s">
        <v>4631</v>
      </c>
      <c r="J301" s="23" t="s">
        <v>4632</v>
      </c>
      <c r="K301" s="32">
        <v>43986</v>
      </c>
    </row>
    <row r="302" spans="1:11" hidden="1" x14ac:dyDescent="0.3">
      <c r="A302" s="23" t="s">
        <v>5285</v>
      </c>
      <c r="B302" s="23" t="s">
        <v>5286</v>
      </c>
      <c r="C302" s="26" t="s">
        <v>4642</v>
      </c>
      <c r="D302" s="31">
        <v>23458</v>
      </c>
      <c r="E302" s="23">
        <v>9841254136</v>
      </c>
      <c r="F302" s="23" t="s">
        <v>5287</v>
      </c>
      <c r="G302" s="23" t="s">
        <v>4672</v>
      </c>
      <c r="H302" s="23" t="s">
        <v>4673</v>
      </c>
      <c r="I302" s="23" t="s">
        <v>4631</v>
      </c>
      <c r="J302" s="23" t="s">
        <v>4632</v>
      </c>
      <c r="K302" s="31">
        <v>44700</v>
      </c>
    </row>
    <row r="303" spans="1:11" hidden="1" x14ac:dyDescent="0.3">
      <c r="A303" s="26" t="s">
        <v>2698</v>
      </c>
      <c r="B303" s="26" t="s">
        <v>5288</v>
      </c>
      <c r="C303" s="26" t="s">
        <v>4642</v>
      </c>
      <c r="D303" s="32">
        <v>21684</v>
      </c>
      <c r="E303" s="26">
        <v>9923682643</v>
      </c>
      <c r="F303" s="26" t="s">
        <v>5289</v>
      </c>
      <c r="G303" s="26" t="s">
        <v>4629</v>
      </c>
      <c r="H303" s="26" t="s">
        <v>4630</v>
      </c>
      <c r="I303" s="26" t="s">
        <v>4631</v>
      </c>
      <c r="J303" s="26" t="s">
        <v>4632</v>
      </c>
      <c r="K303" s="32">
        <v>44646</v>
      </c>
    </row>
    <row r="304" spans="1:11" x14ac:dyDescent="0.3">
      <c r="A304" s="23" t="s">
        <v>1451</v>
      </c>
      <c r="B304" s="23" t="s">
        <v>5290</v>
      </c>
      <c r="C304" s="23" t="s">
        <v>4627</v>
      </c>
      <c r="D304" s="31">
        <v>27906</v>
      </c>
      <c r="E304" s="23">
        <v>9198125433</v>
      </c>
      <c r="F304" s="23" t="s">
        <v>5291</v>
      </c>
      <c r="G304" s="23" t="s">
        <v>4656</v>
      </c>
      <c r="H304" s="23" t="s">
        <v>4630</v>
      </c>
      <c r="I304" s="23" t="s">
        <v>4631</v>
      </c>
      <c r="J304" s="26" t="s">
        <v>4636</v>
      </c>
      <c r="K304" s="31">
        <v>43920</v>
      </c>
    </row>
    <row r="305" spans="1:11" x14ac:dyDescent="0.3">
      <c r="A305" s="26" t="s">
        <v>2174</v>
      </c>
      <c r="B305" s="26" t="s">
        <v>7259</v>
      </c>
      <c r="C305" s="23" t="s">
        <v>4627</v>
      </c>
      <c r="D305" s="32">
        <v>31136</v>
      </c>
      <c r="E305" s="26">
        <v>9830100976</v>
      </c>
      <c r="F305" s="26" t="s">
        <v>5292</v>
      </c>
      <c r="G305" s="26" t="s">
        <v>4629</v>
      </c>
      <c r="H305" s="26" t="s">
        <v>4630</v>
      </c>
      <c r="I305" s="26" t="s">
        <v>4631</v>
      </c>
      <c r="J305" s="23" t="s">
        <v>4632</v>
      </c>
      <c r="K305" s="32">
        <v>43888</v>
      </c>
    </row>
    <row r="306" spans="1:11" x14ac:dyDescent="0.3">
      <c r="A306" s="23" t="s">
        <v>2368</v>
      </c>
      <c r="B306" s="23" t="s">
        <v>5293</v>
      </c>
      <c r="C306" s="23" t="s">
        <v>4627</v>
      </c>
      <c r="D306" s="31">
        <v>23255</v>
      </c>
      <c r="E306" s="23">
        <v>9280262874</v>
      </c>
      <c r="F306" s="23" t="s">
        <v>5294</v>
      </c>
      <c r="G306" s="23" t="s">
        <v>4656</v>
      </c>
      <c r="H306" s="23" t="s">
        <v>4630</v>
      </c>
      <c r="I306" s="23" t="s">
        <v>4631</v>
      </c>
      <c r="J306" s="23" t="s">
        <v>4632</v>
      </c>
      <c r="K306" s="31">
        <v>45821</v>
      </c>
    </row>
    <row r="307" spans="1:11" hidden="1" x14ac:dyDescent="0.3">
      <c r="A307" s="26" t="s">
        <v>4272</v>
      </c>
      <c r="B307" s="26" t="s">
        <v>5295</v>
      </c>
      <c r="C307" s="26" t="s">
        <v>4642</v>
      </c>
      <c r="D307" s="32">
        <v>23618</v>
      </c>
      <c r="E307" s="26">
        <v>9446474552</v>
      </c>
      <c r="F307" s="26" t="s">
        <v>5296</v>
      </c>
      <c r="G307" s="26" t="s">
        <v>4629</v>
      </c>
      <c r="H307" s="26" t="s">
        <v>4630</v>
      </c>
      <c r="I307" s="26" t="s">
        <v>4631</v>
      </c>
      <c r="J307" s="26" t="s">
        <v>4636</v>
      </c>
      <c r="K307" s="32">
        <v>44440</v>
      </c>
    </row>
    <row r="308" spans="1:11" hidden="1" x14ac:dyDescent="0.3">
      <c r="A308" s="23" t="s">
        <v>1434</v>
      </c>
      <c r="B308" s="23" t="s">
        <v>5297</v>
      </c>
      <c r="C308" s="26" t="s">
        <v>4642</v>
      </c>
      <c r="D308" s="31">
        <v>37840</v>
      </c>
      <c r="E308" s="23">
        <v>9559432973</v>
      </c>
      <c r="F308" s="23" t="s">
        <v>5298</v>
      </c>
      <c r="G308" s="23" t="s">
        <v>4656</v>
      </c>
      <c r="H308" s="23" t="s">
        <v>4630</v>
      </c>
      <c r="I308" s="23" t="s">
        <v>4631</v>
      </c>
      <c r="J308" s="23" t="s">
        <v>4632</v>
      </c>
      <c r="K308" s="31">
        <v>44719</v>
      </c>
    </row>
    <row r="309" spans="1:11" x14ac:dyDescent="0.3">
      <c r="A309" s="26" t="s">
        <v>763</v>
      </c>
      <c r="B309" s="26" t="s">
        <v>5299</v>
      </c>
      <c r="C309" s="23" t="s">
        <v>4627</v>
      </c>
      <c r="D309" s="32">
        <v>30686</v>
      </c>
      <c r="E309" s="26">
        <v>9116100303</v>
      </c>
      <c r="F309" s="26" t="s">
        <v>5300</v>
      </c>
      <c r="G309" s="26" t="s">
        <v>4656</v>
      </c>
      <c r="H309" s="26" t="s">
        <v>4630</v>
      </c>
      <c r="I309" s="26" t="s">
        <v>4631</v>
      </c>
      <c r="J309" s="26" t="s">
        <v>4730</v>
      </c>
      <c r="K309" s="32">
        <v>43812</v>
      </c>
    </row>
    <row r="310" spans="1:11" hidden="1" x14ac:dyDescent="0.3">
      <c r="A310" s="23" t="s">
        <v>263</v>
      </c>
      <c r="B310" s="23" t="s">
        <v>5301</v>
      </c>
      <c r="C310" s="26" t="s">
        <v>4642</v>
      </c>
      <c r="D310" s="31">
        <v>27061</v>
      </c>
      <c r="E310" s="23">
        <v>9336326489</v>
      </c>
      <c r="F310" s="23" t="s">
        <v>5302</v>
      </c>
      <c r="G310" s="23" t="s">
        <v>4635</v>
      </c>
      <c r="H310" s="23" t="s">
        <v>4630</v>
      </c>
      <c r="I310" s="23" t="s">
        <v>4631</v>
      </c>
      <c r="J310" s="23" t="s">
        <v>4730</v>
      </c>
      <c r="K310" s="31">
        <v>44980</v>
      </c>
    </row>
    <row r="311" spans="1:11" hidden="1" x14ac:dyDescent="0.3">
      <c r="A311" s="26" t="s">
        <v>2233</v>
      </c>
      <c r="B311" s="26" t="s">
        <v>5303</v>
      </c>
      <c r="C311" s="26" t="s">
        <v>4642</v>
      </c>
      <c r="D311" s="32">
        <v>32180</v>
      </c>
      <c r="E311" s="26">
        <v>9172296393</v>
      </c>
      <c r="F311" s="26" t="s">
        <v>5304</v>
      </c>
      <c r="G311" s="26" t="s">
        <v>4640</v>
      </c>
      <c r="H311" s="26" t="s">
        <v>4630</v>
      </c>
      <c r="I311" s="26" t="s">
        <v>4631</v>
      </c>
      <c r="J311" s="26" t="s">
        <v>4632</v>
      </c>
      <c r="K311" s="32">
        <v>43280</v>
      </c>
    </row>
    <row r="312" spans="1:11" x14ac:dyDescent="0.3">
      <c r="A312" s="23" t="s">
        <v>2655</v>
      </c>
      <c r="B312" s="23" t="s">
        <v>5305</v>
      </c>
      <c r="C312" s="23" t="s">
        <v>4627</v>
      </c>
      <c r="D312" s="31">
        <v>36460</v>
      </c>
      <c r="E312" s="23">
        <v>9865074455</v>
      </c>
      <c r="F312" s="23" t="s">
        <v>5306</v>
      </c>
      <c r="G312" s="23" t="s">
        <v>4914</v>
      </c>
      <c r="H312" s="23" t="s">
        <v>4652</v>
      </c>
      <c r="I312" s="23" t="s">
        <v>4653</v>
      </c>
      <c r="J312" s="23" t="s">
        <v>4632</v>
      </c>
      <c r="K312" s="31">
        <v>43518</v>
      </c>
    </row>
    <row r="313" spans="1:11" x14ac:dyDescent="0.3">
      <c r="A313" s="26" t="s">
        <v>3065</v>
      </c>
      <c r="B313" s="26" t="s">
        <v>5307</v>
      </c>
      <c r="C313" s="23" t="s">
        <v>4627</v>
      </c>
      <c r="D313" s="32">
        <v>23194</v>
      </c>
      <c r="E313" s="26">
        <v>9448272764</v>
      </c>
      <c r="F313" s="26" t="s">
        <v>5308</v>
      </c>
      <c r="G313" s="26" t="s">
        <v>4696</v>
      </c>
      <c r="H313" s="26" t="s">
        <v>4697</v>
      </c>
      <c r="I313" s="26" t="s">
        <v>4631</v>
      </c>
      <c r="J313" s="26" t="s">
        <v>4730</v>
      </c>
      <c r="K313" s="32">
        <v>45558</v>
      </c>
    </row>
    <row r="314" spans="1:11" hidden="1" x14ac:dyDescent="0.3">
      <c r="A314" s="23" t="s">
        <v>2053</v>
      </c>
      <c r="B314" s="23" t="s">
        <v>5309</v>
      </c>
      <c r="C314" s="26" t="s">
        <v>4642</v>
      </c>
      <c r="D314" s="31">
        <v>24445</v>
      </c>
      <c r="E314" s="23">
        <v>9288260274</v>
      </c>
      <c r="F314" s="23" t="s">
        <v>5310</v>
      </c>
      <c r="G314" s="23" t="s">
        <v>4646</v>
      </c>
      <c r="H314" s="23" t="s">
        <v>4647</v>
      </c>
      <c r="I314" s="23" t="s">
        <v>4648</v>
      </c>
      <c r="J314" s="23" t="s">
        <v>4632</v>
      </c>
      <c r="K314" s="31">
        <v>44461</v>
      </c>
    </row>
    <row r="315" spans="1:11" hidden="1" x14ac:dyDescent="0.3">
      <c r="A315" s="26" t="s">
        <v>5311</v>
      </c>
      <c r="B315" s="26" t="s">
        <v>5312</v>
      </c>
      <c r="C315" s="26" t="s">
        <v>4642</v>
      </c>
      <c r="D315" s="32">
        <v>35888</v>
      </c>
      <c r="E315" s="26">
        <v>9459816489</v>
      </c>
      <c r="F315" s="26" t="s">
        <v>5313</v>
      </c>
      <c r="G315" s="26" t="s">
        <v>4635</v>
      </c>
      <c r="H315" s="26" t="s">
        <v>4630</v>
      </c>
      <c r="I315" s="26" t="s">
        <v>4631</v>
      </c>
      <c r="J315" s="26" t="s">
        <v>4632</v>
      </c>
      <c r="K315" s="32">
        <v>43377</v>
      </c>
    </row>
    <row r="316" spans="1:11" x14ac:dyDescent="0.3">
      <c r="A316" s="23" t="s">
        <v>2121</v>
      </c>
      <c r="B316" s="23" t="s">
        <v>5314</v>
      </c>
      <c r="C316" s="23" t="s">
        <v>4627</v>
      </c>
      <c r="D316" s="31">
        <v>36835</v>
      </c>
      <c r="E316" s="23">
        <v>9896516636</v>
      </c>
      <c r="F316" s="23" t="s">
        <v>5315</v>
      </c>
      <c r="G316" s="23" t="s">
        <v>4696</v>
      </c>
      <c r="H316" s="23" t="s">
        <v>4697</v>
      </c>
      <c r="I316" s="23" t="s">
        <v>4631</v>
      </c>
      <c r="J316" s="26" t="s">
        <v>4636</v>
      </c>
      <c r="K316" s="31">
        <v>45724</v>
      </c>
    </row>
    <row r="317" spans="1:11" x14ac:dyDescent="0.3">
      <c r="A317" s="26" t="s">
        <v>3546</v>
      </c>
      <c r="B317" s="26" t="s">
        <v>5316</v>
      </c>
      <c r="C317" s="23" t="s">
        <v>4627</v>
      </c>
      <c r="D317" s="32">
        <v>20525</v>
      </c>
      <c r="E317" s="26">
        <v>9122777694</v>
      </c>
      <c r="F317" s="26" t="s">
        <v>5317</v>
      </c>
      <c r="G317" s="26" t="s">
        <v>4696</v>
      </c>
      <c r="H317" s="26" t="s">
        <v>4697</v>
      </c>
      <c r="I317" s="26" t="s">
        <v>4631</v>
      </c>
      <c r="J317" s="23" t="s">
        <v>4632</v>
      </c>
      <c r="K317" s="32">
        <v>44053</v>
      </c>
    </row>
    <row r="318" spans="1:11" hidden="1" x14ac:dyDescent="0.3">
      <c r="A318" s="23" t="s">
        <v>2147</v>
      </c>
      <c r="B318" s="23" t="s">
        <v>5318</v>
      </c>
      <c r="C318" s="26" t="s">
        <v>4642</v>
      </c>
      <c r="D318" s="31">
        <v>34131</v>
      </c>
      <c r="E318" s="23">
        <v>9765468920</v>
      </c>
      <c r="F318" s="23" t="s">
        <v>5319</v>
      </c>
      <c r="G318" s="23" t="s">
        <v>4661</v>
      </c>
      <c r="H318" s="23" t="s">
        <v>4630</v>
      </c>
      <c r="I318" s="23" t="s">
        <v>4631</v>
      </c>
      <c r="J318" s="23" t="s">
        <v>4636</v>
      </c>
      <c r="K318" s="31">
        <v>44098</v>
      </c>
    </row>
    <row r="319" spans="1:11" hidden="1" x14ac:dyDescent="0.3">
      <c r="A319" s="26" t="s">
        <v>1688</v>
      </c>
      <c r="B319" s="26" t="s">
        <v>5320</v>
      </c>
      <c r="C319" s="26" t="s">
        <v>4642</v>
      </c>
      <c r="D319" s="32">
        <v>29809</v>
      </c>
      <c r="E319" s="26">
        <v>9262855048</v>
      </c>
      <c r="F319" s="26" t="s">
        <v>5321</v>
      </c>
      <c r="G319" s="26" t="s">
        <v>4753</v>
      </c>
      <c r="H319" s="26" t="s">
        <v>4630</v>
      </c>
      <c r="I319" s="26" t="s">
        <v>4631</v>
      </c>
      <c r="J319" s="26" t="s">
        <v>4636</v>
      </c>
      <c r="K319" s="32">
        <v>43928</v>
      </c>
    </row>
    <row r="320" spans="1:11" x14ac:dyDescent="0.3">
      <c r="A320" s="23" t="s">
        <v>2471</v>
      </c>
      <c r="B320" s="23" t="s">
        <v>5322</v>
      </c>
      <c r="C320" s="23" t="s">
        <v>4627</v>
      </c>
      <c r="D320" s="31">
        <v>34630</v>
      </c>
      <c r="E320" s="23">
        <v>9244168106</v>
      </c>
      <c r="F320" s="23" t="s">
        <v>5323</v>
      </c>
      <c r="G320" s="23" t="s">
        <v>4629</v>
      </c>
      <c r="H320" s="23" t="s">
        <v>4630</v>
      </c>
      <c r="I320" s="23" t="s">
        <v>4631</v>
      </c>
      <c r="J320" s="26" t="s">
        <v>4636</v>
      </c>
      <c r="K320" s="31">
        <v>44447</v>
      </c>
    </row>
    <row r="321" spans="1:11" x14ac:dyDescent="0.3">
      <c r="A321" s="26" t="s">
        <v>1234</v>
      </c>
      <c r="B321" s="26" t="s">
        <v>5324</v>
      </c>
      <c r="C321" s="23" t="s">
        <v>4627</v>
      </c>
      <c r="D321" s="32">
        <v>33685</v>
      </c>
      <c r="E321" s="26">
        <v>9972641299</v>
      </c>
      <c r="F321" s="26" t="s">
        <v>5325</v>
      </c>
      <c r="G321" s="26" t="s">
        <v>4629</v>
      </c>
      <c r="H321" s="26" t="s">
        <v>4630</v>
      </c>
      <c r="I321" s="26" t="s">
        <v>4631</v>
      </c>
      <c r="J321" s="26" t="s">
        <v>4636</v>
      </c>
      <c r="K321" s="32">
        <v>45755</v>
      </c>
    </row>
    <row r="322" spans="1:11" x14ac:dyDescent="0.3">
      <c r="A322" s="23" t="s">
        <v>3222</v>
      </c>
      <c r="B322" s="23" t="s">
        <v>5326</v>
      </c>
      <c r="C322" s="23" t="s">
        <v>4627</v>
      </c>
      <c r="D322" s="31">
        <v>30945</v>
      </c>
      <c r="E322" s="23">
        <v>9360112864</v>
      </c>
      <c r="F322" s="23" t="s">
        <v>5327</v>
      </c>
      <c r="G322" s="23" t="s">
        <v>4629</v>
      </c>
      <c r="H322" s="23" t="s">
        <v>4630</v>
      </c>
      <c r="I322" s="23" t="s">
        <v>4631</v>
      </c>
      <c r="J322" s="26" t="s">
        <v>4636</v>
      </c>
      <c r="K322" s="31">
        <v>44504</v>
      </c>
    </row>
    <row r="323" spans="1:11" x14ac:dyDescent="0.3">
      <c r="A323" s="26" t="s">
        <v>4174</v>
      </c>
      <c r="B323" s="26" t="s">
        <v>5328</v>
      </c>
      <c r="C323" s="23" t="s">
        <v>4627</v>
      </c>
      <c r="D323" s="32">
        <v>28227</v>
      </c>
      <c r="E323" s="26">
        <v>9847622862</v>
      </c>
      <c r="F323" s="26" t="s">
        <v>5329</v>
      </c>
      <c r="G323" s="26" t="s">
        <v>4629</v>
      </c>
      <c r="H323" s="26" t="s">
        <v>4630</v>
      </c>
      <c r="I323" s="26" t="s">
        <v>4631</v>
      </c>
      <c r="J323" s="23" t="s">
        <v>4632</v>
      </c>
      <c r="K323" s="32">
        <v>45916</v>
      </c>
    </row>
    <row r="324" spans="1:11" hidden="1" x14ac:dyDescent="0.3">
      <c r="A324" s="23" t="s">
        <v>2441</v>
      </c>
      <c r="B324" s="23" t="s">
        <v>5330</v>
      </c>
      <c r="C324" s="26" t="s">
        <v>4642</v>
      </c>
      <c r="D324" s="31">
        <v>37177</v>
      </c>
      <c r="E324" s="23">
        <v>9297080451</v>
      </c>
      <c r="F324" s="23" t="s">
        <v>5331</v>
      </c>
      <c r="G324" s="23" t="s">
        <v>4696</v>
      </c>
      <c r="H324" s="23" t="s">
        <v>4697</v>
      </c>
      <c r="I324" s="23" t="s">
        <v>4631</v>
      </c>
      <c r="J324" s="23" t="s">
        <v>4632</v>
      </c>
      <c r="K324" s="31">
        <v>44418</v>
      </c>
    </row>
    <row r="325" spans="1:11" hidden="1" x14ac:dyDescent="0.3">
      <c r="A325" s="26" t="s">
        <v>1706</v>
      </c>
      <c r="B325" s="26" t="s">
        <v>7280</v>
      </c>
      <c r="C325" s="26" t="s">
        <v>4642</v>
      </c>
      <c r="D325" s="32">
        <v>36200</v>
      </c>
      <c r="E325" s="26">
        <v>9306658203</v>
      </c>
      <c r="F325" s="26" t="s">
        <v>5332</v>
      </c>
      <c r="G325" s="26" t="s">
        <v>4629</v>
      </c>
      <c r="H325" s="26" t="s">
        <v>4630</v>
      </c>
      <c r="I325" s="26" t="s">
        <v>4631</v>
      </c>
      <c r="J325" s="26" t="s">
        <v>4730</v>
      </c>
      <c r="K325" s="32">
        <v>43387</v>
      </c>
    </row>
    <row r="326" spans="1:11" x14ac:dyDescent="0.3">
      <c r="A326" s="23" t="s">
        <v>990</v>
      </c>
      <c r="B326" s="23" t="s">
        <v>5333</v>
      </c>
      <c r="C326" s="23" t="s">
        <v>4627</v>
      </c>
      <c r="D326" s="31">
        <v>24204</v>
      </c>
      <c r="E326" s="23">
        <v>9286482992</v>
      </c>
      <c r="F326" s="23" t="s">
        <v>5334</v>
      </c>
      <c r="G326" s="23" t="s">
        <v>4753</v>
      </c>
      <c r="H326" s="23" t="s">
        <v>4630</v>
      </c>
      <c r="I326" s="23" t="s">
        <v>4631</v>
      </c>
      <c r="J326" s="23" t="s">
        <v>4632</v>
      </c>
      <c r="K326" s="31">
        <v>43476</v>
      </c>
    </row>
    <row r="327" spans="1:11" x14ac:dyDescent="0.3">
      <c r="A327" s="26" t="s">
        <v>4443</v>
      </c>
      <c r="B327" s="26" t="s">
        <v>5335</v>
      </c>
      <c r="C327" s="23" t="s">
        <v>4627</v>
      </c>
      <c r="D327" s="32">
        <v>22651</v>
      </c>
      <c r="E327" s="26">
        <v>9878451124</v>
      </c>
      <c r="F327" s="26" t="s">
        <v>5336</v>
      </c>
      <c r="G327" s="26" t="s">
        <v>4656</v>
      </c>
      <c r="H327" s="26" t="s">
        <v>4630</v>
      </c>
      <c r="I327" s="26" t="s">
        <v>4631</v>
      </c>
      <c r="J327" s="26" t="s">
        <v>4636</v>
      </c>
      <c r="K327" s="32">
        <v>44846</v>
      </c>
    </row>
    <row r="328" spans="1:11" x14ac:dyDescent="0.3">
      <c r="A328" s="23" t="s">
        <v>1972</v>
      </c>
      <c r="B328" s="23" t="s">
        <v>5337</v>
      </c>
      <c r="C328" s="23" t="s">
        <v>4627</v>
      </c>
      <c r="D328" s="31">
        <v>28115</v>
      </c>
      <c r="E328" s="23">
        <v>9289446179</v>
      </c>
      <c r="F328" s="23" t="s">
        <v>5338</v>
      </c>
      <c r="G328" s="23" t="s">
        <v>4753</v>
      </c>
      <c r="H328" s="23" t="s">
        <v>4630</v>
      </c>
      <c r="I328" s="23" t="s">
        <v>4631</v>
      </c>
      <c r="J328" s="23" t="s">
        <v>4632</v>
      </c>
      <c r="K328" s="31">
        <v>44837</v>
      </c>
    </row>
    <row r="329" spans="1:11" hidden="1" x14ac:dyDescent="0.3">
      <c r="A329" s="26" t="s">
        <v>1570</v>
      </c>
      <c r="B329" s="26" t="s">
        <v>5339</v>
      </c>
      <c r="C329" s="26" t="s">
        <v>4642</v>
      </c>
      <c r="D329" s="32">
        <v>34778</v>
      </c>
      <c r="E329" s="26">
        <v>9316252684</v>
      </c>
      <c r="F329" s="26" t="s">
        <v>5340</v>
      </c>
      <c r="G329" s="26" t="s">
        <v>4640</v>
      </c>
      <c r="H329" s="26" t="s">
        <v>4630</v>
      </c>
      <c r="I329" s="26" t="s">
        <v>4631</v>
      </c>
      <c r="J329" s="26" t="s">
        <v>4636</v>
      </c>
      <c r="K329" s="32">
        <v>45704</v>
      </c>
    </row>
    <row r="330" spans="1:11" x14ac:dyDescent="0.3">
      <c r="A330" s="23" t="s">
        <v>1739</v>
      </c>
      <c r="B330" s="23" t="s">
        <v>5341</v>
      </c>
      <c r="C330" s="23" t="s">
        <v>4627</v>
      </c>
      <c r="D330" s="31">
        <v>31872</v>
      </c>
      <c r="E330" s="23">
        <v>9505571070</v>
      </c>
      <c r="F330" s="23" t="s">
        <v>5342</v>
      </c>
      <c r="G330" s="23" t="s">
        <v>4676</v>
      </c>
      <c r="H330" s="23" t="s">
        <v>4677</v>
      </c>
      <c r="I330" s="23" t="s">
        <v>4631</v>
      </c>
      <c r="J330" s="23" t="s">
        <v>4730</v>
      </c>
      <c r="K330" s="31">
        <v>44732</v>
      </c>
    </row>
    <row r="331" spans="1:11" hidden="1" x14ac:dyDescent="0.3">
      <c r="A331" s="26" t="s">
        <v>800</v>
      </c>
      <c r="B331" s="26" t="s">
        <v>5343</v>
      </c>
      <c r="C331" s="26" t="s">
        <v>4642</v>
      </c>
      <c r="D331" s="32">
        <v>34292</v>
      </c>
      <c r="E331" s="26">
        <v>9980042882</v>
      </c>
      <c r="F331" s="26" t="s">
        <v>5344</v>
      </c>
      <c r="G331" s="26" t="s">
        <v>4676</v>
      </c>
      <c r="H331" s="26" t="s">
        <v>4677</v>
      </c>
      <c r="I331" s="26" t="s">
        <v>4631</v>
      </c>
      <c r="J331" s="26" t="s">
        <v>4636</v>
      </c>
      <c r="K331" s="32">
        <v>43739</v>
      </c>
    </row>
    <row r="332" spans="1:11" hidden="1" x14ac:dyDescent="0.3">
      <c r="A332" s="23" t="s">
        <v>2366</v>
      </c>
      <c r="B332" s="23" t="s">
        <v>5345</v>
      </c>
      <c r="C332" s="26" t="s">
        <v>4642</v>
      </c>
      <c r="D332" s="31">
        <v>34094</v>
      </c>
      <c r="E332" s="23">
        <v>9914817912</v>
      </c>
      <c r="F332" s="23" t="s">
        <v>5346</v>
      </c>
      <c r="G332" s="23" t="s">
        <v>4735</v>
      </c>
      <c r="H332" s="23" t="s">
        <v>4735</v>
      </c>
      <c r="I332" s="23" t="s">
        <v>4653</v>
      </c>
      <c r="J332" s="23" t="s">
        <v>4632</v>
      </c>
      <c r="K332" s="31">
        <v>43441</v>
      </c>
    </row>
    <row r="333" spans="1:11" hidden="1" x14ac:dyDescent="0.3">
      <c r="A333" s="26" t="s">
        <v>5347</v>
      </c>
      <c r="B333" s="26" t="s">
        <v>5348</v>
      </c>
      <c r="C333" s="26" t="s">
        <v>4642</v>
      </c>
      <c r="D333" s="32">
        <v>38205</v>
      </c>
      <c r="E333" s="26">
        <v>9288655709</v>
      </c>
      <c r="F333" s="26" t="s">
        <v>5349</v>
      </c>
      <c r="G333" s="26" t="s">
        <v>4651</v>
      </c>
      <c r="H333" s="26" t="s">
        <v>4652</v>
      </c>
      <c r="I333" s="26" t="s">
        <v>4653</v>
      </c>
      <c r="J333" s="26" t="s">
        <v>4636</v>
      </c>
      <c r="K333" s="32">
        <v>46077</v>
      </c>
    </row>
    <row r="334" spans="1:11" x14ac:dyDescent="0.3">
      <c r="A334" s="23" t="s">
        <v>642</v>
      </c>
      <c r="B334" s="23" t="s">
        <v>5350</v>
      </c>
      <c r="C334" s="23" t="s">
        <v>4627</v>
      </c>
      <c r="D334" s="31">
        <v>29370</v>
      </c>
      <c r="E334" s="23">
        <v>9703595485</v>
      </c>
      <c r="F334" s="23" t="s">
        <v>5351</v>
      </c>
      <c r="G334" s="23" t="s">
        <v>4676</v>
      </c>
      <c r="H334" s="23" t="s">
        <v>4677</v>
      </c>
      <c r="I334" s="23" t="s">
        <v>4631</v>
      </c>
      <c r="J334" s="26" t="s">
        <v>4636</v>
      </c>
      <c r="K334" s="31">
        <v>44637</v>
      </c>
    </row>
    <row r="335" spans="1:11" x14ac:dyDescent="0.3">
      <c r="A335" s="26" t="s">
        <v>3903</v>
      </c>
      <c r="B335" s="26" t="s">
        <v>5352</v>
      </c>
      <c r="C335" s="23" t="s">
        <v>4627</v>
      </c>
      <c r="D335" s="32">
        <v>35466</v>
      </c>
      <c r="E335" s="26">
        <v>9266134114</v>
      </c>
      <c r="F335" s="26" t="s">
        <v>5353</v>
      </c>
      <c r="G335" s="26" t="s">
        <v>4661</v>
      </c>
      <c r="H335" s="26" t="s">
        <v>4630</v>
      </c>
      <c r="I335" s="26" t="s">
        <v>4631</v>
      </c>
      <c r="J335" s="26" t="s">
        <v>4636</v>
      </c>
      <c r="K335" s="32">
        <v>43902</v>
      </c>
    </row>
    <row r="336" spans="1:11" hidden="1" x14ac:dyDescent="0.3">
      <c r="A336" s="23" t="s">
        <v>954</v>
      </c>
      <c r="B336" s="23" t="s">
        <v>5354</v>
      </c>
      <c r="C336" s="26" t="s">
        <v>4642</v>
      </c>
      <c r="D336" s="31">
        <v>32353</v>
      </c>
      <c r="E336" s="23">
        <v>9534387896</v>
      </c>
      <c r="F336" s="23" t="s">
        <v>5355</v>
      </c>
      <c r="G336" s="23" t="s">
        <v>4836</v>
      </c>
      <c r="H336" s="23" t="s">
        <v>4837</v>
      </c>
      <c r="I336" s="23" t="s">
        <v>4711</v>
      </c>
      <c r="J336" s="23" t="s">
        <v>4632</v>
      </c>
      <c r="K336" s="31">
        <v>45113</v>
      </c>
    </row>
    <row r="337" spans="1:11" x14ac:dyDescent="0.3">
      <c r="A337" s="26" t="s">
        <v>982</v>
      </c>
      <c r="B337" s="26" t="s">
        <v>5356</v>
      </c>
      <c r="C337" s="23" t="s">
        <v>4627</v>
      </c>
      <c r="D337" s="32">
        <v>30176</v>
      </c>
      <c r="E337" s="26">
        <v>9731691986</v>
      </c>
      <c r="F337" s="26" t="s">
        <v>5357</v>
      </c>
      <c r="G337" s="26" t="s">
        <v>4914</v>
      </c>
      <c r="H337" s="26" t="s">
        <v>4652</v>
      </c>
      <c r="I337" s="26" t="s">
        <v>4653</v>
      </c>
      <c r="J337" s="26" t="s">
        <v>4636</v>
      </c>
      <c r="K337" s="32">
        <v>45726</v>
      </c>
    </row>
    <row r="338" spans="1:11" hidden="1" x14ac:dyDescent="0.3">
      <c r="A338" s="23" t="s">
        <v>814</v>
      </c>
      <c r="B338" s="23" t="s">
        <v>5358</v>
      </c>
      <c r="C338" s="26" t="s">
        <v>4642</v>
      </c>
      <c r="D338" s="31">
        <v>24168</v>
      </c>
      <c r="E338" s="23">
        <v>9707317600</v>
      </c>
      <c r="F338" s="23" t="s">
        <v>5359</v>
      </c>
      <c r="G338" s="23" t="s">
        <v>4629</v>
      </c>
      <c r="H338" s="23" t="s">
        <v>4630</v>
      </c>
      <c r="I338" s="23" t="s">
        <v>4631</v>
      </c>
      <c r="J338" s="23" t="s">
        <v>4632</v>
      </c>
      <c r="K338" s="31">
        <v>44677</v>
      </c>
    </row>
    <row r="339" spans="1:11" x14ac:dyDescent="0.3">
      <c r="A339" s="26" t="s">
        <v>2574</v>
      </c>
      <c r="B339" s="26" t="s">
        <v>5360</v>
      </c>
      <c r="C339" s="23" t="s">
        <v>4627</v>
      </c>
      <c r="D339" s="32">
        <v>31512</v>
      </c>
      <c r="E339" s="26">
        <v>9861420895</v>
      </c>
      <c r="F339" s="26" t="s">
        <v>5361</v>
      </c>
      <c r="G339" s="26" t="s">
        <v>4702</v>
      </c>
      <c r="H339" s="26" t="s">
        <v>4677</v>
      </c>
      <c r="I339" s="26" t="s">
        <v>4631</v>
      </c>
      <c r="J339" s="23" t="s">
        <v>4632</v>
      </c>
      <c r="K339" s="32">
        <v>45188</v>
      </c>
    </row>
    <row r="340" spans="1:11" x14ac:dyDescent="0.3">
      <c r="A340" s="23" t="s">
        <v>5362</v>
      </c>
      <c r="B340" s="23" t="s">
        <v>6199</v>
      </c>
      <c r="C340" s="23" t="s">
        <v>4627</v>
      </c>
      <c r="D340" s="31">
        <v>32716</v>
      </c>
      <c r="E340" s="23">
        <v>9889913429</v>
      </c>
      <c r="F340" s="23" t="s">
        <v>5363</v>
      </c>
      <c r="G340" s="23" t="s">
        <v>4635</v>
      </c>
      <c r="H340" s="23" t="s">
        <v>4630</v>
      </c>
      <c r="I340" s="23" t="s">
        <v>4631</v>
      </c>
      <c r="J340" s="23" t="s">
        <v>4632</v>
      </c>
      <c r="K340" s="31">
        <v>44837</v>
      </c>
    </row>
    <row r="341" spans="1:11" hidden="1" x14ac:dyDescent="0.3">
      <c r="A341" s="26" t="s">
        <v>1456</v>
      </c>
      <c r="B341" s="26" t="s">
        <v>5364</v>
      </c>
      <c r="C341" s="26" t="s">
        <v>4642</v>
      </c>
      <c r="D341" s="32">
        <v>31932</v>
      </c>
      <c r="E341" s="26">
        <v>9858661900</v>
      </c>
      <c r="F341" s="26" t="s">
        <v>5365</v>
      </c>
      <c r="G341" s="26" t="s">
        <v>4676</v>
      </c>
      <c r="H341" s="26" t="s">
        <v>4677</v>
      </c>
      <c r="I341" s="26" t="s">
        <v>4631</v>
      </c>
      <c r="J341" s="26" t="s">
        <v>4730</v>
      </c>
      <c r="K341" s="32">
        <v>45685</v>
      </c>
    </row>
    <row r="342" spans="1:11" hidden="1" x14ac:dyDescent="0.3">
      <c r="A342" s="23" t="s">
        <v>2298</v>
      </c>
      <c r="B342" s="23" t="s">
        <v>5366</v>
      </c>
      <c r="C342" s="26" t="s">
        <v>4642</v>
      </c>
      <c r="D342" s="31">
        <v>35014</v>
      </c>
      <c r="E342" s="23">
        <v>9258234528</v>
      </c>
      <c r="F342" s="23" t="s">
        <v>5367</v>
      </c>
      <c r="G342" s="23" t="s">
        <v>4753</v>
      </c>
      <c r="H342" s="23" t="s">
        <v>4630</v>
      </c>
      <c r="I342" s="23" t="s">
        <v>4631</v>
      </c>
      <c r="J342" s="23" t="s">
        <v>4636</v>
      </c>
      <c r="K342" s="31">
        <v>45890</v>
      </c>
    </row>
    <row r="343" spans="1:11" x14ac:dyDescent="0.3">
      <c r="A343" s="26" t="s">
        <v>2610</v>
      </c>
      <c r="B343" s="26" t="s">
        <v>5368</v>
      </c>
      <c r="C343" s="23" t="s">
        <v>4627</v>
      </c>
      <c r="D343" s="32">
        <v>25379</v>
      </c>
      <c r="E343" s="26">
        <v>9225338571</v>
      </c>
      <c r="F343" s="26" t="s">
        <v>5369</v>
      </c>
      <c r="G343" s="26" t="s">
        <v>4696</v>
      </c>
      <c r="H343" s="26" t="s">
        <v>4697</v>
      </c>
      <c r="I343" s="26" t="s">
        <v>4631</v>
      </c>
      <c r="J343" s="23" t="s">
        <v>4632</v>
      </c>
      <c r="K343" s="32">
        <v>43151</v>
      </c>
    </row>
    <row r="344" spans="1:11" hidden="1" x14ac:dyDescent="0.3">
      <c r="A344" s="23" t="s">
        <v>2242</v>
      </c>
      <c r="B344" s="23" t="s">
        <v>5370</v>
      </c>
      <c r="C344" s="26" t="s">
        <v>4642</v>
      </c>
      <c r="D344" s="31">
        <v>39297</v>
      </c>
      <c r="E344" s="23">
        <v>9656774907</v>
      </c>
      <c r="F344" s="23" t="s">
        <v>5371</v>
      </c>
      <c r="G344" s="23" t="s">
        <v>4702</v>
      </c>
      <c r="H344" s="23" t="s">
        <v>4677</v>
      </c>
      <c r="I344" s="23" t="s">
        <v>4631</v>
      </c>
      <c r="J344" s="23" t="s">
        <v>4636</v>
      </c>
      <c r="K344" s="31">
        <v>43430</v>
      </c>
    </row>
    <row r="345" spans="1:11" hidden="1" x14ac:dyDescent="0.3">
      <c r="A345" s="26" t="s">
        <v>196</v>
      </c>
      <c r="B345" s="26" t="s">
        <v>5372</v>
      </c>
      <c r="C345" s="26" t="s">
        <v>4642</v>
      </c>
      <c r="D345" s="32">
        <v>28376</v>
      </c>
      <c r="E345" s="26">
        <v>9424505786</v>
      </c>
      <c r="F345" s="26" t="s">
        <v>5373</v>
      </c>
      <c r="G345" s="26" t="s">
        <v>4777</v>
      </c>
      <c r="H345" s="26" t="s">
        <v>4778</v>
      </c>
      <c r="I345" s="26" t="s">
        <v>4653</v>
      </c>
      <c r="J345" s="26" t="s">
        <v>4632</v>
      </c>
      <c r="K345" s="32">
        <v>45934</v>
      </c>
    </row>
    <row r="346" spans="1:11" hidden="1" x14ac:dyDescent="0.3">
      <c r="A346" s="23" t="s">
        <v>609</v>
      </c>
      <c r="B346" s="23" t="s">
        <v>5374</v>
      </c>
      <c r="C346" s="26" t="s">
        <v>4642</v>
      </c>
      <c r="D346" s="31">
        <v>32633</v>
      </c>
      <c r="E346" s="23">
        <v>9430689788</v>
      </c>
      <c r="F346" s="23" t="s">
        <v>5375</v>
      </c>
      <c r="G346" s="23" t="s">
        <v>4672</v>
      </c>
      <c r="H346" s="23" t="s">
        <v>4673</v>
      </c>
      <c r="I346" s="23" t="s">
        <v>4631</v>
      </c>
      <c r="J346" s="23" t="s">
        <v>4632</v>
      </c>
      <c r="K346" s="31">
        <v>45501</v>
      </c>
    </row>
    <row r="347" spans="1:11" x14ac:dyDescent="0.3">
      <c r="A347" s="26" t="s">
        <v>603</v>
      </c>
      <c r="B347" s="26" t="s">
        <v>5376</v>
      </c>
      <c r="C347" s="23" t="s">
        <v>4627</v>
      </c>
      <c r="D347" s="32">
        <v>38853</v>
      </c>
      <c r="E347" s="26">
        <v>9974270684</v>
      </c>
      <c r="F347" s="26" t="s">
        <v>5377</v>
      </c>
      <c r="G347" s="26" t="s">
        <v>4661</v>
      </c>
      <c r="H347" s="26" t="s">
        <v>4630</v>
      </c>
      <c r="I347" s="26" t="s">
        <v>4631</v>
      </c>
      <c r="J347" s="26" t="s">
        <v>4730</v>
      </c>
      <c r="K347" s="32">
        <v>44511</v>
      </c>
    </row>
    <row r="348" spans="1:11" hidden="1" x14ac:dyDescent="0.3">
      <c r="A348" s="23" t="s">
        <v>2506</v>
      </c>
      <c r="B348" s="23" t="s">
        <v>5378</v>
      </c>
      <c r="C348" s="26" t="s">
        <v>4642</v>
      </c>
      <c r="D348" s="31">
        <v>33130</v>
      </c>
      <c r="E348" s="23">
        <v>9430820228</v>
      </c>
      <c r="F348" s="23" t="s">
        <v>5379</v>
      </c>
      <c r="G348" s="23" t="s">
        <v>4656</v>
      </c>
      <c r="H348" s="23" t="s">
        <v>4630</v>
      </c>
      <c r="I348" s="23" t="s">
        <v>4631</v>
      </c>
      <c r="J348" s="23" t="s">
        <v>4632</v>
      </c>
      <c r="K348" s="31">
        <v>45964</v>
      </c>
    </row>
    <row r="349" spans="1:11" hidden="1" x14ac:dyDescent="0.3">
      <c r="A349" s="26" t="s">
        <v>5380</v>
      </c>
      <c r="B349" s="26" t="s">
        <v>5381</v>
      </c>
      <c r="C349" s="26" t="s">
        <v>4642</v>
      </c>
      <c r="D349" s="32">
        <v>20141</v>
      </c>
      <c r="E349" s="26">
        <v>9174991729</v>
      </c>
      <c r="F349" s="26" t="s">
        <v>5382</v>
      </c>
      <c r="G349" s="26" t="s">
        <v>4753</v>
      </c>
      <c r="H349" s="26" t="s">
        <v>4630</v>
      </c>
      <c r="I349" s="26" t="s">
        <v>4631</v>
      </c>
      <c r="J349" s="26" t="s">
        <v>4632</v>
      </c>
      <c r="K349" s="32">
        <v>43497</v>
      </c>
    </row>
    <row r="350" spans="1:11" x14ac:dyDescent="0.3">
      <c r="A350" s="23" t="s">
        <v>3319</v>
      </c>
      <c r="B350" s="23" t="s">
        <v>5383</v>
      </c>
      <c r="C350" s="23" t="s">
        <v>4627</v>
      </c>
      <c r="D350" s="31">
        <v>29538</v>
      </c>
      <c r="E350" s="23">
        <v>9283217137</v>
      </c>
      <c r="F350" s="23" t="s">
        <v>5384</v>
      </c>
      <c r="G350" s="23" t="s">
        <v>4702</v>
      </c>
      <c r="H350" s="23" t="s">
        <v>4677</v>
      </c>
      <c r="I350" s="23" t="s">
        <v>4631</v>
      </c>
      <c r="J350" s="26" t="s">
        <v>4636</v>
      </c>
      <c r="K350" s="31">
        <v>44866</v>
      </c>
    </row>
    <row r="351" spans="1:11" hidden="1" x14ac:dyDescent="0.3">
      <c r="A351" s="26" t="s">
        <v>1429</v>
      </c>
      <c r="B351" s="26" t="s">
        <v>5385</v>
      </c>
      <c r="C351" s="26" t="s">
        <v>4642</v>
      </c>
      <c r="D351" s="32">
        <v>26578</v>
      </c>
      <c r="E351" s="26">
        <v>9295404184</v>
      </c>
      <c r="F351" s="26" t="s">
        <v>5386</v>
      </c>
      <c r="G351" s="26" t="s">
        <v>4753</v>
      </c>
      <c r="H351" s="26" t="s">
        <v>4630</v>
      </c>
      <c r="I351" s="26" t="s">
        <v>4631</v>
      </c>
      <c r="J351" s="26" t="s">
        <v>4632</v>
      </c>
      <c r="K351" s="32">
        <v>45093</v>
      </c>
    </row>
    <row r="352" spans="1:11" x14ac:dyDescent="0.3">
      <c r="A352" s="23" t="s">
        <v>1625</v>
      </c>
      <c r="B352" s="23" t="s">
        <v>5387</v>
      </c>
      <c r="C352" s="23" t="s">
        <v>4627</v>
      </c>
      <c r="D352" s="31">
        <v>27055</v>
      </c>
      <c r="E352" s="23">
        <v>9315758599</v>
      </c>
      <c r="F352" s="23" t="s">
        <v>5388</v>
      </c>
      <c r="G352" s="23" t="s">
        <v>4661</v>
      </c>
      <c r="H352" s="23" t="s">
        <v>4630</v>
      </c>
      <c r="I352" s="23" t="s">
        <v>4631</v>
      </c>
      <c r="J352" s="26" t="s">
        <v>4636</v>
      </c>
      <c r="K352" s="31">
        <v>43861</v>
      </c>
    </row>
    <row r="353" spans="1:11" x14ac:dyDescent="0.3">
      <c r="A353" s="26" t="s">
        <v>2338</v>
      </c>
      <c r="B353" s="26" t="s">
        <v>5389</v>
      </c>
      <c r="C353" s="23" t="s">
        <v>4627</v>
      </c>
      <c r="D353" s="32">
        <v>26377</v>
      </c>
      <c r="E353" s="26">
        <v>9538937500</v>
      </c>
      <c r="F353" s="26" t="s">
        <v>5390</v>
      </c>
      <c r="G353" s="26" t="s">
        <v>4753</v>
      </c>
      <c r="H353" s="26" t="s">
        <v>4630</v>
      </c>
      <c r="I353" s="26" t="s">
        <v>4631</v>
      </c>
      <c r="J353" s="23" t="s">
        <v>4632</v>
      </c>
      <c r="K353" s="32">
        <v>44163</v>
      </c>
    </row>
    <row r="354" spans="1:11" x14ac:dyDescent="0.3">
      <c r="A354" s="23" t="s">
        <v>977</v>
      </c>
      <c r="B354" s="23" t="s">
        <v>5391</v>
      </c>
      <c r="C354" s="23" t="s">
        <v>4627</v>
      </c>
      <c r="D354" s="31">
        <v>25533</v>
      </c>
      <c r="E354" s="23">
        <v>9414741200</v>
      </c>
      <c r="F354" s="23" t="s">
        <v>5392</v>
      </c>
      <c r="G354" s="23" t="s">
        <v>4696</v>
      </c>
      <c r="H354" s="23" t="s">
        <v>4697</v>
      </c>
      <c r="I354" s="23" t="s">
        <v>4631</v>
      </c>
      <c r="J354" s="23" t="s">
        <v>4730</v>
      </c>
      <c r="K354" s="31">
        <v>43427</v>
      </c>
    </row>
    <row r="355" spans="1:11" x14ac:dyDescent="0.3">
      <c r="A355" s="26" t="s">
        <v>2381</v>
      </c>
      <c r="B355" s="26" t="s">
        <v>5393</v>
      </c>
      <c r="C355" s="23" t="s">
        <v>4627</v>
      </c>
      <c r="D355" s="32">
        <v>31301</v>
      </c>
      <c r="E355" s="26">
        <v>9728833035</v>
      </c>
      <c r="F355" s="26" t="s">
        <v>5394</v>
      </c>
      <c r="G355" s="26" t="s">
        <v>4661</v>
      </c>
      <c r="H355" s="26" t="s">
        <v>4630</v>
      </c>
      <c r="I355" s="26" t="s">
        <v>4631</v>
      </c>
      <c r="J355" s="26" t="s">
        <v>4636</v>
      </c>
      <c r="K355" s="32">
        <v>43222</v>
      </c>
    </row>
    <row r="356" spans="1:11" hidden="1" x14ac:dyDescent="0.3">
      <c r="A356" s="23" t="s">
        <v>4448</v>
      </c>
      <c r="B356" s="23" t="s">
        <v>5395</v>
      </c>
      <c r="C356" s="26" t="s">
        <v>4642</v>
      </c>
      <c r="D356" s="31">
        <v>23393</v>
      </c>
      <c r="E356" s="23">
        <v>9165558887</v>
      </c>
      <c r="F356" s="23" t="s">
        <v>5396</v>
      </c>
      <c r="G356" s="23" t="s">
        <v>4676</v>
      </c>
      <c r="H356" s="23" t="s">
        <v>4677</v>
      </c>
      <c r="I356" s="23" t="s">
        <v>4631</v>
      </c>
      <c r="J356" s="23" t="s">
        <v>4632</v>
      </c>
      <c r="K356" s="31">
        <v>43139</v>
      </c>
    </row>
    <row r="357" spans="1:11" x14ac:dyDescent="0.3">
      <c r="A357" s="26" t="s">
        <v>1986</v>
      </c>
      <c r="B357" s="26" t="s">
        <v>5397</v>
      </c>
      <c r="C357" s="23" t="s">
        <v>4627</v>
      </c>
      <c r="D357" s="32">
        <v>21461</v>
      </c>
      <c r="E357" s="26">
        <v>9326632925</v>
      </c>
      <c r="F357" s="26" t="s">
        <v>5398</v>
      </c>
      <c r="G357" s="26" t="s">
        <v>4629</v>
      </c>
      <c r="H357" s="26" t="s">
        <v>4630</v>
      </c>
      <c r="I357" s="26" t="s">
        <v>4631</v>
      </c>
      <c r="J357" s="23" t="s">
        <v>4632</v>
      </c>
      <c r="K357" s="32">
        <v>43497</v>
      </c>
    </row>
    <row r="358" spans="1:11" hidden="1" x14ac:dyDescent="0.3">
      <c r="A358" s="23" t="s">
        <v>3410</v>
      </c>
      <c r="B358" s="23" t="s">
        <v>5399</v>
      </c>
      <c r="C358" s="26" t="s">
        <v>4642</v>
      </c>
      <c r="D358" s="31">
        <v>37131</v>
      </c>
      <c r="E358" s="23">
        <v>9621759233</v>
      </c>
      <c r="F358" s="23" t="s">
        <v>5400</v>
      </c>
      <c r="G358" s="23" t="s">
        <v>4629</v>
      </c>
      <c r="H358" s="23" t="s">
        <v>4630</v>
      </c>
      <c r="I358" s="23" t="s">
        <v>4631</v>
      </c>
      <c r="J358" s="23" t="s">
        <v>4636</v>
      </c>
      <c r="K358" s="31">
        <v>44189</v>
      </c>
    </row>
    <row r="359" spans="1:11" x14ac:dyDescent="0.3">
      <c r="A359" s="26" t="s">
        <v>5401</v>
      </c>
      <c r="B359" s="26" t="s">
        <v>7259</v>
      </c>
      <c r="C359" s="23" t="s">
        <v>4627</v>
      </c>
      <c r="D359" s="32">
        <v>31118</v>
      </c>
      <c r="E359" s="26">
        <v>9832141597</v>
      </c>
      <c r="F359" s="26" t="s">
        <v>5402</v>
      </c>
      <c r="G359" s="26" t="s">
        <v>4635</v>
      </c>
      <c r="H359" s="26" t="s">
        <v>4630</v>
      </c>
      <c r="I359" s="26" t="s">
        <v>4631</v>
      </c>
      <c r="J359" s="23" t="s">
        <v>4632</v>
      </c>
      <c r="K359" s="32">
        <v>44619</v>
      </c>
    </row>
    <row r="360" spans="1:11" hidden="1" x14ac:dyDescent="0.3">
      <c r="A360" s="23" t="s">
        <v>4241</v>
      </c>
      <c r="B360" s="23" t="s">
        <v>5403</v>
      </c>
      <c r="C360" s="26" t="s">
        <v>4642</v>
      </c>
      <c r="D360" s="31">
        <v>33147</v>
      </c>
      <c r="E360" s="23">
        <v>9755851235</v>
      </c>
      <c r="F360" s="23" t="s">
        <v>5404</v>
      </c>
      <c r="G360" s="23" t="s">
        <v>4777</v>
      </c>
      <c r="H360" s="23" t="s">
        <v>4778</v>
      </c>
      <c r="I360" s="23" t="s">
        <v>4653</v>
      </c>
      <c r="J360" s="23" t="s">
        <v>4632</v>
      </c>
      <c r="K360" s="31">
        <v>44651</v>
      </c>
    </row>
    <row r="361" spans="1:11" hidden="1" x14ac:dyDescent="0.3">
      <c r="A361" s="26" t="s">
        <v>926</v>
      </c>
      <c r="B361" s="26" t="s">
        <v>5405</v>
      </c>
      <c r="C361" s="26" t="s">
        <v>4642</v>
      </c>
      <c r="D361" s="32">
        <v>23372</v>
      </c>
      <c r="E361" s="26">
        <v>9590613316</v>
      </c>
      <c r="F361" s="26" t="s">
        <v>5406</v>
      </c>
      <c r="G361" s="26" t="s">
        <v>4635</v>
      </c>
      <c r="H361" s="26" t="s">
        <v>4630</v>
      </c>
      <c r="I361" s="26" t="s">
        <v>4631</v>
      </c>
      <c r="J361" s="26" t="s">
        <v>4632</v>
      </c>
      <c r="K361" s="32">
        <v>43113</v>
      </c>
    </row>
    <row r="362" spans="1:11" hidden="1" x14ac:dyDescent="0.3">
      <c r="A362" s="23" t="s">
        <v>208</v>
      </c>
      <c r="B362" s="23" t="s">
        <v>5407</v>
      </c>
      <c r="C362" s="26" t="s">
        <v>4642</v>
      </c>
      <c r="D362" s="31">
        <v>24117</v>
      </c>
      <c r="E362" s="23">
        <v>9400075968</v>
      </c>
      <c r="F362" s="23" t="s">
        <v>5408</v>
      </c>
      <c r="G362" s="23" t="s">
        <v>4777</v>
      </c>
      <c r="H362" s="23" t="s">
        <v>4778</v>
      </c>
      <c r="I362" s="23" t="s">
        <v>4653</v>
      </c>
      <c r="J362" s="23" t="s">
        <v>4730</v>
      </c>
      <c r="K362" s="31">
        <v>45274</v>
      </c>
    </row>
    <row r="363" spans="1:11" x14ac:dyDescent="0.3">
      <c r="A363" s="26" t="s">
        <v>106</v>
      </c>
      <c r="B363" s="26" t="s">
        <v>5409</v>
      </c>
      <c r="C363" s="23" t="s">
        <v>4627</v>
      </c>
      <c r="D363" s="32">
        <v>35661</v>
      </c>
      <c r="E363" s="26">
        <v>9543591301</v>
      </c>
      <c r="F363" s="26" t="s">
        <v>5410</v>
      </c>
      <c r="G363" s="26" t="s">
        <v>4709</v>
      </c>
      <c r="H363" s="26" t="s">
        <v>4710</v>
      </c>
      <c r="I363" s="26" t="s">
        <v>4711</v>
      </c>
      <c r="J363" s="26" t="s">
        <v>4636</v>
      </c>
      <c r="K363" s="32">
        <v>45210</v>
      </c>
    </row>
    <row r="364" spans="1:11" hidden="1" x14ac:dyDescent="0.3">
      <c r="A364" s="23" t="s">
        <v>1859</v>
      </c>
      <c r="B364" s="23" t="s">
        <v>5411</v>
      </c>
      <c r="C364" s="26" t="s">
        <v>4642</v>
      </c>
      <c r="D364" s="31">
        <v>30647</v>
      </c>
      <c r="E364" s="23">
        <v>9780513199</v>
      </c>
      <c r="F364" s="23" t="s">
        <v>5412</v>
      </c>
      <c r="G364" s="23" t="s">
        <v>4629</v>
      </c>
      <c r="H364" s="23" t="s">
        <v>4630</v>
      </c>
      <c r="I364" s="23" t="s">
        <v>4631</v>
      </c>
      <c r="J364" s="23" t="s">
        <v>4632</v>
      </c>
      <c r="K364" s="31">
        <v>43169</v>
      </c>
    </row>
    <row r="365" spans="1:11" hidden="1" x14ac:dyDescent="0.3">
      <c r="A365" s="26" t="s">
        <v>2687</v>
      </c>
      <c r="B365" s="26" t="s">
        <v>5413</v>
      </c>
      <c r="C365" s="26" t="s">
        <v>4642</v>
      </c>
      <c r="D365" s="32">
        <v>30756</v>
      </c>
      <c r="E365" s="26">
        <v>9577070108</v>
      </c>
      <c r="F365" s="26" t="s">
        <v>5414</v>
      </c>
      <c r="G365" s="26" t="s">
        <v>4629</v>
      </c>
      <c r="H365" s="26" t="s">
        <v>4630</v>
      </c>
      <c r="I365" s="26" t="s">
        <v>4631</v>
      </c>
      <c r="J365" s="26" t="s">
        <v>4632</v>
      </c>
      <c r="K365" s="32">
        <v>45877</v>
      </c>
    </row>
    <row r="366" spans="1:11" x14ac:dyDescent="0.3">
      <c r="A366" s="23" t="s">
        <v>2647</v>
      </c>
      <c r="B366" s="23" t="s">
        <v>5415</v>
      </c>
      <c r="C366" s="23" t="s">
        <v>4627</v>
      </c>
      <c r="D366" s="31">
        <v>22756</v>
      </c>
      <c r="E366" s="23">
        <v>9559471600</v>
      </c>
      <c r="F366" s="23" t="s">
        <v>5416</v>
      </c>
      <c r="G366" s="23" t="s">
        <v>4676</v>
      </c>
      <c r="H366" s="23" t="s">
        <v>4677</v>
      </c>
      <c r="I366" s="23" t="s">
        <v>4631</v>
      </c>
      <c r="J366" s="26" t="s">
        <v>4636</v>
      </c>
      <c r="K366" s="31">
        <v>44527</v>
      </c>
    </row>
    <row r="367" spans="1:11" x14ac:dyDescent="0.3">
      <c r="A367" s="26" t="s">
        <v>5417</v>
      </c>
      <c r="B367" s="26" t="s">
        <v>5418</v>
      </c>
      <c r="C367" s="23" t="s">
        <v>4627</v>
      </c>
      <c r="D367" s="32">
        <v>29719</v>
      </c>
      <c r="E367" s="26">
        <v>9309462280</v>
      </c>
      <c r="F367" s="26" t="s">
        <v>5419</v>
      </c>
      <c r="G367" s="26" t="s">
        <v>4735</v>
      </c>
      <c r="H367" s="26" t="s">
        <v>4735</v>
      </c>
      <c r="I367" s="26" t="s">
        <v>4653</v>
      </c>
      <c r="J367" s="23" t="s">
        <v>4632</v>
      </c>
      <c r="K367" s="32">
        <v>45587</v>
      </c>
    </row>
    <row r="368" spans="1:11" hidden="1" x14ac:dyDescent="0.3">
      <c r="A368" s="23" t="s">
        <v>2617</v>
      </c>
      <c r="B368" s="23" t="s">
        <v>5420</v>
      </c>
      <c r="C368" s="26" t="s">
        <v>4642</v>
      </c>
      <c r="D368" s="31">
        <v>36625</v>
      </c>
      <c r="E368" s="23">
        <v>9237290086</v>
      </c>
      <c r="F368" s="23" t="s">
        <v>5421</v>
      </c>
      <c r="G368" s="23" t="s">
        <v>4672</v>
      </c>
      <c r="H368" s="23" t="s">
        <v>4673</v>
      </c>
      <c r="I368" s="23" t="s">
        <v>4631</v>
      </c>
      <c r="J368" s="23" t="s">
        <v>4632</v>
      </c>
      <c r="K368" s="31">
        <v>43231</v>
      </c>
    </row>
    <row r="369" spans="1:11" x14ac:dyDescent="0.3">
      <c r="A369" s="26" t="s">
        <v>512</v>
      </c>
      <c r="B369" s="26" t="s">
        <v>5422</v>
      </c>
      <c r="C369" s="23" t="s">
        <v>4627</v>
      </c>
      <c r="D369" s="32">
        <v>38071</v>
      </c>
      <c r="E369" s="26">
        <v>9280445368</v>
      </c>
      <c r="F369" s="26" t="s">
        <v>5423</v>
      </c>
      <c r="G369" s="26" t="s">
        <v>4661</v>
      </c>
      <c r="H369" s="26" t="s">
        <v>4630</v>
      </c>
      <c r="I369" s="26" t="s">
        <v>4631</v>
      </c>
      <c r="J369" s="26" t="s">
        <v>4636</v>
      </c>
      <c r="K369" s="32">
        <v>45013</v>
      </c>
    </row>
    <row r="370" spans="1:11" hidden="1" x14ac:dyDescent="0.3">
      <c r="A370" s="23" t="s">
        <v>626</v>
      </c>
      <c r="B370" s="23" t="s">
        <v>5424</v>
      </c>
      <c r="C370" s="26" t="s">
        <v>4642</v>
      </c>
      <c r="D370" s="31">
        <v>27983</v>
      </c>
      <c r="E370" s="23">
        <v>9327247605</v>
      </c>
      <c r="F370" s="23" t="s">
        <v>5425</v>
      </c>
      <c r="G370" s="23" t="s">
        <v>4833</v>
      </c>
      <c r="H370" s="23" t="s">
        <v>4710</v>
      </c>
      <c r="I370" s="23" t="s">
        <v>4711</v>
      </c>
      <c r="J370" s="23" t="s">
        <v>4632</v>
      </c>
      <c r="K370" s="31">
        <v>44097</v>
      </c>
    </row>
    <row r="371" spans="1:11" x14ac:dyDescent="0.3">
      <c r="A371" s="26" t="s">
        <v>1944</v>
      </c>
      <c r="B371" s="26" t="s">
        <v>5426</v>
      </c>
      <c r="C371" s="23" t="s">
        <v>4627</v>
      </c>
      <c r="D371" s="32">
        <v>21047</v>
      </c>
      <c r="E371" s="26">
        <v>9450577559</v>
      </c>
      <c r="F371" s="26" t="s">
        <v>5427</v>
      </c>
      <c r="G371" s="26" t="s">
        <v>4661</v>
      </c>
      <c r="H371" s="26" t="s">
        <v>4630</v>
      </c>
      <c r="I371" s="26" t="s">
        <v>4631</v>
      </c>
      <c r="J371" s="26" t="s">
        <v>4730</v>
      </c>
      <c r="K371" s="32">
        <v>43757</v>
      </c>
    </row>
    <row r="372" spans="1:11" x14ac:dyDescent="0.3">
      <c r="A372" s="23" t="s">
        <v>2922</v>
      </c>
      <c r="B372" s="23" t="s">
        <v>5428</v>
      </c>
      <c r="C372" s="23" t="s">
        <v>4627</v>
      </c>
      <c r="D372" s="31">
        <v>35697</v>
      </c>
      <c r="E372" s="23">
        <v>9232175587</v>
      </c>
      <c r="F372" s="23" t="s">
        <v>5429</v>
      </c>
      <c r="G372" s="23" t="s">
        <v>4777</v>
      </c>
      <c r="H372" s="23" t="s">
        <v>4778</v>
      </c>
      <c r="I372" s="23" t="s">
        <v>4653</v>
      </c>
      <c r="J372" s="23" t="s">
        <v>4632</v>
      </c>
      <c r="K372" s="31">
        <v>45847</v>
      </c>
    </row>
    <row r="373" spans="1:11" x14ac:dyDescent="0.3">
      <c r="A373" s="26" t="s">
        <v>1051</v>
      </c>
      <c r="B373" s="26" t="s">
        <v>5430</v>
      </c>
      <c r="C373" s="23" t="s">
        <v>4627</v>
      </c>
      <c r="D373" s="32">
        <v>36210</v>
      </c>
      <c r="E373" s="26">
        <v>9954205066</v>
      </c>
      <c r="F373" s="26" t="s">
        <v>5431</v>
      </c>
      <c r="G373" s="26" t="s">
        <v>4672</v>
      </c>
      <c r="H373" s="26" t="s">
        <v>4673</v>
      </c>
      <c r="I373" s="26" t="s">
        <v>4631</v>
      </c>
      <c r="J373" s="23" t="s">
        <v>4632</v>
      </c>
      <c r="K373" s="32">
        <v>43471</v>
      </c>
    </row>
    <row r="374" spans="1:11" x14ac:dyDescent="0.3">
      <c r="A374" s="23" t="s">
        <v>2079</v>
      </c>
      <c r="B374" s="23" t="s">
        <v>5432</v>
      </c>
      <c r="C374" s="23" t="s">
        <v>4627</v>
      </c>
      <c r="D374" s="31">
        <v>22209</v>
      </c>
      <c r="E374" s="23">
        <v>9468535879</v>
      </c>
      <c r="F374" s="23" t="s">
        <v>5433</v>
      </c>
      <c r="G374" s="23" t="s">
        <v>4656</v>
      </c>
      <c r="H374" s="23" t="s">
        <v>4630</v>
      </c>
      <c r="I374" s="23" t="s">
        <v>4631</v>
      </c>
      <c r="J374" s="23" t="s">
        <v>4632</v>
      </c>
      <c r="K374" s="31">
        <v>45738</v>
      </c>
    </row>
    <row r="375" spans="1:11" x14ac:dyDescent="0.3">
      <c r="A375" s="26" t="s">
        <v>5434</v>
      </c>
      <c r="B375" s="26" t="s">
        <v>5435</v>
      </c>
      <c r="C375" s="23" t="s">
        <v>4627</v>
      </c>
      <c r="D375" s="32">
        <v>38502</v>
      </c>
      <c r="E375" s="26">
        <v>9968063877</v>
      </c>
      <c r="F375" s="26" t="s">
        <v>5436</v>
      </c>
      <c r="G375" s="26" t="s">
        <v>4702</v>
      </c>
      <c r="H375" s="26" t="s">
        <v>4677</v>
      </c>
      <c r="I375" s="26" t="s">
        <v>4631</v>
      </c>
      <c r="J375" s="23" t="s">
        <v>4632</v>
      </c>
      <c r="K375" s="32">
        <v>44890</v>
      </c>
    </row>
    <row r="376" spans="1:11" hidden="1" x14ac:dyDescent="0.3">
      <c r="A376" s="23" t="s">
        <v>987</v>
      </c>
      <c r="B376" s="23" t="s">
        <v>5437</v>
      </c>
      <c r="C376" s="26" t="s">
        <v>4642</v>
      </c>
      <c r="D376" s="31">
        <v>22963</v>
      </c>
      <c r="E376" s="23">
        <v>9195712730</v>
      </c>
      <c r="F376" s="23" t="s">
        <v>5438</v>
      </c>
      <c r="G376" s="23" t="s">
        <v>4640</v>
      </c>
      <c r="H376" s="23" t="s">
        <v>4630</v>
      </c>
      <c r="I376" s="23" t="s">
        <v>4631</v>
      </c>
      <c r="J376" s="23" t="s">
        <v>5439</v>
      </c>
      <c r="K376" s="31">
        <v>43557</v>
      </c>
    </row>
    <row r="377" spans="1:11" hidden="1" x14ac:dyDescent="0.3">
      <c r="A377" s="26" t="s">
        <v>5440</v>
      </c>
      <c r="B377" s="26" t="s">
        <v>5441</v>
      </c>
      <c r="C377" s="26" t="s">
        <v>4642</v>
      </c>
      <c r="D377" s="32">
        <v>23894</v>
      </c>
      <c r="E377" s="26">
        <v>9494854627</v>
      </c>
      <c r="F377" s="26" t="s">
        <v>5442</v>
      </c>
      <c r="G377" s="26" t="s">
        <v>4696</v>
      </c>
      <c r="H377" s="26" t="s">
        <v>4697</v>
      </c>
      <c r="I377" s="26" t="s">
        <v>4631</v>
      </c>
      <c r="J377" s="26" t="s">
        <v>4632</v>
      </c>
      <c r="K377" s="32">
        <v>45447</v>
      </c>
    </row>
    <row r="378" spans="1:11" x14ac:dyDescent="0.3">
      <c r="A378" s="23" t="s">
        <v>4081</v>
      </c>
      <c r="B378" s="23" t="s">
        <v>5443</v>
      </c>
      <c r="C378" s="23" t="s">
        <v>4627</v>
      </c>
      <c r="D378" s="31">
        <v>38994</v>
      </c>
      <c r="E378" s="23">
        <v>9433717796</v>
      </c>
      <c r="F378" s="23" t="s">
        <v>5444</v>
      </c>
      <c r="G378" s="23" t="s">
        <v>4635</v>
      </c>
      <c r="H378" s="23" t="s">
        <v>4630</v>
      </c>
      <c r="I378" s="23" t="s">
        <v>4631</v>
      </c>
      <c r="J378" s="23" t="s">
        <v>4632</v>
      </c>
      <c r="K378" s="31">
        <v>43107</v>
      </c>
    </row>
    <row r="379" spans="1:11" x14ac:dyDescent="0.3">
      <c r="A379" s="26" t="s">
        <v>1916</v>
      </c>
      <c r="B379" s="26" t="s">
        <v>5445</v>
      </c>
      <c r="C379" s="23" t="s">
        <v>4627</v>
      </c>
      <c r="D379" s="32">
        <v>32808</v>
      </c>
      <c r="E379" s="26">
        <v>9443214044</v>
      </c>
      <c r="F379" s="26" t="s">
        <v>5446</v>
      </c>
      <c r="G379" s="26" t="s">
        <v>4672</v>
      </c>
      <c r="H379" s="26" t="s">
        <v>4673</v>
      </c>
      <c r="I379" s="26" t="s">
        <v>4631</v>
      </c>
      <c r="J379" s="26" t="s">
        <v>4730</v>
      </c>
      <c r="K379" s="32">
        <v>44836</v>
      </c>
    </row>
    <row r="380" spans="1:11" x14ac:dyDescent="0.3">
      <c r="A380" s="23" t="s">
        <v>2139</v>
      </c>
      <c r="B380" s="23" t="s">
        <v>5447</v>
      </c>
      <c r="C380" s="23" t="s">
        <v>4627</v>
      </c>
      <c r="D380" s="31">
        <v>27369</v>
      </c>
      <c r="E380" s="23">
        <v>9524463440</v>
      </c>
      <c r="F380" s="23" t="s">
        <v>5448</v>
      </c>
      <c r="G380" s="23" t="s">
        <v>4753</v>
      </c>
      <c r="H380" s="23" t="s">
        <v>4630</v>
      </c>
      <c r="I380" s="23" t="s">
        <v>4631</v>
      </c>
      <c r="J380" s="26" t="s">
        <v>4636</v>
      </c>
      <c r="K380" s="31">
        <v>43537</v>
      </c>
    </row>
    <row r="381" spans="1:11" hidden="1" x14ac:dyDescent="0.3">
      <c r="A381" s="26" t="s">
        <v>491</v>
      </c>
      <c r="B381" s="26" t="s">
        <v>5449</v>
      </c>
      <c r="C381" s="26" t="s">
        <v>4642</v>
      </c>
      <c r="D381" s="32">
        <v>29816</v>
      </c>
      <c r="E381" s="26">
        <v>9636691235</v>
      </c>
      <c r="F381" s="26" t="s">
        <v>5450</v>
      </c>
      <c r="G381" s="26" t="s">
        <v>4676</v>
      </c>
      <c r="H381" s="26" t="s">
        <v>4677</v>
      </c>
      <c r="I381" s="26" t="s">
        <v>4631</v>
      </c>
      <c r="J381" s="26" t="s">
        <v>4636</v>
      </c>
      <c r="K381" s="32">
        <v>43997</v>
      </c>
    </row>
    <row r="382" spans="1:11" hidden="1" x14ac:dyDescent="0.3">
      <c r="A382" s="23" t="s">
        <v>118</v>
      </c>
      <c r="B382" s="23" t="s">
        <v>5451</v>
      </c>
      <c r="C382" s="26" t="s">
        <v>4642</v>
      </c>
      <c r="D382" s="31">
        <v>24869</v>
      </c>
      <c r="E382" s="23">
        <v>9960380468</v>
      </c>
      <c r="F382" s="23" t="s">
        <v>5452</v>
      </c>
      <c r="G382" s="23" t="s">
        <v>4753</v>
      </c>
      <c r="H382" s="23" t="s">
        <v>4630</v>
      </c>
      <c r="I382" s="23" t="s">
        <v>4631</v>
      </c>
      <c r="J382" s="23" t="s">
        <v>4632</v>
      </c>
      <c r="K382" s="31">
        <v>45826</v>
      </c>
    </row>
    <row r="383" spans="1:11" x14ac:dyDescent="0.3">
      <c r="A383" s="26" t="s">
        <v>5453</v>
      </c>
      <c r="B383" s="26" t="s">
        <v>5454</v>
      </c>
      <c r="C383" s="23" t="s">
        <v>4627</v>
      </c>
      <c r="D383" s="32">
        <v>30211</v>
      </c>
      <c r="E383" s="26">
        <v>9839378623</v>
      </c>
      <c r="F383" s="26" t="s">
        <v>5455</v>
      </c>
      <c r="G383" s="26" t="s">
        <v>4629</v>
      </c>
      <c r="H383" s="26" t="s">
        <v>4630</v>
      </c>
      <c r="I383" s="26" t="s">
        <v>4631</v>
      </c>
      <c r="J383" s="23" t="s">
        <v>4632</v>
      </c>
      <c r="K383" s="32">
        <v>45158</v>
      </c>
    </row>
    <row r="384" spans="1:11" x14ac:dyDescent="0.3">
      <c r="A384" s="23" t="s">
        <v>2637</v>
      </c>
      <c r="B384" s="23" t="s">
        <v>5456</v>
      </c>
      <c r="C384" s="23" t="s">
        <v>4627</v>
      </c>
      <c r="D384" s="31">
        <v>27158</v>
      </c>
      <c r="E384" s="23">
        <v>9412990487</v>
      </c>
      <c r="F384" s="23" t="s">
        <v>5457</v>
      </c>
      <c r="G384" s="23" t="s">
        <v>4696</v>
      </c>
      <c r="H384" s="23" t="s">
        <v>4697</v>
      </c>
      <c r="I384" s="23" t="s">
        <v>4631</v>
      </c>
      <c r="J384" s="26" t="s">
        <v>4636</v>
      </c>
      <c r="K384" s="31">
        <v>45128</v>
      </c>
    </row>
    <row r="385" spans="1:11" hidden="1" x14ac:dyDescent="0.3">
      <c r="A385" s="26" t="s">
        <v>58</v>
      </c>
      <c r="B385" s="26" t="s">
        <v>5458</v>
      </c>
      <c r="C385" s="26" t="s">
        <v>4642</v>
      </c>
      <c r="D385" s="32">
        <v>31006</v>
      </c>
      <c r="E385" s="26">
        <v>9988934422</v>
      </c>
      <c r="F385" s="26" t="s">
        <v>5459</v>
      </c>
      <c r="G385" s="26" t="s">
        <v>4702</v>
      </c>
      <c r="H385" s="26" t="s">
        <v>4677</v>
      </c>
      <c r="I385" s="26" t="s">
        <v>4631</v>
      </c>
      <c r="J385" s="26" t="s">
        <v>4730</v>
      </c>
      <c r="K385" s="32">
        <v>43726</v>
      </c>
    </row>
    <row r="386" spans="1:11" hidden="1" x14ac:dyDescent="0.3">
      <c r="A386" s="23" t="s">
        <v>4176</v>
      </c>
      <c r="B386" s="23" t="s">
        <v>5460</v>
      </c>
      <c r="C386" s="26" t="s">
        <v>4642</v>
      </c>
      <c r="D386" s="31">
        <v>21812</v>
      </c>
      <c r="E386" s="23">
        <v>9623454129</v>
      </c>
      <c r="F386" s="23" t="s">
        <v>5461</v>
      </c>
      <c r="G386" s="23" t="s">
        <v>4656</v>
      </c>
      <c r="H386" s="23" t="s">
        <v>4630</v>
      </c>
      <c r="I386" s="23" t="s">
        <v>4631</v>
      </c>
      <c r="J386" s="23" t="s">
        <v>4632</v>
      </c>
      <c r="K386" s="31">
        <v>43834</v>
      </c>
    </row>
    <row r="387" spans="1:11" x14ac:dyDescent="0.3">
      <c r="A387" s="26" t="s">
        <v>1658</v>
      </c>
      <c r="B387" s="26" t="s">
        <v>5462</v>
      </c>
      <c r="C387" s="23" t="s">
        <v>4627</v>
      </c>
      <c r="D387" s="32">
        <v>25306</v>
      </c>
      <c r="E387" s="26">
        <v>9688349223</v>
      </c>
      <c r="F387" s="26" t="s">
        <v>5463</v>
      </c>
      <c r="G387" s="26" t="s">
        <v>4640</v>
      </c>
      <c r="H387" s="26" t="s">
        <v>4630</v>
      </c>
      <c r="I387" s="26" t="s">
        <v>4631</v>
      </c>
      <c r="J387" s="23" t="s">
        <v>4632</v>
      </c>
      <c r="K387" s="32">
        <v>43189</v>
      </c>
    </row>
    <row r="388" spans="1:11" x14ac:dyDescent="0.3">
      <c r="A388" s="23" t="s">
        <v>4567</v>
      </c>
      <c r="B388" s="23" t="s">
        <v>5464</v>
      </c>
      <c r="C388" s="23" t="s">
        <v>4627</v>
      </c>
      <c r="D388" s="31">
        <v>31503</v>
      </c>
      <c r="E388" s="23">
        <v>9519900806</v>
      </c>
      <c r="F388" s="23" t="s">
        <v>5465</v>
      </c>
      <c r="G388" s="23" t="s">
        <v>4702</v>
      </c>
      <c r="H388" s="23" t="s">
        <v>4677</v>
      </c>
      <c r="I388" s="23" t="s">
        <v>4631</v>
      </c>
      <c r="J388" s="23" t="s">
        <v>4632</v>
      </c>
      <c r="K388" s="31">
        <v>44704</v>
      </c>
    </row>
    <row r="389" spans="1:11" hidden="1" x14ac:dyDescent="0.3">
      <c r="A389" s="26" t="s">
        <v>5466</v>
      </c>
      <c r="B389" s="26" t="s">
        <v>5467</v>
      </c>
      <c r="C389" s="26" t="s">
        <v>4642</v>
      </c>
      <c r="D389" s="32">
        <v>26482</v>
      </c>
      <c r="E389" s="26">
        <v>9688421294</v>
      </c>
      <c r="F389" s="26" t="s">
        <v>5468</v>
      </c>
      <c r="G389" s="26" t="s">
        <v>4640</v>
      </c>
      <c r="H389" s="26" t="s">
        <v>4630</v>
      </c>
      <c r="I389" s="26" t="s">
        <v>4631</v>
      </c>
      <c r="J389" s="26" t="s">
        <v>4636</v>
      </c>
      <c r="K389" s="32">
        <v>45972</v>
      </c>
    </row>
    <row r="390" spans="1:11" hidden="1" x14ac:dyDescent="0.3">
      <c r="A390" s="23" t="s">
        <v>376</v>
      </c>
      <c r="B390" s="23" t="s">
        <v>5469</v>
      </c>
      <c r="C390" s="26" t="s">
        <v>4642</v>
      </c>
      <c r="D390" s="31">
        <v>39108</v>
      </c>
      <c r="E390" s="23">
        <v>9861913813</v>
      </c>
      <c r="F390" s="23" t="s">
        <v>5470</v>
      </c>
      <c r="G390" s="23" t="s">
        <v>4753</v>
      </c>
      <c r="H390" s="23" t="s">
        <v>4630</v>
      </c>
      <c r="I390" s="23" t="s">
        <v>4631</v>
      </c>
      <c r="J390" s="23" t="s">
        <v>4636</v>
      </c>
      <c r="K390" s="31">
        <v>43322</v>
      </c>
    </row>
    <row r="391" spans="1:11" x14ac:dyDescent="0.3">
      <c r="A391" s="26" t="s">
        <v>2572</v>
      </c>
      <c r="B391" s="26" t="s">
        <v>5471</v>
      </c>
      <c r="C391" s="23" t="s">
        <v>4627</v>
      </c>
      <c r="D391" s="32">
        <v>34569</v>
      </c>
      <c r="E391" s="26">
        <v>9618017848</v>
      </c>
      <c r="F391" s="26" t="s">
        <v>5472</v>
      </c>
      <c r="G391" s="26" t="s">
        <v>4753</v>
      </c>
      <c r="H391" s="26" t="s">
        <v>4630</v>
      </c>
      <c r="I391" s="26" t="s">
        <v>4631</v>
      </c>
      <c r="J391" s="23" t="s">
        <v>4632</v>
      </c>
      <c r="K391" s="32">
        <v>45951</v>
      </c>
    </row>
    <row r="392" spans="1:11" x14ac:dyDescent="0.3">
      <c r="A392" s="23" t="s">
        <v>5473</v>
      </c>
      <c r="B392" s="23" t="s">
        <v>5474</v>
      </c>
      <c r="C392" s="23" t="s">
        <v>4627</v>
      </c>
      <c r="D392" s="31">
        <v>26501</v>
      </c>
      <c r="E392" s="23">
        <v>9109805961</v>
      </c>
      <c r="F392" s="23" t="s">
        <v>5475</v>
      </c>
      <c r="G392" s="23" t="s">
        <v>4753</v>
      </c>
      <c r="H392" s="23" t="s">
        <v>4630</v>
      </c>
      <c r="I392" s="23" t="s">
        <v>4631</v>
      </c>
      <c r="J392" s="26" t="s">
        <v>4636</v>
      </c>
      <c r="K392" s="31">
        <v>45768</v>
      </c>
    </row>
    <row r="393" spans="1:11" x14ac:dyDescent="0.3">
      <c r="A393" s="26" t="s">
        <v>2454</v>
      </c>
      <c r="B393" s="26" t="s">
        <v>5476</v>
      </c>
      <c r="C393" s="23" t="s">
        <v>4627</v>
      </c>
      <c r="D393" s="32">
        <v>24926</v>
      </c>
      <c r="E393" s="26">
        <v>9558607012</v>
      </c>
      <c r="F393" s="26" t="s">
        <v>5477</v>
      </c>
      <c r="G393" s="26" t="s">
        <v>4696</v>
      </c>
      <c r="H393" s="26" t="s">
        <v>4697</v>
      </c>
      <c r="I393" s="26" t="s">
        <v>4631</v>
      </c>
      <c r="J393" s="26" t="s">
        <v>4730</v>
      </c>
      <c r="K393" s="32">
        <v>44643</v>
      </c>
    </row>
    <row r="394" spans="1:11" x14ac:dyDescent="0.3">
      <c r="A394" s="23" t="s">
        <v>5478</v>
      </c>
      <c r="B394" s="23" t="s">
        <v>5479</v>
      </c>
      <c r="C394" s="23" t="s">
        <v>4627</v>
      </c>
      <c r="D394" s="31">
        <v>23237</v>
      </c>
      <c r="E394" s="23">
        <v>9608820219</v>
      </c>
      <c r="F394" s="23" t="s">
        <v>5480</v>
      </c>
      <c r="G394" s="23" t="s">
        <v>4753</v>
      </c>
      <c r="H394" s="23" t="s">
        <v>4630</v>
      </c>
      <c r="I394" s="23" t="s">
        <v>4631</v>
      </c>
      <c r="J394" s="23" t="s">
        <v>4632</v>
      </c>
      <c r="K394" s="31">
        <v>44557</v>
      </c>
    </row>
    <row r="395" spans="1:11" x14ac:dyDescent="0.3">
      <c r="A395" s="26" t="s">
        <v>252</v>
      </c>
      <c r="B395" s="26" t="s">
        <v>5481</v>
      </c>
      <c r="C395" s="23" t="s">
        <v>4627</v>
      </c>
      <c r="D395" s="32">
        <v>36979</v>
      </c>
      <c r="E395" s="26">
        <v>9463446378</v>
      </c>
      <c r="F395" s="26" t="s">
        <v>5482</v>
      </c>
      <c r="G395" s="26" t="s">
        <v>4629</v>
      </c>
      <c r="H395" s="26" t="s">
        <v>4630</v>
      </c>
      <c r="I395" s="26" t="s">
        <v>4631</v>
      </c>
      <c r="J395" s="26" t="s">
        <v>4730</v>
      </c>
      <c r="K395" s="32">
        <v>45763</v>
      </c>
    </row>
    <row r="396" spans="1:11" hidden="1" x14ac:dyDescent="0.3">
      <c r="A396" s="23" t="s">
        <v>1411</v>
      </c>
      <c r="B396" s="23" t="s">
        <v>5483</v>
      </c>
      <c r="C396" s="26" t="s">
        <v>4642</v>
      </c>
      <c r="D396" s="31">
        <v>33328</v>
      </c>
      <c r="E396" s="23">
        <v>9136499524</v>
      </c>
      <c r="F396" s="23" t="s">
        <v>5484</v>
      </c>
      <c r="G396" s="23" t="s">
        <v>4753</v>
      </c>
      <c r="H396" s="23" t="s">
        <v>4630</v>
      </c>
      <c r="I396" s="23" t="s">
        <v>4631</v>
      </c>
      <c r="J396" s="23" t="s">
        <v>4632</v>
      </c>
      <c r="K396" s="31">
        <v>44104</v>
      </c>
    </row>
    <row r="397" spans="1:11" hidden="1" x14ac:dyDescent="0.3">
      <c r="A397" s="26" t="s">
        <v>553</v>
      </c>
      <c r="B397" s="26" t="s">
        <v>5485</v>
      </c>
      <c r="C397" s="26" t="s">
        <v>4642</v>
      </c>
      <c r="D397" s="32">
        <v>25742</v>
      </c>
      <c r="E397" s="26">
        <v>9900152663</v>
      </c>
      <c r="F397" s="26" t="s">
        <v>5486</v>
      </c>
      <c r="G397" s="26" t="s">
        <v>4702</v>
      </c>
      <c r="H397" s="26" t="s">
        <v>4677</v>
      </c>
      <c r="I397" s="26" t="s">
        <v>4631</v>
      </c>
      <c r="J397" s="26" t="s">
        <v>4636</v>
      </c>
      <c r="K397" s="32">
        <v>45774</v>
      </c>
    </row>
    <row r="398" spans="1:11" x14ac:dyDescent="0.3">
      <c r="A398" s="23" t="s">
        <v>1370</v>
      </c>
      <c r="B398" s="23" t="s">
        <v>5487</v>
      </c>
      <c r="C398" s="23" t="s">
        <v>4627</v>
      </c>
      <c r="D398" s="31">
        <v>32610</v>
      </c>
      <c r="E398" s="23">
        <v>9778962940</v>
      </c>
      <c r="F398" s="23" t="s">
        <v>5488</v>
      </c>
      <c r="G398" s="23" t="s">
        <v>4661</v>
      </c>
      <c r="H398" s="23" t="s">
        <v>4630</v>
      </c>
      <c r="I398" s="23" t="s">
        <v>4631</v>
      </c>
      <c r="J398" s="23" t="s">
        <v>4632</v>
      </c>
      <c r="K398" s="31">
        <v>44228</v>
      </c>
    </row>
    <row r="399" spans="1:11" hidden="1" x14ac:dyDescent="0.3">
      <c r="A399" s="26" t="s">
        <v>152</v>
      </c>
      <c r="B399" s="26" t="s">
        <v>5489</v>
      </c>
      <c r="C399" s="26" t="s">
        <v>4642</v>
      </c>
      <c r="D399" s="32">
        <v>23911</v>
      </c>
      <c r="E399" s="26">
        <v>9231051868</v>
      </c>
      <c r="F399" s="26" t="s">
        <v>5490</v>
      </c>
      <c r="G399" s="26" t="s">
        <v>4635</v>
      </c>
      <c r="H399" s="26" t="s">
        <v>4630</v>
      </c>
      <c r="I399" s="26" t="s">
        <v>4631</v>
      </c>
      <c r="J399" s="26" t="s">
        <v>4730</v>
      </c>
      <c r="K399" s="32">
        <v>43439</v>
      </c>
    </row>
    <row r="400" spans="1:11" hidden="1" x14ac:dyDescent="0.3">
      <c r="A400" s="23" t="s">
        <v>2738</v>
      </c>
      <c r="B400" s="23" t="s">
        <v>5491</v>
      </c>
      <c r="C400" s="26" t="s">
        <v>4642</v>
      </c>
      <c r="D400" s="31">
        <v>39319</v>
      </c>
      <c r="E400" s="23">
        <v>9714857387</v>
      </c>
      <c r="F400" s="23" t="s">
        <v>5492</v>
      </c>
      <c r="G400" s="23" t="s">
        <v>4672</v>
      </c>
      <c r="H400" s="23" t="s">
        <v>4673</v>
      </c>
      <c r="I400" s="23" t="s">
        <v>4631</v>
      </c>
      <c r="J400" s="23" t="s">
        <v>4636</v>
      </c>
      <c r="K400" s="31">
        <v>45447</v>
      </c>
    </row>
    <row r="401" spans="1:11" x14ac:dyDescent="0.3">
      <c r="A401" s="26" t="s">
        <v>2281</v>
      </c>
      <c r="B401" s="26" t="s">
        <v>5493</v>
      </c>
      <c r="C401" s="23" t="s">
        <v>4627</v>
      </c>
      <c r="D401" s="32">
        <v>26024</v>
      </c>
      <c r="E401" s="26">
        <v>9619896637</v>
      </c>
      <c r="F401" s="26" t="s">
        <v>5494</v>
      </c>
      <c r="G401" s="26" t="s">
        <v>4661</v>
      </c>
      <c r="H401" s="26" t="s">
        <v>4630</v>
      </c>
      <c r="I401" s="26" t="s">
        <v>4631</v>
      </c>
      <c r="J401" s="23" t="s">
        <v>4632</v>
      </c>
      <c r="K401" s="32">
        <v>44673</v>
      </c>
    </row>
    <row r="402" spans="1:11" x14ac:dyDescent="0.3">
      <c r="A402" s="23" t="s">
        <v>2907</v>
      </c>
      <c r="B402" s="23" t="s">
        <v>5495</v>
      </c>
      <c r="C402" s="23" t="s">
        <v>4627</v>
      </c>
      <c r="D402" s="31">
        <v>24193</v>
      </c>
      <c r="E402" s="23">
        <v>9449211955</v>
      </c>
      <c r="F402" s="23" t="s">
        <v>5496</v>
      </c>
      <c r="G402" s="23" t="s">
        <v>4646</v>
      </c>
      <c r="H402" s="23" t="s">
        <v>4647</v>
      </c>
      <c r="I402" s="23" t="s">
        <v>4648</v>
      </c>
      <c r="J402" s="26" t="s">
        <v>4636</v>
      </c>
      <c r="K402" s="31">
        <v>43508</v>
      </c>
    </row>
    <row r="403" spans="1:11" x14ac:dyDescent="0.3">
      <c r="A403" s="26" t="s">
        <v>579</v>
      </c>
      <c r="B403" s="26" t="s">
        <v>5497</v>
      </c>
      <c r="C403" s="23" t="s">
        <v>4627</v>
      </c>
      <c r="D403" s="32">
        <v>20737</v>
      </c>
      <c r="E403" s="26">
        <v>9697065054</v>
      </c>
      <c r="F403" s="26" t="s">
        <v>5498</v>
      </c>
      <c r="G403" s="26" t="s">
        <v>4672</v>
      </c>
      <c r="H403" s="26" t="s">
        <v>4673</v>
      </c>
      <c r="I403" s="26" t="s">
        <v>4631</v>
      </c>
      <c r="J403" s="26" t="s">
        <v>4730</v>
      </c>
      <c r="K403" s="32">
        <v>44713</v>
      </c>
    </row>
    <row r="404" spans="1:11" hidden="1" x14ac:dyDescent="0.3">
      <c r="A404" s="23" t="s">
        <v>1283</v>
      </c>
      <c r="B404" s="23" t="s">
        <v>7281</v>
      </c>
      <c r="C404" s="26" t="s">
        <v>4642</v>
      </c>
      <c r="D404" s="31">
        <v>37093</v>
      </c>
      <c r="E404" s="23">
        <v>9678727283</v>
      </c>
      <c r="F404" s="23" t="s">
        <v>5499</v>
      </c>
      <c r="G404" s="23" t="s">
        <v>4672</v>
      </c>
      <c r="H404" s="23" t="s">
        <v>4673</v>
      </c>
      <c r="I404" s="23" t="s">
        <v>4631</v>
      </c>
      <c r="J404" s="23" t="s">
        <v>4636</v>
      </c>
      <c r="K404" s="31">
        <v>45496</v>
      </c>
    </row>
    <row r="405" spans="1:11" hidden="1" x14ac:dyDescent="0.3">
      <c r="A405" s="26" t="s">
        <v>2849</v>
      </c>
      <c r="B405" s="26" t="s">
        <v>5500</v>
      </c>
      <c r="C405" s="26" t="s">
        <v>4642</v>
      </c>
      <c r="D405" s="32">
        <v>26888</v>
      </c>
      <c r="E405" s="26">
        <v>9225977908</v>
      </c>
      <c r="F405" s="26" t="s">
        <v>5501</v>
      </c>
      <c r="G405" s="26" t="s">
        <v>4661</v>
      </c>
      <c r="H405" s="26" t="s">
        <v>4630</v>
      </c>
      <c r="I405" s="26" t="s">
        <v>4631</v>
      </c>
      <c r="J405" s="26" t="s">
        <v>4632</v>
      </c>
      <c r="K405" s="32">
        <v>45798</v>
      </c>
    </row>
    <row r="406" spans="1:11" x14ac:dyDescent="0.3">
      <c r="A406" s="23" t="s">
        <v>587</v>
      </c>
      <c r="B406" s="23" t="s">
        <v>5502</v>
      </c>
      <c r="C406" s="23" t="s">
        <v>4627</v>
      </c>
      <c r="D406" s="31">
        <v>20264</v>
      </c>
      <c r="E406" s="23">
        <v>9580212641</v>
      </c>
      <c r="F406" s="23" t="s">
        <v>5503</v>
      </c>
      <c r="G406" s="23" t="s">
        <v>4696</v>
      </c>
      <c r="H406" s="23" t="s">
        <v>4697</v>
      </c>
      <c r="I406" s="23" t="s">
        <v>4631</v>
      </c>
      <c r="J406" s="23" t="s">
        <v>4632</v>
      </c>
      <c r="K406" s="31">
        <v>45373</v>
      </c>
    </row>
    <row r="407" spans="1:11" hidden="1" x14ac:dyDescent="0.3">
      <c r="A407" s="26" t="s">
        <v>869</v>
      </c>
      <c r="B407" s="26" t="s">
        <v>5504</v>
      </c>
      <c r="C407" s="26" t="s">
        <v>4642</v>
      </c>
      <c r="D407" s="32">
        <v>38934</v>
      </c>
      <c r="E407" s="26">
        <v>9800767402</v>
      </c>
      <c r="F407" s="26" t="s">
        <v>5505</v>
      </c>
      <c r="G407" s="26" t="s">
        <v>4661</v>
      </c>
      <c r="H407" s="26" t="s">
        <v>4630</v>
      </c>
      <c r="I407" s="26" t="s">
        <v>4631</v>
      </c>
      <c r="J407" s="26" t="s">
        <v>4730</v>
      </c>
      <c r="K407" s="32">
        <v>43945</v>
      </c>
    </row>
    <row r="408" spans="1:11" hidden="1" x14ac:dyDescent="0.3">
      <c r="A408" s="23" t="s">
        <v>3397</v>
      </c>
      <c r="B408" s="23" t="s">
        <v>5506</v>
      </c>
      <c r="C408" s="26" t="s">
        <v>4642</v>
      </c>
      <c r="D408" s="31">
        <v>21237</v>
      </c>
      <c r="E408" s="23">
        <v>9233913984</v>
      </c>
      <c r="F408" s="23" t="s">
        <v>5507</v>
      </c>
      <c r="G408" s="23" t="s">
        <v>4672</v>
      </c>
      <c r="H408" s="23" t="s">
        <v>4673</v>
      </c>
      <c r="I408" s="23" t="s">
        <v>4631</v>
      </c>
      <c r="J408" s="23" t="s">
        <v>4636</v>
      </c>
      <c r="K408" s="31">
        <v>43447</v>
      </c>
    </row>
    <row r="409" spans="1:11" hidden="1" x14ac:dyDescent="0.3">
      <c r="A409" s="26" t="s">
        <v>2898</v>
      </c>
      <c r="B409" s="26" t="s">
        <v>5508</v>
      </c>
      <c r="C409" s="26" t="s">
        <v>4642</v>
      </c>
      <c r="D409" s="32">
        <v>25713</v>
      </c>
      <c r="E409" s="26">
        <v>9806693247</v>
      </c>
      <c r="F409" s="26" t="s">
        <v>5509</v>
      </c>
      <c r="G409" s="26" t="s">
        <v>4635</v>
      </c>
      <c r="H409" s="26" t="s">
        <v>4630</v>
      </c>
      <c r="I409" s="26" t="s">
        <v>4631</v>
      </c>
      <c r="J409" s="26" t="s">
        <v>4632</v>
      </c>
      <c r="K409" s="32">
        <v>44833</v>
      </c>
    </row>
    <row r="410" spans="1:11" x14ac:dyDescent="0.3">
      <c r="A410" s="23" t="s">
        <v>2111</v>
      </c>
      <c r="B410" s="23" t="s">
        <v>5510</v>
      </c>
      <c r="C410" s="23" t="s">
        <v>4627</v>
      </c>
      <c r="D410" s="31">
        <v>37111</v>
      </c>
      <c r="E410" s="23">
        <v>9807765063</v>
      </c>
      <c r="F410" s="23" t="s">
        <v>5511</v>
      </c>
      <c r="G410" s="23" t="s">
        <v>4640</v>
      </c>
      <c r="H410" s="23" t="s">
        <v>4630</v>
      </c>
      <c r="I410" s="23" t="s">
        <v>4631</v>
      </c>
      <c r="J410" s="23" t="s">
        <v>4730</v>
      </c>
      <c r="K410" s="31">
        <v>44302</v>
      </c>
    </row>
    <row r="411" spans="1:11" x14ac:dyDescent="0.3">
      <c r="A411" s="26" t="s">
        <v>1884</v>
      </c>
      <c r="B411" s="26" t="s">
        <v>5512</v>
      </c>
      <c r="C411" s="23" t="s">
        <v>4627</v>
      </c>
      <c r="D411" s="32">
        <v>30344</v>
      </c>
      <c r="E411" s="26">
        <v>9478082887</v>
      </c>
      <c r="F411" s="26" t="s">
        <v>5513</v>
      </c>
      <c r="G411" s="26" t="s">
        <v>4753</v>
      </c>
      <c r="H411" s="26" t="s">
        <v>4630</v>
      </c>
      <c r="I411" s="26" t="s">
        <v>4631</v>
      </c>
      <c r="J411" s="23" t="s">
        <v>4632</v>
      </c>
      <c r="K411" s="32">
        <v>45241</v>
      </c>
    </row>
    <row r="412" spans="1:11" x14ac:dyDescent="0.3">
      <c r="A412" s="23" t="s">
        <v>5514</v>
      </c>
      <c r="B412" s="23" t="s">
        <v>5515</v>
      </c>
      <c r="C412" s="23" t="s">
        <v>4627</v>
      </c>
      <c r="D412" s="31">
        <v>23334</v>
      </c>
      <c r="E412" s="23">
        <v>9980214137</v>
      </c>
      <c r="F412" s="23" t="s">
        <v>5516</v>
      </c>
      <c r="G412" s="23" t="s">
        <v>4672</v>
      </c>
      <c r="H412" s="23" t="s">
        <v>4673</v>
      </c>
      <c r="I412" s="23" t="s">
        <v>4631</v>
      </c>
      <c r="J412" s="26" t="s">
        <v>4636</v>
      </c>
      <c r="K412" s="31">
        <v>45815</v>
      </c>
    </row>
    <row r="413" spans="1:11" x14ac:dyDescent="0.3">
      <c r="A413" s="26" t="s">
        <v>1167</v>
      </c>
      <c r="B413" s="26" t="s">
        <v>5517</v>
      </c>
      <c r="C413" s="23" t="s">
        <v>4627</v>
      </c>
      <c r="D413" s="32">
        <v>29910</v>
      </c>
      <c r="E413" s="26">
        <v>9244104747</v>
      </c>
      <c r="F413" s="26" t="s">
        <v>5518</v>
      </c>
      <c r="G413" s="26" t="s">
        <v>4629</v>
      </c>
      <c r="H413" s="26" t="s">
        <v>4630</v>
      </c>
      <c r="I413" s="26" t="s">
        <v>4631</v>
      </c>
      <c r="J413" s="26" t="s">
        <v>4730</v>
      </c>
      <c r="K413" s="32">
        <v>43982</v>
      </c>
    </row>
    <row r="414" spans="1:11" hidden="1" x14ac:dyDescent="0.3">
      <c r="A414" s="23" t="s">
        <v>1639</v>
      </c>
      <c r="B414" s="23" t="s">
        <v>5519</v>
      </c>
      <c r="C414" s="26" t="s">
        <v>4642</v>
      </c>
      <c r="D414" s="31">
        <v>29179</v>
      </c>
      <c r="E414" s="23">
        <v>9882869895</v>
      </c>
      <c r="F414" s="23" t="s">
        <v>5520</v>
      </c>
      <c r="G414" s="23" t="s">
        <v>4656</v>
      </c>
      <c r="H414" s="23" t="s">
        <v>4630</v>
      </c>
      <c r="I414" s="23" t="s">
        <v>4631</v>
      </c>
      <c r="J414" s="23" t="s">
        <v>4632</v>
      </c>
      <c r="K414" s="31">
        <v>43627</v>
      </c>
    </row>
    <row r="415" spans="1:11" x14ac:dyDescent="0.3">
      <c r="A415" s="26" t="s">
        <v>430</v>
      </c>
      <c r="B415" s="26" t="s">
        <v>5521</v>
      </c>
      <c r="C415" s="23" t="s">
        <v>4627</v>
      </c>
      <c r="D415" s="32">
        <v>28631</v>
      </c>
      <c r="E415" s="26">
        <v>9797684086</v>
      </c>
      <c r="F415" s="26" t="s">
        <v>5522</v>
      </c>
      <c r="G415" s="26" t="s">
        <v>4661</v>
      </c>
      <c r="H415" s="26" t="s">
        <v>4630</v>
      </c>
      <c r="I415" s="26" t="s">
        <v>4631</v>
      </c>
      <c r="J415" s="26" t="s">
        <v>4636</v>
      </c>
      <c r="K415" s="32">
        <v>44664</v>
      </c>
    </row>
    <row r="416" spans="1:11" hidden="1" x14ac:dyDescent="0.3">
      <c r="A416" s="23" t="s">
        <v>1016</v>
      </c>
      <c r="B416" s="23" t="s">
        <v>5523</v>
      </c>
      <c r="C416" s="26" t="s">
        <v>4642</v>
      </c>
      <c r="D416" s="31">
        <v>28418</v>
      </c>
      <c r="E416" s="23">
        <v>9556708953</v>
      </c>
      <c r="F416" s="23" t="s">
        <v>5524</v>
      </c>
      <c r="G416" s="23" t="s">
        <v>4897</v>
      </c>
      <c r="H416" s="23" t="s">
        <v>4898</v>
      </c>
      <c r="I416" s="23" t="s">
        <v>4653</v>
      </c>
      <c r="J416" s="23" t="s">
        <v>4730</v>
      </c>
      <c r="K416" s="31">
        <v>45872</v>
      </c>
    </row>
    <row r="417" spans="1:11" hidden="1" x14ac:dyDescent="0.3">
      <c r="A417" s="26" t="s">
        <v>717</v>
      </c>
      <c r="B417" s="26" t="s">
        <v>5525</v>
      </c>
      <c r="C417" s="26" t="s">
        <v>4642</v>
      </c>
      <c r="D417" s="32">
        <v>28917</v>
      </c>
      <c r="E417" s="26">
        <v>9848186455</v>
      </c>
      <c r="F417" s="26" t="s">
        <v>5526</v>
      </c>
      <c r="G417" s="26" t="s">
        <v>4907</v>
      </c>
      <c r="H417" s="26" t="s">
        <v>4837</v>
      </c>
      <c r="I417" s="26" t="s">
        <v>4711</v>
      </c>
      <c r="J417" s="26" t="s">
        <v>4636</v>
      </c>
      <c r="K417" s="32">
        <v>45694</v>
      </c>
    </row>
    <row r="418" spans="1:11" hidden="1" x14ac:dyDescent="0.3">
      <c r="A418" s="23" t="s">
        <v>3020</v>
      </c>
      <c r="B418" s="23" t="s">
        <v>5527</v>
      </c>
      <c r="C418" s="26" t="s">
        <v>4642</v>
      </c>
      <c r="D418" s="31">
        <v>36848</v>
      </c>
      <c r="E418" s="23">
        <v>9276139909</v>
      </c>
      <c r="F418" s="23" t="s">
        <v>5528</v>
      </c>
      <c r="G418" s="23" t="s">
        <v>4635</v>
      </c>
      <c r="H418" s="23" t="s">
        <v>4630</v>
      </c>
      <c r="I418" s="23" t="s">
        <v>4631</v>
      </c>
      <c r="J418" s="23" t="s">
        <v>4632</v>
      </c>
      <c r="K418" s="31">
        <v>45578</v>
      </c>
    </row>
    <row r="419" spans="1:11" x14ac:dyDescent="0.3">
      <c r="A419" s="26" t="s">
        <v>637</v>
      </c>
      <c r="B419" s="26" t="s">
        <v>5529</v>
      </c>
      <c r="C419" s="23" t="s">
        <v>4627</v>
      </c>
      <c r="D419" s="32">
        <v>34299</v>
      </c>
      <c r="E419" s="26">
        <v>9127820499</v>
      </c>
      <c r="F419" s="26" t="s">
        <v>5530</v>
      </c>
      <c r="G419" s="26" t="s">
        <v>4753</v>
      </c>
      <c r="H419" s="26" t="s">
        <v>4630</v>
      </c>
      <c r="I419" s="26" t="s">
        <v>4631</v>
      </c>
      <c r="J419" s="26" t="s">
        <v>4636</v>
      </c>
      <c r="K419" s="32">
        <v>44653</v>
      </c>
    </row>
    <row r="420" spans="1:11" hidden="1" x14ac:dyDescent="0.3">
      <c r="A420" s="23" t="s">
        <v>3278</v>
      </c>
      <c r="B420" s="23" t="s">
        <v>5531</v>
      </c>
      <c r="C420" s="26" t="s">
        <v>4642</v>
      </c>
      <c r="D420" s="31">
        <v>37505</v>
      </c>
      <c r="E420" s="23">
        <v>9834417124</v>
      </c>
      <c r="F420" s="23" t="s">
        <v>5532</v>
      </c>
      <c r="G420" s="23" t="s">
        <v>4836</v>
      </c>
      <c r="H420" s="23" t="s">
        <v>4837</v>
      </c>
      <c r="I420" s="23" t="s">
        <v>4711</v>
      </c>
      <c r="J420" s="23" t="s">
        <v>4636</v>
      </c>
      <c r="K420" s="31">
        <v>43551</v>
      </c>
    </row>
    <row r="421" spans="1:11" hidden="1" x14ac:dyDescent="0.3">
      <c r="A421" s="26" t="s">
        <v>526</v>
      </c>
      <c r="B421" s="26" t="s">
        <v>5533</v>
      </c>
      <c r="C421" s="26" t="s">
        <v>4642</v>
      </c>
      <c r="D421" s="32">
        <v>23005</v>
      </c>
      <c r="E421" s="26">
        <v>9458111525</v>
      </c>
      <c r="F421" s="26" t="s">
        <v>5534</v>
      </c>
      <c r="G421" s="26" t="s">
        <v>4661</v>
      </c>
      <c r="H421" s="26" t="s">
        <v>4630</v>
      </c>
      <c r="I421" s="26" t="s">
        <v>4631</v>
      </c>
      <c r="J421" s="26" t="s">
        <v>4636</v>
      </c>
      <c r="K421" s="32">
        <v>44587</v>
      </c>
    </row>
    <row r="422" spans="1:11" hidden="1" x14ac:dyDescent="0.3">
      <c r="A422" s="23" t="s">
        <v>2915</v>
      </c>
      <c r="B422" s="23" t="s">
        <v>5535</v>
      </c>
      <c r="C422" s="26" t="s">
        <v>4642</v>
      </c>
      <c r="D422" s="31">
        <v>27487</v>
      </c>
      <c r="E422" s="23">
        <v>9110590679</v>
      </c>
      <c r="F422" s="23" t="s">
        <v>5536</v>
      </c>
      <c r="G422" s="23" t="s">
        <v>4753</v>
      </c>
      <c r="H422" s="23" t="s">
        <v>4630</v>
      </c>
      <c r="I422" s="23" t="s">
        <v>4631</v>
      </c>
      <c r="J422" s="23" t="s">
        <v>4632</v>
      </c>
      <c r="K422" s="31">
        <v>44221</v>
      </c>
    </row>
    <row r="423" spans="1:11" hidden="1" x14ac:dyDescent="0.3">
      <c r="A423" s="26" t="s">
        <v>1484</v>
      </c>
      <c r="B423" s="26" t="s">
        <v>5537</v>
      </c>
      <c r="C423" s="26" t="s">
        <v>4642</v>
      </c>
      <c r="D423" s="32">
        <v>23530</v>
      </c>
      <c r="E423" s="26">
        <v>9288690127</v>
      </c>
      <c r="F423" s="26" t="s">
        <v>5538</v>
      </c>
      <c r="G423" s="26" t="s">
        <v>4656</v>
      </c>
      <c r="H423" s="26" t="s">
        <v>4630</v>
      </c>
      <c r="I423" s="26" t="s">
        <v>4631</v>
      </c>
      <c r="J423" s="26" t="s">
        <v>4636</v>
      </c>
      <c r="K423" s="32">
        <v>43606</v>
      </c>
    </row>
    <row r="424" spans="1:11" hidden="1" x14ac:dyDescent="0.3">
      <c r="A424" s="23" t="s">
        <v>5539</v>
      </c>
      <c r="B424" s="23" t="s">
        <v>5540</v>
      </c>
      <c r="C424" s="26" t="s">
        <v>4642</v>
      </c>
      <c r="D424" s="31">
        <v>36133</v>
      </c>
      <c r="E424" s="23">
        <v>9667966601</v>
      </c>
      <c r="F424" s="23" t="s">
        <v>5541</v>
      </c>
      <c r="G424" s="23" t="s">
        <v>4640</v>
      </c>
      <c r="H424" s="23" t="s">
        <v>4630</v>
      </c>
      <c r="I424" s="23" t="s">
        <v>4631</v>
      </c>
      <c r="J424" s="23" t="s">
        <v>4632</v>
      </c>
      <c r="K424" s="31">
        <v>43492</v>
      </c>
    </row>
    <row r="425" spans="1:11" hidden="1" x14ac:dyDescent="0.3">
      <c r="A425" s="26" t="s">
        <v>1611</v>
      </c>
      <c r="B425" s="26" t="s">
        <v>5542</v>
      </c>
      <c r="C425" s="26" t="s">
        <v>4642</v>
      </c>
      <c r="D425" s="32">
        <v>38162</v>
      </c>
      <c r="E425" s="26">
        <v>9752262668</v>
      </c>
      <c r="F425" s="26" t="s">
        <v>5543</v>
      </c>
      <c r="G425" s="26" t="s">
        <v>4696</v>
      </c>
      <c r="H425" s="26" t="s">
        <v>4697</v>
      </c>
      <c r="I425" s="26" t="s">
        <v>4631</v>
      </c>
      <c r="J425" s="26" t="s">
        <v>4632</v>
      </c>
      <c r="K425" s="32">
        <v>44211</v>
      </c>
    </row>
    <row r="426" spans="1:11" hidden="1" x14ac:dyDescent="0.3">
      <c r="A426" s="23" t="s">
        <v>2046</v>
      </c>
      <c r="B426" s="23" t="s">
        <v>5544</v>
      </c>
      <c r="C426" s="26" t="s">
        <v>4642</v>
      </c>
      <c r="D426" s="31">
        <v>32855</v>
      </c>
      <c r="E426" s="23">
        <v>9470626564</v>
      </c>
      <c r="F426" s="23" t="s">
        <v>5545</v>
      </c>
      <c r="G426" s="23" t="s">
        <v>4629</v>
      </c>
      <c r="H426" s="23" t="s">
        <v>4630</v>
      </c>
      <c r="I426" s="23" t="s">
        <v>4631</v>
      </c>
      <c r="J426" s="23" t="s">
        <v>4730</v>
      </c>
      <c r="K426" s="31">
        <v>43841</v>
      </c>
    </row>
    <row r="427" spans="1:11" hidden="1" x14ac:dyDescent="0.3">
      <c r="A427" s="26" t="s">
        <v>3323</v>
      </c>
      <c r="B427" s="26" t="s">
        <v>5546</v>
      </c>
      <c r="C427" s="26" t="s">
        <v>4642</v>
      </c>
      <c r="D427" s="32">
        <v>33284</v>
      </c>
      <c r="E427" s="26">
        <v>9735988157</v>
      </c>
      <c r="F427" s="26" t="s">
        <v>5547</v>
      </c>
      <c r="G427" s="26" t="s">
        <v>4672</v>
      </c>
      <c r="H427" s="26" t="s">
        <v>4673</v>
      </c>
      <c r="I427" s="26" t="s">
        <v>4631</v>
      </c>
      <c r="J427" s="26" t="s">
        <v>4632</v>
      </c>
      <c r="K427" s="32">
        <v>45054</v>
      </c>
    </row>
    <row r="428" spans="1:11" hidden="1" x14ac:dyDescent="0.3">
      <c r="A428" s="23" t="s">
        <v>1160</v>
      </c>
      <c r="B428" s="23" t="s">
        <v>5548</v>
      </c>
      <c r="C428" s="26" t="s">
        <v>4642</v>
      </c>
      <c r="D428" s="31">
        <v>25185</v>
      </c>
      <c r="E428" s="23">
        <v>9235686993</v>
      </c>
      <c r="F428" s="23" t="s">
        <v>5549</v>
      </c>
      <c r="G428" s="23" t="s">
        <v>4629</v>
      </c>
      <c r="H428" s="23" t="s">
        <v>4630</v>
      </c>
      <c r="I428" s="23" t="s">
        <v>4631</v>
      </c>
      <c r="J428" s="23" t="s">
        <v>4632</v>
      </c>
      <c r="K428" s="31">
        <v>45794</v>
      </c>
    </row>
    <row r="429" spans="1:11" hidden="1" x14ac:dyDescent="0.3">
      <c r="A429" s="26" t="s">
        <v>2787</v>
      </c>
      <c r="B429" s="26" t="s">
        <v>5550</v>
      </c>
      <c r="C429" s="26" t="s">
        <v>4642</v>
      </c>
      <c r="D429" s="32">
        <v>21822</v>
      </c>
      <c r="E429" s="26">
        <v>9786328781</v>
      </c>
      <c r="F429" s="26" t="s">
        <v>5551</v>
      </c>
      <c r="G429" s="26" t="s">
        <v>4696</v>
      </c>
      <c r="H429" s="26" t="s">
        <v>4697</v>
      </c>
      <c r="I429" s="26" t="s">
        <v>4631</v>
      </c>
      <c r="J429" s="26" t="s">
        <v>4632</v>
      </c>
      <c r="K429" s="32">
        <v>46072</v>
      </c>
    </row>
    <row r="430" spans="1:11" x14ac:dyDescent="0.3">
      <c r="A430" s="23" t="s">
        <v>3209</v>
      </c>
      <c r="B430" s="23" t="s">
        <v>5552</v>
      </c>
      <c r="C430" s="23" t="s">
        <v>4627</v>
      </c>
      <c r="D430" s="31">
        <v>33795</v>
      </c>
      <c r="E430" s="23">
        <v>9591544608</v>
      </c>
      <c r="F430" s="23" t="s">
        <v>5553</v>
      </c>
      <c r="G430" s="23" t="s">
        <v>4692</v>
      </c>
      <c r="H430" s="23" t="s">
        <v>4693</v>
      </c>
      <c r="I430" s="23" t="s">
        <v>4648</v>
      </c>
      <c r="J430" s="23" t="s">
        <v>4632</v>
      </c>
      <c r="K430" s="31">
        <v>45995</v>
      </c>
    </row>
    <row r="431" spans="1:11" x14ac:dyDescent="0.3">
      <c r="A431" s="26" t="s">
        <v>5554</v>
      </c>
      <c r="B431" s="26" t="s">
        <v>5555</v>
      </c>
      <c r="C431" s="23" t="s">
        <v>4627</v>
      </c>
      <c r="D431" s="32">
        <v>36547</v>
      </c>
      <c r="E431" s="26">
        <v>9396162658</v>
      </c>
      <c r="F431" s="26" t="s">
        <v>5556</v>
      </c>
      <c r="G431" s="26" t="s">
        <v>4635</v>
      </c>
      <c r="H431" s="26" t="s">
        <v>4630</v>
      </c>
      <c r="I431" s="26" t="s">
        <v>4631</v>
      </c>
      <c r="J431" s="23" t="s">
        <v>4632</v>
      </c>
      <c r="K431" s="32">
        <v>44275</v>
      </c>
    </row>
    <row r="432" spans="1:11" hidden="1" x14ac:dyDescent="0.3">
      <c r="A432" s="23" t="s">
        <v>2711</v>
      </c>
      <c r="B432" s="23" t="s">
        <v>5557</v>
      </c>
      <c r="C432" s="26" t="s">
        <v>4642</v>
      </c>
      <c r="D432" s="31">
        <v>22938</v>
      </c>
      <c r="E432" s="23">
        <v>9536491927</v>
      </c>
      <c r="F432" s="23" t="s">
        <v>5558</v>
      </c>
      <c r="G432" s="23" t="s">
        <v>4692</v>
      </c>
      <c r="H432" s="23" t="s">
        <v>4693</v>
      </c>
      <c r="I432" s="23" t="s">
        <v>4648</v>
      </c>
      <c r="J432" s="23" t="s">
        <v>4636</v>
      </c>
      <c r="K432" s="31">
        <v>44352</v>
      </c>
    </row>
    <row r="433" spans="1:11" x14ac:dyDescent="0.3">
      <c r="A433" s="26" t="s">
        <v>5559</v>
      </c>
      <c r="B433" s="26" t="s">
        <v>5560</v>
      </c>
      <c r="C433" s="23" t="s">
        <v>4627</v>
      </c>
      <c r="D433" s="32">
        <v>22603</v>
      </c>
      <c r="E433" s="26">
        <v>9200538326</v>
      </c>
      <c r="F433" s="26" t="s">
        <v>5561</v>
      </c>
      <c r="G433" s="26" t="s">
        <v>4661</v>
      </c>
      <c r="H433" s="26" t="s">
        <v>4630</v>
      </c>
      <c r="I433" s="26" t="s">
        <v>4631</v>
      </c>
      <c r="J433" s="23" t="s">
        <v>4632</v>
      </c>
      <c r="K433" s="32">
        <v>44084</v>
      </c>
    </row>
    <row r="434" spans="1:11" x14ac:dyDescent="0.3">
      <c r="A434" s="23" t="s">
        <v>1506</v>
      </c>
      <c r="B434" s="23" t="s">
        <v>5562</v>
      </c>
      <c r="C434" s="23" t="s">
        <v>4627</v>
      </c>
      <c r="D434" s="31">
        <v>29456</v>
      </c>
      <c r="E434" s="23">
        <v>9629194227</v>
      </c>
      <c r="F434" s="23" t="s">
        <v>5563</v>
      </c>
      <c r="G434" s="23" t="s">
        <v>4629</v>
      </c>
      <c r="H434" s="23" t="s">
        <v>4630</v>
      </c>
      <c r="I434" s="23" t="s">
        <v>4631</v>
      </c>
      <c r="J434" s="23" t="s">
        <v>4730</v>
      </c>
      <c r="K434" s="31">
        <v>45370</v>
      </c>
    </row>
    <row r="435" spans="1:11" x14ac:dyDescent="0.3">
      <c r="A435" s="26" t="s">
        <v>2932</v>
      </c>
      <c r="B435" s="26" t="s">
        <v>5564</v>
      </c>
      <c r="C435" s="23" t="s">
        <v>4627</v>
      </c>
      <c r="D435" s="32">
        <v>33983</v>
      </c>
      <c r="E435" s="26">
        <v>9646193521</v>
      </c>
      <c r="F435" s="26" t="s">
        <v>5565</v>
      </c>
      <c r="G435" s="26" t="s">
        <v>4629</v>
      </c>
      <c r="H435" s="26" t="s">
        <v>4630</v>
      </c>
      <c r="I435" s="26" t="s">
        <v>4631</v>
      </c>
      <c r="J435" s="23" t="s">
        <v>4632</v>
      </c>
      <c r="K435" s="32">
        <v>45874</v>
      </c>
    </row>
    <row r="436" spans="1:11" hidden="1" x14ac:dyDescent="0.3">
      <c r="A436" s="23" t="s">
        <v>1401</v>
      </c>
      <c r="B436" s="23" t="s">
        <v>5566</v>
      </c>
      <c r="C436" s="26" t="s">
        <v>4642</v>
      </c>
      <c r="D436" s="31">
        <v>37535</v>
      </c>
      <c r="E436" s="23">
        <v>9233886571</v>
      </c>
      <c r="F436" s="23" t="s">
        <v>5567</v>
      </c>
      <c r="G436" s="23" t="s">
        <v>4833</v>
      </c>
      <c r="H436" s="23" t="s">
        <v>4710</v>
      </c>
      <c r="I436" s="23" t="s">
        <v>4711</v>
      </c>
      <c r="J436" s="23" t="s">
        <v>4636</v>
      </c>
      <c r="K436" s="31">
        <v>45959</v>
      </c>
    </row>
    <row r="437" spans="1:11" hidden="1" x14ac:dyDescent="0.3">
      <c r="A437" s="26" t="s">
        <v>2124</v>
      </c>
      <c r="B437" s="26" t="s">
        <v>5568</v>
      </c>
      <c r="C437" s="26" t="s">
        <v>4642</v>
      </c>
      <c r="D437" s="32">
        <v>20328</v>
      </c>
      <c r="E437" s="26">
        <v>9556317624</v>
      </c>
      <c r="F437" s="26" t="s">
        <v>5569</v>
      </c>
      <c r="G437" s="26" t="s">
        <v>4696</v>
      </c>
      <c r="H437" s="26" t="s">
        <v>4697</v>
      </c>
      <c r="I437" s="26" t="s">
        <v>4631</v>
      </c>
      <c r="J437" s="26" t="s">
        <v>4730</v>
      </c>
      <c r="K437" s="32">
        <v>46026</v>
      </c>
    </row>
    <row r="438" spans="1:11" hidden="1" x14ac:dyDescent="0.3">
      <c r="A438" s="23" t="s">
        <v>1315</v>
      </c>
      <c r="B438" s="23" t="s">
        <v>5570</v>
      </c>
      <c r="C438" s="26" t="s">
        <v>4642</v>
      </c>
      <c r="D438" s="31">
        <v>37395</v>
      </c>
      <c r="E438" s="23">
        <v>9754116657</v>
      </c>
      <c r="F438" s="23" t="s">
        <v>5571</v>
      </c>
      <c r="G438" s="23" t="s">
        <v>4635</v>
      </c>
      <c r="H438" s="23" t="s">
        <v>4630</v>
      </c>
      <c r="I438" s="23" t="s">
        <v>4631</v>
      </c>
      <c r="J438" s="23" t="s">
        <v>4636</v>
      </c>
      <c r="K438" s="31">
        <v>45902</v>
      </c>
    </row>
    <row r="439" spans="1:11" x14ac:dyDescent="0.3">
      <c r="A439" s="26" t="s">
        <v>36</v>
      </c>
      <c r="B439" s="26" t="s">
        <v>5572</v>
      </c>
      <c r="C439" s="23" t="s">
        <v>4627</v>
      </c>
      <c r="D439" s="32">
        <v>37244</v>
      </c>
      <c r="E439" s="26">
        <v>9287705313</v>
      </c>
      <c r="F439" s="26" t="s">
        <v>5573</v>
      </c>
      <c r="G439" s="26" t="s">
        <v>4676</v>
      </c>
      <c r="H439" s="26" t="s">
        <v>4677</v>
      </c>
      <c r="I439" s="26" t="s">
        <v>4631</v>
      </c>
      <c r="J439" s="23" t="s">
        <v>4632</v>
      </c>
      <c r="K439" s="32">
        <v>44022</v>
      </c>
    </row>
    <row r="440" spans="1:11" hidden="1" x14ac:dyDescent="0.3">
      <c r="A440" s="23" t="s">
        <v>2321</v>
      </c>
      <c r="B440" s="23" t="s">
        <v>5574</v>
      </c>
      <c r="C440" s="26" t="s">
        <v>4642</v>
      </c>
      <c r="D440" s="31">
        <v>21758</v>
      </c>
      <c r="E440" s="23">
        <v>9632047514</v>
      </c>
      <c r="F440" s="23" t="s">
        <v>5575</v>
      </c>
      <c r="G440" s="23" t="s">
        <v>4753</v>
      </c>
      <c r="H440" s="23" t="s">
        <v>4630</v>
      </c>
      <c r="I440" s="23" t="s">
        <v>4631</v>
      </c>
      <c r="J440" s="23" t="s">
        <v>4636</v>
      </c>
      <c r="K440" s="31">
        <v>44832</v>
      </c>
    </row>
    <row r="441" spans="1:11" x14ac:dyDescent="0.3">
      <c r="A441" s="26" t="s">
        <v>2774</v>
      </c>
      <c r="B441" s="26" t="s">
        <v>5576</v>
      </c>
      <c r="C441" s="23" t="s">
        <v>4627</v>
      </c>
      <c r="D441" s="32">
        <v>31164</v>
      </c>
      <c r="E441" s="26">
        <v>9368183364</v>
      </c>
      <c r="F441" s="26" t="s">
        <v>5577</v>
      </c>
      <c r="G441" s="26" t="s">
        <v>4635</v>
      </c>
      <c r="H441" s="26" t="s">
        <v>4630</v>
      </c>
      <c r="I441" s="26" t="s">
        <v>4631</v>
      </c>
      <c r="J441" s="23" t="s">
        <v>4632</v>
      </c>
      <c r="K441" s="32">
        <v>45882</v>
      </c>
    </row>
    <row r="442" spans="1:11" hidden="1" x14ac:dyDescent="0.3">
      <c r="A442" s="23" t="s">
        <v>3384</v>
      </c>
      <c r="B442" s="23" t="s">
        <v>5578</v>
      </c>
      <c r="C442" s="26" t="s">
        <v>4642</v>
      </c>
      <c r="D442" s="31">
        <v>35921</v>
      </c>
      <c r="E442" s="23">
        <v>9384273996</v>
      </c>
      <c r="F442" s="23" t="s">
        <v>5579</v>
      </c>
      <c r="G442" s="23" t="s">
        <v>4661</v>
      </c>
      <c r="H442" s="23" t="s">
        <v>4630</v>
      </c>
      <c r="I442" s="23" t="s">
        <v>4631</v>
      </c>
      <c r="J442" s="23" t="s">
        <v>4636</v>
      </c>
      <c r="K442" s="31">
        <v>44303</v>
      </c>
    </row>
    <row r="443" spans="1:11" x14ac:dyDescent="0.3">
      <c r="A443" s="26" t="s">
        <v>1019</v>
      </c>
      <c r="B443" s="26" t="s">
        <v>5580</v>
      </c>
      <c r="C443" s="23" t="s">
        <v>4627</v>
      </c>
      <c r="D443" s="32">
        <v>30078</v>
      </c>
      <c r="E443" s="26">
        <v>9653545056</v>
      </c>
      <c r="F443" s="26" t="s">
        <v>5581</v>
      </c>
      <c r="G443" s="26" t="s">
        <v>4696</v>
      </c>
      <c r="H443" s="26" t="s">
        <v>4697</v>
      </c>
      <c r="I443" s="26" t="s">
        <v>4631</v>
      </c>
      <c r="J443" s="26" t="s">
        <v>4636</v>
      </c>
      <c r="K443" s="32">
        <v>45734</v>
      </c>
    </row>
    <row r="444" spans="1:11" hidden="1" x14ac:dyDescent="0.3">
      <c r="A444" s="23" t="s">
        <v>1175</v>
      </c>
      <c r="B444" s="23" t="s">
        <v>5582</v>
      </c>
      <c r="C444" s="26" t="s">
        <v>4642</v>
      </c>
      <c r="D444" s="31">
        <v>36089</v>
      </c>
      <c r="E444" s="23">
        <v>9481977286</v>
      </c>
      <c r="F444" s="23" t="s">
        <v>5583</v>
      </c>
      <c r="G444" s="23" t="s">
        <v>4629</v>
      </c>
      <c r="H444" s="23" t="s">
        <v>4630</v>
      </c>
      <c r="I444" s="23" t="s">
        <v>4631</v>
      </c>
      <c r="J444" s="23" t="s">
        <v>4632</v>
      </c>
      <c r="K444" s="31">
        <v>43336</v>
      </c>
    </row>
    <row r="445" spans="1:11" x14ac:dyDescent="0.3">
      <c r="A445" s="26" t="s">
        <v>1806</v>
      </c>
      <c r="B445" s="26" t="s">
        <v>5584</v>
      </c>
      <c r="C445" s="23" t="s">
        <v>4627</v>
      </c>
      <c r="D445" s="32">
        <v>31686</v>
      </c>
      <c r="E445" s="26">
        <v>9105534508</v>
      </c>
      <c r="F445" s="26" t="s">
        <v>5585</v>
      </c>
      <c r="G445" s="26" t="s">
        <v>4676</v>
      </c>
      <c r="H445" s="26" t="s">
        <v>4677</v>
      </c>
      <c r="I445" s="26" t="s">
        <v>4631</v>
      </c>
      <c r="J445" s="26" t="s">
        <v>4636</v>
      </c>
      <c r="K445" s="32">
        <v>43539</v>
      </c>
    </row>
    <row r="446" spans="1:11" x14ac:dyDescent="0.3">
      <c r="A446" s="23" t="s">
        <v>301</v>
      </c>
      <c r="B446" s="23" t="s">
        <v>5586</v>
      </c>
      <c r="C446" s="23" t="s">
        <v>4627</v>
      </c>
      <c r="D446" s="31">
        <v>20380</v>
      </c>
      <c r="E446" s="23">
        <v>9562572075</v>
      </c>
      <c r="F446" s="23" t="s">
        <v>5587</v>
      </c>
      <c r="G446" s="23" t="s">
        <v>4753</v>
      </c>
      <c r="H446" s="23" t="s">
        <v>4630</v>
      </c>
      <c r="I446" s="23" t="s">
        <v>4631</v>
      </c>
      <c r="J446" s="26" t="s">
        <v>4636</v>
      </c>
      <c r="K446" s="31">
        <v>43516</v>
      </c>
    </row>
    <row r="447" spans="1:11" hidden="1" x14ac:dyDescent="0.3">
      <c r="A447" s="26" t="s">
        <v>1055</v>
      </c>
      <c r="B447" s="26" t="s">
        <v>5588</v>
      </c>
      <c r="C447" s="26" t="s">
        <v>4642</v>
      </c>
      <c r="D447" s="32">
        <v>25126</v>
      </c>
      <c r="E447" s="26">
        <v>9232975024</v>
      </c>
      <c r="F447" s="26" t="s">
        <v>5589</v>
      </c>
      <c r="G447" s="26" t="s">
        <v>4661</v>
      </c>
      <c r="H447" s="26" t="s">
        <v>4630</v>
      </c>
      <c r="I447" s="26"/>
      <c r="J447" s="26" t="s">
        <v>4636</v>
      </c>
      <c r="K447" s="32">
        <v>44783</v>
      </c>
    </row>
    <row r="448" spans="1:11" x14ac:dyDescent="0.3">
      <c r="A448" s="23" t="s">
        <v>64</v>
      </c>
      <c r="B448" s="23" t="s">
        <v>5590</v>
      </c>
      <c r="C448" s="23" t="s">
        <v>4627</v>
      </c>
      <c r="D448" s="31">
        <v>28286</v>
      </c>
      <c r="E448" s="23">
        <v>9605408862</v>
      </c>
      <c r="F448" s="23" t="s">
        <v>5591</v>
      </c>
      <c r="G448" s="23" t="s">
        <v>4934</v>
      </c>
      <c r="H448" s="23" t="s">
        <v>4837</v>
      </c>
      <c r="I448" s="23" t="s">
        <v>4711</v>
      </c>
      <c r="J448" s="23" t="s">
        <v>4632</v>
      </c>
      <c r="K448" s="31">
        <v>44027</v>
      </c>
    </row>
    <row r="449" spans="1:11" hidden="1" x14ac:dyDescent="0.3">
      <c r="A449" s="26" t="s">
        <v>2492</v>
      </c>
      <c r="B449" s="26" t="s">
        <v>5592</v>
      </c>
      <c r="C449" s="26" t="s">
        <v>4642</v>
      </c>
      <c r="D449" s="32">
        <v>26059</v>
      </c>
      <c r="E449" s="26">
        <v>9971388578</v>
      </c>
      <c r="F449" s="26" t="s">
        <v>5593</v>
      </c>
      <c r="G449" s="26" t="s">
        <v>4640</v>
      </c>
      <c r="H449" s="26" t="s">
        <v>4630</v>
      </c>
      <c r="I449" s="26" t="s">
        <v>4631</v>
      </c>
      <c r="J449" s="26" t="s">
        <v>4636</v>
      </c>
      <c r="K449" s="32">
        <v>45298</v>
      </c>
    </row>
    <row r="450" spans="1:11" x14ac:dyDescent="0.3">
      <c r="A450" s="23" t="s">
        <v>2010</v>
      </c>
      <c r="B450" s="23" t="s">
        <v>5594</v>
      </c>
      <c r="C450" s="23" t="s">
        <v>4627</v>
      </c>
      <c r="D450" s="31">
        <v>34486</v>
      </c>
      <c r="E450" s="23">
        <v>9250188999</v>
      </c>
      <c r="F450" s="23" t="s">
        <v>5595</v>
      </c>
      <c r="G450" s="23" t="s">
        <v>4676</v>
      </c>
      <c r="H450" s="23" t="s">
        <v>4677</v>
      </c>
      <c r="I450" s="23" t="s">
        <v>4631</v>
      </c>
      <c r="J450" s="23" t="s">
        <v>4632</v>
      </c>
      <c r="K450" s="31">
        <v>43763</v>
      </c>
    </row>
    <row r="451" spans="1:11" x14ac:dyDescent="0.3">
      <c r="A451" s="26" t="s">
        <v>486</v>
      </c>
      <c r="B451" s="26" t="s">
        <v>5596</v>
      </c>
      <c r="C451" s="23" t="s">
        <v>4627</v>
      </c>
      <c r="D451" s="32">
        <v>26593</v>
      </c>
      <c r="E451" s="26">
        <v>9303546093</v>
      </c>
      <c r="F451" s="26" t="s">
        <v>5597</v>
      </c>
      <c r="G451" s="26" t="s">
        <v>4702</v>
      </c>
      <c r="H451" s="26" t="s">
        <v>4677</v>
      </c>
      <c r="I451" s="26" t="s">
        <v>4631</v>
      </c>
      <c r="J451" s="26" t="s">
        <v>4730</v>
      </c>
      <c r="K451" s="32">
        <v>43554</v>
      </c>
    </row>
    <row r="452" spans="1:11" x14ac:dyDescent="0.3">
      <c r="A452" s="23" t="s">
        <v>1518</v>
      </c>
      <c r="B452" s="23" t="s">
        <v>5598</v>
      </c>
      <c r="C452" s="23" t="s">
        <v>4627</v>
      </c>
      <c r="D452" s="31">
        <v>30943</v>
      </c>
      <c r="E452" s="23">
        <v>9272134233</v>
      </c>
      <c r="F452" s="23" t="s">
        <v>5599</v>
      </c>
      <c r="G452" s="23" t="s">
        <v>4753</v>
      </c>
      <c r="H452" s="23" t="s">
        <v>4630</v>
      </c>
      <c r="I452" s="23" t="s">
        <v>4631</v>
      </c>
      <c r="J452" s="26" t="s">
        <v>4636</v>
      </c>
      <c r="K452" s="31">
        <v>43230</v>
      </c>
    </row>
    <row r="453" spans="1:11" x14ac:dyDescent="0.3">
      <c r="A453" s="26" t="s">
        <v>1794</v>
      </c>
      <c r="B453" s="26" t="s">
        <v>5600</v>
      </c>
      <c r="C453" s="23" t="s">
        <v>4627</v>
      </c>
      <c r="D453" s="32">
        <v>28799</v>
      </c>
      <c r="E453" s="26">
        <v>9552147658</v>
      </c>
      <c r="F453" s="26" t="s">
        <v>5601</v>
      </c>
      <c r="G453" s="26" t="s">
        <v>4676</v>
      </c>
      <c r="H453" s="26" t="s">
        <v>4677</v>
      </c>
      <c r="I453" s="26" t="s">
        <v>4631</v>
      </c>
      <c r="J453" s="23" t="s">
        <v>4632</v>
      </c>
      <c r="K453" s="32">
        <v>43587</v>
      </c>
    </row>
    <row r="454" spans="1:11" hidden="1" x14ac:dyDescent="0.3">
      <c r="A454" s="23" t="s">
        <v>810</v>
      </c>
      <c r="B454" s="23" t="s">
        <v>5602</v>
      </c>
      <c r="C454" s="26" t="s">
        <v>4642</v>
      </c>
      <c r="D454" s="31">
        <v>24265</v>
      </c>
      <c r="E454" s="23">
        <v>9906476640</v>
      </c>
      <c r="F454" s="23" t="s">
        <v>5603</v>
      </c>
      <c r="G454" s="23" t="s">
        <v>4676</v>
      </c>
      <c r="H454" s="23" t="s">
        <v>4677</v>
      </c>
      <c r="I454" s="23" t="s">
        <v>4631</v>
      </c>
      <c r="J454" s="23" t="s">
        <v>4632</v>
      </c>
      <c r="K454" s="31">
        <v>44431</v>
      </c>
    </row>
    <row r="455" spans="1:11" hidden="1" x14ac:dyDescent="0.3">
      <c r="A455" s="26" t="s">
        <v>1556</v>
      </c>
      <c r="B455" s="26" t="s">
        <v>5604</v>
      </c>
      <c r="C455" s="26" t="s">
        <v>4642</v>
      </c>
      <c r="D455" s="32">
        <v>32831</v>
      </c>
      <c r="E455" s="26">
        <v>9217824679</v>
      </c>
      <c r="F455" s="26" t="s">
        <v>5605</v>
      </c>
      <c r="G455" s="26" t="s">
        <v>4702</v>
      </c>
      <c r="H455" s="26" t="s">
        <v>4677</v>
      </c>
      <c r="I455" s="26" t="s">
        <v>4631</v>
      </c>
      <c r="J455" s="26" t="s">
        <v>4636</v>
      </c>
      <c r="K455" s="32">
        <v>43639</v>
      </c>
    </row>
    <row r="456" spans="1:11" x14ac:dyDescent="0.3">
      <c r="A456" s="23" t="s">
        <v>1116</v>
      </c>
      <c r="B456" s="23" t="s">
        <v>5606</v>
      </c>
      <c r="C456" s="23" t="s">
        <v>4627</v>
      </c>
      <c r="D456" s="31">
        <v>36474</v>
      </c>
      <c r="E456" s="23">
        <v>9923973312</v>
      </c>
      <c r="F456" s="23" t="s">
        <v>5607</v>
      </c>
      <c r="G456" s="23" t="s">
        <v>4934</v>
      </c>
      <c r="H456" s="23" t="s">
        <v>4837</v>
      </c>
      <c r="I456" s="23" t="s">
        <v>4711</v>
      </c>
      <c r="J456" s="23" t="s">
        <v>4730</v>
      </c>
      <c r="K456" s="31">
        <v>43156</v>
      </c>
    </row>
    <row r="457" spans="1:11" x14ac:dyDescent="0.3">
      <c r="A457" s="26" t="s">
        <v>2515</v>
      </c>
      <c r="B457" s="26" t="s">
        <v>5608</v>
      </c>
      <c r="C457" s="23" t="s">
        <v>4627</v>
      </c>
      <c r="D457" s="32">
        <v>31301</v>
      </c>
      <c r="E457" s="26">
        <v>9741117091</v>
      </c>
      <c r="F457" s="26" t="s">
        <v>5609</v>
      </c>
      <c r="G457" s="26" t="s">
        <v>4629</v>
      </c>
      <c r="H457" s="26" t="s">
        <v>4630</v>
      </c>
      <c r="I457" s="26" t="s">
        <v>4631</v>
      </c>
      <c r="J457" s="23" t="s">
        <v>4632</v>
      </c>
      <c r="K457" s="32">
        <v>44860</v>
      </c>
    </row>
    <row r="458" spans="1:11" x14ac:dyDescent="0.3">
      <c r="A458" s="23" t="s">
        <v>1415</v>
      </c>
      <c r="B458" s="23" t="s">
        <v>5610</v>
      </c>
      <c r="C458" s="23" t="s">
        <v>4627</v>
      </c>
      <c r="D458" s="31">
        <v>29337</v>
      </c>
      <c r="E458" s="23">
        <v>9188707067</v>
      </c>
      <c r="F458" s="23" t="s">
        <v>5611</v>
      </c>
      <c r="G458" s="23" t="s">
        <v>4702</v>
      </c>
      <c r="H458" s="23" t="s">
        <v>4677</v>
      </c>
      <c r="I458" s="23" t="s">
        <v>4631</v>
      </c>
      <c r="J458" s="26" t="s">
        <v>4636</v>
      </c>
      <c r="K458" s="31">
        <v>45091</v>
      </c>
    </row>
    <row r="459" spans="1:11" hidden="1" x14ac:dyDescent="0.3">
      <c r="A459" s="26" t="s">
        <v>3055</v>
      </c>
      <c r="B459" s="26" t="s">
        <v>5612</v>
      </c>
      <c r="C459" s="26" t="s">
        <v>4642</v>
      </c>
      <c r="D459" s="32">
        <v>36842</v>
      </c>
      <c r="E459" s="26">
        <v>9367862922</v>
      </c>
      <c r="F459" s="26" t="s">
        <v>5613</v>
      </c>
      <c r="G459" s="26" t="s">
        <v>4656</v>
      </c>
      <c r="H459" s="26" t="s">
        <v>4630</v>
      </c>
      <c r="I459" s="26" t="s">
        <v>4631</v>
      </c>
      <c r="J459" s="26" t="s">
        <v>4632</v>
      </c>
      <c r="K459" s="32">
        <v>43866</v>
      </c>
    </row>
    <row r="460" spans="1:11" hidden="1" x14ac:dyDescent="0.3">
      <c r="A460" s="23" t="s">
        <v>1119</v>
      </c>
      <c r="B460" s="23" t="s">
        <v>5614</v>
      </c>
      <c r="C460" s="26" t="s">
        <v>4642</v>
      </c>
      <c r="D460" s="31">
        <v>28195</v>
      </c>
      <c r="E460" s="23">
        <v>9981122649</v>
      </c>
      <c r="F460" s="23" t="s">
        <v>5615</v>
      </c>
      <c r="G460" s="23" t="s">
        <v>4661</v>
      </c>
      <c r="H460" s="23" t="s">
        <v>4630</v>
      </c>
      <c r="I460" s="23" t="s">
        <v>4631</v>
      </c>
      <c r="J460" s="23" t="s">
        <v>4632</v>
      </c>
      <c r="K460" s="31">
        <v>45830</v>
      </c>
    </row>
    <row r="461" spans="1:11" hidden="1" x14ac:dyDescent="0.3">
      <c r="A461" s="26" t="s">
        <v>5616</v>
      </c>
      <c r="B461" s="26" t="s">
        <v>5617</v>
      </c>
      <c r="C461" s="26" t="s">
        <v>4642</v>
      </c>
      <c r="D461" s="32">
        <v>23467</v>
      </c>
      <c r="E461" s="26">
        <v>9884321926</v>
      </c>
      <c r="F461" s="26" t="s">
        <v>5618</v>
      </c>
      <c r="G461" s="26" t="s">
        <v>4676</v>
      </c>
      <c r="H461" s="26" t="s">
        <v>4677</v>
      </c>
      <c r="I461" s="26" t="s">
        <v>4631</v>
      </c>
      <c r="J461" s="26" t="s">
        <v>4632</v>
      </c>
      <c r="K461" s="32">
        <v>45972</v>
      </c>
    </row>
    <row r="462" spans="1:11" hidden="1" x14ac:dyDescent="0.3">
      <c r="A462" s="23" t="s">
        <v>1536</v>
      </c>
      <c r="B462" s="23" t="s">
        <v>5619</v>
      </c>
      <c r="C462" s="26" t="s">
        <v>4642</v>
      </c>
      <c r="D462" s="31">
        <v>24963</v>
      </c>
      <c r="E462" s="23">
        <v>9229344220</v>
      </c>
      <c r="F462" s="23" t="s">
        <v>5620</v>
      </c>
      <c r="G462" s="23" t="s">
        <v>4753</v>
      </c>
      <c r="H462" s="23" t="s">
        <v>4630</v>
      </c>
      <c r="I462" s="23" t="s">
        <v>4631</v>
      </c>
      <c r="J462" s="23" t="s">
        <v>4730</v>
      </c>
      <c r="K462" s="31">
        <v>44040</v>
      </c>
    </row>
    <row r="463" spans="1:11" x14ac:dyDescent="0.3">
      <c r="A463" s="26" t="s">
        <v>331</v>
      </c>
      <c r="B463" s="26" t="s">
        <v>5621</v>
      </c>
      <c r="C463" s="23" t="s">
        <v>4627</v>
      </c>
      <c r="D463" s="32">
        <v>26387</v>
      </c>
      <c r="E463" s="26">
        <v>9557739343</v>
      </c>
      <c r="F463" s="26" t="s">
        <v>5622</v>
      </c>
      <c r="G463" s="26" t="s">
        <v>4629</v>
      </c>
      <c r="H463" s="26" t="s">
        <v>4630</v>
      </c>
      <c r="I463" s="26" t="s">
        <v>4631</v>
      </c>
      <c r="J463" s="26" t="s">
        <v>4636</v>
      </c>
      <c r="K463" s="32">
        <v>43699</v>
      </c>
    </row>
    <row r="464" spans="1:11" x14ac:dyDescent="0.3">
      <c r="A464" s="23" t="s">
        <v>2231</v>
      </c>
      <c r="B464" s="23" t="s">
        <v>5623</v>
      </c>
      <c r="C464" s="23" t="s">
        <v>4627</v>
      </c>
      <c r="D464" s="31">
        <v>21759</v>
      </c>
      <c r="E464" s="23">
        <v>9537332024</v>
      </c>
      <c r="F464" s="23" t="s">
        <v>5624</v>
      </c>
      <c r="G464" s="23" t="s">
        <v>4656</v>
      </c>
      <c r="H464" s="23" t="s">
        <v>4630</v>
      </c>
      <c r="I464" s="23" t="s">
        <v>4631</v>
      </c>
      <c r="J464" s="23" t="s">
        <v>4730</v>
      </c>
      <c r="K464" s="31">
        <v>44658</v>
      </c>
    </row>
    <row r="465" spans="1:11" hidden="1" x14ac:dyDescent="0.3">
      <c r="A465" s="26" t="s">
        <v>219</v>
      </c>
      <c r="B465" s="26" t="s">
        <v>5625</v>
      </c>
      <c r="C465" s="26" t="s">
        <v>4642</v>
      </c>
      <c r="D465" s="32">
        <v>34051</v>
      </c>
      <c r="E465" s="26">
        <v>9165873766</v>
      </c>
      <c r="F465" s="26" t="s">
        <v>5626</v>
      </c>
      <c r="G465" s="26" t="s">
        <v>4656</v>
      </c>
      <c r="H465" s="26" t="s">
        <v>4630</v>
      </c>
      <c r="I465" s="26" t="s">
        <v>4631</v>
      </c>
      <c r="J465" s="26" t="s">
        <v>4636</v>
      </c>
      <c r="K465" s="32">
        <v>45063</v>
      </c>
    </row>
    <row r="466" spans="1:11" hidden="1" x14ac:dyDescent="0.3">
      <c r="A466" s="23" t="s">
        <v>2804</v>
      </c>
      <c r="B466" s="23" t="s">
        <v>5627</v>
      </c>
      <c r="C466" s="26" t="s">
        <v>4642</v>
      </c>
      <c r="D466" s="31">
        <v>28912</v>
      </c>
      <c r="E466" s="23">
        <v>9401244644</v>
      </c>
      <c r="F466" s="23" t="s">
        <v>5628</v>
      </c>
      <c r="G466" s="23" t="s">
        <v>4629</v>
      </c>
      <c r="H466" s="23" t="s">
        <v>4630</v>
      </c>
      <c r="I466" s="23" t="s">
        <v>4631</v>
      </c>
      <c r="J466" s="23" t="s">
        <v>4636</v>
      </c>
      <c r="K466" s="31">
        <v>44590</v>
      </c>
    </row>
    <row r="467" spans="1:11" hidden="1" x14ac:dyDescent="0.3">
      <c r="A467" s="26" t="s">
        <v>5629</v>
      </c>
      <c r="B467" s="26" t="s">
        <v>5630</v>
      </c>
      <c r="C467" s="26" t="s">
        <v>4642</v>
      </c>
      <c r="D467" s="32">
        <v>21648</v>
      </c>
      <c r="E467" s="26">
        <v>9143904371</v>
      </c>
      <c r="F467" s="26" t="s">
        <v>5631</v>
      </c>
      <c r="G467" s="26" t="s">
        <v>4646</v>
      </c>
      <c r="H467" s="26" t="s">
        <v>4647</v>
      </c>
      <c r="I467" s="26" t="s">
        <v>4648</v>
      </c>
      <c r="J467" s="26" t="s">
        <v>4636</v>
      </c>
      <c r="K467" s="32">
        <v>43845</v>
      </c>
    </row>
    <row r="468" spans="1:11" hidden="1" x14ac:dyDescent="0.3">
      <c r="A468" s="23" t="s">
        <v>1143</v>
      </c>
      <c r="B468" s="23" t="s">
        <v>5632</v>
      </c>
      <c r="C468" s="26" t="s">
        <v>4642</v>
      </c>
      <c r="D468" s="31">
        <v>35558</v>
      </c>
      <c r="E468" s="23">
        <v>9751247855</v>
      </c>
      <c r="F468" s="23" t="s">
        <v>5633</v>
      </c>
      <c r="G468" s="23" t="s">
        <v>4635</v>
      </c>
      <c r="H468" s="23" t="s">
        <v>4630</v>
      </c>
      <c r="I468" s="23" t="s">
        <v>4631</v>
      </c>
      <c r="J468" s="23" t="s">
        <v>4636</v>
      </c>
      <c r="K468" s="31">
        <v>44248</v>
      </c>
    </row>
    <row r="469" spans="1:11" hidden="1" x14ac:dyDescent="0.3">
      <c r="A469" s="26" t="s">
        <v>394</v>
      </c>
      <c r="B469" s="26" t="s">
        <v>5634</v>
      </c>
      <c r="C469" s="26" t="s">
        <v>4642</v>
      </c>
      <c r="D469" s="32">
        <v>36188</v>
      </c>
      <c r="E469" s="26">
        <v>9458932723</v>
      </c>
      <c r="F469" s="26" t="s">
        <v>5635</v>
      </c>
      <c r="G469" s="26" t="s">
        <v>4753</v>
      </c>
      <c r="H469" s="26" t="s">
        <v>4630</v>
      </c>
      <c r="I469" s="26" t="s">
        <v>4631</v>
      </c>
      <c r="J469" s="26" t="s">
        <v>4636</v>
      </c>
      <c r="K469" s="32">
        <v>44590</v>
      </c>
    </row>
    <row r="470" spans="1:11" x14ac:dyDescent="0.3">
      <c r="A470" s="23" t="s">
        <v>5636</v>
      </c>
      <c r="B470" s="23" t="s">
        <v>5637</v>
      </c>
      <c r="C470" s="23" t="s">
        <v>4627</v>
      </c>
      <c r="D470" s="31">
        <v>38170</v>
      </c>
      <c r="E470" s="23">
        <v>9455635895</v>
      </c>
      <c r="F470" s="23" t="s">
        <v>5638</v>
      </c>
      <c r="G470" s="23" t="s">
        <v>4661</v>
      </c>
      <c r="H470" s="23" t="s">
        <v>4630</v>
      </c>
      <c r="I470" s="23" t="s">
        <v>4631</v>
      </c>
      <c r="J470" s="23" t="s">
        <v>4632</v>
      </c>
      <c r="K470" s="31">
        <v>43634</v>
      </c>
    </row>
    <row r="471" spans="1:11" hidden="1" x14ac:dyDescent="0.3">
      <c r="A471" s="26" t="s">
        <v>1242</v>
      </c>
      <c r="B471" s="26" t="s">
        <v>5639</v>
      </c>
      <c r="C471" s="26" t="s">
        <v>4642</v>
      </c>
      <c r="D471" s="32">
        <v>39387</v>
      </c>
      <c r="E471" s="26">
        <v>9749306508</v>
      </c>
      <c r="F471" s="26" t="s">
        <v>5640</v>
      </c>
      <c r="G471" s="26" t="s">
        <v>4635</v>
      </c>
      <c r="H471" s="26" t="s">
        <v>4630</v>
      </c>
      <c r="I471" s="26" t="s">
        <v>4631</v>
      </c>
      <c r="J471" s="26" t="s">
        <v>4632</v>
      </c>
      <c r="K471" s="32">
        <v>45267</v>
      </c>
    </row>
    <row r="472" spans="1:11" x14ac:dyDescent="0.3">
      <c r="A472" s="23" t="s">
        <v>3493</v>
      </c>
      <c r="B472" s="23" t="s">
        <v>5641</v>
      </c>
      <c r="C472" s="23" t="s">
        <v>4627</v>
      </c>
      <c r="D472" s="31">
        <v>32674</v>
      </c>
      <c r="E472" s="23">
        <v>9214209107</v>
      </c>
      <c r="F472" s="23" t="s">
        <v>5642</v>
      </c>
      <c r="G472" s="23" t="s">
        <v>4640</v>
      </c>
      <c r="H472" s="23" t="s">
        <v>4630</v>
      </c>
      <c r="I472" s="23" t="s">
        <v>4631</v>
      </c>
      <c r="J472" s="26" t="s">
        <v>4636</v>
      </c>
      <c r="K472" s="31">
        <v>43458</v>
      </c>
    </row>
    <row r="473" spans="1:11" x14ac:dyDescent="0.3">
      <c r="A473" s="26" t="s">
        <v>2510</v>
      </c>
      <c r="B473" s="26" t="s">
        <v>5643</v>
      </c>
      <c r="C473" s="23" t="s">
        <v>4627</v>
      </c>
      <c r="D473" s="32">
        <v>39310</v>
      </c>
      <c r="E473" s="26">
        <v>9977686393</v>
      </c>
      <c r="F473" s="26" t="s">
        <v>5644</v>
      </c>
      <c r="G473" s="26" t="s">
        <v>4696</v>
      </c>
      <c r="H473" s="26" t="s">
        <v>4697</v>
      </c>
      <c r="I473" s="26" t="s">
        <v>4631</v>
      </c>
      <c r="J473" s="26" t="s">
        <v>4730</v>
      </c>
      <c r="K473" s="32">
        <v>45781</v>
      </c>
    </row>
    <row r="474" spans="1:11" x14ac:dyDescent="0.3">
      <c r="A474" s="23" t="s">
        <v>424</v>
      </c>
      <c r="B474" s="23" t="s">
        <v>5645</v>
      </c>
      <c r="C474" s="23" t="s">
        <v>4627</v>
      </c>
      <c r="D474" s="31">
        <v>22543</v>
      </c>
      <c r="E474" s="23">
        <v>9764657323</v>
      </c>
      <c r="F474" s="23" t="s">
        <v>5646</v>
      </c>
      <c r="G474" s="23" t="s">
        <v>4676</v>
      </c>
      <c r="H474" s="23" t="s">
        <v>4677</v>
      </c>
      <c r="I474" s="23" t="s">
        <v>4631</v>
      </c>
      <c r="J474" s="23" t="s">
        <v>4632</v>
      </c>
      <c r="K474" s="31">
        <v>45339</v>
      </c>
    </row>
    <row r="475" spans="1:11" x14ac:dyDescent="0.3">
      <c r="A475" s="26" t="s">
        <v>1949</v>
      </c>
      <c r="B475" s="26" t="s">
        <v>5647</v>
      </c>
      <c r="C475" s="23" t="s">
        <v>4627</v>
      </c>
      <c r="D475" s="32">
        <v>26709</v>
      </c>
      <c r="E475" s="26">
        <v>9873920320</v>
      </c>
      <c r="F475" s="26" t="s">
        <v>5648</v>
      </c>
      <c r="G475" s="26" t="s">
        <v>4676</v>
      </c>
      <c r="H475" s="26" t="s">
        <v>4677</v>
      </c>
      <c r="I475" s="26" t="s">
        <v>4631</v>
      </c>
      <c r="J475" s="23" t="s">
        <v>4632</v>
      </c>
      <c r="K475" s="32">
        <v>45286</v>
      </c>
    </row>
    <row r="476" spans="1:11" hidden="1" x14ac:dyDescent="0.3">
      <c r="A476" s="23" t="s">
        <v>413</v>
      </c>
      <c r="B476" s="23" t="s">
        <v>5649</v>
      </c>
      <c r="C476" s="26" t="s">
        <v>4642</v>
      </c>
      <c r="D476" s="31">
        <v>38128</v>
      </c>
      <c r="E476" s="23">
        <v>9371147197</v>
      </c>
      <c r="F476" s="23" t="s">
        <v>5650</v>
      </c>
      <c r="G476" s="23" t="s">
        <v>4753</v>
      </c>
      <c r="H476" s="23" t="s">
        <v>4630</v>
      </c>
      <c r="I476" s="23" t="s">
        <v>4631</v>
      </c>
      <c r="J476" s="23" t="s">
        <v>4730</v>
      </c>
      <c r="K476" s="31">
        <v>46015</v>
      </c>
    </row>
    <row r="477" spans="1:11" x14ac:dyDescent="0.3">
      <c r="A477" s="26" t="s">
        <v>5651</v>
      </c>
      <c r="B477" s="26" t="s">
        <v>5652</v>
      </c>
      <c r="C477" s="23" t="s">
        <v>4627</v>
      </c>
      <c r="D477" s="32">
        <v>34785</v>
      </c>
      <c r="E477" s="26">
        <v>9870222796</v>
      </c>
      <c r="F477" s="26" t="s">
        <v>5653</v>
      </c>
      <c r="G477" s="26" t="s">
        <v>5654</v>
      </c>
      <c r="H477" s="26" t="s">
        <v>5655</v>
      </c>
      <c r="I477" s="26" t="s">
        <v>4648</v>
      </c>
      <c r="J477" s="23" t="s">
        <v>4632</v>
      </c>
      <c r="K477" s="32">
        <v>45680</v>
      </c>
    </row>
    <row r="478" spans="1:11" x14ac:dyDescent="0.3">
      <c r="A478" s="23" t="s">
        <v>1494</v>
      </c>
      <c r="B478" s="23" t="s">
        <v>5656</v>
      </c>
      <c r="C478" s="23" t="s">
        <v>4627</v>
      </c>
      <c r="D478" s="31">
        <v>33819</v>
      </c>
      <c r="E478" s="23">
        <v>9641025679</v>
      </c>
      <c r="F478" s="23" t="s">
        <v>5657</v>
      </c>
      <c r="G478" s="23" t="s">
        <v>4702</v>
      </c>
      <c r="H478" s="23" t="s">
        <v>4677</v>
      </c>
      <c r="I478" s="23" t="s">
        <v>4631</v>
      </c>
      <c r="J478" s="23" t="s">
        <v>4730</v>
      </c>
      <c r="K478" s="31">
        <v>45246</v>
      </c>
    </row>
    <row r="479" spans="1:11" hidden="1" x14ac:dyDescent="0.3">
      <c r="A479" s="26" t="s">
        <v>5658</v>
      </c>
      <c r="B479" s="26" t="s">
        <v>5659</v>
      </c>
      <c r="C479" s="26" t="s">
        <v>4642</v>
      </c>
      <c r="D479" s="32">
        <v>24314</v>
      </c>
      <c r="E479" s="26">
        <v>9148796435</v>
      </c>
      <c r="F479" s="26" t="s">
        <v>5660</v>
      </c>
      <c r="G479" s="26" t="s">
        <v>4753</v>
      </c>
      <c r="H479" s="26" t="s">
        <v>4630</v>
      </c>
      <c r="I479" s="26" t="s">
        <v>4631</v>
      </c>
      <c r="J479" s="26" t="s">
        <v>4632</v>
      </c>
      <c r="K479" s="32">
        <v>44287</v>
      </c>
    </row>
    <row r="480" spans="1:11" hidden="1" x14ac:dyDescent="0.3">
      <c r="A480" s="23" t="s">
        <v>1768</v>
      </c>
      <c r="B480" s="23" t="s">
        <v>5661</v>
      </c>
      <c r="C480" s="26" t="s">
        <v>4642</v>
      </c>
      <c r="D480" s="31">
        <v>33115</v>
      </c>
      <c r="E480" s="23">
        <v>9835184880</v>
      </c>
      <c r="F480" s="23" t="s">
        <v>5662</v>
      </c>
      <c r="G480" s="23" t="s">
        <v>4934</v>
      </c>
      <c r="H480" s="23" t="s">
        <v>4837</v>
      </c>
      <c r="I480" s="23" t="s">
        <v>4711</v>
      </c>
      <c r="J480" s="23" t="s">
        <v>4632</v>
      </c>
      <c r="K480" s="31">
        <v>45128</v>
      </c>
    </row>
    <row r="481" spans="1:11" x14ac:dyDescent="0.3">
      <c r="A481" s="26" t="s">
        <v>1669</v>
      </c>
      <c r="B481" s="26" t="s">
        <v>5663</v>
      </c>
      <c r="C481" s="23" t="s">
        <v>4627</v>
      </c>
      <c r="D481" s="32">
        <v>25513</v>
      </c>
      <c r="E481" s="26">
        <v>9906087827</v>
      </c>
      <c r="F481" s="26" t="s">
        <v>5664</v>
      </c>
      <c r="G481" s="26" t="s">
        <v>4672</v>
      </c>
      <c r="H481" s="26" t="s">
        <v>4673</v>
      </c>
      <c r="I481" s="26" t="s">
        <v>4631</v>
      </c>
      <c r="J481" s="23" t="s">
        <v>4632</v>
      </c>
      <c r="K481" s="32">
        <v>44894</v>
      </c>
    </row>
    <row r="482" spans="1:11" x14ac:dyDescent="0.3">
      <c r="A482" s="23" t="s">
        <v>370</v>
      </c>
      <c r="B482" s="23" t="s">
        <v>5665</v>
      </c>
      <c r="C482" s="23" t="s">
        <v>4627</v>
      </c>
      <c r="D482" s="31">
        <v>33225</v>
      </c>
      <c r="E482" s="23">
        <v>9391514667</v>
      </c>
      <c r="F482" s="23" t="s">
        <v>5666</v>
      </c>
      <c r="G482" s="23" t="s">
        <v>4672</v>
      </c>
      <c r="H482" s="23" t="s">
        <v>4673</v>
      </c>
      <c r="I482" s="23" t="s">
        <v>4631</v>
      </c>
      <c r="J482" s="23" t="s">
        <v>4632</v>
      </c>
      <c r="K482" s="31">
        <v>45588</v>
      </c>
    </row>
    <row r="483" spans="1:11" hidden="1" x14ac:dyDescent="0.3">
      <c r="A483" s="26" t="s">
        <v>2658</v>
      </c>
      <c r="B483" s="26" t="s">
        <v>5667</v>
      </c>
      <c r="C483" s="26" t="s">
        <v>4642</v>
      </c>
      <c r="D483" s="32">
        <v>27227</v>
      </c>
      <c r="E483" s="26">
        <v>9848099284</v>
      </c>
      <c r="F483" s="26" t="s">
        <v>5668</v>
      </c>
      <c r="G483" s="26" t="s">
        <v>4629</v>
      </c>
      <c r="H483" s="26" t="s">
        <v>4630</v>
      </c>
      <c r="I483" s="26" t="s">
        <v>4631</v>
      </c>
      <c r="J483" s="26" t="s">
        <v>4730</v>
      </c>
      <c r="K483" s="32">
        <v>45526</v>
      </c>
    </row>
    <row r="484" spans="1:11" hidden="1" x14ac:dyDescent="0.3">
      <c r="A484" s="23" t="s">
        <v>2834</v>
      </c>
      <c r="B484" s="23" t="s">
        <v>5669</v>
      </c>
      <c r="C484" s="26" t="s">
        <v>4642</v>
      </c>
      <c r="D484" s="31">
        <v>37295</v>
      </c>
      <c r="E484" s="23">
        <v>9425784189</v>
      </c>
      <c r="F484" s="23" t="s">
        <v>5670</v>
      </c>
      <c r="G484" s="23" t="s">
        <v>4672</v>
      </c>
      <c r="H484" s="23" t="s">
        <v>4673</v>
      </c>
      <c r="I484" s="23" t="s">
        <v>4631</v>
      </c>
      <c r="J484" s="23" t="s">
        <v>4636</v>
      </c>
      <c r="K484" s="31">
        <v>44161</v>
      </c>
    </row>
    <row r="485" spans="1:11" hidden="1" x14ac:dyDescent="0.3">
      <c r="A485" s="26" t="s">
        <v>2276</v>
      </c>
      <c r="B485" s="26" t="s">
        <v>5671</v>
      </c>
      <c r="C485" s="26" t="s">
        <v>4642</v>
      </c>
      <c r="D485" s="32">
        <v>25696</v>
      </c>
      <c r="E485" s="26">
        <v>9148976013</v>
      </c>
      <c r="F485" s="26" t="s">
        <v>5672</v>
      </c>
      <c r="G485" s="26" t="s">
        <v>4914</v>
      </c>
      <c r="H485" s="26" t="s">
        <v>4652</v>
      </c>
      <c r="I485" s="26" t="s">
        <v>4653</v>
      </c>
      <c r="J485" s="26" t="s">
        <v>4632</v>
      </c>
      <c r="K485" s="32">
        <v>44018</v>
      </c>
    </row>
    <row r="486" spans="1:11" hidden="1" x14ac:dyDescent="0.3">
      <c r="A486" s="23" t="s">
        <v>943</v>
      </c>
      <c r="B486" s="23" t="s">
        <v>5673</v>
      </c>
      <c r="C486" s="26" t="s">
        <v>4642</v>
      </c>
      <c r="D486" s="31">
        <v>24944</v>
      </c>
      <c r="E486" s="23">
        <v>9242776948</v>
      </c>
      <c r="F486" s="23" t="s">
        <v>5674</v>
      </c>
      <c r="G486" s="23" t="s">
        <v>4640</v>
      </c>
      <c r="H486" s="23" t="s">
        <v>4630</v>
      </c>
      <c r="I486" s="23" t="s">
        <v>4631</v>
      </c>
      <c r="J486" s="23" t="s">
        <v>4730</v>
      </c>
      <c r="K486" s="31">
        <v>44238</v>
      </c>
    </row>
    <row r="487" spans="1:11" x14ac:dyDescent="0.3">
      <c r="A487" s="26" t="s">
        <v>1041</v>
      </c>
      <c r="B487" s="26" t="s">
        <v>5675</v>
      </c>
      <c r="C487" s="23" t="s">
        <v>4627</v>
      </c>
      <c r="D487" s="32">
        <v>28249</v>
      </c>
      <c r="E487" s="26">
        <v>9674016932</v>
      </c>
      <c r="F487" s="26" t="s">
        <v>5676</v>
      </c>
      <c r="G487" s="26" t="s">
        <v>4629</v>
      </c>
      <c r="H487" s="26" t="s">
        <v>4630</v>
      </c>
      <c r="I487" s="26" t="s">
        <v>4631</v>
      </c>
      <c r="J487" s="23" t="s">
        <v>4632</v>
      </c>
      <c r="K487" s="32">
        <v>43961</v>
      </c>
    </row>
    <row r="488" spans="1:11" x14ac:dyDescent="0.3">
      <c r="A488" s="23" t="s">
        <v>2316</v>
      </c>
      <c r="B488" s="23" t="s">
        <v>5677</v>
      </c>
      <c r="C488" s="23" t="s">
        <v>4627</v>
      </c>
      <c r="D488" s="31">
        <v>32185</v>
      </c>
      <c r="E488" s="23">
        <v>9189384877</v>
      </c>
      <c r="F488" s="23" t="s">
        <v>5678</v>
      </c>
      <c r="G488" s="23" t="s">
        <v>4635</v>
      </c>
      <c r="H488" s="23" t="s">
        <v>4630</v>
      </c>
      <c r="I488" s="23" t="s">
        <v>4631</v>
      </c>
      <c r="J488" s="23" t="s">
        <v>4632</v>
      </c>
      <c r="K488" s="31">
        <v>44430</v>
      </c>
    </row>
    <row r="489" spans="1:11" hidden="1" x14ac:dyDescent="0.3">
      <c r="A489" s="26" t="s">
        <v>3408</v>
      </c>
      <c r="B489" s="26" t="s">
        <v>5679</v>
      </c>
      <c r="C489" s="26" t="s">
        <v>4642</v>
      </c>
      <c r="D489" s="32">
        <v>33470</v>
      </c>
      <c r="E489" s="26">
        <v>9416641463</v>
      </c>
      <c r="F489" s="26" t="s">
        <v>5680</v>
      </c>
      <c r="G489" s="26" t="s">
        <v>5654</v>
      </c>
      <c r="H489" s="26" t="s">
        <v>5655</v>
      </c>
      <c r="I489" s="26" t="s">
        <v>4648</v>
      </c>
      <c r="J489" s="26" t="s">
        <v>4632</v>
      </c>
      <c r="K489" s="32">
        <v>45605</v>
      </c>
    </row>
    <row r="490" spans="1:11" hidden="1" x14ac:dyDescent="0.3">
      <c r="A490" s="23" t="s">
        <v>2278</v>
      </c>
      <c r="B490" s="23" t="s">
        <v>5681</v>
      </c>
      <c r="C490" s="26" t="s">
        <v>4642</v>
      </c>
      <c r="D490" s="31">
        <v>20431</v>
      </c>
      <c r="E490" s="23">
        <v>9335449670</v>
      </c>
      <c r="F490" s="23" t="s">
        <v>5682</v>
      </c>
      <c r="G490" s="23" t="s">
        <v>4629</v>
      </c>
      <c r="H490" s="23" t="s">
        <v>4630</v>
      </c>
      <c r="I490" s="23" t="s">
        <v>4631</v>
      </c>
      <c r="J490" s="23" t="s">
        <v>4632</v>
      </c>
      <c r="K490" s="31">
        <v>44557</v>
      </c>
    </row>
    <row r="491" spans="1:11" x14ac:dyDescent="0.3">
      <c r="A491" s="26" t="s">
        <v>1255</v>
      </c>
      <c r="B491" s="26" t="s">
        <v>5683</v>
      </c>
      <c r="C491" s="23" t="s">
        <v>4627</v>
      </c>
      <c r="D491" s="32">
        <v>20602</v>
      </c>
      <c r="E491" s="26">
        <v>9805789384</v>
      </c>
      <c r="F491" s="26" t="s">
        <v>5684</v>
      </c>
      <c r="G491" s="26" t="s">
        <v>4640</v>
      </c>
      <c r="H491" s="26" t="s">
        <v>4630</v>
      </c>
      <c r="I491" s="26" t="s">
        <v>4631</v>
      </c>
      <c r="J491" s="26" t="s">
        <v>4730</v>
      </c>
      <c r="K491" s="32">
        <v>45302</v>
      </c>
    </row>
    <row r="492" spans="1:11" hidden="1" x14ac:dyDescent="0.3">
      <c r="A492" s="23" t="s">
        <v>3483</v>
      </c>
      <c r="B492" s="23" t="s">
        <v>5685</v>
      </c>
      <c r="C492" s="26" t="s">
        <v>4642</v>
      </c>
      <c r="D492" s="31">
        <v>32606</v>
      </c>
      <c r="E492" s="23">
        <v>9376322265</v>
      </c>
      <c r="F492" s="23" t="s">
        <v>5686</v>
      </c>
      <c r="G492" s="23" t="s">
        <v>4684</v>
      </c>
      <c r="H492" s="23" t="s">
        <v>4685</v>
      </c>
      <c r="I492" s="23" t="s">
        <v>4648</v>
      </c>
      <c r="J492" s="23" t="s">
        <v>4632</v>
      </c>
      <c r="K492" s="31">
        <v>45779</v>
      </c>
    </row>
    <row r="493" spans="1:11" hidden="1" x14ac:dyDescent="0.3">
      <c r="A493" s="26" t="s">
        <v>3921</v>
      </c>
      <c r="B493" s="26" t="s">
        <v>5687</v>
      </c>
      <c r="C493" s="26" t="s">
        <v>4642</v>
      </c>
      <c r="D493" s="32">
        <v>27319</v>
      </c>
      <c r="E493" s="26">
        <v>9388614830</v>
      </c>
      <c r="F493" s="26" t="s">
        <v>5688</v>
      </c>
      <c r="G493" s="26" t="s">
        <v>4692</v>
      </c>
      <c r="H493" s="26" t="s">
        <v>4693</v>
      </c>
      <c r="I493" s="26" t="s">
        <v>4648</v>
      </c>
      <c r="J493" s="26" t="s">
        <v>4632</v>
      </c>
      <c r="K493" s="32">
        <v>44429</v>
      </c>
    </row>
    <row r="494" spans="1:11" hidden="1" x14ac:dyDescent="0.3">
      <c r="A494" s="23" t="s">
        <v>342</v>
      </c>
      <c r="B494" s="23" t="s">
        <v>5689</v>
      </c>
      <c r="C494" s="26" t="s">
        <v>4642</v>
      </c>
      <c r="D494" s="31">
        <v>27683</v>
      </c>
      <c r="E494" s="23">
        <v>9565900401</v>
      </c>
      <c r="F494" s="23" t="s">
        <v>5690</v>
      </c>
      <c r="G494" s="23" t="s">
        <v>4702</v>
      </c>
      <c r="H494" s="23" t="s">
        <v>4677</v>
      </c>
      <c r="I494" s="23" t="s">
        <v>4631</v>
      </c>
      <c r="J494" s="23" t="s">
        <v>4730</v>
      </c>
      <c r="K494" s="31">
        <v>46075</v>
      </c>
    </row>
    <row r="495" spans="1:11" x14ac:dyDescent="0.3">
      <c r="A495" s="26" t="s">
        <v>1003</v>
      </c>
      <c r="B495" s="26" t="s">
        <v>5691</v>
      </c>
      <c r="C495" s="23" t="s">
        <v>4627</v>
      </c>
      <c r="D495" s="32">
        <v>26037</v>
      </c>
      <c r="E495" s="26">
        <v>9298672324</v>
      </c>
      <c r="F495" s="26" t="s">
        <v>5692</v>
      </c>
      <c r="G495" s="26" t="s">
        <v>4676</v>
      </c>
      <c r="H495" s="26" t="s">
        <v>4677</v>
      </c>
      <c r="I495" s="26" t="s">
        <v>4631</v>
      </c>
      <c r="J495" s="26" t="s">
        <v>4730</v>
      </c>
      <c r="K495" s="32">
        <v>44982</v>
      </c>
    </row>
    <row r="496" spans="1:11" x14ac:dyDescent="0.3">
      <c r="A496" s="23" t="s">
        <v>3155</v>
      </c>
      <c r="B496" s="23" t="s">
        <v>5693</v>
      </c>
      <c r="C496" s="23" t="s">
        <v>4627</v>
      </c>
      <c r="D496" s="31">
        <v>36163</v>
      </c>
      <c r="E496" s="23">
        <v>9795316843</v>
      </c>
      <c r="F496" s="23" t="s">
        <v>5694</v>
      </c>
      <c r="G496" s="23" t="s">
        <v>4753</v>
      </c>
      <c r="H496" s="23" t="s">
        <v>4630</v>
      </c>
      <c r="I496" s="23" t="s">
        <v>4631</v>
      </c>
      <c r="J496" s="23" t="s">
        <v>4730</v>
      </c>
      <c r="K496" s="31">
        <v>43839</v>
      </c>
    </row>
    <row r="497" spans="1:11" hidden="1" x14ac:dyDescent="0.3">
      <c r="A497" s="26" t="s">
        <v>100</v>
      </c>
      <c r="B497" s="26" t="s">
        <v>5695</v>
      </c>
      <c r="C497" s="26" t="s">
        <v>4642</v>
      </c>
      <c r="D497" s="32">
        <v>25913</v>
      </c>
      <c r="E497" s="26">
        <v>9838054504</v>
      </c>
      <c r="F497" s="26" t="s">
        <v>5696</v>
      </c>
      <c r="G497" s="26" t="s">
        <v>4640</v>
      </c>
      <c r="H497" s="26" t="s">
        <v>4630</v>
      </c>
      <c r="I497" s="26" t="s">
        <v>4631</v>
      </c>
      <c r="J497" s="26" t="s">
        <v>4730</v>
      </c>
      <c r="K497" s="32">
        <v>44715</v>
      </c>
    </row>
    <row r="498" spans="1:11" hidden="1" x14ac:dyDescent="0.3">
      <c r="A498" s="23" t="s">
        <v>1353</v>
      </c>
      <c r="B498" s="23" t="s">
        <v>5697</v>
      </c>
      <c r="C498" s="26" t="s">
        <v>4642</v>
      </c>
      <c r="D498" s="31">
        <v>34062</v>
      </c>
      <c r="E498" s="23">
        <v>9588578468</v>
      </c>
      <c r="F498" s="23" t="s">
        <v>5698</v>
      </c>
      <c r="G498" s="23" t="s">
        <v>4661</v>
      </c>
      <c r="H498" s="23" t="s">
        <v>4630</v>
      </c>
      <c r="I498" s="23" t="s">
        <v>4631</v>
      </c>
      <c r="J498" s="23" t="s">
        <v>4730</v>
      </c>
      <c r="K498" s="31">
        <v>44105</v>
      </c>
    </row>
    <row r="499" spans="1:11" hidden="1" x14ac:dyDescent="0.3">
      <c r="A499" s="26" t="s">
        <v>1888</v>
      </c>
      <c r="B499" s="26" t="s">
        <v>5699</v>
      </c>
      <c r="C499" s="26" t="s">
        <v>4642</v>
      </c>
      <c r="D499" s="32">
        <v>24588</v>
      </c>
      <c r="E499" s="26">
        <v>9905783320</v>
      </c>
      <c r="F499" s="26" t="s">
        <v>5700</v>
      </c>
      <c r="G499" s="26" t="s">
        <v>4735</v>
      </c>
      <c r="H499" s="26" t="s">
        <v>4735</v>
      </c>
      <c r="I499" s="26" t="s">
        <v>4653</v>
      </c>
      <c r="J499" s="26" t="s">
        <v>4632</v>
      </c>
      <c r="K499" s="32">
        <v>46077</v>
      </c>
    </row>
    <row r="500" spans="1:11" hidden="1" x14ac:dyDescent="0.3">
      <c r="A500" s="23" t="s">
        <v>354</v>
      </c>
      <c r="B500" s="23" t="s">
        <v>5701</v>
      </c>
      <c r="C500" s="26" t="s">
        <v>4642</v>
      </c>
      <c r="D500" s="31">
        <v>32672</v>
      </c>
      <c r="E500" s="23">
        <v>9218149731</v>
      </c>
      <c r="F500" s="23" t="s">
        <v>5702</v>
      </c>
      <c r="G500" s="23" t="s">
        <v>4696</v>
      </c>
      <c r="H500" s="23" t="s">
        <v>4697</v>
      </c>
      <c r="I500" s="23" t="s">
        <v>4631</v>
      </c>
      <c r="J500" s="23" t="s">
        <v>4730</v>
      </c>
      <c r="K500" s="31">
        <v>43185</v>
      </c>
    </row>
    <row r="501" spans="1:11" x14ac:dyDescent="0.3">
      <c r="A501" s="26" t="s">
        <v>1575</v>
      </c>
      <c r="B501" s="26" t="s">
        <v>5703</v>
      </c>
      <c r="C501" s="23" t="s">
        <v>4627</v>
      </c>
      <c r="D501" s="32">
        <v>22829</v>
      </c>
      <c r="E501" s="26">
        <v>9253153814</v>
      </c>
      <c r="F501" s="26" t="s">
        <v>5704</v>
      </c>
      <c r="G501" s="26" t="s">
        <v>4629</v>
      </c>
      <c r="H501" s="26" t="s">
        <v>4630</v>
      </c>
      <c r="I501" s="26" t="s">
        <v>4631</v>
      </c>
      <c r="J501" s="26" t="s">
        <v>4730</v>
      </c>
      <c r="K501" s="32">
        <v>44197</v>
      </c>
    </row>
    <row r="502" spans="1:11" x14ac:dyDescent="0.3">
      <c r="A502" s="23" t="s">
        <v>483</v>
      </c>
      <c r="B502" s="23" t="s">
        <v>5705</v>
      </c>
      <c r="C502" s="23" t="s">
        <v>4627</v>
      </c>
      <c r="D502" s="31">
        <v>20397</v>
      </c>
      <c r="E502" s="23">
        <v>9682365530</v>
      </c>
      <c r="F502" s="23" t="s">
        <v>5706</v>
      </c>
      <c r="G502" s="23" t="s">
        <v>4684</v>
      </c>
      <c r="H502" s="23" t="s">
        <v>4685</v>
      </c>
      <c r="I502" s="23" t="s">
        <v>4648</v>
      </c>
      <c r="J502" s="23" t="s">
        <v>4632</v>
      </c>
      <c r="K502" s="31">
        <v>43536</v>
      </c>
    </row>
    <row r="503" spans="1:11" x14ac:dyDescent="0.3">
      <c r="A503" s="26" t="s">
        <v>497</v>
      </c>
      <c r="B503" s="26" t="s">
        <v>5707</v>
      </c>
      <c r="C503" s="23" t="s">
        <v>4627</v>
      </c>
      <c r="D503" s="32">
        <v>22874</v>
      </c>
      <c r="E503" s="26">
        <v>9249497180</v>
      </c>
      <c r="F503" s="26" t="s">
        <v>5708</v>
      </c>
      <c r="G503" s="26" t="s">
        <v>4635</v>
      </c>
      <c r="H503" s="26" t="s">
        <v>4630</v>
      </c>
      <c r="I503" s="26" t="s">
        <v>4631</v>
      </c>
      <c r="J503" s="23" t="s">
        <v>4632</v>
      </c>
      <c r="K503" s="32">
        <v>43929</v>
      </c>
    </row>
    <row r="504" spans="1:11" x14ac:dyDescent="0.3">
      <c r="A504" s="23" t="s">
        <v>823</v>
      </c>
      <c r="B504" s="23" t="s">
        <v>5709</v>
      </c>
      <c r="C504" s="23" t="s">
        <v>4627</v>
      </c>
      <c r="D504" s="31">
        <v>25435</v>
      </c>
      <c r="E504" s="23">
        <v>9456220636</v>
      </c>
      <c r="F504" s="23" t="s">
        <v>5710</v>
      </c>
      <c r="G504" s="23" t="s">
        <v>4696</v>
      </c>
      <c r="H504" s="23" t="s">
        <v>4697</v>
      </c>
      <c r="I504" s="23" t="s">
        <v>4631</v>
      </c>
      <c r="J504" s="23" t="s">
        <v>4632</v>
      </c>
      <c r="K504" s="31">
        <v>44360</v>
      </c>
    </row>
    <row r="505" spans="1:11" x14ac:dyDescent="0.3">
      <c r="A505" s="26" t="s">
        <v>2979</v>
      </c>
      <c r="B505" s="26" t="s">
        <v>5711</v>
      </c>
      <c r="C505" s="23" t="s">
        <v>4627</v>
      </c>
      <c r="D505" s="32">
        <v>28854</v>
      </c>
      <c r="E505" s="26">
        <v>9683699916</v>
      </c>
      <c r="F505" s="26" t="s">
        <v>5712</v>
      </c>
      <c r="G505" s="26" t="s">
        <v>4656</v>
      </c>
      <c r="H505" s="26" t="s">
        <v>4630</v>
      </c>
      <c r="I505" s="26" t="s">
        <v>4631</v>
      </c>
      <c r="J505" s="26" t="s">
        <v>4730</v>
      </c>
      <c r="K505" s="32">
        <v>45671</v>
      </c>
    </row>
    <row r="506" spans="1:11" x14ac:dyDescent="0.3">
      <c r="A506" s="23" t="s">
        <v>283</v>
      </c>
      <c r="B506" s="23" t="s">
        <v>5713</v>
      </c>
      <c r="C506" s="23" t="s">
        <v>4627</v>
      </c>
      <c r="D506" s="31">
        <v>29813</v>
      </c>
      <c r="E506" s="23">
        <v>9649264485</v>
      </c>
      <c r="F506" s="23" t="s">
        <v>5714</v>
      </c>
      <c r="G506" s="23" t="s">
        <v>4629</v>
      </c>
      <c r="H506" s="23" t="s">
        <v>4630</v>
      </c>
      <c r="I506" s="23" t="s">
        <v>4631</v>
      </c>
      <c r="J506" s="23" t="s">
        <v>4730</v>
      </c>
      <c r="K506" s="31">
        <v>43521</v>
      </c>
    </row>
    <row r="507" spans="1:11" hidden="1" x14ac:dyDescent="0.3">
      <c r="A507" s="26" t="s">
        <v>909</v>
      </c>
      <c r="B507" s="26" t="s">
        <v>5715</v>
      </c>
      <c r="C507" s="26" t="s">
        <v>4642</v>
      </c>
      <c r="D507" s="32">
        <v>27440</v>
      </c>
      <c r="E507" s="26">
        <v>9343390582</v>
      </c>
      <c r="F507" s="26" t="s">
        <v>5716</v>
      </c>
      <c r="G507" s="26" t="s">
        <v>4777</v>
      </c>
      <c r="H507" s="26" t="s">
        <v>4778</v>
      </c>
      <c r="I507" s="26" t="s">
        <v>4653</v>
      </c>
      <c r="J507" s="26" t="s">
        <v>4730</v>
      </c>
      <c r="K507" s="32">
        <v>43199</v>
      </c>
    </row>
    <row r="508" spans="1:11" x14ac:dyDescent="0.3">
      <c r="A508" s="23" t="s">
        <v>169</v>
      </c>
      <c r="B508" s="23" t="s">
        <v>5717</v>
      </c>
      <c r="C508" s="23" t="s">
        <v>4627</v>
      </c>
      <c r="D508" s="31">
        <v>29489</v>
      </c>
      <c r="E508" s="23">
        <v>9834887664</v>
      </c>
      <c r="F508" s="23" t="s">
        <v>5718</v>
      </c>
      <c r="G508" s="23" t="s">
        <v>4753</v>
      </c>
      <c r="H508" s="23" t="s">
        <v>4630</v>
      </c>
      <c r="I508" s="23" t="s">
        <v>4631</v>
      </c>
      <c r="J508" s="26" t="s">
        <v>4636</v>
      </c>
      <c r="K508" s="31">
        <v>44026</v>
      </c>
    </row>
    <row r="509" spans="1:11" x14ac:dyDescent="0.3">
      <c r="A509" s="26" t="s">
        <v>1647</v>
      </c>
      <c r="B509" s="26" t="s">
        <v>5719</v>
      </c>
      <c r="C509" s="23" t="s">
        <v>4627</v>
      </c>
      <c r="D509" s="32">
        <v>23698</v>
      </c>
      <c r="E509" s="26">
        <v>9209238468</v>
      </c>
      <c r="F509" s="26" t="s">
        <v>5720</v>
      </c>
      <c r="G509" s="26" t="s">
        <v>4661</v>
      </c>
      <c r="H509" s="26" t="s">
        <v>4630</v>
      </c>
      <c r="I509" s="26" t="s">
        <v>4631</v>
      </c>
      <c r="J509" s="26" t="s">
        <v>4636</v>
      </c>
      <c r="K509" s="32">
        <v>44020</v>
      </c>
    </row>
    <row r="510" spans="1:11" x14ac:dyDescent="0.3">
      <c r="A510" s="23" t="s">
        <v>3781</v>
      </c>
      <c r="B510" s="23" t="s">
        <v>5721</v>
      </c>
      <c r="C510" s="23" t="s">
        <v>4627</v>
      </c>
      <c r="D510" s="31">
        <v>31025</v>
      </c>
      <c r="E510" s="23">
        <v>9487076952</v>
      </c>
      <c r="F510" s="23" t="s">
        <v>5722</v>
      </c>
      <c r="G510" s="23" t="s">
        <v>4914</v>
      </c>
      <c r="H510" s="23" t="s">
        <v>4652</v>
      </c>
      <c r="I510" s="23" t="s">
        <v>4653</v>
      </c>
      <c r="J510" s="23" t="s">
        <v>4730</v>
      </c>
      <c r="K510" s="31">
        <v>43585</v>
      </c>
    </row>
    <row r="511" spans="1:11" x14ac:dyDescent="0.3">
      <c r="A511" s="26" t="s">
        <v>2707</v>
      </c>
      <c r="B511" s="26" t="s">
        <v>5723</v>
      </c>
      <c r="C511" s="23" t="s">
        <v>4627</v>
      </c>
      <c r="D511" s="32">
        <v>25924</v>
      </c>
      <c r="E511" s="26">
        <v>9669599249</v>
      </c>
      <c r="F511" s="26" t="s">
        <v>5724</v>
      </c>
      <c r="G511" s="26" t="s">
        <v>4836</v>
      </c>
      <c r="H511" s="26" t="s">
        <v>4837</v>
      </c>
      <c r="I511" s="26" t="s">
        <v>4711</v>
      </c>
      <c r="J511" s="23" t="s">
        <v>4632</v>
      </c>
      <c r="K511" s="32">
        <v>44856</v>
      </c>
    </row>
    <row r="512" spans="1:11" hidden="1" x14ac:dyDescent="0.3">
      <c r="A512" s="23" t="s">
        <v>2561</v>
      </c>
      <c r="B512" s="23" t="s">
        <v>5725</v>
      </c>
      <c r="C512" s="26" t="s">
        <v>4642</v>
      </c>
      <c r="D512" s="31">
        <v>25012</v>
      </c>
      <c r="E512" s="23">
        <v>9837833207</v>
      </c>
      <c r="F512" s="23" t="s">
        <v>5726</v>
      </c>
      <c r="G512" s="23" t="s">
        <v>4753</v>
      </c>
      <c r="H512" s="23" t="s">
        <v>4630</v>
      </c>
      <c r="I512" s="23" t="s">
        <v>4631</v>
      </c>
      <c r="J512" s="23" t="s">
        <v>4632</v>
      </c>
      <c r="K512" s="31">
        <v>45834</v>
      </c>
    </row>
    <row r="513" spans="1:11" hidden="1" x14ac:dyDescent="0.3">
      <c r="A513" s="26" t="s">
        <v>2358</v>
      </c>
      <c r="B513" s="26" t="s">
        <v>5727</v>
      </c>
      <c r="C513" s="26" t="s">
        <v>4642</v>
      </c>
      <c r="D513" s="32">
        <v>23495</v>
      </c>
      <c r="E513" s="26">
        <v>9636066442</v>
      </c>
      <c r="F513" s="26" t="s">
        <v>5728</v>
      </c>
      <c r="G513" s="26" t="s">
        <v>4640</v>
      </c>
      <c r="H513" s="26" t="s">
        <v>4630</v>
      </c>
      <c r="I513" s="26" t="s">
        <v>4631</v>
      </c>
      <c r="J513" s="26" t="s">
        <v>4636</v>
      </c>
      <c r="K513" s="32">
        <v>44211</v>
      </c>
    </row>
    <row r="514" spans="1:11" x14ac:dyDescent="0.3">
      <c r="A514" s="23" t="s">
        <v>3651</v>
      </c>
      <c r="B514" s="23" t="s">
        <v>5729</v>
      </c>
      <c r="C514" s="23" t="s">
        <v>4627</v>
      </c>
      <c r="D514" s="31">
        <v>22592</v>
      </c>
      <c r="E514" s="23">
        <v>9259604146</v>
      </c>
      <c r="F514" s="23" t="s">
        <v>5730</v>
      </c>
      <c r="G514" s="23" t="s">
        <v>4640</v>
      </c>
      <c r="H514" s="23" t="s">
        <v>4630</v>
      </c>
      <c r="I514" s="23" t="s">
        <v>4631</v>
      </c>
      <c r="J514" s="23" t="s">
        <v>4632</v>
      </c>
      <c r="K514" s="31">
        <v>43109</v>
      </c>
    </row>
    <row r="515" spans="1:11" hidden="1" x14ac:dyDescent="0.3">
      <c r="A515" s="26" t="s">
        <v>1822</v>
      </c>
      <c r="B515" s="26" t="s">
        <v>5731</v>
      </c>
      <c r="C515" s="26" t="s">
        <v>4642</v>
      </c>
      <c r="D515" s="32">
        <v>32889</v>
      </c>
      <c r="E515" s="26">
        <v>9874536641</v>
      </c>
      <c r="F515" s="26" t="s">
        <v>5732</v>
      </c>
      <c r="G515" s="26" t="s">
        <v>4753</v>
      </c>
      <c r="H515" s="26" t="s">
        <v>4630</v>
      </c>
      <c r="I515" s="26" t="s">
        <v>4631</v>
      </c>
      <c r="J515" s="26" t="s">
        <v>4636</v>
      </c>
      <c r="K515" s="32">
        <v>44930</v>
      </c>
    </row>
    <row r="516" spans="1:11" hidden="1" x14ac:dyDescent="0.3">
      <c r="A516" s="23" t="s">
        <v>1809</v>
      </c>
      <c r="B516" s="23" t="s">
        <v>5733</v>
      </c>
      <c r="C516" s="26" t="s">
        <v>4642</v>
      </c>
      <c r="D516" s="31">
        <v>23798</v>
      </c>
      <c r="E516" s="23">
        <v>9558974328</v>
      </c>
      <c r="F516" s="23" t="s">
        <v>5734</v>
      </c>
      <c r="G516" s="23" t="s">
        <v>4676</v>
      </c>
      <c r="H516" s="23" t="s">
        <v>4677</v>
      </c>
      <c r="I516" s="23" t="s">
        <v>4631</v>
      </c>
      <c r="J516" s="23" t="s">
        <v>4632</v>
      </c>
      <c r="K516" s="31">
        <v>45467</v>
      </c>
    </row>
    <row r="517" spans="1:11" x14ac:dyDescent="0.3">
      <c r="A517" s="26" t="s">
        <v>1671</v>
      </c>
      <c r="B517" s="26" t="s">
        <v>5735</v>
      </c>
      <c r="C517" s="23" t="s">
        <v>4627</v>
      </c>
      <c r="D517" s="32">
        <v>24269</v>
      </c>
      <c r="E517" s="26">
        <v>9924134875</v>
      </c>
      <c r="F517" s="26" t="s">
        <v>5736</v>
      </c>
      <c r="G517" s="26" t="s">
        <v>4777</v>
      </c>
      <c r="H517" s="26" t="s">
        <v>4778</v>
      </c>
      <c r="I517" s="26" t="s">
        <v>4653</v>
      </c>
      <c r="J517" s="26" t="s">
        <v>4730</v>
      </c>
      <c r="K517" s="32">
        <v>43845</v>
      </c>
    </row>
    <row r="518" spans="1:11" hidden="1" x14ac:dyDescent="0.3">
      <c r="A518" s="23" t="s">
        <v>1264</v>
      </c>
      <c r="B518" s="23" t="s">
        <v>5737</v>
      </c>
      <c r="C518" s="26" t="s">
        <v>4642</v>
      </c>
      <c r="D518" s="31">
        <v>35860</v>
      </c>
      <c r="E518" s="23">
        <v>9544469356</v>
      </c>
      <c r="F518" s="23" t="s">
        <v>5738</v>
      </c>
      <c r="G518" s="23" t="s">
        <v>4635</v>
      </c>
      <c r="H518" s="23" t="s">
        <v>4630</v>
      </c>
      <c r="I518" s="23" t="s">
        <v>4631</v>
      </c>
      <c r="J518" s="23" t="s">
        <v>4636</v>
      </c>
      <c r="K518" s="31">
        <v>45941</v>
      </c>
    </row>
    <row r="519" spans="1:11" hidden="1" x14ac:dyDescent="0.3">
      <c r="A519" s="26" t="s">
        <v>1408</v>
      </c>
      <c r="B519" s="26" t="s">
        <v>5739</v>
      </c>
      <c r="C519" s="26" t="s">
        <v>4642</v>
      </c>
      <c r="D519" s="32">
        <v>28147</v>
      </c>
      <c r="E519" s="26">
        <v>9549532354</v>
      </c>
      <c r="F519" s="26" t="s">
        <v>5740</v>
      </c>
      <c r="G519" s="26" t="s">
        <v>4635</v>
      </c>
      <c r="H519" s="26" t="s">
        <v>4630</v>
      </c>
      <c r="I519" s="26" t="s">
        <v>4631</v>
      </c>
      <c r="J519" s="26" t="s">
        <v>4730</v>
      </c>
      <c r="K519" s="32">
        <v>44670</v>
      </c>
    </row>
    <row r="520" spans="1:11" x14ac:dyDescent="0.3">
      <c r="A520" s="23" t="s">
        <v>838</v>
      </c>
      <c r="B520" s="23" t="s">
        <v>5741</v>
      </c>
      <c r="C520" s="23" t="s">
        <v>4627</v>
      </c>
      <c r="D520" s="31">
        <v>37538</v>
      </c>
      <c r="E520" s="23">
        <v>9981976044</v>
      </c>
      <c r="F520" s="23" t="s">
        <v>5742</v>
      </c>
      <c r="G520" s="23" t="s">
        <v>4672</v>
      </c>
      <c r="H520" s="23" t="s">
        <v>4673</v>
      </c>
      <c r="I520" s="23" t="s">
        <v>4631</v>
      </c>
      <c r="J520" s="26" t="s">
        <v>4636</v>
      </c>
      <c r="K520" s="31">
        <v>45297</v>
      </c>
    </row>
    <row r="521" spans="1:11" hidden="1" x14ac:dyDescent="0.3">
      <c r="A521" s="26" t="s">
        <v>1679</v>
      </c>
      <c r="B521" s="26" t="s">
        <v>5743</v>
      </c>
      <c r="C521" s="26" t="s">
        <v>4642</v>
      </c>
      <c r="D521" s="32">
        <v>33912</v>
      </c>
      <c r="E521" s="26">
        <v>9720490097</v>
      </c>
      <c r="F521" s="26" t="s">
        <v>5744</v>
      </c>
      <c r="G521" s="26" t="s">
        <v>4661</v>
      </c>
      <c r="H521" s="26" t="s">
        <v>4630</v>
      </c>
      <c r="I521" s="26" t="s">
        <v>4631</v>
      </c>
      <c r="J521" s="26" t="s">
        <v>4632</v>
      </c>
      <c r="K521" s="32">
        <v>45259</v>
      </c>
    </row>
    <row r="522" spans="1:11" hidden="1" x14ac:dyDescent="0.3">
      <c r="A522" s="23" t="s">
        <v>5745</v>
      </c>
      <c r="B522" s="23" t="s">
        <v>5746</v>
      </c>
      <c r="C522" s="26" t="s">
        <v>4642</v>
      </c>
      <c r="D522" s="31">
        <v>27796</v>
      </c>
      <c r="E522" s="23">
        <v>9103077456</v>
      </c>
      <c r="F522" s="23" t="s">
        <v>5747</v>
      </c>
      <c r="G522" s="23" t="s">
        <v>4656</v>
      </c>
      <c r="H522" s="23" t="s">
        <v>4630</v>
      </c>
      <c r="I522" s="23" t="s">
        <v>4631</v>
      </c>
      <c r="J522" s="23" t="s">
        <v>4632</v>
      </c>
      <c r="K522" s="31">
        <v>44582</v>
      </c>
    </row>
    <row r="523" spans="1:11" x14ac:dyDescent="0.3">
      <c r="A523" s="26" t="s">
        <v>2065</v>
      </c>
      <c r="B523" s="26" t="s">
        <v>5748</v>
      </c>
      <c r="C523" s="23" t="s">
        <v>4627</v>
      </c>
      <c r="D523" s="32">
        <v>35619</v>
      </c>
      <c r="E523" s="26">
        <v>9218279447</v>
      </c>
      <c r="F523" s="26" t="s">
        <v>5749</v>
      </c>
      <c r="G523" s="26" t="s">
        <v>4629</v>
      </c>
      <c r="H523" s="26" t="s">
        <v>4630</v>
      </c>
      <c r="I523" s="26" t="s">
        <v>4631</v>
      </c>
      <c r="J523" s="26" t="s">
        <v>4636</v>
      </c>
      <c r="K523" s="32">
        <v>43648</v>
      </c>
    </row>
    <row r="524" spans="1:11" x14ac:dyDescent="0.3">
      <c r="A524" s="23" t="s">
        <v>191</v>
      </c>
      <c r="B524" s="23" t="s">
        <v>5750</v>
      </c>
      <c r="C524" s="23" t="s">
        <v>4627</v>
      </c>
      <c r="D524" s="31">
        <v>24656</v>
      </c>
      <c r="E524" s="23">
        <v>9594338271</v>
      </c>
      <c r="F524" s="23" t="s">
        <v>5751</v>
      </c>
      <c r="G524" s="23" t="s">
        <v>4635</v>
      </c>
      <c r="H524" s="23" t="s">
        <v>4630</v>
      </c>
      <c r="I524" s="23" t="s">
        <v>4631</v>
      </c>
      <c r="J524" s="26" t="s">
        <v>4636</v>
      </c>
      <c r="K524" s="31">
        <v>44308</v>
      </c>
    </row>
    <row r="525" spans="1:11" hidden="1" x14ac:dyDescent="0.3">
      <c r="A525" s="26" t="s">
        <v>1080</v>
      </c>
      <c r="B525" s="26" t="s">
        <v>5752</v>
      </c>
      <c r="C525" s="26" t="s">
        <v>4642</v>
      </c>
      <c r="D525" s="32">
        <v>33887</v>
      </c>
      <c r="E525" s="26">
        <v>9326277525</v>
      </c>
      <c r="F525" s="26" t="s">
        <v>5753</v>
      </c>
      <c r="G525" s="26" t="s">
        <v>4672</v>
      </c>
      <c r="H525" s="26" t="s">
        <v>4673</v>
      </c>
      <c r="I525" s="26" t="s">
        <v>4631</v>
      </c>
      <c r="J525" s="26" t="s">
        <v>4632</v>
      </c>
      <c r="K525" s="32">
        <v>44094</v>
      </c>
    </row>
    <row r="526" spans="1:11" x14ac:dyDescent="0.3">
      <c r="A526" s="23" t="s">
        <v>19</v>
      </c>
      <c r="B526" s="23" t="s">
        <v>5754</v>
      </c>
      <c r="C526" s="23" t="s">
        <v>4627</v>
      </c>
      <c r="D526" s="31">
        <v>23931</v>
      </c>
      <c r="E526" s="23">
        <v>9855874366</v>
      </c>
      <c r="F526" s="23" t="s">
        <v>5755</v>
      </c>
      <c r="G526" s="23" t="s">
        <v>4629</v>
      </c>
      <c r="H526" s="23" t="s">
        <v>4630</v>
      </c>
      <c r="I526" s="23" t="s">
        <v>4631</v>
      </c>
      <c r="J526" s="23" t="s">
        <v>4632</v>
      </c>
      <c r="K526" s="31">
        <v>45950</v>
      </c>
    </row>
    <row r="527" spans="1:11" x14ac:dyDescent="0.3">
      <c r="A527" s="26" t="s">
        <v>1697</v>
      </c>
      <c r="B527" s="26" t="s">
        <v>5756</v>
      </c>
      <c r="C527" s="23" t="s">
        <v>4627</v>
      </c>
      <c r="D527" s="32">
        <v>34006</v>
      </c>
      <c r="E527" s="26">
        <v>9158071545</v>
      </c>
      <c r="F527" s="26" t="s">
        <v>5757</v>
      </c>
      <c r="G527" s="26" t="s">
        <v>4629</v>
      </c>
      <c r="H527" s="26" t="s">
        <v>4630</v>
      </c>
      <c r="I527" s="26" t="s">
        <v>4631</v>
      </c>
      <c r="J527" s="23" t="s">
        <v>4632</v>
      </c>
      <c r="K527" s="32">
        <v>44623</v>
      </c>
    </row>
    <row r="528" spans="1:11" hidden="1" x14ac:dyDescent="0.3">
      <c r="A528" s="23" t="s">
        <v>3123</v>
      </c>
      <c r="B528" s="23" t="s">
        <v>5758</v>
      </c>
      <c r="C528" s="26" t="s">
        <v>4642</v>
      </c>
      <c r="D528" s="31">
        <v>25273</v>
      </c>
      <c r="E528" s="23">
        <v>9257718363</v>
      </c>
      <c r="F528" s="23" t="s">
        <v>5759</v>
      </c>
      <c r="G528" s="23" t="s">
        <v>4696</v>
      </c>
      <c r="H528" s="23" t="s">
        <v>4697</v>
      </c>
      <c r="I528" s="23" t="s">
        <v>4631</v>
      </c>
      <c r="J528" s="23" t="s">
        <v>4730</v>
      </c>
      <c r="K528" s="31">
        <v>43224</v>
      </c>
    </row>
    <row r="529" spans="1:11" x14ac:dyDescent="0.3">
      <c r="A529" s="26" t="s">
        <v>1727</v>
      </c>
      <c r="B529" s="26" t="s">
        <v>5760</v>
      </c>
      <c r="C529" s="23" t="s">
        <v>4627</v>
      </c>
      <c r="D529" s="32">
        <v>20498</v>
      </c>
      <c r="E529" s="26">
        <v>9992352458</v>
      </c>
      <c r="F529" s="26" t="s">
        <v>5761</v>
      </c>
      <c r="G529" s="26" t="s">
        <v>4661</v>
      </c>
      <c r="H529" s="26" t="s">
        <v>4630</v>
      </c>
      <c r="I529" s="26" t="s">
        <v>4631</v>
      </c>
      <c r="J529" s="26" t="s">
        <v>4636</v>
      </c>
      <c r="K529" s="32">
        <v>45432</v>
      </c>
    </row>
    <row r="530" spans="1:11" x14ac:dyDescent="0.3">
      <c r="A530" s="23" t="s">
        <v>1325</v>
      </c>
      <c r="B530" s="23" t="s">
        <v>5762</v>
      </c>
      <c r="C530" s="23" t="s">
        <v>4627</v>
      </c>
      <c r="D530" s="31">
        <v>35483</v>
      </c>
      <c r="E530" s="23">
        <v>9903273909</v>
      </c>
      <c r="F530" s="23" t="s">
        <v>5763</v>
      </c>
      <c r="G530" s="23" t="s">
        <v>4753</v>
      </c>
      <c r="H530" s="23" t="s">
        <v>4630</v>
      </c>
      <c r="I530" s="23" t="s">
        <v>4631</v>
      </c>
      <c r="J530" s="23" t="s">
        <v>4632</v>
      </c>
      <c r="K530" s="31">
        <v>43674</v>
      </c>
    </row>
    <row r="531" spans="1:11" hidden="1" x14ac:dyDescent="0.3">
      <c r="A531" s="26" t="s">
        <v>2808</v>
      </c>
      <c r="B531" s="26" t="s">
        <v>5764</v>
      </c>
      <c r="C531" s="26" t="s">
        <v>4642</v>
      </c>
      <c r="D531" s="32">
        <v>31143</v>
      </c>
      <c r="E531" s="26">
        <v>9939018541</v>
      </c>
      <c r="F531" s="26" t="s">
        <v>5765</v>
      </c>
      <c r="G531" s="26" t="s">
        <v>4640</v>
      </c>
      <c r="H531" s="26" t="s">
        <v>4630</v>
      </c>
      <c r="I531" s="26" t="s">
        <v>4631</v>
      </c>
      <c r="J531" s="26" t="s">
        <v>4636</v>
      </c>
      <c r="K531" s="32">
        <v>44919</v>
      </c>
    </row>
    <row r="532" spans="1:11" x14ac:dyDescent="0.3">
      <c r="A532" s="23" t="s">
        <v>2284</v>
      </c>
      <c r="B532" s="23" t="s">
        <v>5766</v>
      </c>
      <c r="C532" s="23" t="s">
        <v>4627</v>
      </c>
      <c r="D532" s="31">
        <v>25198</v>
      </c>
      <c r="E532" s="23">
        <v>9789830038</v>
      </c>
      <c r="F532" s="23" t="s">
        <v>5767</v>
      </c>
      <c r="G532" s="23" t="s">
        <v>4629</v>
      </c>
      <c r="H532" s="23" t="s">
        <v>4630</v>
      </c>
      <c r="I532" s="23" t="s">
        <v>4631</v>
      </c>
      <c r="J532" s="26" t="s">
        <v>4636</v>
      </c>
      <c r="K532" s="31">
        <v>43346</v>
      </c>
    </row>
    <row r="533" spans="1:11" x14ac:dyDescent="0.3">
      <c r="A533" s="26" t="s">
        <v>3027</v>
      </c>
      <c r="B533" s="26" t="s">
        <v>5768</v>
      </c>
      <c r="C533" s="23" t="s">
        <v>4627</v>
      </c>
      <c r="D533" s="32">
        <v>20446</v>
      </c>
      <c r="E533" s="26">
        <v>9994083442</v>
      </c>
      <c r="F533" s="26" t="s">
        <v>5769</v>
      </c>
      <c r="G533" s="26" t="s">
        <v>4753</v>
      </c>
      <c r="H533" s="26" t="s">
        <v>4630</v>
      </c>
      <c r="I533" s="26" t="s">
        <v>4631</v>
      </c>
      <c r="J533" s="26" t="s">
        <v>4636</v>
      </c>
      <c r="K533" s="32">
        <v>44724</v>
      </c>
    </row>
    <row r="534" spans="1:11" hidden="1" x14ac:dyDescent="0.3">
      <c r="A534" s="23" t="s">
        <v>5770</v>
      </c>
      <c r="B534" s="23" t="s">
        <v>5771</v>
      </c>
      <c r="C534" s="26" t="s">
        <v>4642</v>
      </c>
      <c r="D534" s="31">
        <v>28545</v>
      </c>
      <c r="E534" s="23">
        <v>9638881430</v>
      </c>
      <c r="F534" s="23" t="s">
        <v>5772</v>
      </c>
      <c r="G534" s="23" t="s">
        <v>4676</v>
      </c>
      <c r="H534" s="23" t="s">
        <v>4677</v>
      </c>
      <c r="I534" s="23" t="s">
        <v>4631</v>
      </c>
      <c r="J534" s="23" t="s">
        <v>4632</v>
      </c>
      <c r="K534" s="31">
        <v>45444</v>
      </c>
    </row>
    <row r="535" spans="1:11" x14ac:dyDescent="0.3">
      <c r="A535" s="26" t="s">
        <v>1527</v>
      </c>
      <c r="B535" s="26" t="s">
        <v>5773</v>
      </c>
      <c r="C535" s="23" t="s">
        <v>4627</v>
      </c>
      <c r="D535" s="32">
        <v>25228</v>
      </c>
      <c r="E535" s="26">
        <v>9198716092</v>
      </c>
      <c r="F535" s="26" t="s">
        <v>5774</v>
      </c>
      <c r="G535" s="26" t="s">
        <v>4656</v>
      </c>
      <c r="H535" s="26" t="s">
        <v>4630</v>
      </c>
      <c r="I535" s="26" t="s">
        <v>4631</v>
      </c>
      <c r="J535" s="26" t="s">
        <v>4636</v>
      </c>
      <c r="K535" s="32">
        <v>44214</v>
      </c>
    </row>
    <row r="536" spans="1:11" hidden="1" x14ac:dyDescent="0.3">
      <c r="A536" s="23" t="s">
        <v>1009</v>
      </c>
      <c r="B536" s="23" t="s">
        <v>5775</v>
      </c>
      <c r="C536" s="26" t="s">
        <v>4642</v>
      </c>
      <c r="D536" s="31">
        <v>33210</v>
      </c>
      <c r="E536" s="23">
        <v>9160126132</v>
      </c>
      <c r="F536" s="23" t="s">
        <v>5776</v>
      </c>
      <c r="G536" s="23" t="s">
        <v>4753</v>
      </c>
      <c r="H536" s="23" t="s">
        <v>4630</v>
      </c>
      <c r="I536" s="23" t="s">
        <v>4631</v>
      </c>
      <c r="J536" s="23" t="s">
        <v>4632</v>
      </c>
      <c r="K536" s="31">
        <v>45636</v>
      </c>
    </row>
    <row r="537" spans="1:11" hidden="1" x14ac:dyDescent="0.3">
      <c r="A537" s="26" t="s">
        <v>2095</v>
      </c>
      <c r="B537" s="26" t="s">
        <v>5777</v>
      </c>
      <c r="C537" s="26" t="s">
        <v>4642</v>
      </c>
      <c r="D537" s="32">
        <v>38416</v>
      </c>
      <c r="E537" s="26">
        <v>9182902790</v>
      </c>
      <c r="F537" s="26" t="s">
        <v>5778</v>
      </c>
      <c r="G537" s="26" t="s">
        <v>4753</v>
      </c>
      <c r="H537" s="26" t="s">
        <v>4630</v>
      </c>
      <c r="I537" s="26" t="s">
        <v>4631</v>
      </c>
      <c r="J537" s="26" t="s">
        <v>4632</v>
      </c>
      <c r="K537" s="32">
        <v>45579</v>
      </c>
    </row>
    <row r="538" spans="1:11" hidden="1" x14ac:dyDescent="0.3">
      <c r="A538" s="23" t="s">
        <v>3928</v>
      </c>
      <c r="B538" s="23" t="s">
        <v>5779</v>
      </c>
      <c r="C538" s="26" t="s">
        <v>4642</v>
      </c>
      <c r="D538" s="31">
        <v>33364</v>
      </c>
      <c r="E538" s="23">
        <v>9276978815</v>
      </c>
      <c r="F538" s="23" t="s">
        <v>5780</v>
      </c>
      <c r="G538" s="23" t="s">
        <v>4676</v>
      </c>
      <c r="H538" s="23" t="s">
        <v>4677</v>
      </c>
      <c r="I538" s="23" t="s">
        <v>4631</v>
      </c>
      <c r="J538" s="23" t="s">
        <v>4636</v>
      </c>
      <c r="K538" s="31">
        <v>44659</v>
      </c>
    </row>
    <row r="539" spans="1:11" x14ac:dyDescent="0.3">
      <c r="A539" s="26" t="s">
        <v>2799</v>
      </c>
      <c r="B539" s="26" t="s">
        <v>5781</v>
      </c>
      <c r="C539" s="23" t="s">
        <v>4627</v>
      </c>
      <c r="D539" s="32">
        <v>26470</v>
      </c>
      <c r="E539" s="26">
        <v>9216394564</v>
      </c>
      <c r="F539" s="26" t="s">
        <v>5782</v>
      </c>
      <c r="G539" s="26" t="s">
        <v>4635</v>
      </c>
      <c r="H539" s="26" t="s">
        <v>4630</v>
      </c>
      <c r="I539" s="26" t="s">
        <v>4631</v>
      </c>
      <c r="J539" s="23" t="s">
        <v>4632</v>
      </c>
      <c r="K539" s="32">
        <v>44206</v>
      </c>
    </row>
    <row r="540" spans="1:11" hidden="1" x14ac:dyDescent="0.3">
      <c r="A540" s="23" t="s">
        <v>2255</v>
      </c>
      <c r="B540" s="23" t="s">
        <v>5783</v>
      </c>
      <c r="C540" s="26" t="s">
        <v>4642</v>
      </c>
      <c r="D540" s="31">
        <v>31082</v>
      </c>
      <c r="E540" s="23">
        <v>9357193290</v>
      </c>
      <c r="F540" s="23" t="s">
        <v>5784</v>
      </c>
      <c r="G540" s="23" t="s">
        <v>4635</v>
      </c>
      <c r="H540" s="23" t="s">
        <v>4630</v>
      </c>
      <c r="I540" s="23" t="s">
        <v>4631</v>
      </c>
      <c r="J540" s="23" t="s">
        <v>4632</v>
      </c>
      <c r="K540" s="31">
        <v>43215</v>
      </c>
    </row>
    <row r="541" spans="1:11" x14ac:dyDescent="0.3">
      <c r="A541" s="26" t="s">
        <v>695</v>
      </c>
      <c r="B541" s="26" t="s">
        <v>5785</v>
      </c>
      <c r="C541" s="23" t="s">
        <v>4627</v>
      </c>
      <c r="D541" s="32">
        <v>27033</v>
      </c>
      <c r="E541" s="26">
        <v>9111786474</v>
      </c>
      <c r="F541" s="26" t="s">
        <v>5786</v>
      </c>
      <c r="G541" s="26" t="s">
        <v>4672</v>
      </c>
      <c r="H541" s="26" t="s">
        <v>4673</v>
      </c>
      <c r="I541" s="26" t="s">
        <v>4631</v>
      </c>
      <c r="J541" s="26" t="s">
        <v>4730</v>
      </c>
      <c r="K541" s="32">
        <v>45546</v>
      </c>
    </row>
    <row r="542" spans="1:11" x14ac:dyDescent="0.3">
      <c r="A542" s="23" t="s">
        <v>721</v>
      </c>
      <c r="B542" s="23" t="s">
        <v>5787</v>
      </c>
      <c r="C542" s="23" t="s">
        <v>4627</v>
      </c>
      <c r="D542" s="31">
        <v>26700</v>
      </c>
      <c r="E542" s="23">
        <v>9134753576</v>
      </c>
      <c r="F542" s="23" t="s">
        <v>5788</v>
      </c>
      <c r="G542" s="23" t="s">
        <v>4640</v>
      </c>
      <c r="H542" s="23" t="s">
        <v>4630</v>
      </c>
      <c r="I542" s="23" t="s">
        <v>4631</v>
      </c>
      <c r="J542" s="23" t="s">
        <v>4730</v>
      </c>
      <c r="K542" s="31">
        <v>45715</v>
      </c>
    </row>
    <row r="543" spans="1:11" x14ac:dyDescent="0.3">
      <c r="A543" s="26" t="s">
        <v>230</v>
      </c>
      <c r="B543" s="26" t="s">
        <v>5789</v>
      </c>
      <c r="C543" s="23" t="s">
        <v>4627</v>
      </c>
      <c r="D543" s="32">
        <v>38597</v>
      </c>
      <c r="E543" s="26">
        <v>9705310487</v>
      </c>
      <c r="F543" s="26" t="s">
        <v>5790</v>
      </c>
      <c r="G543" s="26" t="s">
        <v>4661</v>
      </c>
      <c r="H543" s="26" t="s">
        <v>4630</v>
      </c>
      <c r="I543" s="26" t="s">
        <v>4631</v>
      </c>
      <c r="J543" s="23" t="s">
        <v>4632</v>
      </c>
      <c r="K543" s="32">
        <v>43284</v>
      </c>
    </row>
    <row r="544" spans="1:11" hidden="1" x14ac:dyDescent="0.3">
      <c r="A544" s="23" t="s">
        <v>3750</v>
      </c>
      <c r="B544" s="23" t="s">
        <v>5791</v>
      </c>
      <c r="C544" s="26" t="s">
        <v>4642</v>
      </c>
      <c r="D544" s="31">
        <v>23144</v>
      </c>
      <c r="E544" s="23">
        <v>9109103960</v>
      </c>
      <c r="F544" s="23" t="s">
        <v>5792</v>
      </c>
      <c r="G544" s="23" t="s">
        <v>4735</v>
      </c>
      <c r="H544" s="23" t="s">
        <v>4735</v>
      </c>
      <c r="I544" s="23" t="s">
        <v>4653</v>
      </c>
      <c r="J544" s="23" t="s">
        <v>4730</v>
      </c>
      <c r="K544" s="31">
        <v>44365</v>
      </c>
    </row>
    <row r="545" spans="1:11" x14ac:dyDescent="0.3">
      <c r="A545" s="26" t="s">
        <v>2682</v>
      </c>
      <c r="B545" s="26" t="s">
        <v>5793</v>
      </c>
      <c r="C545" s="23" t="s">
        <v>4627</v>
      </c>
      <c r="D545" s="32">
        <v>30394</v>
      </c>
      <c r="E545" s="26">
        <v>9879201690</v>
      </c>
      <c r="F545" s="26" t="s">
        <v>5794</v>
      </c>
      <c r="G545" s="26" t="s">
        <v>4897</v>
      </c>
      <c r="H545" s="26" t="s">
        <v>4898</v>
      </c>
      <c r="I545" s="26" t="s">
        <v>4653</v>
      </c>
      <c r="J545" s="26" t="s">
        <v>4636</v>
      </c>
      <c r="K545" s="32">
        <v>44701</v>
      </c>
    </row>
    <row r="546" spans="1:11" hidden="1" x14ac:dyDescent="0.3">
      <c r="A546" s="23" t="s">
        <v>202</v>
      </c>
      <c r="B546" s="23" t="s">
        <v>5795</v>
      </c>
      <c r="C546" s="26" t="s">
        <v>4642</v>
      </c>
      <c r="D546" s="31">
        <v>23280</v>
      </c>
      <c r="E546" s="23">
        <v>9537320614</v>
      </c>
      <c r="F546" s="23" t="s">
        <v>5796</v>
      </c>
      <c r="G546" s="23" t="s">
        <v>4753</v>
      </c>
      <c r="H546" s="23" t="s">
        <v>4630</v>
      </c>
      <c r="I546" s="23" t="s">
        <v>4631</v>
      </c>
      <c r="J546" s="23" t="s">
        <v>4632</v>
      </c>
      <c r="K546" s="31">
        <v>44458</v>
      </c>
    </row>
    <row r="547" spans="1:11" hidden="1" x14ac:dyDescent="0.3">
      <c r="A547" s="26" t="s">
        <v>738</v>
      </c>
      <c r="B547" s="26" t="s">
        <v>5797</v>
      </c>
      <c r="C547" s="26" t="s">
        <v>4642</v>
      </c>
      <c r="D547" s="32">
        <v>25011</v>
      </c>
      <c r="E547" s="26">
        <v>9730474896</v>
      </c>
      <c r="F547" s="26" t="s">
        <v>5798</v>
      </c>
      <c r="G547" s="26" t="s">
        <v>4684</v>
      </c>
      <c r="H547" s="26" t="s">
        <v>4685</v>
      </c>
      <c r="I547" s="26" t="s">
        <v>4648</v>
      </c>
      <c r="J547" s="26" t="s">
        <v>4636</v>
      </c>
      <c r="K547" s="32">
        <v>43198</v>
      </c>
    </row>
    <row r="548" spans="1:11" hidden="1" x14ac:dyDescent="0.3">
      <c r="A548" s="23" t="s">
        <v>2958</v>
      </c>
      <c r="B548" s="23" t="s">
        <v>5799</v>
      </c>
      <c r="C548" s="26" t="s">
        <v>4642</v>
      </c>
      <c r="D548" s="31">
        <v>21315</v>
      </c>
      <c r="E548" s="23">
        <v>9273111886</v>
      </c>
      <c r="F548" s="23" t="s">
        <v>5800</v>
      </c>
      <c r="G548" s="23" t="s">
        <v>4676</v>
      </c>
      <c r="H548" s="23" t="s">
        <v>4677</v>
      </c>
      <c r="I548" s="23" t="s">
        <v>4631</v>
      </c>
      <c r="J548" s="23" t="s">
        <v>4632</v>
      </c>
      <c r="K548" s="31">
        <v>44289</v>
      </c>
    </row>
    <row r="549" spans="1:11" x14ac:dyDescent="0.3">
      <c r="A549" s="26" t="s">
        <v>2029</v>
      </c>
      <c r="B549" s="26" t="s">
        <v>5801</v>
      </c>
      <c r="C549" s="23" t="s">
        <v>4627</v>
      </c>
      <c r="D549" s="32">
        <v>23146</v>
      </c>
      <c r="E549" s="26">
        <v>9348646474</v>
      </c>
      <c r="F549" s="26" t="s">
        <v>5802</v>
      </c>
      <c r="G549" s="26" t="s">
        <v>4676</v>
      </c>
      <c r="H549" s="26" t="s">
        <v>4677</v>
      </c>
      <c r="I549" s="26" t="s">
        <v>4631</v>
      </c>
      <c r="J549" s="26" t="s">
        <v>4730</v>
      </c>
      <c r="K549" s="32">
        <v>46043</v>
      </c>
    </row>
    <row r="550" spans="1:11" hidden="1" x14ac:dyDescent="0.3">
      <c r="A550" s="23" t="s">
        <v>3488</v>
      </c>
      <c r="B550" s="23" t="s">
        <v>5803</v>
      </c>
      <c r="C550" s="26" t="s">
        <v>4642</v>
      </c>
      <c r="D550" s="31">
        <v>25367</v>
      </c>
      <c r="E550" s="23">
        <v>9654373758</v>
      </c>
      <c r="F550" s="23" t="s">
        <v>5804</v>
      </c>
      <c r="G550" s="23" t="s">
        <v>4692</v>
      </c>
      <c r="H550" s="23" t="s">
        <v>4693</v>
      </c>
      <c r="I550" s="23" t="s">
        <v>4648</v>
      </c>
      <c r="J550" s="23" t="s">
        <v>4632</v>
      </c>
      <c r="K550" s="31">
        <v>45155</v>
      </c>
    </row>
    <row r="551" spans="1:11" hidden="1" x14ac:dyDescent="0.3">
      <c r="A551" s="26" t="s">
        <v>2551</v>
      </c>
      <c r="B551" s="26" t="s">
        <v>5805</v>
      </c>
      <c r="C551" s="26" t="s">
        <v>4642</v>
      </c>
      <c r="D551" s="32">
        <v>24389</v>
      </c>
      <c r="E551" s="26">
        <v>9412288779</v>
      </c>
      <c r="F551" s="26" t="s">
        <v>5806</v>
      </c>
      <c r="G551" s="26" t="s">
        <v>5654</v>
      </c>
      <c r="H551" s="26" t="s">
        <v>5655</v>
      </c>
      <c r="I551" s="26" t="s">
        <v>4648</v>
      </c>
      <c r="J551" s="26" t="s">
        <v>4636</v>
      </c>
      <c r="K551" s="32">
        <v>44489</v>
      </c>
    </row>
    <row r="552" spans="1:11" hidden="1" x14ac:dyDescent="0.3">
      <c r="A552" s="23" t="s">
        <v>541</v>
      </c>
      <c r="B552" s="23" t="s">
        <v>5807</v>
      </c>
      <c r="C552" s="26" t="s">
        <v>4642</v>
      </c>
      <c r="D552" s="31">
        <v>32791</v>
      </c>
      <c r="E552" s="23">
        <v>9324219451</v>
      </c>
      <c r="F552" s="23" t="s">
        <v>5808</v>
      </c>
      <c r="G552" s="23" t="s">
        <v>4702</v>
      </c>
      <c r="H552" s="23" t="s">
        <v>4677</v>
      </c>
      <c r="I552" s="23" t="s">
        <v>4631</v>
      </c>
      <c r="J552" s="23" t="s">
        <v>4730</v>
      </c>
      <c r="K552" s="31">
        <v>44080</v>
      </c>
    </row>
    <row r="553" spans="1:11" x14ac:dyDescent="0.3">
      <c r="A553" s="26" t="s">
        <v>4250</v>
      </c>
      <c r="B553" s="26" t="s">
        <v>5809</v>
      </c>
      <c r="C553" s="23" t="s">
        <v>4627</v>
      </c>
      <c r="D553" s="32">
        <v>38666</v>
      </c>
      <c r="E553" s="26">
        <v>9634211070</v>
      </c>
      <c r="F553" s="26" t="s">
        <v>5810</v>
      </c>
      <c r="G553" s="26" t="s">
        <v>4684</v>
      </c>
      <c r="H553" s="26" t="s">
        <v>4685</v>
      </c>
      <c r="I553" s="26" t="s">
        <v>4648</v>
      </c>
      <c r="J553" s="23" t="s">
        <v>4632</v>
      </c>
      <c r="K553" s="32">
        <v>45672</v>
      </c>
    </row>
    <row r="554" spans="1:11" hidden="1" x14ac:dyDescent="0.3">
      <c r="A554" s="23" t="s">
        <v>2578</v>
      </c>
      <c r="B554" s="23" t="s">
        <v>5811</v>
      </c>
      <c r="C554" s="26" t="s">
        <v>4642</v>
      </c>
      <c r="D554" s="31">
        <v>30233</v>
      </c>
      <c r="E554" s="23">
        <v>9956183507</v>
      </c>
      <c r="F554" s="23" t="s">
        <v>5812</v>
      </c>
      <c r="G554" s="23" t="s">
        <v>4629</v>
      </c>
      <c r="H554" s="23" t="s">
        <v>4630</v>
      </c>
      <c r="I554" s="23" t="s">
        <v>4631</v>
      </c>
      <c r="J554" s="23" t="s">
        <v>4730</v>
      </c>
      <c r="K554" s="31">
        <v>45342</v>
      </c>
    </row>
    <row r="555" spans="1:11" x14ac:dyDescent="0.3">
      <c r="A555" s="26" t="s">
        <v>1231</v>
      </c>
      <c r="B555" s="26" t="s">
        <v>5813</v>
      </c>
      <c r="C555" s="23" t="s">
        <v>4627</v>
      </c>
      <c r="D555" s="32">
        <v>34993</v>
      </c>
      <c r="E555" s="26">
        <v>9282232921</v>
      </c>
      <c r="F555" s="26" t="s">
        <v>5814</v>
      </c>
      <c r="G555" s="26" t="s">
        <v>4661</v>
      </c>
      <c r="H555" s="26" t="s">
        <v>4630</v>
      </c>
      <c r="I555" s="26" t="s">
        <v>4631</v>
      </c>
      <c r="J555" s="26" t="s">
        <v>4636</v>
      </c>
      <c r="K555" s="32">
        <v>44385</v>
      </c>
    </row>
    <row r="556" spans="1:11" x14ac:dyDescent="0.3">
      <c r="A556" s="23" t="s">
        <v>1599</v>
      </c>
      <c r="B556" s="23" t="s">
        <v>5815</v>
      </c>
      <c r="C556" s="23" t="s">
        <v>4627</v>
      </c>
      <c r="D556" s="31">
        <v>31995</v>
      </c>
      <c r="E556" s="23">
        <v>9195809173</v>
      </c>
      <c r="F556" s="23" t="s">
        <v>5816</v>
      </c>
      <c r="G556" s="23" t="s">
        <v>4836</v>
      </c>
      <c r="H556" s="23" t="s">
        <v>4837</v>
      </c>
      <c r="I556" s="23" t="s">
        <v>4711</v>
      </c>
      <c r="J556" s="26" t="s">
        <v>4636</v>
      </c>
      <c r="K556" s="31">
        <v>44548</v>
      </c>
    </row>
    <row r="557" spans="1:11" x14ac:dyDescent="0.3">
      <c r="A557" s="26" t="s">
        <v>3560</v>
      </c>
      <c r="B557" s="26" t="s">
        <v>5817</v>
      </c>
      <c r="C557" s="23" t="s">
        <v>4627</v>
      </c>
      <c r="D557" s="32">
        <v>35597</v>
      </c>
      <c r="E557" s="26">
        <v>9919422169</v>
      </c>
      <c r="F557" s="26" t="s">
        <v>5818</v>
      </c>
      <c r="G557" s="26" t="s">
        <v>4676</v>
      </c>
      <c r="H557" s="26" t="s">
        <v>4677</v>
      </c>
      <c r="I557" s="26" t="s">
        <v>4631</v>
      </c>
      <c r="J557" s="26" t="s">
        <v>4636</v>
      </c>
      <c r="K557" s="32">
        <v>44149</v>
      </c>
    </row>
    <row r="558" spans="1:11" hidden="1" x14ac:dyDescent="0.3">
      <c r="A558" s="23" t="s">
        <v>5819</v>
      </c>
      <c r="B558" s="23" t="s">
        <v>5820</v>
      </c>
      <c r="C558" s="26" t="s">
        <v>4642</v>
      </c>
      <c r="D558" s="31">
        <v>38726</v>
      </c>
      <c r="E558" s="23">
        <v>9142512277</v>
      </c>
      <c r="F558" s="23" t="s">
        <v>5821</v>
      </c>
      <c r="G558" s="23" t="s">
        <v>4692</v>
      </c>
      <c r="H558" s="23" t="s">
        <v>4693</v>
      </c>
      <c r="I558" s="23" t="s">
        <v>4648</v>
      </c>
      <c r="J558" s="23" t="s">
        <v>4632</v>
      </c>
      <c r="K558" s="31">
        <v>45100</v>
      </c>
    </row>
    <row r="559" spans="1:11" x14ac:dyDescent="0.3">
      <c r="A559" s="26" t="s">
        <v>1844</v>
      </c>
      <c r="B559" s="26" t="s">
        <v>5822</v>
      </c>
      <c r="C559" s="23" t="s">
        <v>4627</v>
      </c>
      <c r="D559" s="32">
        <v>24316</v>
      </c>
      <c r="E559" s="26">
        <v>9493775775</v>
      </c>
      <c r="F559" s="26" t="s">
        <v>5823</v>
      </c>
      <c r="G559" s="26" t="s">
        <v>4640</v>
      </c>
      <c r="H559" s="26" t="s">
        <v>4630</v>
      </c>
      <c r="I559" s="26" t="s">
        <v>4631</v>
      </c>
      <c r="J559" s="26" t="s">
        <v>4636</v>
      </c>
      <c r="K559" s="32">
        <v>44906</v>
      </c>
    </row>
    <row r="560" spans="1:11" hidden="1" x14ac:dyDescent="0.3">
      <c r="A560" s="23" t="s">
        <v>1951</v>
      </c>
      <c r="B560" s="23" t="s">
        <v>5824</v>
      </c>
      <c r="C560" s="26" t="s">
        <v>4642</v>
      </c>
      <c r="D560" s="31">
        <v>32334</v>
      </c>
      <c r="E560" s="23">
        <v>9832507637</v>
      </c>
      <c r="F560" s="23" t="s">
        <v>5825</v>
      </c>
      <c r="G560" s="23" t="s">
        <v>4696</v>
      </c>
      <c r="H560" s="23" t="s">
        <v>4697</v>
      </c>
      <c r="I560" s="23" t="s">
        <v>4631</v>
      </c>
      <c r="J560" s="23" t="s">
        <v>4632</v>
      </c>
      <c r="K560" s="31">
        <v>43442</v>
      </c>
    </row>
    <row r="561" spans="1:11" hidden="1" x14ac:dyDescent="0.3">
      <c r="A561" s="26" t="s">
        <v>1775</v>
      </c>
      <c r="B561" s="26" t="s">
        <v>5826</v>
      </c>
      <c r="C561" s="26" t="s">
        <v>4642</v>
      </c>
      <c r="D561" s="32">
        <v>21488</v>
      </c>
      <c r="E561" s="26">
        <v>9791346700</v>
      </c>
      <c r="F561" s="26" t="s">
        <v>5827</v>
      </c>
      <c r="G561" s="26" t="s">
        <v>4676</v>
      </c>
      <c r="H561" s="26" t="s">
        <v>4677</v>
      </c>
      <c r="I561" s="26" t="s">
        <v>4631</v>
      </c>
      <c r="J561" s="26" t="s">
        <v>4636</v>
      </c>
      <c r="K561" s="32">
        <v>45643</v>
      </c>
    </row>
    <row r="562" spans="1:11" x14ac:dyDescent="0.3">
      <c r="A562" s="23" t="s">
        <v>3496</v>
      </c>
      <c r="B562" s="23" t="s">
        <v>5828</v>
      </c>
      <c r="C562" s="23" t="s">
        <v>4627</v>
      </c>
      <c r="D562" s="31">
        <v>38466</v>
      </c>
      <c r="E562" s="23">
        <v>9265959933</v>
      </c>
      <c r="F562" s="23" t="s">
        <v>5829</v>
      </c>
      <c r="G562" s="23" t="s">
        <v>4656</v>
      </c>
      <c r="H562" s="23" t="s">
        <v>4630</v>
      </c>
      <c r="I562" s="23" t="s">
        <v>4631</v>
      </c>
      <c r="J562" s="23" t="s">
        <v>4632</v>
      </c>
      <c r="K562" s="31">
        <v>43133</v>
      </c>
    </row>
    <row r="563" spans="1:11" hidden="1" x14ac:dyDescent="0.3">
      <c r="A563" s="26" t="s">
        <v>2596</v>
      </c>
      <c r="B563" s="26" t="s">
        <v>5830</v>
      </c>
      <c r="C563" s="26" t="s">
        <v>4642</v>
      </c>
      <c r="D563" s="32">
        <v>33173</v>
      </c>
      <c r="E563" s="26">
        <v>9339499503</v>
      </c>
      <c r="F563" s="26" t="s">
        <v>5831</v>
      </c>
      <c r="G563" s="26" t="s">
        <v>4897</v>
      </c>
      <c r="H563" s="26" t="s">
        <v>4898</v>
      </c>
      <c r="I563" s="26" t="s">
        <v>4653</v>
      </c>
      <c r="J563" s="26" t="s">
        <v>4730</v>
      </c>
      <c r="K563" s="32">
        <v>43399</v>
      </c>
    </row>
    <row r="564" spans="1:11" x14ac:dyDescent="0.3">
      <c r="A564" s="23" t="s">
        <v>4110</v>
      </c>
      <c r="B564" s="23" t="s">
        <v>5832</v>
      </c>
      <c r="C564" s="23" t="s">
        <v>4627</v>
      </c>
      <c r="D564" s="31">
        <v>31523</v>
      </c>
      <c r="E564" s="23">
        <v>9603035907</v>
      </c>
      <c r="F564" s="23" t="s">
        <v>5833</v>
      </c>
      <c r="G564" s="23" t="s">
        <v>4676</v>
      </c>
      <c r="H564" s="23" t="s">
        <v>4677</v>
      </c>
      <c r="I564" s="23" t="s">
        <v>4631</v>
      </c>
      <c r="J564" s="23" t="s">
        <v>4632</v>
      </c>
      <c r="K564" s="31">
        <v>45009</v>
      </c>
    </row>
    <row r="565" spans="1:11" hidden="1" x14ac:dyDescent="0.3">
      <c r="A565" s="26" t="s">
        <v>2668</v>
      </c>
      <c r="B565" s="26" t="s">
        <v>5834</v>
      </c>
      <c r="C565" s="26" t="s">
        <v>4642</v>
      </c>
      <c r="D565" s="32">
        <v>25997</v>
      </c>
      <c r="E565" s="26">
        <v>9526216314</v>
      </c>
      <c r="F565" s="26" t="s">
        <v>5835</v>
      </c>
      <c r="G565" s="26" t="s">
        <v>4676</v>
      </c>
      <c r="H565" s="26" t="s">
        <v>4677</v>
      </c>
      <c r="I565" s="26" t="s">
        <v>4631</v>
      </c>
      <c r="J565" s="26" t="s">
        <v>4730</v>
      </c>
      <c r="K565" s="32">
        <v>43544</v>
      </c>
    </row>
    <row r="566" spans="1:11" hidden="1" x14ac:dyDescent="0.3">
      <c r="A566" s="23" t="s">
        <v>2457</v>
      </c>
      <c r="B566" s="23" t="s">
        <v>5836</v>
      </c>
      <c r="C566" s="26" t="s">
        <v>4642</v>
      </c>
      <c r="D566" s="31">
        <v>22202</v>
      </c>
      <c r="E566" s="23">
        <v>9467674476</v>
      </c>
      <c r="F566" s="23" t="s">
        <v>5837</v>
      </c>
      <c r="G566" s="23" t="s">
        <v>4656</v>
      </c>
      <c r="H566" s="23" t="s">
        <v>4630</v>
      </c>
      <c r="I566" s="23" t="s">
        <v>4631</v>
      </c>
      <c r="J566" s="23" t="s">
        <v>4636</v>
      </c>
      <c r="K566" s="31">
        <v>44400</v>
      </c>
    </row>
    <row r="567" spans="1:11" hidden="1" x14ac:dyDescent="0.3">
      <c r="A567" s="26" t="s">
        <v>3285</v>
      </c>
      <c r="B567" s="26" t="s">
        <v>5838</v>
      </c>
      <c r="C567" s="26" t="s">
        <v>4642</v>
      </c>
      <c r="D567" s="32">
        <v>35694</v>
      </c>
      <c r="E567" s="26">
        <v>9398902947</v>
      </c>
      <c r="F567" s="26" t="s">
        <v>5839</v>
      </c>
      <c r="G567" s="26" t="s">
        <v>4777</v>
      </c>
      <c r="H567" s="26" t="s">
        <v>4778</v>
      </c>
      <c r="I567" s="26" t="s">
        <v>4653</v>
      </c>
      <c r="J567" s="26" t="s">
        <v>4632</v>
      </c>
      <c r="K567" s="32">
        <v>43569</v>
      </c>
    </row>
    <row r="568" spans="1:11" hidden="1" x14ac:dyDescent="0.3">
      <c r="A568" s="23" t="s">
        <v>443</v>
      </c>
      <c r="B568" s="23" t="s">
        <v>5840</v>
      </c>
      <c r="C568" s="26" t="s">
        <v>4642</v>
      </c>
      <c r="D568" s="31">
        <v>35489</v>
      </c>
      <c r="E568" s="23">
        <v>9787427108</v>
      </c>
      <c r="F568" s="23" t="s">
        <v>5841</v>
      </c>
      <c r="G568" s="23" t="s">
        <v>4672</v>
      </c>
      <c r="H568" s="23" t="s">
        <v>4673</v>
      </c>
      <c r="I568" s="23" t="s">
        <v>4631</v>
      </c>
      <c r="J568" s="23" t="s">
        <v>4730</v>
      </c>
      <c r="K568" s="31">
        <v>43697</v>
      </c>
    </row>
    <row r="569" spans="1:11" x14ac:dyDescent="0.3">
      <c r="A569" s="26" t="s">
        <v>561</v>
      </c>
      <c r="B569" s="26" t="s">
        <v>5842</v>
      </c>
      <c r="C569" s="23" t="s">
        <v>4627</v>
      </c>
      <c r="D569" s="32">
        <v>32551</v>
      </c>
      <c r="E569" s="26">
        <v>9968156321</v>
      </c>
      <c r="F569" s="26" t="s">
        <v>5843</v>
      </c>
      <c r="G569" s="26" t="s">
        <v>4696</v>
      </c>
      <c r="H569" s="26" t="s">
        <v>4697</v>
      </c>
      <c r="I569" s="26" t="s">
        <v>4631</v>
      </c>
      <c r="J569" s="26" t="s">
        <v>4730</v>
      </c>
      <c r="K569" s="32">
        <v>43356</v>
      </c>
    </row>
    <row r="570" spans="1:11" hidden="1" x14ac:dyDescent="0.3">
      <c r="A570" s="23" t="s">
        <v>1780</v>
      </c>
      <c r="B570" s="23" t="s">
        <v>5844</v>
      </c>
      <c r="C570" s="26" t="s">
        <v>4642</v>
      </c>
      <c r="D570" s="31">
        <v>27083</v>
      </c>
      <c r="E570" s="23">
        <v>9327088752</v>
      </c>
      <c r="F570" s="23" t="s">
        <v>5845</v>
      </c>
      <c r="G570" s="23" t="s">
        <v>4702</v>
      </c>
      <c r="H570" s="23" t="s">
        <v>4677</v>
      </c>
      <c r="I570" s="23" t="s">
        <v>4631</v>
      </c>
      <c r="J570" s="23" t="s">
        <v>4632</v>
      </c>
      <c r="K570" s="31">
        <v>43322</v>
      </c>
    </row>
    <row r="571" spans="1:11" x14ac:dyDescent="0.3">
      <c r="A571" s="26" t="s">
        <v>961</v>
      </c>
      <c r="B571" s="26" t="s">
        <v>5846</v>
      </c>
      <c r="C571" s="23" t="s">
        <v>4627</v>
      </c>
      <c r="D571" s="32">
        <v>25860</v>
      </c>
      <c r="E571" s="26">
        <v>9252189904</v>
      </c>
      <c r="F571" s="26" t="s">
        <v>5847</v>
      </c>
      <c r="G571" s="26" t="s">
        <v>4646</v>
      </c>
      <c r="H571" s="26" t="s">
        <v>4647</v>
      </c>
      <c r="I571" s="26" t="s">
        <v>4648</v>
      </c>
      <c r="J571" s="26" t="s">
        <v>4636</v>
      </c>
      <c r="K571" s="32">
        <v>43443</v>
      </c>
    </row>
    <row r="572" spans="1:11" x14ac:dyDescent="0.3">
      <c r="A572" s="23" t="s">
        <v>1257</v>
      </c>
      <c r="B572" s="23" t="s">
        <v>5848</v>
      </c>
      <c r="C572" s="23" t="s">
        <v>4627</v>
      </c>
      <c r="D572" s="31">
        <v>34882</v>
      </c>
      <c r="E572" s="23">
        <v>9663476031</v>
      </c>
      <c r="F572" s="23" t="s">
        <v>5849</v>
      </c>
      <c r="G572" s="23" t="s">
        <v>4702</v>
      </c>
      <c r="H572" s="23" t="s">
        <v>4677</v>
      </c>
      <c r="I572" s="23" t="s">
        <v>4631</v>
      </c>
      <c r="J572" s="23" t="s">
        <v>4730</v>
      </c>
      <c r="K572" s="31">
        <v>44820</v>
      </c>
    </row>
    <row r="573" spans="1:11" hidden="1" x14ac:dyDescent="0.3">
      <c r="A573" s="26" t="s">
        <v>246</v>
      </c>
      <c r="B573" s="26" t="s">
        <v>5850</v>
      </c>
      <c r="C573" s="26" t="s">
        <v>4642</v>
      </c>
      <c r="D573" s="32">
        <v>21851</v>
      </c>
      <c r="E573" s="26">
        <v>9560135199</v>
      </c>
      <c r="F573" s="26" t="s">
        <v>5851</v>
      </c>
      <c r="G573" s="26" t="s">
        <v>4640</v>
      </c>
      <c r="H573" s="26" t="s">
        <v>4630</v>
      </c>
      <c r="I573" s="26" t="s">
        <v>4631</v>
      </c>
      <c r="J573" s="26" t="s">
        <v>4730</v>
      </c>
      <c r="K573" s="32">
        <v>43479</v>
      </c>
    </row>
    <row r="574" spans="1:11" x14ac:dyDescent="0.3">
      <c r="A574" s="23" t="s">
        <v>684</v>
      </c>
      <c r="B574" s="23" t="s">
        <v>5852</v>
      </c>
      <c r="C574" s="23" t="s">
        <v>4627</v>
      </c>
      <c r="D574" s="31">
        <v>31535</v>
      </c>
      <c r="E574" s="23">
        <v>9617141182</v>
      </c>
      <c r="F574" s="23" t="s">
        <v>5853</v>
      </c>
      <c r="G574" s="23" t="s">
        <v>4640</v>
      </c>
      <c r="H574" s="23" t="s">
        <v>4630</v>
      </c>
      <c r="I574" s="23" t="s">
        <v>4631</v>
      </c>
      <c r="J574" s="23" t="s">
        <v>4632</v>
      </c>
      <c r="K574" s="31">
        <v>44817</v>
      </c>
    </row>
    <row r="575" spans="1:11" hidden="1" x14ac:dyDescent="0.3">
      <c r="A575" s="26" t="s">
        <v>94</v>
      </c>
      <c r="B575" s="26" t="s">
        <v>5854</v>
      </c>
      <c r="C575" s="26" t="s">
        <v>4642</v>
      </c>
      <c r="D575" s="32">
        <v>34402</v>
      </c>
      <c r="E575" s="26">
        <v>9843997253</v>
      </c>
      <c r="F575" s="26" t="s">
        <v>5855</v>
      </c>
      <c r="G575" s="26" t="s">
        <v>4753</v>
      </c>
      <c r="H575" s="26" t="s">
        <v>4630</v>
      </c>
      <c r="I575" s="26" t="s">
        <v>4631</v>
      </c>
      <c r="J575" s="26" t="s">
        <v>4632</v>
      </c>
      <c r="K575" s="32">
        <v>44553</v>
      </c>
    </row>
    <row r="576" spans="1:11" x14ac:dyDescent="0.3">
      <c r="A576" s="23" t="s">
        <v>5856</v>
      </c>
      <c r="B576" s="23" t="s">
        <v>5857</v>
      </c>
      <c r="C576" s="23" t="s">
        <v>4627</v>
      </c>
      <c r="D576" s="31">
        <v>26596</v>
      </c>
      <c r="E576" s="23">
        <v>9876018644</v>
      </c>
      <c r="F576" s="23" t="s">
        <v>5858</v>
      </c>
      <c r="G576" s="23" t="s">
        <v>4629</v>
      </c>
      <c r="H576" s="23" t="s">
        <v>4630</v>
      </c>
      <c r="I576" s="23" t="s">
        <v>4631</v>
      </c>
      <c r="J576" s="23" t="s">
        <v>4632</v>
      </c>
      <c r="K576" s="31">
        <v>43419</v>
      </c>
    </row>
    <row r="577" spans="1:11" x14ac:dyDescent="0.3">
      <c r="A577" s="26" t="s">
        <v>1069</v>
      </c>
      <c r="B577" s="26" t="s">
        <v>5859</v>
      </c>
      <c r="C577" s="23" t="s">
        <v>4627</v>
      </c>
      <c r="D577" s="32">
        <v>30461</v>
      </c>
      <c r="E577" s="26">
        <v>9261604880</v>
      </c>
      <c r="F577" s="26" t="s">
        <v>5860</v>
      </c>
      <c r="G577" s="26" t="s">
        <v>4696</v>
      </c>
      <c r="H577" s="26" t="s">
        <v>4697</v>
      </c>
      <c r="I577" s="26" t="s">
        <v>4631</v>
      </c>
      <c r="J577" s="26" t="s">
        <v>4730</v>
      </c>
      <c r="K577" s="32">
        <v>43159</v>
      </c>
    </row>
    <row r="578" spans="1:11" x14ac:dyDescent="0.3">
      <c r="A578" s="23" t="s">
        <v>867</v>
      </c>
      <c r="B578" s="23" t="s">
        <v>5861</v>
      </c>
      <c r="C578" s="23" t="s">
        <v>4627</v>
      </c>
      <c r="D578" s="31">
        <v>23812</v>
      </c>
      <c r="E578" s="23">
        <v>9536354332</v>
      </c>
      <c r="F578" s="23" t="s">
        <v>5862</v>
      </c>
      <c r="G578" s="23" t="s">
        <v>4833</v>
      </c>
      <c r="H578" s="23" t="s">
        <v>4710</v>
      </c>
      <c r="I578" s="23" t="s">
        <v>4711</v>
      </c>
      <c r="J578" s="23" t="s">
        <v>4632</v>
      </c>
      <c r="K578" s="31">
        <v>45861</v>
      </c>
    </row>
    <row r="579" spans="1:11" hidden="1" x14ac:dyDescent="0.3">
      <c r="A579" s="26" t="s">
        <v>828</v>
      </c>
      <c r="B579" s="26" t="s">
        <v>5863</v>
      </c>
      <c r="C579" s="26" t="s">
        <v>4642</v>
      </c>
      <c r="D579" s="32">
        <v>24209</v>
      </c>
      <c r="E579" s="26">
        <v>9582462965</v>
      </c>
      <c r="F579" s="26" t="s">
        <v>5864</v>
      </c>
      <c r="G579" s="26" t="s">
        <v>4629</v>
      </c>
      <c r="H579" s="26" t="s">
        <v>4630</v>
      </c>
      <c r="I579" s="26" t="s">
        <v>4631</v>
      </c>
      <c r="J579" s="26" t="s">
        <v>4632</v>
      </c>
      <c r="K579" s="32">
        <v>45699</v>
      </c>
    </row>
    <row r="580" spans="1:11" hidden="1" x14ac:dyDescent="0.3">
      <c r="A580" s="23" t="s">
        <v>1099</v>
      </c>
      <c r="B580" s="23" t="s">
        <v>5865</v>
      </c>
      <c r="C580" s="26" t="s">
        <v>4642</v>
      </c>
      <c r="D580" s="31">
        <v>27253</v>
      </c>
      <c r="E580" s="23">
        <v>9551160662</v>
      </c>
      <c r="F580" s="23" t="s">
        <v>5866</v>
      </c>
      <c r="G580" s="23" t="s">
        <v>4696</v>
      </c>
      <c r="H580" s="23" t="s">
        <v>4697</v>
      </c>
      <c r="I580" s="23" t="s">
        <v>4631</v>
      </c>
      <c r="J580" s="23" t="s">
        <v>4730</v>
      </c>
      <c r="K580" s="31">
        <v>43869</v>
      </c>
    </row>
    <row r="581" spans="1:11" x14ac:dyDescent="0.3">
      <c r="A581" s="26" t="s">
        <v>1038</v>
      </c>
      <c r="B581" s="26" t="s">
        <v>5867</v>
      </c>
      <c r="C581" s="23" t="s">
        <v>4627</v>
      </c>
      <c r="D581" s="32">
        <v>27172</v>
      </c>
      <c r="E581" s="26">
        <v>9325231389</v>
      </c>
      <c r="F581" s="26" t="s">
        <v>5868</v>
      </c>
      <c r="G581" s="26" t="s">
        <v>4753</v>
      </c>
      <c r="H581" s="26" t="s">
        <v>4630</v>
      </c>
      <c r="I581" s="26" t="s">
        <v>4631</v>
      </c>
      <c r="J581" s="23" t="s">
        <v>4632</v>
      </c>
      <c r="K581" s="32">
        <v>44526</v>
      </c>
    </row>
    <row r="582" spans="1:11" x14ac:dyDescent="0.3">
      <c r="A582" s="23" t="s">
        <v>1356</v>
      </c>
      <c r="B582" s="23" t="s">
        <v>5869</v>
      </c>
      <c r="C582" s="23" t="s">
        <v>4627</v>
      </c>
      <c r="D582" s="31">
        <v>32010</v>
      </c>
      <c r="E582" s="23">
        <v>9424210400</v>
      </c>
      <c r="F582" s="23" t="s">
        <v>5870</v>
      </c>
      <c r="G582" s="23" t="s">
        <v>4684</v>
      </c>
      <c r="H582" s="23" t="s">
        <v>4685</v>
      </c>
      <c r="I582" s="23" t="s">
        <v>4648</v>
      </c>
      <c r="J582" s="26" t="s">
        <v>4636</v>
      </c>
      <c r="K582" s="31">
        <v>43167</v>
      </c>
    </row>
    <row r="583" spans="1:11" hidden="1" x14ac:dyDescent="0.3">
      <c r="A583" s="26" t="s">
        <v>3588</v>
      </c>
      <c r="B583" s="26" t="s">
        <v>5871</v>
      </c>
      <c r="C583" s="26" t="s">
        <v>4642</v>
      </c>
      <c r="D583" s="32">
        <v>35032</v>
      </c>
      <c r="E583" s="26">
        <v>9540649487</v>
      </c>
      <c r="F583" s="26" t="s">
        <v>5872</v>
      </c>
      <c r="G583" s="26" t="s">
        <v>4684</v>
      </c>
      <c r="H583" s="26" t="s">
        <v>4685</v>
      </c>
      <c r="I583" s="26" t="s">
        <v>4648</v>
      </c>
      <c r="J583" s="26" t="s">
        <v>4632</v>
      </c>
      <c r="K583" s="32">
        <v>44796</v>
      </c>
    </row>
    <row r="584" spans="1:11" x14ac:dyDescent="0.3">
      <c r="A584" s="23" t="s">
        <v>2884</v>
      </c>
      <c r="B584" s="23" t="s">
        <v>5873</v>
      </c>
      <c r="C584" s="23" t="s">
        <v>4627</v>
      </c>
      <c r="D584" s="31">
        <v>31094</v>
      </c>
      <c r="E584" s="23">
        <v>9288778639</v>
      </c>
      <c r="F584" s="23" t="s">
        <v>5874</v>
      </c>
      <c r="G584" s="23" t="s">
        <v>4672</v>
      </c>
      <c r="H584" s="23" t="s">
        <v>4673</v>
      </c>
      <c r="I584" s="26" t="s">
        <v>4631</v>
      </c>
      <c r="J584" s="26" t="s">
        <v>4636</v>
      </c>
      <c r="K584" s="31">
        <v>43565</v>
      </c>
    </row>
    <row r="585" spans="1:11" x14ac:dyDescent="0.3">
      <c r="A585" s="26" t="s">
        <v>2360</v>
      </c>
      <c r="B585" s="26" t="s">
        <v>5875</v>
      </c>
      <c r="C585" s="23" t="s">
        <v>4627</v>
      </c>
      <c r="D585" s="32">
        <v>25419</v>
      </c>
      <c r="E585" s="26">
        <v>9568018466</v>
      </c>
      <c r="F585" s="26" t="s">
        <v>5876</v>
      </c>
      <c r="G585" s="26" t="s">
        <v>4635</v>
      </c>
      <c r="H585" s="26" t="s">
        <v>4630</v>
      </c>
      <c r="I585" s="26" t="s">
        <v>4631</v>
      </c>
      <c r="J585" s="26" t="s">
        <v>4730</v>
      </c>
      <c r="K585" s="32">
        <v>45324</v>
      </c>
    </row>
    <row r="586" spans="1:11" hidden="1" x14ac:dyDescent="0.3">
      <c r="A586" s="23" t="s">
        <v>2826</v>
      </c>
      <c r="B586" s="23" t="s">
        <v>5877</v>
      </c>
      <c r="C586" s="26" t="s">
        <v>4642</v>
      </c>
      <c r="D586" s="31">
        <v>23341</v>
      </c>
      <c r="E586" s="23">
        <v>9965371229</v>
      </c>
      <c r="F586" s="23" t="s">
        <v>5878</v>
      </c>
      <c r="G586" s="23" t="s">
        <v>4702</v>
      </c>
      <c r="H586" s="23" t="s">
        <v>4677</v>
      </c>
      <c r="I586" s="23" t="s">
        <v>4631</v>
      </c>
      <c r="J586" s="23" t="s">
        <v>4632</v>
      </c>
      <c r="K586" s="31">
        <v>43459</v>
      </c>
    </row>
    <row r="587" spans="1:11" x14ac:dyDescent="0.3">
      <c r="A587" s="26" t="s">
        <v>1523</v>
      </c>
      <c r="B587" s="26" t="s">
        <v>5879</v>
      </c>
      <c r="C587" s="23" t="s">
        <v>4627</v>
      </c>
      <c r="D587" s="32">
        <v>33566</v>
      </c>
      <c r="E587" s="26">
        <v>9633010732</v>
      </c>
      <c r="F587" s="26" t="s">
        <v>5880</v>
      </c>
      <c r="G587" s="26" t="s">
        <v>4661</v>
      </c>
      <c r="H587" s="26" t="s">
        <v>4630</v>
      </c>
      <c r="I587" s="26" t="s">
        <v>4631</v>
      </c>
      <c r="J587" s="23" t="s">
        <v>4632</v>
      </c>
      <c r="K587" s="32">
        <v>43525</v>
      </c>
    </row>
    <row r="588" spans="1:11" x14ac:dyDescent="0.3">
      <c r="A588" s="23" t="s">
        <v>2248</v>
      </c>
      <c r="B588" s="23" t="s">
        <v>5881</v>
      </c>
      <c r="C588" s="23" t="s">
        <v>4627</v>
      </c>
      <c r="D588" s="31">
        <v>23357</v>
      </c>
      <c r="E588" s="23">
        <v>9576852350</v>
      </c>
      <c r="F588" s="23" t="s">
        <v>5882</v>
      </c>
      <c r="G588" s="23" t="s">
        <v>4696</v>
      </c>
      <c r="H588" s="23" t="s">
        <v>4697</v>
      </c>
      <c r="I588" s="23" t="s">
        <v>4631</v>
      </c>
      <c r="J588" s="23" t="s">
        <v>4632</v>
      </c>
      <c r="K588" s="31">
        <v>45695</v>
      </c>
    </row>
    <row r="589" spans="1:11" hidden="1" x14ac:dyDescent="0.3">
      <c r="A589" s="26" t="s">
        <v>3569</v>
      </c>
      <c r="B589" s="26" t="s">
        <v>5883</v>
      </c>
      <c r="C589" s="26" t="s">
        <v>4642</v>
      </c>
      <c r="D589" s="32">
        <v>33873</v>
      </c>
      <c r="E589" s="26">
        <v>9339314901</v>
      </c>
      <c r="F589" s="26" t="s">
        <v>5884</v>
      </c>
      <c r="G589" s="26" t="s">
        <v>4629</v>
      </c>
      <c r="H589" s="26" t="s">
        <v>4630</v>
      </c>
      <c r="I589" s="26" t="s">
        <v>4631</v>
      </c>
      <c r="J589" s="26" t="s">
        <v>4632</v>
      </c>
      <c r="K589" s="32">
        <v>43968</v>
      </c>
    </row>
    <row r="590" spans="1:11" hidden="1" x14ac:dyDescent="0.3">
      <c r="A590" s="23" t="s">
        <v>146</v>
      </c>
      <c r="B590" s="23" t="s">
        <v>5885</v>
      </c>
      <c r="C590" s="26" t="s">
        <v>4642</v>
      </c>
      <c r="D590" s="31">
        <v>26498</v>
      </c>
      <c r="E590" s="23">
        <v>9233617038</v>
      </c>
      <c r="F590" s="23" t="s">
        <v>5886</v>
      </c>
      <c r="G590" s="23" t="s">
        <v>4672</v>
      </c>
      <c r="H590" s="23" t="s">
        <v>4673</v>
      </c>
      <c r="I590" s="23" t="s">
        <v>4631</v>
      </c>
      <c r="J590" s="23" t="s">
        <v>4636</v>
      </c>
      <c r="K590" s="31">
        <v>45024</v>
      </c>
    </row>
    <row r="591" spans="1:11" x14ac:dyDescent="0.3">
      <c r="A591" s="26" t="s">
        <v>2291</v>
      </c>
      <c r="B591" s="26" t="s">
        <v>5887</v>
      </c>
      <c r="C591" s="23" t="s">
        <v>4627</v>
      </c>
      <c r="D591" s="32">
        <v>33059</v>
      </c>
      <c r="E591" s="26">
        <v>9502270717</v>
      </c>
      <c r="F591" s="26" t="s">
        <v>5888</v>
      </c>
      <c r="G591" s="26" t="s">
        <v>4676</v>
      </c>
      <c r="H591" s="26" t="s">
        <v>4677</v>
      </c>
      <c r="I591" s="26" t="s">
        <v>4631</v>
      </c>
      <c r="J591" s="26" t="s">
        <v>4636</v>
      </c>
      <c r="K591" s="32">
        <v>43132</v>
      </c>
    </row>
    <row r="592" spans="1:11" x14ac:dyDescent="0.3">
      <c r="A592" s="23" t="s">
        <v>1077</v>
      </c>
      <c r="B592" s="23" t="s">
        <v>5889</v>
      </c>
      <c r="C592" s="23" t="s">
        <v>4627</v>
      </c>
      <c r="D592" s="31">
        <v>28757</v>
      </c>
      <c r="E592" s="23">
        <v>9953773144</v>
      </c>
      <c r="F592" s="23" t="s">
        <v>5890</v>
      </c>
      <c r="G592" s="23" t="s">
        <v>4672</v>
      </c>
      <c r="H592" s="23" t="s">
        <v>4673</v>
      </c>
      <c r="I592" s="23" t="s">
        <v>4631</v>
      </c>
      <c r="J592" s="26" t="s">
        <v>4636</v>
      </c>
      <c r="K592" s="31">
        <v>44360</v>
      </c>
    </row>
    <row r="593" spans="1:11" x14ac:dyDescent="0.3">
      <c r="A593" s="26" t="s">
        <v>1530</v>
      </c>
      <c r="B593" s="26" t="s">
        <v>5891</v>
      </c>
      <c r="C593" s="23" t="s">
        <v>4627</v>
      </c>
      <c r="D593" s="32">
        <v>33674</v>
      </c>
      <c r="E593" s="26">
        <v>9116675283</v>
      </c>
      <c r="F593" s="26" t="s">
        <v>5892</v>
      </c>
      <c r="G593" s="26" t="s">
        <v>4692</v>
      </c>
      <c r="H593" s="26" t="s">
        <v>4693</v>
      </c>
      <c r="I593" s="26" t="s">
        <v>4648</v>
      </c>
      <c r="J593" s="26" t="s">
        <v>4730</v>
      </c>
      <c r="K593" s="32">
        <v>43234</v>
      </c>
    </row>
    <row r="594" spans="1:11" hidden="1" x14ac:dyDescent="0.3">
      <c r="A594" s="23" t="s">
        <v>4423</v>
      </c>
      <c r="B594" s="23" t="s">
        <v>5893</v>
      </c>
      <c r="C594" s="26" t="s">
        <v>4642</v>
      </c>
      <c r="D594" s="31">
        <v>37095</v>
      </c>
      <c r="E594" s="23">
        <v>9440881854</v>
      </c>
      <c r="F594" s="23" t="s">
        <v>5894</v>
      </c>
      <c r="G594" s="23" t="s">
        <v>4635</v>
      </c>
      <c r="H594" s="23" t="s">
        <v>4630</v>
      </c>
      <c r="I594" s="23" t="s">
        <v>4631</v>
      </c>
      <c r="J594" s="23" t="s">
        <v>4632</v>
      </c>
      <c r="K594" s="31">
        <v>45558</v>
      </c>
    </row>
    <row r="595" spans="1:11" hidden="1" x14ac:dyDescent="0.3">
      <c r="A595" s="26" t="s">
        <v>570</v>
      </c>
      <c r="B595" s="26" t="s">
        <v>5895</v>
      </c>
      <c r="C595" s="26" t="s">
        <v>4642</v>
      </c>
      <c r="D595" s="32">
        <v>28014</v>
      </c>
      <c r="E595" s="26">
        <v>9520222172</v>
      </c>
      <c r="F595" s="26" t="s">
        <v>5896</v>
      </c>
      <c r="G595" s="26" t="s">
        <v>4696</v>
      </c>
      <c r="H595" s="26" t="s">
        <v>4697</v>
      </c>
      <c r="I595" s="26" t="s">
        <v>4631</v>
      </c>
      <c r="J595" s="26" t="s">
        <v>4632</v>
      </c>
      <c r="K595" s="32">
        <v>45377</v>
      </c>
    </row>
    <row r="596" spans="1:11" x14ac:dyDescent="0.3">
      <c r="A596" s="23" t="s">
        <v>1515</v>
      </c>
      <c r="B596" s="23" t="s">
        <v>5897</v>
      </c>
      <c r="C596" s="23" t="s">
        <v>4627</v>
      </c>
      <c r="D596" s="31">
        <v>39025</v>
      </c>
      <c r="E596" s="23">
        <v>9238373601</v>
      </c>
      <c r="F596" s="23" t="s">
        <v>5898</v>
      </c>
      <c r="G596" s="23" t="s">
        <v>4702</v>
      </c>
      <c r="H596" s="23" t="s">
        <v>4677</v>
      </c>
      <c r="I596" s="23" t="s">
        <v>4631</v>
      </c>
      <c r="J596" s="23" t="s">
        <v>4632</v>
      </c>
      <c r="K596" s="31">
        <v>44858</v>
      </c>
    </row>
    <row r="597" spans="1:11" x14ac:dyDescent="0.3">
      <c r="A597" s="26" t="s">
        <v>859</v>
      </c>
      <c r="B597" s="26" t="s">
        <v>5899</v>
      </c>
      <c r="C597" s="23" t="s">
        <v>4627</v>
      </c>
      <c r="D597" s="32">
        <v>30514</v>
      </c>
      <c r="E597" s="26">
        <v>9270127578</v>
      </c>
      <c r="F597" s="26" t="s">
        <v>5900</v>
      </c>
      <c r="G597" s="26" t="s">
        <v>4777</v>
      </c>
      <c r="H597" s="26" t="s">
        <v>4778</v>
      </c>
      <c r="I597" s="26" t="s">
        <v>4653</v>
      </c>
      <c r="J597" s="26" t="s">
        <v>4636</v>
      </c>
      <c r="K597" s="32">
        <v>45219</v>
      </c>
    </row>
    <row r="598" spans="1:11" hidden="1" x14ac:dyDescent="0.3">
      <c r="A598" s="23" t="s">
        <v>3525</v>
      </c>
      <c r="B598" s="23" t="s">
        <v>5901</v>
      </c>
      <c r="C598" s="26" t="s">
        <v>4642</v>
      </c>
      <c r="D598" s="31">
        <v>24229</v>
      </c>
      <c r="E598" s="23">
        <v>9227101749</v>
      </c>
      <c r="F598" s="23" t="s">
        <v>5902</v>
      </c>
      <c r="G598" s="23" t="s">
        <v>4661</v>
      </c>
      <c r="H598" s="23" t="s">
        <v>4630</v>
      </c>
      <c r="I598" s="23" t="s">
        <v>4631</v>
      </c>
      <c r="J598" s="23" t="s">
        <v>4632</v>
      </c>
      <c r="K598" s="31">
        <v>45166</v>
      </c>
    </row>
    <row r="599" spans="1:11" hidden="1" x14ac:dyDescent="0.3">
      <c r="A599" s="26" t="s">
        <v>3024</v>
      </c>
      <c r="B599" s="26" t="s">
        <v>5903</v>
      </c>
      <c r="C599" s="26" t="s">
        <v>4642</v>
      </c>
      <c r="D599" s="32">
        <v>28617</v>
      </c>
      <c r="E599" s="26">
        <v>9270782032</v>
      </c>
      <c r="F599" s="26" t="s">
        <v>5904</v>
      </c>
      <c r="G599" s="26" t="s">
        <v>4702</v>
      </c>
      <c r="H599" s="26" t="s">
        <v>4677</v>
      </c>
      <c r="I599" s="26" t="s">
        <v>4631</v>
      </c>
      <c r="J599" s="26" t="s">
        <v>4632</v>
      </c>
      <c r="K599" s="32">
        <v>45365</v>
      </c>
    </row>
    <row r="600" spans="1:11" x14ac:dyDescent="0.3">
      <c r="A600" s="23" t="s">
        <v>1090</v>
      </c>
      <c r="B600" s="23" t="s">
        <v>5905</v>
      </c>
      <c r="C600" s="23" t="s">
        <v>4627</v>
      </c>
      <c r="D600" s="31">
        <v>34423</v>
      </c>
      <c r="E600" s="23">
        <v>9775269926</v>
      </c>
      <c r="F600" s="23" t="s">
        <v>5906</v>
      </c>
      <c r="G600" s="23" t="s">
        <v>4836</v>
      </c>
      <c r="H600" s="23" t="s">
        <v>4837</v>
      </c>
      <c r="I600" s="23" t="s">
        <v>4711</v>
      </c>
      <c r="J600" s="23" t="s">
        <v>4730</v>
      </c>
      <c r="K600" s="31">
        <v>43148</v>
      </c>
    </row>
    <row r="601" spans="1:11" x14ac:dyDescent="0.3">
      <c r="A601" s="26" t="s">
        <v>1729</v>
      </c>
      <c r="B601" s="26" t="s">
        <v>5907</v>
      </c>
      <c r="C601" s="23" t="s">
        <v>4627</v>
      </c>
      <c r="D601" s="32">
        <v>37905</v>
      </c>
      <c r="E601" s="26">
        <v>9713958957</v>
      </c>
      <c r="F601" s="26" t="s">
        <v>5908</v>
      </c>
      <c r="G601" s="26" t="s">
        <v>4753</v>
      </c>
      <c r="H601" s="26" t="s">
        <v>4630</v>
      </c>
      <c r="I601" s="26" t="s">
        <v>4631</v>
      </c>
      <c r="J601" s="26" t="s">
        <v>4730</v>
      </c>
      <c r="K601" s="32">
        <v>43423</v>
      </c>
    </row>
    <row r="602" spans="1:11" hidden="1" x14ac:dyDescent="0.3">
      <c r="A602" s="23" t="s">
        <v>5909</v>
      </c>
      <c r="B602" s="23" t="s">
        <v>5910</v>
      </c>
      <c r="C602" s="26" t="s">
        <v>4642</v>
      </c>
      <c r="D602" s="31">
        <v>31824</v>
      </c>
      <c r="E602" s="23">
        <v>9357399415</v>
      </c>
      <c r="F602" s="23" t="s">
        <v>5911</v>
      </c>
      <c r="G602" s="23" t="s">
        <v>4753</v>
      </c>
      <c r="H602" s="23" t="s">
        <v>4630</v>
      </c>
      <c r="I602" s="23" t="s">
        <v>4631</v>
      </c>
      <c r="J602" s="23" t="s">
        <v>4632</v>
      </c>
      <c r="K602" s="31">
        <v>43865</v>
      </c>
    </row>
    <row r="603" spans="1:11" x14ac:dyDescent="0.3">
      <c r="A603" s="26" t="s">
        <v>2061</v>
      </c>
      <c r="B603" s="26" t="s">
        <v>5912</v>
      </c>
      <c r="C603" s="23" t="s">
        <v>4627</v>
      </c>
      <c r="D603" s="32">
        <v>37634</v>
      </c>
      <c r="E603" s="26">
        <v>9879872234</v>
      </c>
      <c r="F603" s="26" t="s">
        <v>5913</v>
      </c>
      <c r="G603" s="26" t="s">
        <v>4656</v>
      </c>
      <c r="H603" s="26" t="s">
        <v>4630</v>
      </c>
      <c r="I603" s="26" t="s">
        <v>4631</v>
      </c>
      <c r="J603" s="26" t="s">
        <v>4636</v>
      </c>
      <c r="K603" s="32">
        <v>44105</v>
      </c>
    </row>
    <row r="604" spans="1:11" x14ac:dyDescent="0.3">
      <c r="A604" s="23" t="s">
        <v>2652</v>
      </c>
      <c r="B604" s="23" t="s">
        <v>5914</v>
      </c>
      <c r="C604" s="23" t="s">
        <v>4627</v>
      </c>
      <c r="D604" s="31">
        <v>21785</v>
      </c>
      <c r="E604" s="23">
        <v>9189081236</v>
      </c>
      <c r="F604" s="23" t="s">
        <v>5915</v>
      </c>
      <c r="G604" s="23" t="s">
        <v>4702</v>
      </c>
      <c r="H604" s="23" t="s">
        <v>4677</v>
      </c>
      <c r="I604" s="23" t="s">
        <v>4631</v>
      </c>
      <c r="J604" s="23" t="s">
        <v>4632</v>
      </c>
      <c r="K604" s="31">
        <v>44227</v>
      </c>
    </row>
    <row r="605" spans="1:11" hidden="1" x14ac:dyDescent="0.3">
      <c r="A605" s="26" t="s">
        <v>1377</v>
      </c>
      <c r="B605" s="26" t="s">
        <v>5916</v>
      </c>
      <c r="C605" s="26" t="s">
        <v>4642</v>
      </c>
      <c r="D605" s="32">
        <v>39074</v>
      </c>
      <c r="E605" s="26">
        <v>9219111815</v>
      </c>
      <c r="F605" s="26" t="s">
        <v>5917</v>
      </c>
      <c r="G605" s="26" t="s">
        <v>4684</v>
      </c>
      <c r="H605" s="26" t="s">
        <v>4685</v>
      </c>
      <c r="I605" s="26" t="s">
        <v>4648</v>
      </c>
      <c r="J605" s="26" t="s">
        <v>4632</v>
      </c>
      <c r="K605" s="32">
        <v>43524</v>
      </c>
    </row>
    <row r="606" spans="1:11" hidden="1" x14ac:dyDescent="0.3">
      <c r="A606" s="23" t="s">
        <v>875</v>
      </c>
      <c r="B606" s="23" t="s">
        <v>5918</v>
      </c>
      <c r="C606" s="26" t="s">
        <v>4642</v>
      </c>
      <c r="D606" s="31">
        <v>24737</v>
      </c>
      <c r="E606" s="23">
        <v>9381314639</v>
      </c>
      <c r="F606" s="23" t="s">
        <v>5919</v>
      </c>
      <c r="G606" s="23" t="s">
        <v>4696</v>
      </c>
      <c r="H606" s="23" t="s">
        <v>4697</v>
      </c>
      <c r="I606" s="23" t="s">
        <v>4631</v>
      </c>
      <c r="J606" s="23" t="s">
        <v>4730</v>
      </c>
      <c r="K606" s="31">
        <v>44257</v>
      </c>
    </row>
    <row r="607" spans="1:11" hidden="1" x14ac:dyDescent="0.3">
      <c r="A607" s="26" t="s">
        <v>4522</v>
      </c>
      <c r="B607" s="26" t="s">
        <v>5920</v>
      </c>
      <c r="C607" s="26" t="s">
        <v>4642</v>
      </c>
      <c r="D607" s="32">
        <v>31932</v>
      </c>
      <c r="E607" s="26">
        <v>9519618529</v>
      </c>
      <c r="F607" s="26" t="s">
        <v>5921</v>
      </c>
      <c r="G607" s="26" t="s">
        <v>4836</v>
      </c>
      <c r="H607" s="26" t="s">
        <v>4837</v>
      </c>
      <c r="I607" s="26" t="s">
        <v>4711</v>
      </c>
      <c r="J607" s="26" t="s">
        <v>4636</v>
      </c>
      <c r="K607" s="32">
        <v>43952</v>
      </c>
    </row>
    <row r="608" spans="1:11" x14ac:dyDescent="0.3">
      <c r="A608" s="23" t="s">
        <v>3585</v>
      </c>
      <c r="B608" s="23" t="s">
        <v>5922</v>
      </c>
      <c r="C608" s="23" t="s">
        <v>4627</v>
      </c>
      <c r="D608" s="31">
        <v>36032</v>
      </c>
      <c r="E608" s="23">
        <v>9181940124</v>
      </c>
      <c r="F608" s="23" t="s">
        <v>5923</v>
      </c>
      <c r="G608" s="23" t="s">
        <v>4629</v>
      </c>
      <c r="H608" s="23" t="s">
        <v>4630</v>
      </c>
      <c r="I608" s="23" t="s">
        <v>4631</v>
      </c>
      <c r="J608" s="26" t="s">
        <v>4636</v>
      </c>
      <c r="K608" s="31">
        <v>45663</v>
      </c>
    </row>
    <row r="609" spans="1:11" hidden="1" x14ac:dyDescent="0.3">
      <c r="A609" s="26" t="s">
        <v>5924</v>
      </c>
      <c r="B609" s="26" t="s">
        <v>5925</v>
      </c>
      <c r="C609" s="26" t="s">
        <v>4642</v>
      </c>
      <c r="D609" s="32">
        <v>30365</v>
      </c>
      <c r="E609" s="26">
        <v>9584127135</v>
      </c>
      <c r="F609" s="26" t="s">
        <v>5926</v>
      </c>
      <c r="G609" s="26" t="s">
        <v>4702</v>
      </c>
      <c r="H609" s="26" t="s">
        <v>4677</v>
      </c>
      <c r="I609" s="26" t="s">
        <v>4631</v>
      </c>
      <c r="J609" s="26" t="s">
        <v>4636</v>
      </c>
      <c r="K609" s="32">
        <v>45696</v>
      </c>
    </row>
    <row r="610" spans="1:11" hidden="1" x14ac:dyDescent="0.3">
      <c r="A610" s="23" t="s">
        <v>2395</v>
      </c>
      <c r="B610" s="23" t="s">
        <v>5927</v>
      </c>
      <c r="C610" s="26" t="s">
        <v>4642</v>
      </c>
      <c r="D610" s="31">
        <v>25944</v>
      </c>
      <c r="E610" s="23">
        <v>9709127131</v>
      </c>
      <c r="F610" s="23" t="s">
        <v>5928</v>
      </c>
      <c r="G610" s="23" t="s">
        <v>4753</v>
      </c>
      <c r="H610" s="23" t="s">
        <v>4630</v>
      </c>
      <c r="I610" s="23" t="s">
        <v>4631</v>
      </c>
      <c r="J610" s="23" t="s">
        <v>4636</v>
      </c>
      <c r="K610" s="31">
        <v>45802</v>
      </c>
    </row>
    <row r="611" spans="1:11" hidden="1" x14ac:dyDescent="0.3">
      <c r="A611" s="26" t="s">
        <v>1622</v>
      </c>
      <c r="B611" s="26" t="s">
        <v>5929</v>
      </c>
      <c r="C611" s="26" t="s">
        <v>4642</v>
      </c>
      <c r="D611" s="32">
        <v>31323</v>
      </c>
      <c r="E611" s="26">
        <v>9619595468</v>
      </c>
      <c r="F611" s="26" t="s">
        <v>5930</v>
      </c>
      <c r="G611" s="26" t="s">
        <v>4629</v>
      </c>
      <c r="H611" s="26" t="s">
        <v>4630</v>
      </c>
      <c r="I611" s="26" t="s">
        <v>4631</v>
      </c>
      <c r="J611" s="26" t="s">
        <v>4730</v>
      </c>
      <c r="K611" s="32">
        <v>44521</v>
      </c>
    </row>
    <row r="612" spans="1:11" hidden="1" x14ac:dyDescent="0.3">
      <c r="A612" s="23" t="s">
        <v>181</v>
      </c>
      <c r="B612" s="23" t="s">
        <v>5931</v>
      </c>
      <c r="C612" s="26" t="s">
        <v>4642</v>
      </c>
      <c r="D612" s="31">
        <v>28429</v>
      </c>
      <c r="E612" s="23">
        <v>9307066016</v>
      </c>
      <c r="F612" s="23" t="s">
        <v>5932</v>
      </c>
      <c r="G612" s="23" t="s">
        <v>4684</v>
      </c>
      <c r="H612" s="23" t="s">
        <v>4685</v>
      </c>
      <c r="I612" s="23" t="s">
        <v>4648</v>
      </c>
      <c r="J612" s="23" t="s">
        <v>4730</v>
      </c>
      <c r="K612" s="31">
        <v>43599</v>
      </c>
    </row>
    <row r="613" spans="1:11" hidden="1" x14ac:dyDescent="0.3">
      <c r="A613" s="26" t="s">
        <v>1799</v>
      </c>
      <c r="B613" s="26" t="s">
        <v>5933</v>
      </c>
      <c r="C613" s="26" t="s">
        <v>4642</v>
      </c>
      <c r="D613" s="32">
        <v>36858</v>
      </c>
      <c r="E613" s="26">
        <v>9332257365</v>
      </c>
      <c r="F613" s="26" t="s">
        <v>5934</v>
      </c>
      <c r="G613" s="26" t="s">
        <v>4672</v>
      </c>
      <c r="H613" s="26" t="s">
        <v>4673</v>
      </c>
      <c r="I613" s="26" t="s">
        <v>4631</v>
      </c>
      <c r="J613" s="26" t="s">
        <v>4730</v>
      </c>
      <c r="K613" s="32">
        <v>43725</v>
      </c>
    </row>
    <row r="614" spans="1:11" x14ac:dyDescent="0.3">
      <c r="A614" s="23" t="s">
        <v>507</v>
      </c>
      <c r="B614" s="23" t="s">
        <v>5935</v>
      </c>
      <c r="C614" s="23" t="s">
        <v>4627</v>
      </c>
      <c r="D614" s="31">
        <v>24630</v>
      </c>
      <c r="E614" s="23">
        <v>9189595982</v>
      </c>
      <c r="F614" s="23" t="s">
        <v>5936</v>
      </c>
      <c r="G614" s="23" t="s">
        <v>4934</v>
      </c>
      <c r="H614" s="23" t="s">
        <v>4837</v>
      </c>
      <c r="I614" s="23" t="s">
        <v>4711</v>
      </c>
      <c r="J614" s="23" t="s">
        <v>4730</v>
      </c>
      <c r="K614" s="31">
        <v>44001</v>
      </c>
    </row>
    <row r="615" spans="1:11" hidden="1" x14ac:dyDescent="0.3">
      <c r="A615" s="26" t="s">
        <v>781</v>
      </c>
      <c r="B615" s="26" t="s">
        <v>6377</v>
      </c>
      <c r="C615" s="26" t="s">
        <v>4642</v>
      </c>
      <c r="D615" s="32">
        <v>35870</v>
      </c>
      <c r="E615" s="26">
        <v>9198751865</v>
      </c>
      <c r="F615" s="26" t="s">
        <v>5937</v>
      </c>
      <c r="G615" s="26" t="s">
        <v>4753</v>
      </c>
      <c r="H615" s="26" t="s">
        <v>4630</v>
      </c>
      <c r="I615" s="26" t="s">
        <v>4631</v>
      </c>
      <c r="J615" s="26" t="s">
        <v>4636</v>
      </c>
      <c r="K615" s="32">
        <v>43917</v>
      </c>
    </row>
    <row r="616" spans="1:11" x14ac:dyDescent="0.3">
      <c r="A616" s="23" t="s">
        <v>2205</v>
      </c>
      <c r="B616" s="23" t="s">
        <v>5938</v>
      </c>
      <c r="C616" s="23" t="s">
        <v>4627</v>
      </c>
      <c r="D616" s="31">
        <v>35394</v>
      </c>
      <c r="E616" s="23">
        <v>9568217996</v>
      </c>
      <c r="F616" s="23" t="s">
        <v>5939</v>
      </c>
      <c r="G616" s="23" t="s">
        <v>4672</v>
      </c>
      <c r="H616" s="23" t="s">
        <v>4673</v>
      </c>
      <c r="I616" s="23" t="s">
        <v>4631</v>
      </c>
      <c r="J616" s="23" t="s">
        <v>4632</v>
      </c>
      <c r="K616" s="31">
        <v>45131</v>
      </c>
    </row>
    <row r="617" spans="1:11" x14ac:dyDescent="0.3">
      <c r="A617" s="26" t="s">
        <v>2274</v>
      </c>
      <c r="B617" s="26" t="s">
        <v>5940</v>
      </c>
      <c r="C617" s="23" t="s">
        <v>4627</v>
      </c>
      <c r="D617" s="32">
        <v>28285</v>
      </c>
      <c r="E617" s="26">
        <v>9312468211</v>
      </c>
      <c r="F617" s="26" t="s">
        <v>5941</v>
      </c>
      <c r="G617" s="26" t="s">
        <v>4702</v>
      </c>
      <c r="H617" s="26" t="s">
        <v>4677</v>
      </c>
      <c r="I617" s="26" t="s">
        <v>4631</v>
      </c>
      <c r="J617" s="23" t="s">
        <v>4632</v>
      </c>
      <c r="K617" s="32">
        <v>43809</v>
      </c>
    </row>
    <row r="618" spans="1:11" hidden="1" x14ac:dyDescent="0.3">
      <c r="A618" s="23" t="s">
        <v>1663</v>
      </c>
      <c r="B618" s="23" t="s">
        <v>5942</v>
      </c>
      <c r="C618" s="26" t="s">
        <v>4642</v>
      </c>
      <c r="D618" s="31">
        <v>23461</v>
      </c>
      <c r="E618" s="23">
        <v>9951641794</v>
      </c>
      <c r="F618" s="23" t="s">
        <v>5943</v>
      </c>
      <c r="G618" s="23" t="s">
        <v>4640</v>
      </c>
      <c r="H618" s="23" t="s">
        <v>4630</v>
      </c>
      <c r="I618" s="23" t="s">
        <v>4631</v>
      </c>
      <c r="J618" s="23" t="s">
        <v>5944</v>
      </c>
      <c r="K618" s="31">
        <v>45491</v>
      </c>
    </row>
    <row r="619" spans="1:11" x14ac:dyDescent="0.3">
      <c r="A619" s="26" t="s">
        <v>966</v>
      </c>
      <c r="B619" s="26" t="s">
        <v>5945</v>
      </c>
      <c r="C619" s="23" t="s">
        <v>4627</v>
      </c>
      <c r="D619" s="32">
        <v>26834</v>
      </c>
      <c r="E619" s="26">
        <v>9623805398</v>
      </c>
      <c r="F619" s="26" t="s">
        <v>5946</v>
      </c>
      <c r="G619" s="26" t="s">
        <v>4640</v>
      </c>
      <c r="H619" s="26" t="s">
        <v>4630</v>
      </c>
      <c r="I619" s="26" t="s">
        <v>4631</v>
      </c>
      <c r="J619" s="26" t="s">
        <v>4730</v>
      </c>
      <c r="K619" s="32">
        <v>46058</v>
      </c>
    </row>
    <row r="620" spans="1:11" x14ac:dyDescent="0.3">
      <c r="A620" s="23" t="s">
        <v>2846</v>
      </c>
      <c r="B620" s="23" t="s">
        <v>5947</v>
      </c>
      <c r="C620" s="23" t="s">
        <v>4627</v>
      </c>
      <c r="D620" s="31">
        <v>28992</v>
      </c>
      <c r="E620" s="23">
        <v>9768845554</v>
      </c>
      <c r="F620" s="23" t="s">
        <v>5948</v>
      </c>
      <c r="G620" s="23" t="s">
        <v>4676</v>
      </c>
      <c r="H620" s="23" t="s">
        <v>4677</v>
      </c>
      <c r="I620" s="23" t="s">
        <v>4631</v>
      </c>
      <c r="J620" s="26" t="s">
        <v>4636</v>
      </c>
      <c r="K620" s="31">
        <v>44406</v>
      </c>
    </row>
    <row r="621" spans="1:11" hidden="1" x14ac:dyDescent="0.3">
      <c r="A621" s="26" t="s">
        <v>673</v>
      </c>
      <c r="B621" s="26" t="s">
        <v>5949</v>
      </c>
      <c r="C621" s="26" t="s">
        <v>4642</v>
      </c>
      <c r="D621" s="32">
        <v>38674</v>
      </c>
      <c r="E621" s="26">
        <v>9501537013</v>
      </c>
      <c r="F621" s="26" t="s">
        <v>5950</v>
      </c>
      <c r="G621" s="26" t="s">
        <v>4702</v>
      </c>
      <c r="H621" s="26" t="s">
        <v>4677</v>
      </c>
      <c r="I621" s="26" t="s">
        <v>4631</v>
      </c>
      <c r="J621" s="26" t="s">
        <v>4636</v>
      </c>
      <c r="K621" s="32">
        <v>44546</v>
      </c>
    </row>
    <row r="622" spans="1:11" x14ac:dyDescent="0.3">
      <c r="A622" s="23" t="s">
        <v>1511</v>
      </c>
      <c r="B622" s="23" t="s">
        <v>5951</v>
      </c>
      <c r="C622" s="23" t="s">
        <v>4627</v>
      </c>
      <c r="D622" s="31">
        <v>21196</v>
      </c>
      <c r="E622" s="23">
        <v>9371725032</v>
      </c>
      <c r="F622" s="23" t="s">
        <v>5952</v>
      </c>
      <c r="G622" s="23" t="s">
        <v>4833</v>
      </c>
      <c r="H622" s="23" t="s">
        <v>4710</v>
      </c>
      <c r="I622" s="23" t="s">
        <v>4711</v>
      </c>
      <c r="J622" s="23" t="s">
        <v>4730</v>
      </c>
      <c r="K622" s="31">
        <v>45195</v>
      </c>
    </row>
    <row r="623" spans="1:11" x14ac:dyDescent="0.3">
      <c r="A623" s="26" t="s">
        <v>1521</v>
      </c>
      <c r="B623" s="26" t="s">
        <v>5953</v>
      </c>
      <c r="C623" s="23" t="s">
        <v>4627</v>
      </c>
      <c r="D623" s="32">
        <v>37473</v>
      </c>
      <c r="E623" s="26">
        <v>9527678529</v>
      </c>
      <c r="F623" s="26" t="s">
        <v>5954</v>
      </c>
      <c r="G623" s="26" t="s">
        <v>4640</v>
      </c>
      <c r="H623" s="26" t="s">
        <v>4630</v>
      </c>
      <c r="I623" s="26" t="s">
        <v>4631</v>
      </c>
      <c r="J623" s="23" t="s">
        <v>4632</v>
      </c>
      <c r="K623" s="32">
        <v>44543</v>
      </c>
    </row>
    <row r="624" spans="1:11" hidden="1" x14ac:dyDescent="0.3">
      <c r="A624" s="23" t="s">
        <v>5955</v>
      </c>
      <c r="B624" s="23" t="s">
        <v>5956</v>
      </c>
      <c r="C624" s="26" t="s">
        <v>4642</v>
      </c>
      <c r="D624" s="31">
        <v>34160</v>
      </c>
      <c r="E624" s="23">
        <v>9484125249</v>
      </c>
      <c r="F624" s="23" t="s">
        <v>5957</v>
      </c>
      <c r="G624" s="23" t="s">
        <v>4753</v>
      </c>
      <c r="H624" s="23" t="s">
        <v>4630</v>
      </c>
      <c r="I624" s="23" t="s">
        <v>4631</v>
      </c>
      <c r="J624" s="23" t="s">
        <v>4632</v>
      </c>
      <c r="K624" s="31">
        <v>43862</v>
      </c>
    </row>
    <row r="625" spans="1:11" x14ac:dyDescent="0.3">
      <c r="A625" s="26" t="s">
        <v>4207</v>
      </c>
      <c r="B625" s="26" t="s">
        <v>5958</v>
      </c>
      <c r="C625" s="23" t="s">
        <v>4627</v>
      </c>
      <c r="D625" s="32">
        <v>32278</v>
      </c>
      <c r="E625" s="26">
        <v>9936997381</v>
      </c>
      <c r="F625" s="26" t="s">
        <v>5959</v>
      </c>
      <c r="G625" s="26" t="s">
        <v>4656</v>
      </c>
      <c r="H625" s="26" t="s">
        <v>4630</v>
      </c>
      <c r="I625" s="26" t="s">
        <v>4631</v>
      </c>
      <c r="J625" s="23" t="s">
        <v>4632</v>
      </c>
      <c r="K625" s="32">
        <v>43695</v>
      </c>
    </row>
    <row r="626" spans="1:11" hidden="1" x14ac:dyDescent="0.3">
      <c r="A626" s="23" t="s">
        <v>1837</v>
      </c>
      <c r="B626" s="23" t="s">
        <v>5960</v>
      </c>
      <c r="C626" s="26" t="s">
        <v>4642</v>
      </c>
      <c r="D626" s="31">
        <v>20447</v>
      </c>
      <c r="E626" s="23">
        <v>9453120816</v>
      </c>
      <c r="F626" s="23" t="s">
        <v>5961</v>
      </c>
      <c r="G626" s="23" t="s">
        <v>4629</v>
      </c>
      <c r="H626" s="23" t="s">
        <v>4630</v>
      </c>
      <c r="I626" s="23" t="s">
        <v>4631</v>
      </c>
      <c r="J626" s="23" t="s">
        <v>4636</v>
      </c>
      <c r="K626" s="31">
        <v>46037</v>
      </c>
    </row>
    <row r="627" spans="1:11" x14ac:dyDescent="0.3">
      <c r="A627" s="26" t="s">
        <v>5962</v>
      </c>
      <c r="B627" s="26" t="s">
        <v>5963</v>
      </c>
      <c r="C627" s="23" t="s">
        <v>4627</v>
      </c>
      <c r="D627" s="32">
        <v>27713</v>
      </c>
      <c r="E627" s="26">
        <v>9171119440</v>
      </c>
      <c r="F627" s="26" t="s">
        <v>5964</v>
      </c>
      <c r="G627" s="26" t="s">
        <v>4696</v>
      </c>
      <c r="H627" s="26" t="s">
        <v>4697</v>
      </c>
      <c r="I627" s="26" t="s">
        <v>4631</v>
      </c>
      <c r="J627" s="23" t="s">
        <v>4632</v>
      </c>
      <c r="K627" s="32">
        <v>45401</v>
      </c>
    </row>
    <row r="628" spans="1:11" x14ac:dyDescent="0.3">
      <c r="A628" s="23" t="s">
        <v>2102</v>
      </c>
      <c r="B628" s="23" t="s">
        <v>5965</v>
      </c>
      <c r="C628" s="23" t="s">
        <v>4627</v>
      </c>
      <c r="D628" s="31">
        <v>27215</v>
      </c>
      <c r="E628" s="23">
        <v>9702324820</v>
      </c>
      <c r="F628" s="23" t="s">
        <v>5966</v>
      </c>
      <c r="G628" s="23" t="s">
        <v>4696</v>
      </c>
      <c r="H628" s="23" t="s">
        <v>4697</v>
      </c>
      <c r="I628" s="23" t="s">
        <v>4631</v>
      </c>
      <c r="J628" s="26" t="s">
        <v>4636</v>
      </c>
      <c r="K628" s="31">
        <v>43522</v>
      </c>
    </row>
    <row r="629" spans="1:11" x14ac:dyDescent="0.3">
      <c r="A629" s="26" t="s">
        <v>3606</v>
      </c>
      <c r="B629" s="26" t="s">
        <v>5967</v>
      </c>
      <c r="C629" s="23" t="s">
        <v>4627</v>
      </c>
      <c r="D629" s="32">
        <v>22541</v>
      </c>
      <c r="E629" s="26">
        <v>9793927248</v>
      </c>
      <c r="F629" s="26" t="s">
        <v>5968</v>
      </c>
      <c r="G629" s="26" t="s">
        <v>4696</v>
      </c>
      <c r="H629" s="26" t="s">
        <v>4697</v>
      </c>
      <c r="I629" s="26" t="s">
        <v>4631</v>
      </c>
      <c r="J629" s="23" t="s">
        <v>4632</v>
      </c>
      <c r="K629" s="32">
        <v>45451</v>
      </c>
    </row>
    <row r="630" spans="1:11" hidden="1" x14ac:dyDescent="0.3">
      <c r="A630" s="23" t="s">
        <v>2427</v>
      </c>
      <c r="B630" s="23" t="s">
        <v>5969</v>
      </c>
      <c r="C630" s="26" t="s">
        <v>4642</v>
      </c>
      <c r="D630" s="31">
        <v>30579</v>
      </c>
      <c r="E630" s="23">
        <v>9311659485</v>
      </c>
      <c r="F630" s="23" t="s">
        <v>5970</v>
      </c>
      <c r="G630" s="23" t="s">
        <v>4702</v>
      </c>
      <c r="H630" s="23" t="s">
        <v>4677</v>
      </c>
      <c r="I630" s="23" t="s">
        <v>4631</v>
      </c>
      <c r="J630" s="23" t="s">
        <v>4636</v>
      </c>
      <c r="K630" s="31">
        <v>43912</v>
      </c>
    </row>
    <row r="631" spans="1:11" x14ac:dyDescent="0.3">
      <c r="A631" s="26" t="s">
        <v>2237</v>
      </c>
      <c r="B631" s="26" t="s">
        <v>5971</v>
      </c>
      <c r="C631" s="23" t="s">
        <v>4627</v>
      </c>
      <c r="D631" s="32">
        <v>29082</v>
      </c>
      <c r="E631" s="26">
        <v>9228053407</v>
      </c>
      <c r="F631" s="26" t="s">
        <v>5972</v>
      </c>
      <c r="G631" s="26" t="s">
        <v>4676</v>
      </c>
      <c r="H631" s="26" t="s">
        <v>4677</v>
      </c>
      <c r="I631" s="26" t="s">
        <v>4631</v>
      </c>
      <c r="J631" s="26" t="s">
        <v>4636</v>
      </c>
      <c r="K631" s="32">
        <v>44826</v>
      </c>
    </row>
    <row r="632" spans="1:11" hidden="1" x14ac:dyDescent="0.3">
      <c r="A632" s="23" t="s">
        <v>789</v>
      </c>
      <c r="B632" s="23" t="s">
        <v>5973</v>
      </c>
      <c r="C632" s="26" t="s">
        <v>4642</v>
      </c>
      <c r="D632" s="31">
        <v>32635</v>
      </c>
      <c r="E632" s="23">
        <v>9718919629</v>
      </c>
      <c r="F632" s="23" t="s">
        <v>5974</v>
      </c>
      <c r="G632" s="23" t="s">
        <v>4753</v>
      </c>
      <c r="H632" s="23" t="s">
        <v>4630</v>
      </c>
      <c r="I632" s="23" t="s">
        <v>4631</v>
      </c>
      <c r="J632" s="23" t="s">
        <v>4632</v>
      </c>
      <c r="K632" s="31">
        <v>44069</v>
      </c>
    </row>
    <row r="633" spans="1:11" hidden="1" x14ac:dyDescent="0.3">
      <c r="A633" s="26" t="s">
        <v>1999</v>
      </c>
      <c r="B633" s="26" t="s">
        <v>5975</v>
      </c>
      <c r="C633" s="26" t="s">
        <v>4642</v>
      </c>
      <c r="D633" s="32">
        <v>38956</v>
      </c>
      <c r="E633" s="26">
        <v>9595823751</v>
      </c>
      <c r="F633" s="26" t="s">
        <v>5976</v>
      </c>
      <c r="G633" s="26" t="s">
        <v>4629</v>
      </c>
      <c r="H633" s="26" t="s">
        <v>4630</v>
      </c>
      <c r="I633" s="26" t="s">
        <v>4631</v>
      </c>
      <c r="J633" s="26" t="s">
        <v>4632</v>
      </c>
      <c r="K633" s="32">
        <v>43120</v>
      </c>
    </row>
    <row r="634" spans="1:11" x14ac:dyDescent="0.3">
      <c r="A634" s="23" t="s">
        <v>129</v>
      </c>
      <c r="B634" s="23" t="s">
        <v>5977</v>
      </c>
      <c r="C634" s="23" t="s">
        <v>4627</v>
      </c>
      <c r="D634" s="31">
        <v>37570</v>
      </c>
      <c r="E634" s="23">
        <v>9142005043</v>
      </c>
      <c r="F634" s="23" t="s">
        <v>5978</v>
      </c>
      <c r="G634" s="23" t="s">
        <v>4702</v>
      </c>
      <c r="H634" s="23" t="s">
        <v>4677</v>
      </c>
      <c r="I634" s="23" t="s">
        <v>4631</v>
      </c>
      <c r="J634" s="23" t="s">
        <v>4730</v>
      </c>
      <c r="K634" s="31">
        <v>45261</v>
      </c>
    </row>
    <row r="635" spans="1:11" hidden="1" x14ac:dyDescent="0.3">
      <c r="A635" s="26" t="s">
        <v>379</v>
      </c>
      <c r="B635" s="26" t="s">
        <v>5979</v>
      </c>
      <c r="C635" s="26" t="s">
        <v>4642</v>
      </c>
      <c r="D635" s="32">
        <v>23206</v>
      </c>
      <c r="E635" s="26">
        <v>9876587717</v>
      </c>
      <c r="F635" s="26" t="s">
        <v>5980</v>
      </c>
      <c r="G635" s="26" t="s">
        <v>4629</v>
      </c>
      <c r="H635" s="26" t="s">
        <v>4630</v>
      </c>
      <c r="I635" s="26" t="s">
        <v>4631</v>
      </c>
      <c r="J635" s="26" t="s">
        <v>4730</v>
      </c>
      <c r="K635" s="32">
        <v>44801</v>
      </c>
    </row>
    <row r="636" spans="1:11" x14ac:dyDescent="0.3">
      <c r="A636" s="23" t="s">
        <v>1812</v>
      </c>
      <c r="B636" s="23" t="s">
        <v>5981</v>
      </c>
      <c r="C636" s="23" t="s">
        <v>4627</v>
      </c>
      <c r="D636" s="31">
        <v>33208</v>
      </c>
      <c r="E636" s="23">
        <v>9697483848</v>
      </c>
      <c r="F636" s="23" t="s">
        <v>5982</v>
      </c>
      <c r="G636" s="23" t="s">
        <v>4635</v>
      </c>
      <c r="H636" s="23" t="s">
        <v>4630</v>
      </c>
      <c r="I636" s="23" t="s">
        <v>4631</v>
      </c>
      <c r="J636" s="23" t="s">
        <v>5983</v>
      </c>
      <c r="K636" s="31">
        <v>43427</v>
      </c>
    </row>
    <row r="637" spans="1:11" hidden="1" x14ac:dyDescent="0.3">
      <c r="A637" s="26" t="s">
        <v>398</v>
      </c>
      <c r="B637" s="26" t="s">
        <v>5984</v>
      </c>
      <c r="C637" s="26" t="s">
        <v>4642</v>
      </c>
      <c r="D637" s="32">
        <v>32978</v>
      </c>
      <c r="E637" s="26">
        <v>9847814942</v>
      </c>
      <c r="F637" s="26" t="s">
        <v>5985</v>
      </c>
      <c r="G637" s="26" t="s">
        <v>4676</v>
      </c>
      <c r="H637" s="26" t="s">
        <v>4677</v>
      </c>
      <c r="I637" s="26" t="s">
        <v>4631</v>
      </c>
      <c r="J637" s="26" t="s">
        <v>4632</v>
      </c>
      <c r="K637" s="32">
        <v>44323</v>
      </c>
    </row>
    <row r="638" spans="1:11" x14ac:dyDescent="0.3">
      <c r="A638" s="23" t="s">
        <v>1311</v>
      </c>
      <c r="B638" s="23" t="s">
        <v>5986</v>
      </c>
      <c r="C638" s="23" t="s">
        <v>4627</v>
      </c>
      <c r="D638" s="31">
        <v>23456</v>
      </c>
      <c r="E638" s="23">
        <v>9340533586</v>
      </c>
      <c r="F638" s="23" t="s">
        <v>5987</v>
      </c>
      <c r="G638" s="23" t="s">
        <v>4735</v>
      </c>
      <c r="H638" s="23" t="s">
        <v>4735</v>
      </c>
      <c r="I638" s="23" t="s">
        <v>4653</v>
      </c>
      <c r="J638" s="23" t="s">
        <v>4632</v>
      </c>
      <c r="K638" s="31">
        <v>43220</v>
      </c>
    </row>
    <row r="639" spans="1:11" hidden="1" x14ac:dyDescent="0.3">
      <c r="A639" s="26" t="s">
        <v>698</v>
      </c>
      <c r="B639" s="26" t="s">
        <v>5988</v>
      </c>
      <c r="C639" s="26" t="s">
        <v>4642</v>
      </c>
      <c r="D639" s="32">
        <v>30669</v>
      </c>
      <c r="E639" s="26">
        <v>9877661121</v>
      </c>
      <c r="F639" s="26" t="s">
        <v>5989</v>
      </c>
      <c r="G639" s="26" t="s">
        <v>4629</v>
      </c>
      <c r="H639" s="26" t="s">
        <v>4630</v>
      </c>
      <c r="I639" s="26" t="s">
        <v>4631</v>
      </c>
      <c r="J639" s="26" t="s">
        <v>4730</v>
      </c>
      <c r="K639" s="32">
        <v>45917</v>
      </c>
    </row>
    <row r="640" spans="1:11" hidden="1" x14ac:dyDescent="0.3">
      <c r="A640" s="23" t="s">
        <v>3112</v>
      </c>
      <c r="B640" s="23" t="s">
        <v>5990</v>
      </c>
      <c r="C640" s="26" t="s">
        <v>4642</v>
      </c>
      <c r="D640" s="31">
        <v>32177</v>
      </c>
      <c r="E640" s="23">
        <v>9105305741</v>
      </c>
      <c r="F640" s="23" t="s">
        <v>5991</v>
      </c>
      <c r="G640" s="23" t="s">
        <v>4753</v>
      </c>
      <c r="H640" s="23" t="s">
        <v>4630</v>
      </c>
      <c r="I640" s="23" t="s">
        <v>4631</v>
      </c>
      <c r="J640" s="23" t="s">
        <v>4730</v>
      </c>
      <c r="K640" s="31">
        <v>45302</v>
      </c>
    </row>
    <row r="641" spans="1:11" hidden="1" x14ac:dyDescent="0.3">
      <c r="A641" s="26" t="s">
        <v>2167</v>
      </c>
      <c r="B641" s="26" t="s">
        <v>5992</v>
      </c>
      <c r="C641" s="26" t="s">
        <v>4642</v>
      </c>
      <c r="D641" s="32">
        <v>21501</v>
      </c>
      <c r="E641" s="26">
        <v>9151543246</v>
      </c>
      <c r="F641" s="26" t="s">
        <v>5993</v>
      </c>
      <c r="G641" s="26" t="s">
        <v>4709</v>
      </c>
      <c r="H641" s="26" t="s">
        <v>4710</v>
      </c>
      <c r="I641" s="26" t="s">
        <v>4711</v>
      </c>
      <c r="J641" s="26" t="s">
        <v>4632</v>
      </c>
      <c r="K641" s="32">
        <v>43554</v>
      </c>
    </row>
    <row r="642" spans="1:11" x14ac:dyDescent="0.3">
      <c r="A642" s="23" t="s">
        <v>225</v>
      </c>
      <c r="B642" s="23" t="s">
        <v>5994</v>
      </c>
      <c r="C642" s="23" t="s">
        <v>4627</v>
      </c>
      <c r="D642" s="31">
        <v>32527</v>
      </c>
      <c r="E642" s="23">
        <v>9850185649</v>
      </c>
      <c r="F642" s="23" t="s">
        <v>5995</v>
      </c>
      <c r="G642" s="23" t="s">
        <v>4709</v>
      </c>
      <c r="H642" s="23" t="s">
        <v>4710</v>
      </c>
      <c r="I642" s="23" t="s">
        <v>4711</v>
      </c>
      <c r="J642" s="26" t="s">
        <v>4636</v>
      </c>
      <c r="K642" s="31">
        <v>44206</v>
      </c>
    </row>
    <row r="643" spans="1:11" x14ac:dyDescent="0.3">
      <c r="A643" s="26" t="s">
        <v>1152</v>
      </c>
      <c r="B643" s="26" t="s">
        <v>5996</v>
      </c>
      <c r="C643" s="23" t="s">
        <v>4627</v>
      </c>
      <c r="D643" s="32">
        <v>24018</v>
      </c>
      <c r="E643" s="26">
        <v>9442880849</v>
      </c>
      <c r="F643" s="26" t="s">
        <v>5997</v>
      </c>
      <c r="G643" s="26" t="s">
        <v>4753</v>
      </c>
      <c r="H643" s="26" t="s">
        <v>4630</v>
      </c>
      <c r="I643" s="26" t="s">
        <v>4631</v>
      </c>
      <c r="J643" s="23" t="s">
        <v>4632</v>
      </c>
      <c r="K643" s="32">
        <v>43618</v>
      </c>
    </row>
    <row r="644" spans="1:11" hidden="1" x14ac:dyDescent="0.3">
      <c r="A644" s="23" t="s">
        <v>1700</v>
      </c>
      <c r="B644" s="23" t="s">
        <v>5998</v>
      </c>
      <c r="C644" s="26" t="s">
        <v>4642</v>
      </c>
      <c r="D644" s="31">
        <v>24099</v>
      </c>
      <c r="E644" s="23">
        <v>9666494300</v>
      </c>
      <c r="F644" s="23" t="s">
        <v>5999</v>
      </c>
      <c r="G644" s="23" t="s">
        <v>4646</v>
      </c>
      <c r="H644" s="23" t="s">
        <v>4647</v>
      </c>
      <c r="I644" s="23" t="s">
        <v>4648</v>
      </c>
      <c r="J644" s="23" t="s">
        <v>4632</v>
      </c>
      <c r="K644" s="31">
        <v>45238</v>
      </c>
    </row>
    <row r="645" spans="1:11" hidden="1" x14ac:dyDescent="0.3">
      <c r="A645" s="26" t="s">
        <v>3763</v>
      </c>
      <c r="B645" s="26" t="s">
        <v>6000</v>
      </c>
      <c r="C645" s="26" t="s">
        <v>4642</v>
      </c>
      <c r="D645" s="32">
        <v>29282</v>
      </c>
      <c r="E645" s="26">
        <v>9929620151</v>
      </c>
      <c r="F645" s="26" t="s">
        <v>6001</v>
      </c>
      <c r="G645" s="26" t="s">
        <v>4676</v>
      </c>
      <c r="H645" s="26" t="s">
        <v>4677</v>
      </c>
      <c r="I645" s="26" t="s">
        <v>4631</v>
      </c>
      <c r="J645" s="26" t="s">
        <v>4632</v>
      </c>
      <c r="K645" s="32">
        <v>44419</v>
      </c>
    </row>
    <row r="646" spans="1:11" x14ac:dyDescent="0.3">
      <c r="A646" s="23" t="s">
        <v>833</v>
      </c>
      <c r="B646" s="23" t="s">
        <v>6002</v>
      </c>
      <c r="C646" s="23" t="s">
        <v>4627</v>
      </c>
      <c r="D646" s="31">
        <v>29797</v>
      </c>
      <c r="E646" s="23">
        <v>9188899677</v>
      </c>
      <c r="F646" s="23" t="s">
        <v>6003</v>
      </c>
      <c r="G646" s="23" t="s">
        <v>4656</v>
      </c>
      <c r="H646" s="23" t="s">
        <v>4630</v>
      </c>
      <c r="I646" s="23" t="s">
        <v>4631</v>
      </c>
      <c r="J646" s="23" t="s">
        <v>4730</v>
      </c>
      <c r="K646" s="31">
        <v>46014</v>
      </c>
    </row>
    <row r="647" spans="1:11" hidden="1" x14ac:dyDescent="0.3">
      <c r="A647" s="26" t="s">
        <v>2842</v>
      </c>
      <c r="B647" s="26" t="s">
        <v>6004</v>
      </c>
      <c r="C647" s="26" t="s">
        <v>4642</v>
      </c>
      <c r="D647" s="32">
        <v>26836</v>
      </c>
      <c r="E647" s="26">
        <v>9183769826</v>
      </c>
      <c r="F647" s="26" t="s">
        <v>6005</v>
      </c>
      <c r="G647" s="26" t="s">
        <v>4656</v>
      </c>
      <c r="H647" s="26" t="s">
        <v>4630</v>
      </c>
      <c r="I647" s="26" t="s">
        <v>4631</v>
      </c>
      <c r="J647" s="26" t="s">
        <v>4632</v>
      </c>
      <c r="K647" s="32">
        <v>45947</v>
      </c>
    </row>
    <row r="648" spans="1:11" x14ac:dyDescent="0.3">
      <c r="A648" s="23" t="s">
        <v>463</v>
      </c>
      <c r="B648" s="23" t="s">
        <v>6006</v>
      </c>
      <c r="C648" s="23" t="s">
        <v>4627</v>
      </c>
      <c r="D648" s="31">
        <v>20520</v>
      </c>
      <c r="E648" s="23">
        <v>9332073692</v>
      </c>
      <c r="F648" s="23" t="s">
        <v>6007</v>
      </c>
      <c r="G648" s="23" t="s">
        <v>4676</v>
      </c>
      <c r="H648" s="23" t="s">
        <v>4677</v>
      </c>
      <c r="I648" s="23" t="s">
        <v>4631</v>
      </c>
      <c r="J648" s="23" t="s">
        <v>4730</v>
      </c>
      <c r="K648" s="31">
        <v>45847</v>
      </c>
    </row>
    <row r="649" spans="1:11" hidden="1" x14ac:dyDescent="0.3">
      <c r="A649" s="26" t="s">
        <v>4370</v>
      </c>
      <c r="B649" s="26" t="s">
        <v>6008</v>
      </c>
      <c r="C649" s="26" t="s">
        <v>4642</v>
      </c>
      <c r="D649" s="32">
        <v>23515</v>
      </c>
      <c r="E649" s="26">
        <v>9324048532</v>
      </c>
      <c r="F649" s="26" t="s">
        <v>6009</v>
      </c>
      <c r="G649" s="26" t="s">
        <v>4702</v>
      </c>
      <c r="H649" s="26" t="s">
        <v>4677</v>
      </c>
      <c r="I649" s="26" t="s">
        <v>4631</v>
      </c>
      <c r="J649" s="26" t="s">
        <v>4730</v>
      </c>
      <c r="K649" s="32">
        <v>44495</v>
      </c>
    </row>
    <row r="650" spans="1:11" x14ac:dyDescent="0.3">
      <c r="A650" s="23" t="s">
        <v>6010</v>
      </c>
      <c r="B650" s="23" t="s">
        <v>6011</v>
      </c>
      <c r="C650" s="23" t="s">
        <v>4627</v>
      </c>
      <c r="D650" s="31">
        <v>30358</v>
      </c>
      <c r="E650" s="23">
        <v>9860759357</v>
      </c>
      <c r="F650" s="23" t="s">
        <v>6012</v>
      </c>
      <c r="G650" s="23" t="s">
        <v>4672</v>
      </c>
      <c r="H650" s="23" t="s">
        <v>4673</v>
      </c>
      <c r="I650" s="23" t="s">
        <v>4631</v>
      </c>
      <c r="J650" s="26" t="s">
        <v>4636</v>
      </c>
      <c r="K650" s="31">
        <v>44378</v>
      </c>
    </row>
    <row r="651" spans="1:11" hidden="1" x14ac:dyDescent="0.3">
      <c r="A651" s="26" t="s">
        <v>2722</v>
      </c>
      <c r="B651" s="26" t="s">
        <v>6013</v>
      </c>
      <c r="C651" s="26" t="s">
        <v>4642</v>
      </c>
      <c r="D651" s="32">
        <v>23552</v>
      </c>
      <c r="E651" s="26">
        <v>9334918423</v>
      </c>
      <c r="F651" s="26" t="s">
        <v>6014</v>
      </c>
      <c r="G651" s="26" t="s">
        <v>4753</v>
      </c>
      <c r="H651" s="26" t="s">
        <v>4630</v>
      </c>
      <c r="I651" s="26" t="s">
        <v>4631</v>
      </c>
      <c r="J651" s="26" t="s">
        <v>4632</v>
      </c>
      <c r="K651" s="32">
        <v>43633</v>
      </c>
    </row>
    <row r="652" spans="1:11" hidden="1" x14ac:dyDescent="0.3">
      <c r="A652" s="23" t="s">
        <v>3419</v>
      </c>
      <c r="B652" s="23" t="s">
        <v>6015</v>
      </c>
      <c r="C652" s="26" t="s">
        <v>4642</v>
      </c>
      <c r="D652" s="31">
        <v>36915</v>
      </c>
      <c r="E652" s="23">
        <v>9937541239</v>
      </c>
      <c r="F652" s="23" t="s">
        <v>6016</v>
      </c>
      <c r="G652" s="23" t="s">
        <v>4897</v>
      </c>
      <c r="H652" s="23" t="s">
        <v>4898</v>
      </c>
      <c r="I652" s="23" t="s">
        <v>4653</v>
      </c>
      <c r="J652" s="23" t="s">
        <v>4632</v>
      </c>
      <c r="K652" s="31">
        <v>43932</v>
      </c>
    </row>
    <row r="653" spans="1:11" x14ac:dyDescent="0.3">
      <c r="A653" s="26" t="s">
        <v>3951</v>
      </c>
      <c r="B653" s="26" t="s">
        <v>6017</v>
      </c>
      <c r="C653" s="23" t="s">
        <v>4627</v>
      </c>
      <c r="D653" s="32">
        <v>25470</v>
      </c>
      <c r="E653" s="26">
        <v>9429796342</v>
      </c>
      <c r="F653" s="26" t="s">
        <v>6018</v>
      </c>
      <c r="G653" s="26" t="s">
        <v>4661</v>
      </c>
      <c r="H653" s="26" t="s">
        <v>4630</v>
      </c>
      <c r="I653" s="26" t="s">
        <v>4631</v>
      </c>
      <c r="J653" s="26" t="s">
        <v>4636</v>
      </c>
      <c r="K653" s="32">
        <v>45911</v>
      </c>
    </row>
    <row r="654" spans="1:11" x14ac:dyDescent="0.3">
      <c r="A654" s="23" t="s">
        <v>364</v>
      </c>
      <c r="B654" s="23" t="s">
        <v>6019</v>
      </c>
      <c r="C654" s="23" t="s">
        <v>4627</v>
      </c>
      <c r="D654" s="31">
        <v>23601</v>
      </c>
      <c r="E654" s="23">
        <v>9358301976</v>
      </c>
      <c r="F654" s="23" t="s">
        <v>6020</v>
      </c>
      <c r="G654" s="23" t="s">
        <v>4684</v>
      </c>
      <c r="H654" s="23" t="s">
        <v>4685</v>
      </c>
      <c r="I654" s="23" t="s">
        <v>4648</v>
      </c>
      <c r="J654" s="23" t="s">
        <v>4730</v>
      </c>
      <c r="K654" s="31">
        <v>43552</v>
      </c>
    </row>
    <row r="655" spans="1:11" hidden="1" x14ac:dyDescent="0.3">
      <c r="A655" s="26" t="s">
        <v>468</v>
      </c>
      <c r="B655" s="26" t="s">
        <v>6021</v>
      </c>
      <c r="C655" s="26" t="s">
        <v>4642</v>
      </c>
      <c r="D655" s="32">
        <v>21026</v>
      </c>
      <c r="E655" s="26">
        <v>9810694145</v>
      </c>
      <c r="F655" s="26" t="s">
        <v>6022</v>
      </c>
      <c r="G655" s="26" t="s">
        <v>4676</v>
      </c>
      <c r="H655" s="26" t="s">
        <v>4677</v>
      </c>
      <c r="I655" s="26" t="s">
        <v>4631</v>
      </c>
      <c r="J655" s="26" t="s">
        <v>4730</v>
      </c>
      <c r="K655" s="32">
        <v>45051</v>
      </c>
    </row>
    <row r="656" spans="1:11" x14ac:dyDescent="0.3">
      <c r="A656" s="23" t="s">
        <v>692</v>
      </c>
      <c r="B656" s="23" t="s">
        <v>6023</v>
      </c>
      <c r="C656" s="23" t="s">
        <v>4627</v>
      </c>
      <c r="D656" s="31">
        <v>38122</v>
      </c>
      <c r="E656" s="23">
        <v>9480562915</v>
      </c>
      <c r="F656" s="23" t="s">
        <v>6024</v>
      </c>
      <c r="G656" s="23" t="s">
        <v>4635</v>
      </c>
      <c r="H656" s="23" t="s">
        <v>4630</v>
      </c>
      <c r="I656" s="23" t="s">
        <v>4631</v>
      </c>
      <c r="J656" s="26" t="s">
        <v>4636</v>
      </c>
      <c r="K656" s="31">
        <v>43445</v>
      </c>
    </row>
    <row r="657" spans="1:11" x14ac:dyDescent="0.3">
      <c r="A657" s="26" t="s">
        <v>4368</v>
      </c>
      <c r="B657" s="26" t="s">
        <v>6025</v>
      </c>
      <c r="C657" s="23" t="s">
        <v>4627</v>
      </c>
      <c r="D657" s="32">
        <v>34208</v>
      </c>
      <c r="E657" s="26">
        <v>9458350064</v>
      </c>
      <c r="F657" s="26" t="s">
        <v>6026</v>
      </c>
      <c r="G657" s="26" t="s">
        <v>4753</v>
      </c>
      <c r="H657" s="26" t="s">
        <v>4630</v>
      </c>
      <c r="I657" s="26" t="s">
        <v>4631</v>
      </c>
      <c r="J657" s="26" t="s">
        <v>4636</v>
      </c>
      <c r="K657" s="32">
        <v>45181</v>
      </c>
    </row>
    <row r="658" spans="1:11" x14ac:dyDescent="0.3">
      <c r="A658" s="23" t="s">
        <v>843</v>
      </c>
      <c r="B658" s="23" t="s">
        <v>6027</v>
      </c>
      <c r="C658" s="23" t="s">
        <v>4627</v>
      </c>
      <c r="D658" s="31">
        <v>21700</v>
      </c>
      <c r="E658" s="23">
        <v>9510730433</v>
      </c>
      <c r="F658" s="23" t="s">
        <v>6028</v>
      </c>
      <c r="G658" s="23" t="s">
        <v>4640</v>
      </c>
      <c r="H658" s="23" t="s">
        <v>4630</v>
      </c>
      <c r="I658" s="23" t="s">
        <v>4631</v>
      </c>
      <c r="J658" s="26" t="s">
        <v>4636</v>
      </c>
      <c r="K658" s="31">
        <v>45757</v>
      </c>
    </row>
    <row r="659" spans="1:11" x14ac:dyDescent="0.3">
      <c r="A659" s="26" t="s">
        <v>1178</v>
      </c>
      <c r="B659" s="26" t="s">
        <v>6029</v>
      </c>
      <c r="C659" s="23" t="s">
        <v>4627</v>
      </c>
      <c r="D659" s="32">
        <v>26297</v>
      </c>
      <c r="E659" s="26">
        <v>9289671239</v>
      </c>
      <c r="F659" s="26" t="s">
        <v>6030</v>
      </c>
      <c r="G659" s="26" t="s">
        <v>4702</v>
      </c>
      <c r="H659" s="26" t="s">
        <v>4677</v>
      </c>
      <c r="I659" s="26" t="s">
        <v>4631</v>
      </c>
      <c r="J659" s="26" t="s">
        <v>4730</v>
      </c>
      <c r="K659" s="32">
        <v>44750</v>
      </c>
    </row>
    <row r="660" spans="1:11" hidden="1" x14ac:dyDescent="0.3">
      <c r="A660" s="23" t="s">
        <v>1337</v>
      </c>
      <c r="B660" s="23" t="s">
        <v>7259</v>
      </c>
      <c r="C660" s="26" t="s">
        <v>4642</v>
      </c>
      <c r="D660" s="31">
        <v>37084</v>
      </c>
      <c r="E660" s="23">
        <v>9217236027</v>
      </c>
      <c r="F660" s="23" t="s">
        <v>6031</v>
      </c>
      <c r="G660" s="23" t="s">
        <v>4672</v>
      </c>
      <c r="H660" s="23" t="s">
        <v>4673</v>
      </c>
      <c r="I660" s="23" t="s">
        <v>4631</v>
      </c>
      <c r="J660" s="23" t="s">
        <v>4632</v>
      </c>
      <c r="K660" s="31">
        <v>44876</v>
      </c>
    </row>
    <row r="661" spans="1:11" hidden="1" x14ac:dyDescent="0.3">
      <c r="A661" s="26" t="s">
        <v>2071</v>
      </c>
      <c r="B661" s="26" t="s">
        <v>6032</v>
      </c>
      <c r="C661" s="26" t="s">
        <v>4642</v>
      </c>
      <c r="D661" s="32">
        <v>27285</v>
      </c>
      <c r="E661" s="26">
        <v>9157056243</v>
      </c>
      <c r="F661" s="26" t="s">
        <v>6033</v>
      </c>
      <c r="G661" s="26" t="s">
        <v>4656</v>
      </c>
      <c r="H661" s="26" t="s">
        <v>4630</v>
      </c>
      <c r="I661" s="26" t="s">
        <v>4631</v>
      </c>
      <c r="J661" s="26" t="s">
        <v>4632</v>
      </c>
      <c r="K661" s="32">
        <v>43572</v>
      </c>
    </row>
    <row r="662" spans="1:11" hidden="1" x14ac:dyDescent="0.3">
      <c r="A662" s="23" t="s">
        <v>1424</v>
      </c>
      <c r="B662" s="23" t="s">
        <v>6034</v>
      </c>
      <c r="C662" s="26" t="s">
        <v>4642</v>
      </c>
      <c r="D662" s="31">
        <v>37526</v>
      </c>
      <c r="E662" s="23">
        <v>9395772367</v>
      </c>
      <c r="F662" s="23" t="s">
        <v>6035</v>
      </c>
      <c r="G662" s="23" t="s">
        <v>5654</v>
      </c>
      <c r="H662" s="23" t="s">
        <v>5655</v>
      </c>
      <c r="I662" s="23" t="s">
        <v>4648</v>
      </c>
      <c r="J662" s="23" t="s">
        <v>4636</v>
      </c>
      <c r="K662" s="31">
        <v>43514</v>
      </c>
    </row>
    <row r="663" spans="1:11" hidden="1" x14ac:dyDescent="0.3">
      <c r="A663" s="26" t="s">
        <v>3362</v>
      </c>
      <c r="B663" s="26" t="s">
        <v>6036</v>
      </c>
      <c r="C663" s="26" t="s">
        <v>4642</v>
      </c>
      <c r="D663" s="32">
        <v>33346</v>
      </c>
      <c r="E663" s="26">
        <v>9521857514</v>
      </c>
      <c r="F663" s="26" t="s">
        <v>6037</v>
      </c>
      <c r="G663" s="26" t="s">
        <v>4696</v>
      </c>
      <c r="H663" s="26" t="s">
        <v>4697</v>
      </c>
      <c r="I663" s="26" t="s">
        <v>4631</v>
      </c>
      <c r="J663" s="26" t="s">
        <v>4632</v>
      </c>
      <c r="K663" s="32">
        <v>44706</v>
      </c>
    </row>
    <row r="664" spans="1:11" hidden="1" x14ac:dyDescent="0.3">
      <c r="A664" s="23" t="s">
        <v>2691</v>
      </c>
      <c r="B664" s="23" t="s">
        <v>6038</v>
      </c>
      <c r="C664" s="26" t="s">
        <v>4642</v>
      </c>
      <c r="D664" s="31">
        <v>25694</v>
      </c>
      <c r="E664" s="23">
        <v>9473268212</v>
      </c>
      <c r="F664" s="23" t="s">
        <v>6039</v>
      </c>
      <c r="G664" s="23" t="s">
        <v>4640</v>
      </c>
      <c r="H664" s="23" t="s">
        <v>4630</v>
      </c>
      <c r="I664" s="23" t="s">
        <v>4631</v>
      </c>
      <c r="J664" s="23" t="s">
        <v>4636</v>
      </c>
      <c r="K664" s="31">
        <v>43934</v>
      </c>
    </row>
    <row r="665" spans="1:11" hidden="1" x14ac:dyDescent="0.3">
      <c r="A665" s="26" t="s">
        <v>279</v>
      </c>
      <c r="B665" s="26" t="s">
        <v>6040</v>
      </c>
      <c r="C665" s="26" t="s">
        <v>4642</v>
      </c>
      <c r="D665" s="32">
        <v>20191</v>
      </c>
      <c r="E665" s="26">
        <v>9298726872</v>
      </c>
      <c r="F665" s="26" t="s">
        <v>6041</v>
      </c>
      <c r="G665" s="26" t="s">
        <v>4696</v>
      </c>
      <c r="H665" s="26" t="s">
        <v>4697</v>
      </c>
      <c r="I665" s="26" t="s">
        <v>4631</v>
      </c>
      <c r="J665" s="26" t="s">
        <v>4636</v>
      </c>
      <c r="K665" s="32">
        <v>43487</v>
      </c>
    </row>
    <row r="666" spans="1:11" hidden="1" x14ac:dyDescent="0.3">
      <c r="A666" s="23" t="s">
        <v>1581</v>
      </c>
      <c r="B666" s="23" t="s">
        <v>6042</v>
      </c>
      <c r="C666" s="26" t="s">
        <v>4642</v>
      </c>
      <c r="D666" s="31">
        <v>30094</v>
      </c>
      <c r="E666" s="23">
        <v>9356215726</v>
      </c>
      <c r="F666" s="23" t="s">
        <v>6043</v>
      </c>
      <c r="G666" s="23" t="s">
        <v>4696</v>
      </c>
      <c r="H666" s="23" t="s">
        <v>4697</v>
      </c>
      <c r="I666" s="23" t="s">
        <v>4631</v>
      </c>
      <c r="J666" s="23" t="s">
        <v>4636</v>
      </c>
      <c r="K666" s="31">
        <v>45918</v>
      </c>
    </row>
    <row r="667" spans="1:11" hidden="1" x14ac:dyDescent="0.3">
      <c r="A667" s="26" t="s">
        <v>1239</v>
      </c>
      <c r="B667" s="26" t="s">
        <v>6044</v>
      </c>
      <c r="C667" s="26" t="s">
        <v>4642</v>
      </c>
      <c r="D667" s="32">
        <v>30974</v>
      </c>
      <c r="E667" s="26">
        <v>9252292721</v>
      </c>
      <c r="F667" s="26" t="s">
        <v>6045</v>
      </c>
      <c r="G667" s="26" t="s">
        <v>4661</v>
      </c>
      <c r="H667" s="26" t="s">
        <v>4630</v>
      </c>
      <c r="I667" s="26" t="s">
        <v>4631</v>
      </c>
      <c r="J667" s="26" t="s">
        <v>4730</v>
      </c>
      <c r="K667" s="32">
        <v>44965</v>
      </c>
    </row>
    <row r="668" spans="1:11" x14ac:dyDescent="0.3">
      <c r="A668" s="23" t="s">
        <v>3091</v>
      </c>
      <c r="B668" s="23" t="s">
        <v>6046</v>
      </c>
      <c r="C668" s="23" t="s">
        <v>4627</v>
      </c>
      <c r="D668" s="31">
        <v>20772</v>
      </c>
      <c r="E668" s="23">
        <v>9383287655</v>
      </c>
      <c r="F668" s="23" t="s">
        <v>6047</v>
      </c>
      <c r="G668" s="23" t="s">
        <v>4646</v>
      </c>
      <c r="H668" s="23" t="s">
        <v>4647</v>
      </c>
      <c r="I668" s="23" t="s">
        <v>4648</v>
      </c>
      <c r="J668" s="26" t="s">
        <v>4636</v>
      </c>
      <c r="K668" s="31">
        <v>43828</v>
      </c>
    </row>
    <row r="669" spans="1:11" hidden="1" x14ac:dyDescent="0.3">
      <c r="A669" s="26" t="s">
        <v>1285</v>
      </c>
      <c r="B669" s="26" t="s">
        <v>6048</v>
      </c>
      <c r="C669" s="26" t="s">
        <v>4642</v>
      </c>
      <c r="D669" s="32">
        <v>35616</v>
      </c>
      <c r="E669" s="26">
        <v>9101080693</v>
      </c>
      <c r="F669" s="26" t="s">
        <v>6049</v>
      </c>
      <c r="G669" s="26" t="s">
        <v>4836</v>
      </c>
      <c r="H669" s="26" t="s">
        <v>4837</v>
      </c>
      <c r="I669" s="26" t="s">
        <v>4711</v>
      </c>
      <c r="J669" s="26" t="s">
        <v>4632</v>
      </c>
      <c r="K669" s="32">
        <v>45489</v>
      </c>
    </row>
    <row r="670" spans="1:11" hidden="1" x14ac:dyDescent="0.3">
      <c r="A670" s="23" t="s">
        <v>806</v>
      </c>
      <c r="B670" s="23" t="s">
        <v>6050</v>
      </c>
      <c r="C670" s="26" t="s">
        <v>4642</v>
      </c>
      <c r="D670" s="31">
        <v>21570</v>
      </c>
      <c r="E670" s="23">
        <v>9709098013</v>
      </c>
      <c r="F670" s="23" t="s">
        <v>6051</v>
      </c>
      <c r="G670" s="23" t="s">
        <v>4656</v>
      </c>
      <c r="H670" s="23" t="s">
        <v>4630</v>
      </c>
      <c r="I670" s="23" t="s">
        <v>4631</v>
      </c>
      <c r="J670" s="23" t="s">
        <v>4636</v>
      </c>
      <c r="K670" s="31">
        <v>43172</v>
      </c>
    </row>
    <row r="671" spans="1:11" hidden="1" x14ac:dyDescent="0.3">
      <c r="A671" s="26" t="s">
        <v>1579</v>
      </c>
      <c r="B671" s="26" t="s">
        <v>6052</v>
      </c>
      <c r="C671" s="26" t="s">
        <v>4642</v>
      </c>
      <c r="D671" s="32">
        <v>37302</v>
      </c>
      <c r="E671" s="26">
        <v>9279642094</v>
      </c>
      <c r="F671" s="26" t="s">
        <v>6053</v>
      </c>
      <c r="G671" s="26" t="s">
        <v>4640</v>
      </c>
      <c r="H671" s="26" t="s">
        <v>4630</v>
      </c>
      <c r="I671" s="26" t="s">
        <v>4631</v>
      </c>
      <c r="J671" s="26" t="s">
        <v>4632</v>
      </c>
      <c r="K671" s="32">
        <v>45161</v>
      </c>
    </row>
    <row r="672" spans="1:11" hidden="1" x14ac:dyDescent="0.3">
      <c r="A672" s="23" t="s">
        <v>1747</v>
      </c>
      <c r="B672" s="23" t="s">
        <v>6054</v>
      </c>
      <c r="C672" s="26" t="s">
        <v>4642</v>
      </c>
      <c r="D672" s="31">
        <v>31089</v>
      </c>
      <c r="E672" s="23">
        <v>9626844145</v>
      </c>
      <c r="F672" s="23" t="s">
        <v>6055</v>
      </c>
      <c r="G672" s="23" t="s">
        <v>4661</v>
      </c>
      <c r="H672" s="23" t="s">
        <v>4630</v>
      </c>
      <c r="I672" s="23" t="s">
        <v>4631</v>
      </c>
      <c r="J672" s="23" t="s">
        <v>4730</v>
      </c>
      <c r="K672" s="31">
        <v>44954</v>
      </c>
    </row>
    <row r="673" spans="1:11" x14ac:dyDescent="0.3">
      <c r="A673" s="26" t="s">
        <v>2497</v>
      </c>
      <c r="B673" s="26" t="s">
        <v>6056</v>
      </c>
      <c r="C673" s="23" t="s">
        <v>4627</v>
      </c>
      <c r="D673" s="32">
        <v>36031</v>
      </c>
      <c r="E673" s="26">
        <v>9491152693</v>
      </c>
      <c r="F673" s="26" t="s">
        <v>6057</v>
      </c>
      <c r="G673" s="26" t="s">
        <v>4672</v>
      </c>
      <c r="H673" s="26" t="s">
        <v>4673</v>
      </c>
      <c r="I673" s="26" t="s">
        <v>4631</v>
      </c>
      <c r="J673" s="26" t="s">
        <v>4636</v>
      </c>
      <c r="K673" s="32">
        <v>44139</v>
      </c>
    </row>
    <row r="674" spans="1:11" hidden="1" x14ac:dyDescent="0.3">
      <c r="A674" s="23" t="s">
        <v>1491</v>
      </c>
      <c r="B674" s="23" t="s">
        <v>6058</v>
      </c>
      <c r="C674" s="26" t="s">
        <v>4642</v>
      </c>
      <c r="D674" s="31">
        <v>31025</v>
      </c>
      <c r="E674" s="23">
        <v>9931641272</v>
      </c>
      <c r="F674" s="23" t="s">
        <v>6059</v>
      </c>
      <c r="G674" s="23" t="s">
        <v>4635</v>
      </c>
      <c r="H674" s="23" t="s">
        <v>4630</v>
      </c>
      <c r="I674" s="23" t="s">
        <v>4631</v>
      </c>
      <c r="J674" s="23" t="s">
        <v>4636</v>
      </c>
      <c r="K674" s="31">
        <v>45222</v>
      </c>
    </row>
    <row r="675" spans="1:11" hidden="1" x14ac:dyDescent="0.3">
      <c r="A675" s="26" t="s">
        <v>2614</v>
      </c>
      <c r="B675" s="26" t="s">
        <v>6060</v>
      </c>
      <c r="C675" s="26" t="s">
        <v>4642</v>
      </c>
      <c r="D675" s="32">
        <v>28935</v>
      </c>
      <c r="E675" s="26">
        <v>9657603687</v>
      </c>
      <c r="F675" s="26" t="s">
        <v>6061</v>
      </c>
      <c r="G675" s="26" t="s">
        <v>4696</v>
      </c>
      <c r="H675" s="26" t="s">
        <v>4697</v>
      </c>
      <c r="I675" s="26" t="s">
        <v>4631</v>
      </c>
      <c r="J675" s="26" t="s">
        <v>4636</v>
      </c>
      <c r="K675" s="32">
        <v>45909</v>
      </c>
    </row>
    <row r="676" spans="1:11" hidden="1" x14ac:dyDescent="0.3">
      <c r="A676" s="23" t="s">
        <v>2628</v>
      </c>
      <c r="B676" s="23" t="s">
        <v>6062</v>
      </c>
      <c r="C676" s="26" t="s">
        <v>4642</v>
      </c>
      <c r="D676" s="31">
        <v>33535</v>
      </c>
      <c r="E676" s="23">
        <v>9807989829</v>
      </c>
      <c r="F676" s="23" t="s">
        <v>6063</v>
      </c>
      <c r="G676" s="23" t="s">
        <v>4629</v>
      </c>
      <c r="H676" s="23" t="s">
        <v>4630</v>
      </c>
      <c r="I676" s="23" t="s">
        <v>4631</v>
      </c>
      <c r="J676" s="23" t="s">
        <v>4730</v>
      </c>
      <c r="K676" s="31">
        <v>44003</v>
      </c>
    </row>
    <row r="677" spans="1:11" hidden="1" x14ac:dyDescent="0.3">
      <c r="A677" s="26" t="s">
        <v>289</v>
      </c>
      <c r="B677" s="26" t="s">
        <v>6064</v>
      </c>
      <c r="C677" s="26" t="s">
        <v>4642</v>
      </c>
      <c r="D677" s="32">
        <v>39016</v>
      </c>
      <c r="E677" s="26">
        <v>9562482630</v>
      </c>
      <c r="F677" s="26" t="s">
        <v>6065</v>
      </c>
      <c r="G677" s="26" t="s">
        <v>4897</v>
      </c>
      <c r="H677" s="26" t="s">
        <v>4898</v>
      </c>
      <c r="I677" s="26" t="s">
        <v>4653</v>
      </c>
      <c r="J677" s="26" t="s">
        <v>4730</v>
      </c>
      <c r="K677" s="32">
        <v>45951</v>
      </c>
    </row>
    <row r="678" spans="1:11" x14ac:dyDescent="0.3">
      <c r="A678" s="23" t="s">
        <v>1941</v>
      </c>
      <c r="B678" s="23" t="s">
        <v>6066</v>
      </c>
      <c r="C678" s="23" t="s">
        <v>4627</v>
      </c>
      <c r="D678" s="31">
        <v>32469</v>
      </c>
      <c r="E678" s="23">
        <v>9215890734</v>
      </c>
      <c r="F678" s="23" t="s">
        <v>6067</v>
      </c>
      <c r="G678" s="23" t="s">
        <v>4661</v>
      </c>
      <c r="H678" s="23" t="s">
        <v>4630</v>
      </c>
      <c r="I678" s="23" t="s">
        <v>4631</v>
      </c>
      <c r="J678" s="23" t="s">
        <v>4730</v>
      </c>
      <c r="K678" s="31">
        <v>45717</v>
      </c>
    </row>
    <row r="679" spans="1:11" x14ac:dyDescent="0.3">
      <c r="A679" s="26" t="s">
        <v>3821</v>
      </c>
      <c r="B679" s="26" t="s">
        <v>6068</v>
      </c>
      <c r="C679" s="23" t="s">
        <v>4627</v>
      </c>
      <c r="D679" s="32">
        <v>37355</v>
      </c>
      <c r="E679" s="26">
        <v>9384873724</v>
      </c>
      <c r="F679" s="26" t="s">
        <v>6069</v>
      </c>
      <c r="G679" s="26" t="s">
        <v>4646</v>
      </c>
      <c r="H679" s="26" t="s">
        <v>4647</v>
      </c>
      <c r="I679" s="26" t="s">
        <v>4648</v>
      </c>
      <c r="J679" s="23" t="s">
        <v>4632</v>
      </c>
      <c r="K679" s="32">
        <v>43817</v>
      </c>
    </row>
    <row r="680" spans="1:11" hidden="1" x14ac:dyDescent="0.3">
      <c r="A680" s="23" t="s">
        <v>1595</v>
      </c>
      <c r="B680" s="23" t="s">
        <v>7282</v>
      </c>
      <c r="C680" s="26" t="s">
        <v>4642</v>
      </c>
      <c r="D680" s="31">
        <v>33763</v>
      </c>
      <c r="E680" s="23">
        <v>9432133365</v>
      </c>
      <c r="F680" s="23" t="s">
        <v>6070</v>
      </c>
      <c r="G680" s="23" t="s">
        <v>4914</v>
      </c>
      <c r="H680" s="23" t="s">
        <v>4652</v>
      </c>
      <c r="I680" s="23" t="s">
        <v>4653</v>
      </c>
      <c r="J680" s="23" t="s">
        <v>4636</v>
      </c>
      <c r="K680" s="31">
        <v>44232</v>
      </c>
    </row>
    <row r="681" spans="1:11" hidden="1" x14ac:dyDescent="0.3">
      <c r="A681" s="26" t="s">
        <v>43</v>
      </c>
      <c r="B681" s="26" t="s">
        <v>6071</v>
      </c>
      <c r="C681" s="26" t="s">
        <v>4642</v>
      </c>
      <c r="D681" s="32">
        <v>31338</v>
      </c>
      <c r="E681" s="26">
        <v>9232028651</v>
      </c>
      <c r="F681" s="26" t="s">
        <v>6072</v>
      </c>
      <c r="G681" s="26" t="s">
        <v>4696</v>
      </c>
      <c r="H681" s="26" t="s">
        <v>4697</v>
      </c>
      <c r="I681" s="26" t="s">
        <v>4631</v>
      </c>
      <c r="J681" s="26" t="s">
        <v>4636</v>
      </c>
      <c r="K681" s="32">
        <v>45609</v>
      </c>
    </row>
    <row r="682" spans="1:11" hidden="1" x14ac:dyDescent="0.3">
      <c r="A682" s="23" t="s">
        <v>2768</v>
      </c>
      <c r="B682" s="23" t="s">
        <v>6073</v>
      </c>
      <c r="C682" s="26" t="s">
        <v>4642</v>
      </c>
      <c r="D682" s="31">
        <v>31460</v>
      </c>
      <c r="E682" s="23">
        <v>9218316226</v>
      </c>
      <c r="F682" s="23" t="s">
        <v>6074</v>
      </c>
      <c r="G682" s="23" t="s">
        <v>4676</v>
      </c>
      <c r="H682" s="23" t="s">
        <v>4677</v>
      </c>
      <c r="I682" s="23" t="s">
        <v>4631</v>
      </c>
      <c r="J682" s="23" t="s">
        <v>4632</v>
      </c>
      <c r="K682" s="31">
        <v>44282</v>
      </c>
    </row>
    <row r="683" spans="1:11" hidden="1" x14ac:dyDescent="0.3">
      <c r="A683" s="26" t="s">
        <v>1702</v>
      </c>
      <c r="B683" s="26" t="s">
        <v>6075</v>
      </c>
      <c r="C683" s="26" t="s">
        <v>4642</v>
      </c>
      <c r="D683" s="32">
        <v>25012</v>
      </c>
      <c r="E683" s="26">
        <v>9411150812</v>
      </c>
      <c r="F683" s="26" t="s">
        <v>6076</v>
      </c>
      <c r="G683" s="26" t="s">
        <v>4777</v>
      </c>
      <c r="H683" s="26" t="s">
        <v>4778</v>
      </c>
      <c r="I683" s="26" t="s">
        <v>4653</v>
      </c>
      <c r="J683" s="26" t="s">
        <v>4636</v>
      </c>
      <c r="K683" s="32">
        <v>45243</v>
      </c>
    </row>
    <row r="684" spans="1:11" hidden="1" x14ac:dyDescent="0.3">
      <c r="A684" s="23" t="s">
        <v>1559</v>
      </c>
      <c r="B684" s="23" t="s">
        <v>6077</v>
      </c>
      <c r="C684" s="26" t="s">
        <v>4642</v>
      </c>
      <c r="D684" s="31">
        <v>29535</v>
      </c>
      <c r="E684" s="23">
        <v>9958762678</v>
      </c>
      <c r="F684" s="23" t="s">
        <v>6078</v>
      </c>
      <c r="G684" s="23" t="s">
        <v>4753</v>
      </c>
      <c r="H684" s="23" t="s">
        <v>4630</v>
      </c>
      <c r="I684" s="23" t="s">
        <v>4631</v>
      </c>
      <c r="J684" s="23" t="s">
        <v>4636</v>
      </c>
      <c r="K684" s="31">
        <v>43365</v>
      </c>
    </row>
    <row r="685" spans="1:11" x14ac:dyDescent="0.3">
      <c r="A685" s="26" t="s">
        <v>558</v>
      </c>
      <c r="B685" s="26" t="s">
        <v>7259</v>
      </c>
      <c r="C685" s="23" t="s">
        <v>4627</v>
      </c>
      <c r="D685" s="32">
        <v>29363</v>
      </c>
      <c r="E685" s="26">
        <v>9232538144</v>
      </c>
      <c r="F685" s="26" t="s">
        <v>6079</v>
      </c>
      <c r="G685" s="26" t="s">
        <v>4676</v>
      </c>
      <c r="H685" s="26" t="s">
        <v>4677</v>
      </c>
      <c r="I685" s="26" t="s">
        <v>4631</v>
      </c>
      <c r="J685" s="26" t="s">
        <v>4730</v>
      </c>
      <c r="K685" s="32">
        <v>45530</v>
      </c>
    </row>
    <row r="686" spans="1:11" hidden="1" x14ac:dyDescent="0.3">
      <c r="A686" s="23" t="s">
        <v>1772</v>
      </c>
      <c r="B686" s="23" t="s">
        <v>6080</v>
      </c>
      <c r="C686" s="26" t="s">
        <v>4642</v>
      </c>
      <c r="D686" s="31">
        <v>31632</v>
      </c>
      <c r="E686" s="23">
        <v>9995618851</v>
      </c>
      <c r="F686" s="23" t="s">
        <v>6081</v>
      </c>
      <c r="G686" s="23" t="s">
        <v>4640</v>
      </c>
      <c r="H686" s="23" t="s">
        <v>4630</v>
      </c>
      <c r="I686" s="23" t="s">
        <v>4631</v>
      </c>
      <c r="J686" s="23" t="s">
        <v>4730</v>
      </c>
      <c r="K686" s="31">
        <v>45805</v>
      </c>
    </row>
    <row r="687" spans="1:11" x14ac:dyDescent="0.3">
      <c r="A687" s="26" t="s">
        <v>931</v>
      </c>
      <c r="B687" s="26" t="s">
        <v>6082</v>
      </c>
      <c r="C687" s="23" t="s">
        <v>4627</v>
      </c>
      <c r="D687" s="32">
        <v>29372</v>
      </c>
      <c r="E687" s="26">
        <v>9814388348</v>
      </c>
      <c r="F687" s="26" t="s">
        <v>6083</v>
      </c>
      <c r="G687" s="26" t="s">
        <v>4640</v>
      </c>
      <c r="H687" s="26" t="s">
        <v>4630</v>
      </c>
      <c r="I687" s="26" t="s">
        <v>4631</v>
      </c>
      <c r="J687" s="26" t="s">
        <v>4730</v>
      </c>
      <c r="K687" s="32">
        <v>45157</v>
      </c>
    </row>
    <row r="688" spans="1:11" hidden="1" x14ac:dyDescent="0.3">
      <c r="A688" s="23" t="s">
        <v>6084</v>
      </c>
      <c r="B688" s="23" t="s">
        <v>6085</v>
      </c>
      <c r="C688" s="26" t="s">
        <v>4642</v>
      </c>
      <c r="D688" s="31">
        <v>28959</v>
      </c>
      <c r="E688" s="23">
        <v>9887109809</v>
      </c>
      <c r="F688" s="23" t="s">
        <v>6086</v>
      </c>
      <c r="G688" s="23" t="s">
        <v>4692</v>
      </c>
      <c r="H688" s="23" t="s">
        <v>4693</v>
      </c>
      <c r="I688" s="23" t="s">
        <v>4648</v>
      </c>
      <c r="J688" s="23" t="s">
        <v>4632</v>
      </c>
      <c r="K688" s="31">
        <v>43685</v>
      </c>
    </row>
    <row r="689" spans="1:11" hidden="1" x14ac:dyDescent="0.3">
      <c r="A689" s="26" t="s">
        <v>3744</v>
      </c>
      <c r="B689" s="26" t="s">
        <v>6087</v>
      </c>
      <c r="C689" s="26" t="s">
        <v>4642</v>
      </c>
      <c r="D689" s="32">
        <v>29619</v>
      </c>
      <c r="E689" s="26">
        <v>9134506505</v>
      </c>
      <c r="F689" s="26" t="s">
        <v>6088</v>
      </c>
      <c r="G689" s="26" t="s">
        <v>4696</v>
      </c>
      <c r="H689" s="26" t="s">
        <v>4697</v>
      </c>
      <c r="I689" s="26" t="s">
        <v>4631</v>
      </c>
      <c r="J689" s="26" t="s">
        <v>4632</v>
      </c>
      <c r="K689" s="32">
        <v>43997</v>
      </c>
    </row>
    <row r="690" spans="1:11" hidden="1" x14ac:dyDescent="0.3">
      <c r="A690" s="23" t="s">
        <v>1299</v>
      </c>
      <c r="B690" s="23" t="s">
        <v>6089</v>
      </c>
      <c r="C690" s="26" t="s">
        <v>4642</v>
      </c>
      <c r="D690" s="31">
        <v>32746</v>
      </c>
      <c r="E690" s="23">
        <v>9528544960</v>
      </c>
      <c r="F690" s="23" t="s">
        <v>6090</v>
      </c>
      <c r="G690" s="23" t="s">
        <v>4635</v>
      </c>
      <c r="H690" s="23" t="s">
        <v>4630</v>
      </c>
      <c r="I690" s="23" t="s">
        <v>4631</v>
      </c>
      <c r="J690" s="23" t="s">
        <v>4636</v>
      </c>
      <c r="K690" s="31">
        <v>44831</v>
      </c>
    </row>
    <row r="691" spans="1:11" x14ac:dyDescent="0.3">
      <c r="A691" s="26" t="s">
        <v>2207</v>
      </c>
      <c r="B691" s="26" t="s">
        <v>6091</v>
      </c>
      <c r="C691" s="23" t="s">
        <v>4627</v>
      </c>
      <c r="D691" s="32">
        <v>30272</v>
      </c>
      <c r="E691" s="26">
        <v>9705491190</v>
      </c>
      <c r="F691" s="26" t="s">
        <v>6092</v>
      </c>
      <c r="G691" s="26" t="s">
        <v>4709</v>
      </c>
      <c r="H691" s="26" t="s">
        <v>4710</v>
      </c>
      <c r="I691" s="26" t="s">
        <v>4711</v>
      </c>
      <c r="J691" s="23" t="s">
        <v>4632</v>
      </c>
      <c r="K691" s="32">
        <v>43810</v>
      </c>
    </row>
    <row r="692" spans="1:11" x14ac:dyDescent="0.3">
      <c r="A692" s="23" t="s">
        <v>753</v>
      </c>
      <c r="B692" s="23" t="s">
        <v>6093</v>
      </c>
      <c r="C692" s="23" t="s">
        <v>4627</v>
      </c>
      <c r="D692" s="31">
        <v>24650</v>
      </c>
      <c r="E692" s="23">
        <v>9924269032</v>
      </c>
      <c r="F692" s="23" t="s">
        <v>6094</v>
      </c>
      <c r="G692" s="23" t="s">
        <v>4635</v>
      </c>
      <c r="H692" s="23" t="s">
        <v>4630</v>
      </c>
      <c r="I692" s="23" t="s">
        <v>4631</v>
      </c>
      <c r="J692" s="23" t="s">
        <v>4632</v>
      </c>
      <c r="K692" s="31">
        <v>45899</v>
      </c>
    </row>
    <row r="693" spans="1:11" hidden="1" x14ac:dyDescent="0.3">
      <c r="A693" s="26" t="s">
        <v>850</v>
      </c>
      <c r="B693" s="26" t="s">
        <v>6095</v>
      </c>
      <c r="C693" s="26" t="s">
        <v>4642</v>
      </c>
      <c r="D693" s="32">
        <v>26627</v>
      </c>
      <c r="E693" s="26">
        <v>9427487069</v>
      </c>
      <c r="F693" s="26" t="s">
        <v>6096</v>
      </c>
      <c r="G693" s="26" t="s">
        <v>4753</v>
      </c>
      <c r="H693" s="26" t="s">
        <v>4630</v>
      </c>
      <c r="I693" s="26" t="s">
        <v>4631</v>
      </c>
      <c r="J693" s="26" t="s">
        <v>4636</v>
      </c>
      <c r="K693" s="32">
        <v>44334</v>
      </c>
    </row>
    <row r="694" spans="1:11" hidden="1" x14ac:dyDescent="0.3">
      <c r="A694" s="23" t="s">
        <v>2413</v>
      </c>
      <c r="B694" s="23" t="s">
        <v>6097</v>
      </c>
      <c r="C694" s="26" t="s">
        <v>4642</v>
      </c>
      <c r="D694" s="31">
        <v>35201</v>
      </c>
      <c r="E694" s="23">
        <v>9296894372</v>
      </c>
      <c r="F694" s="23" t="s">
        <v>6098</v>
      </c>
      <c r="G694" s="23" t="s">
        <v>4696</v>
      </c>
      <c r="H694" s="23" t="s">
        <v>4697</v>
      </c>
      <c r="I694" s="23" t="s">
        <v>4631</v>
      </c>
      <c r="J694" s="23" t="s">
        <v>4632</v>
      </c>
      <c r="K694" s="31">
        <v>45336</v>
      </c>
    </row>
    <row r="695" spans="1:11" x14ac:dyDescent="0.3">
      <c r="A695" s="26" t="s">
        <v>1459</v>
      </c>
      <c r="B695" s="26" t="s">
        <v>6099</v>
      </c>
      <c r="C695" s="23" t="s">
        <v>4627</v>
      </c>
      <c r="D695" s="32">
        <v>37344</v>
      </c>
      <c r="E695" s="26">
        <v>9845320049</v>
      </c>
      <c r="F695" s="26" t="s">
        <v>6100</v>
      </c>
      <c r="G695" s="26" t="s">
        <v>4702</v>
      </c>
      <c r="H695" s="26" t="s">
        <v>4677</v>
      </c>
      <c r="I695" s="26" t="s">
        <v>4631</v>
      </c>
      <c r="J695" s="26" t="s">
        <v>4730</v>
      </c>
      <c r="K695" s="32">
        <v>44911</v>
      </c>
    </row>
    <row r="696" spans="1:11" hidden="1" x14ac:dyDescent="0.3">
      <c r="A696" s="23" t="s">
        <v>1918</v>
      </c>
      <c r="B696" s="23" t="s">
        <v>6101</v>
      </c>
      <c r="C696" s="26" t="s">
        <v>4642</v>
      </c>
      <c r="D696" s="31">
        <v>34103</v>
      </c>
      <c r="E696" s="23">
        <v>9551514516</v>
      </c>
      <c r="F696" s="23" t="s">
        <v>6102</v>
      </c>
      <c r="G696" s="23" t="s">
        <v>4635</v>
      </c>
      <c r="H696" s="23" t="s">
        <v>4630</v>
      </c>
      <c r="I696" s="23" t="s">
        <v>4631</v>
      </c>
      <c r="J696" s="23" t="s">
        <v>4636</v>
      </c>
      <c r="K696" s="31">
        <v>45011</v>
      </c>
    </row>
    <row r="697" spans="1:11" x14ac:dyDescent="0.3">
      <c r="A697" s="26" t="s">
        <v>6103</v>
      </c>
      <c r="B697" s="26" t="s">
        <v>6104</v>
      </c>
      <c r="C697" s="23" t="s">
        <v>4627</v>
      </c>
      <c r="D697" s="32">
        <v>20955</v>
      </c>
      <c r="E697" s="26">
        <v>9194949900</v>
      </c>
      <c r="F697" s="26" t="s">
        <v>6105</v>
      </c>
      <c r="G697" s="26" t="s">
        <v>4735</v>
      </c>
      <c r="H697" s="26" t="s">
        <v>4735</v>
      </c>
      <c r="I697" s="26" t="s">
        <v>4653</v>
      </c>
      <c r="J697" s="23" t="s">
        <v>4632</v>
      </c>
      <c r="K697" s="32">
        <v>44825</v>
      </c>
    </row>
    <row r="698" spans="1:11" x14ac:dyDescent="0.3">
      <c r="A698" s="23" t="s">
        <v>1879</v>
      </c>
      <c r="B698" s="23" t="s">
        <v>6106</v>
      </c>
      <c r="C698" s="23" t="s">
        <v>4627</v>
      </c>
      <c r="D698" s="31">
        <v>28041</v>
      </c>
      <c r="E698" s="23">
        <v>9649977856</v>
      </c>
      <c r="F698" s="23" t="s">
        <v>6107</v>
      </c>
      <c r="G698" s="23" t="s">
        <v>4696</v>
      </c>
      <c r="H698" s="23" t="s">
        <v>4697</v>
      </c>
      <c r="I698" s="23" t="s">
        <v>4631</v>
      </c>
      <c r="J698" s="23" t="s">
        <v>4632</v>
      </c>
      <c r="K698" s="31">
        <v>45478</v>
      </c>
    </row>
    <row r="699" spans="1:11" x14ac:dyDescent="0.3">
      <c r="A699" s="26" t="s">
        <v>1954</v>
      </c>
      <c r="B699" s="26" t="s">
        <v>6108</v>
      </c>
      <c r="C699" s="23" t="s">
        <v>4627</v>
      </c>
      <c r="D699" s="32">
        <v>38622</v>
      </c>
      <c r="E699" s="26">
        <v>9157483870</v>
      </c>
      <c r="F699" s="26" t="s">
        <v>6109</v>
      </c>
      <c r="G699" s="26" t="s">
        <v>4696</v>
      </c>
      <c r="H699" s="26" t="s">
        <v>4697</v>
      </c>
      <c r="I699" s="26" t="s">
        <v>4631</v>
      </c>
      <c r="J699" s="26" t="s">
        <v>4636</v>
      </c>
      <c r="K699" s="32">
        <v>44302</v>
      </c>
    </row>
    <row r="700" spans="1:11" hidden="1" x14ac:dyDescent="0.3">
      <c r="A700" s="23" t="s">
        <v>1963</v>
      </c>
      <c r="B700" s="23" t="s">
        <v>6110</v>
      </c>
      <c r="C700" s="26" t="s">
        <v>4642</v>
      </c>
      <c r="D700" s="31">
        <v>20285</v>
      </c>
      <c r="E700" s="23">
        <v>9967026146</v>
      </c>
      <c r="F700" s="23" t="s">
        <v>6111</v>
      </c>
      <c r="G700" s="23" t="s">
        <v>4702</v>
      </c>
      <c r="H700" s="23" t="s">
        <v>4677</v>
      </c>
      <c r="I700" s="23" t="s">
        <v>4631</v>
      </c>
      <c r="J700" s="23" t="s">
        <v>4730</v>
      </c>
      <c r="K700" s="31">
        <v>44996</v>
      </c>
    </row>
    <row r="701" spans="1:11" x14ac:dyDescent="0.3">
      <c r="A701" s="26" t="s">
        <v>4340</v>
      </c>
      <c r="B701" s="26" t="s">
        <v>6112</v>
      </c>
      <c r="C701" s="23" t="s">
        <v>4627</v>
      </c>
      <c r="D701" s="32">
        <v>21870</v>
      </c>
      <c r="E701" s="26">
        <v>9158725903</v>
      </c>
      <c r="F701" s="26" t="s">
        <v>6113</v>
      </c>
      <c r="G701" s="26" t="s">
        <v>4672</v>
      </c>
      <c r="H701" s="26" t="s">
        <v>4673</v>
      </c>
      <c r="I701" s="26" t="s">
        <v>4631</v>
      </c>
      <c r="J701" s="26" t="s">
        <v>4636</v>
      </c>
      <c r="K701" s="32">
        <v>43447</v>
      </c>
    </row>
  </sheetData>
  <conditionalFormatting sqref="E1:E1048576">
    <cfRule type="duplicateValues" dxfId="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84269-1665-4194-A28E-068FB0F98999}">
  <dimension ref="A3:A4"/>
  <sheetViews>
    <sheetView workbookViewId="0">
      <selection activeCell="C4" sqref="C4"/>
    </sheetView>
  </sheetViews>
  <sheetFormatPr defaultRowHeight="14.4" x14ac:dyDescent="0.3"/>
  <cols>
    <col min="1" max="1" width="21.109375" bestFit="1" customWidth="1"/>
  </cols>
  <sheetData>
    <row r="3" spans="1:1" x14ac:dyDescent="0.3">
      <c r="A3" t="s">
        <v>7294</v>
      </c>
    </row>
    <row r="4" spans="1:1" x14ac:dyDescent="0.3">
      <c r="A4" s="46">
        <v>2500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1F8CC-BB13-4DE7-A973-47D390891004}">
  <dimension ref="A1:E16"/>
  <sheetViews>
    <sheetView workbookViewId="0">
      <selection activeCell="E1" sqref="E1"/>
    </sheetView>
  </sheetViews>
  <sheetFormatPr defaultRowHeight="14.4" x14ac:dyDescent="0.3"/>
  <cols>
    <col min="1" max="1" width="12.5546875" bestFit="1" customWidth="1"/>
    <col min="2" max="2" width="12.109375" bestFit="1" customWidth="1"/>
    <col min="3" max="3" width="19.77734375" bestFit="1" customWidth="1"/>
  </cols>
  <sheetData>
    <row r="1" spans="1:5" x14ac:dyDescent="0.3">
      <c r="E1" t="s">
        <v>7311</v>
      </c>
    </row>
    <row r="3" spans="1:5" x14ac:dyDescent="0.3">
      <c r="A3" s="40" t="s">
        <v>7292</v>
      </c>
      <c r="B3" t="s">
        <v>7295</v>
      </c>
      <c r="C3" t="s">
        <v>7296</v>
      </c>
    </row>
    <row r="4" spans="1:5" x14ac:dyDescent="0.3">
      <c r="A4" s="41" t="s">
        <v>7297</v>
      </c>
      <c r="B4" s="42">
        <v>29980.869999999995</v>
      </c>
      <c r="C4" s="46">
        <v>121730.90999999997</v>
      </c>
    </row>
    <row r="5" spans="1:5" x14ac:dyDescent="0.3">
      <c r="A5" s="41" t="s">
        <v>7298</v>
      </c>
      <c r="B5" s="42">
        <v>43151.689999999981</v>
      </c>
      <c r="C5" s="46">
        <v>169237.22999999995</v>
      </c>
    </row>
    <row r="6" spans="1:5" x14ac:dyDescent="0.3">
      <c r="A6" s="41" t="s">
        <v>7299</v>
      </c>
      <c r="B6" s="42">
        <v>61610.78</v>
      </c>
      <c r="C6" s="46">
        <v>243357.27000000005</v>
      </c>
    </row>
    <row r="7" spans="1:5" x14ac:dyDescent="0.3">
      <c r="A7" s="41" t="s">
        <v>7300</v>
      </c>
      <c r="B7" s="42">
        <v>50155.37</v>
      </c>
      <c r="C7" s="46">
        <v>195249.43999999997</v>
      </c>
    </row>
    <row r="8" spans="1:5" x14ac:dyDescent="0.3">
      <c r="A8" s="41" t="s">
        <v>7301</v>
      </c>
      <c r="B8" s="42">
        <v>61161.920000000064</v>
      </c>
      <c r="C8" s="46">
        <v>223829.24</v>
      </c>
    </row>
    <row r="9" spans="1:5" x14ac:dyDescent="0.3">
      <c r="A9" s="41" t="s">
        <v>7302</v>
      </c>
      <c r="B9" s="42">
        <v>58096.27</v>
      </c>
      <c r="C9" s="46">
        <v>226577.54000000007</v>
      </c>
    </row>
    <row r="10" spans="1:5" x14ac:dyDescent="0.3">
      <c r="A10" s="41" t="s">
        <v>7303</v>
      </c>
      <c r="B10" s="42">
        <v>42066.999999999971</v>
      </c>
      <c r="C10" s="46">
        <v>171047.56</v>
      </c>
    </row>
    <row r="11" spans="1:5" x14ac:dyDescent="0.3">
      <c r="A11" s="41" t="s">
        <v>7304</v>
      </c>
      <c r="B11" s="42">
        <v>49379.87999999999</v>
      </c>
      <c r="C11" s="46">
        <v>193434.22999999998</v>
      </c>
    </row>
    <row r="12" spans="1:5" x14ac:dyDescent="0.3">
      <c r="A12" s="41" t="s">
        <v>7305</v>
      </c>
      <c r="B12" s="42">
        <v>58943.030000000006</v>
      </c>
      <c r="C12" s="46">
        <v>239642.24000000008</v>
      </c>
    </row>
    <row r="13" spans="1:5" x14ac:dyDescent="0.3">
      <c r="A13" s="41" t="s">
        <v>7306</v>
      </c>
      <c r="B13" s="42">
        <v>115133.04000000005</v>
      </c>
      <c r="C13" s="46">
        <v>445171.85999999993</v>
      </c>
    </row>
    <row r="14" spans="1:5" x14ac:dyDescent="0.3">
      <c r="A14" s="41" t="s">
        <v>7307</v>
      </c>
      <c r="B14" s="42">
        <v>79014.609999999942</v>
      </c>
      <c r="C14" s="46">
        <v>303499.87999999989</v>
      </c>
    </row>
    <row r="15" spans="1:5" x14ac:dyDescent="0.3">
      <c r="A15" s="41" t="s">
        <v>7308</v>
      </c>
      <c r="B15" s="42">
        <v>88664.430000000022</v>
      </c>
      <c r="C15" s="46">
        <v>335655.19999999995</v>
      </c>
    </row>
    <row r="16" spans="1:5" x14ac:dyDescent="0.3">
      <c r="A16" s="41" t="s">
        <v>7293</v>
      </c>
      <c r="B16" s="42">
        <v>737358.89000000013</v>
      </c>
      <c r="C16" s="46">
        <v>2868432.5999999996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17773-D4F9-4BAB-9DFC-C29EDC8AB9EF}">
  <dimension ref="A1:C6"/>
  <sheetViews>
    <sheetView workbookViewId="0">
      <selection activeCell="B6" sqref="B6"/>
    </sheetView>
  </sheetViews>
  <sheetFormatPr defaultRowHeight="14.4" x14ac:dyDescent="0.3"/>
  <cols>
    <col min="2" max="2" width="10.33203125" bestFit="1" customWidth="1"/>
  </cols>
  <sheetData>
    <row r="1" spans="1:3" x14ac:dyDescent="0.3">
      <c r="A1" t="s">
        <v>7316</v>
      </c>
      <c r="B1" t="s">
        <v>7317</v>
      </c>
    </row>
    <row r="2" spans="1:3" x14ac:dyDescent="0.3">
      <c r="A2" t="s">
        <v>7318</v>
      </c>
      <c r="B2" s="44">
        <f>SUM(Sales_Transactions!S:S)</f>
        <v>2868432.600000002</v>
      </c>
    </row>
    <row r="3" spans="1:3" x14ac:dyDescent="0.3">
      <c r="A3" t="s">
        <v>7319</v>
      </c>
      <c r="B3" s="44">
        <f>SUM(Sales_Transactions!U:U)</f>
        <v>737358.88999999966</v>
      </c>
      <c r="C3" s="44"/>
    </row>
    <row r="4" spans="1:3" x14ac:dyDescent="0.3">
      <c r="A4" t="s">
        <v>7320</v>
      </c>
      <c r="B4" s="45">
        <f>'Dashboard KPI''S'!B3/ 'Dashboard KPI''S'!B2</f>
        <v>0.25705986258836938</v>
      </c>
    </row>
    <row r="5" spans="1:3" x14ac:dyDescent="0.3">
      <c r="A5" t="s">
        <v>7321</v>
      </c>
      <c r="B5">
        <f>SUM(Sales_Transactions!O:O)</f>
        <v>9823</v>
      </c>
    </row>
    <row r="6" spans="1:3" x14ac:dyDescent="0.3">
      <c r="A6" t="s">
        <v>7322</v>
      </c>
      <c r="B6" s="45">
        <f>COUNTIF(Sales_Transactions!W:W,"Returned")/COUNTA(Sales_Transactions!A:A)</f>
        <v>4.5581767293082769E-2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DA224-5629-4B1A-84C2-7EE3823CA3E0}">
  <dimension ref="A1:AI17"/>
  <sheetViews>
    <sheetView showGridLines="0" tabSelected="1" zoomScale="62" zoomScaleNormal="68" workbookViewId="0">
      <selection activeCell="AN9" sqref="AN9"/>
    </sheetView>
  </sheetViews>
  <sheetFormatPr defaultRowHeight="14.4" x14ac:dyDescent="0.3"/>
  <sheetData>
    <row r="1" spans="1:11" ht="32.4" x14ac:dyDescent="0.55000000000000004">
      <c r="A1" s="43" t="s">
        <v>7323</v>
      </c>
      <c r="B1" s="43"/>
      <c r="C1" s="43"/>
      <c r="D1" s="43"/>
    </row>
    <row r="2" spans="1:11" ht="32.4" x14ac:dyDescent="0.55000000000000004">
      <c r="A2" s="43" t="s">
        <v>7324</v>
      </c>
      <c r="I2" s="43"/>
      <c r="J2" s="43"/>
      <c r="K2" s="43"/>
    </row>
    <row r="17" spans="35:35" x14ac:dyDescent="0.3">
      <c r="AI17" t="s">
        <v>7325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DE340-9A44-406B-8120-F931173B2B7D}">
  <dimension ref="A3:C13"/>
  <sheetViews>
    <sheetView workbookViewId="0">
      <selection activeCell="C13" sqref="A3:C13"/>
    </sheetView>
  </sheetViews>
  <sheetFormatPr defaultRowHeight="14.4" x14ac:dyDescent="0.3"/>
  <cols>
    <col min="1" max="1" width="20.88671875" bestFit="1" customWidth="1"/>
    <col min="2" max="2" width="12.109375" bestFit="1" customWidth="1"/>
    <col min="3" max="4" width="21.109375" bestFit="1" customWidth="1"/>
  </cols>
  <sheetData>
    <row r="3" spans="1:3" x14ac:dyDescent="0.3">
      <c r="A3" s="40" t="s">
        <v>7292</v>
      </c>
      <c r="B3" t="s">
        <v>7295</v>
      </c>
      <c r="C3" t="s">
        <v>7294</v>
      </c>
    </row>
    <row r="4" spans="1:3" x14ac:dyDescent="0.3">
      <c r="A4" s="41" t="s">
        <v>5850</v>
      </c>
      <c r="B4" s="42">
        <v>6856.3099999999995</v>
      </c>
      <c r="C4">
        <v>12</v>
      </c>
    </row>
    <row r="5" spans="1:3" x14ac:dyDescent="0.3">
      <c r="A5" s="41" t="s">
        <v>5208</v>
      </c>
      <c r="B5" s="42">
        <v>6900.51</v>
      </c>
      <c r="C5">
        <v>12</v>
      </c>
    </row>
    <row r="6" spans="1:3" x14ac:dyDescent="0.3">
      <c r="A6" s="41" t="s">
        <v>6064</v>
      </c>
      <c r="B6" s="42">
        <v>7149.96</v>
      </c>
      <c r="C6">
        <v>9</v>
      </c>
    </row>
    <row r="7" spans="1:3" x14ac:dyDescent="0.3">
      <c r="A7" s="41" t="s">
        <v>5689</v>
      </c>
      <c r="B7" s="42">
        <v>8434.489999999998</v>
      </c>
      <c r="C7">
        <v>15</v>
      </c>
    </row>
    <row r="8" spans="1:3" x14ac:dyDescent="0.3">
      <c r="A8" s="41" t="s">
        <v>5683</v>
      </c>
      <c r="B8" s="42">
        <v>6674.2</v>
      </c>
      <c r="C8">
        <v>13</v>
      </c>
    </row>
    <row r="9" spans="1:3" x14ac:dyDescent="0.3">
      <c r="A9" s="41" t="s">
        <v>5517</v>
      </c>
      <c r="B9" s="42">
        <v>7296.34</v>
      </c>
      <c r="C9">
        <v>8</v>
      </c>
    </row>
    <row r="10" spans="1:3" x14ac:dyDescent="0.3">
      <c r="A10" s="41" t="s">
        <v>5085</v>
      </c>
      <c r="B10" s="42">
        <v>9206.159999999998</v>
      </c>
      <c r="C10">
        <v>16</v>
      </c>
    </row>
    <row r="11" spans="1:3" x14ac:dyDescent="0.3">
      <c r="A11" s="41" t="s">
        <v>4760</v>
      </c>
      <c r="B11" s="42">
        <v>6645.3100000000013</v>
      </c>
      <c r="C11">
        <v>11</v>
      </c>
    </row>
    <row r="12" spans="1:3" x14ac:dyDescent="0.3">
      <c r="A12" s="41" t="s">
        <v>7259</v>
      </c>
      <c r="B12" s="42">
        <v>7430.79</v>
      </c>
      <c r="C12">
        <v>33</v>
      </c>
    </row>
    <row r="13" spans="1:3" x14ac:dyDescent="0.3">
      <c r="A13" s="41" t="s">
        <v>5277</v>
      </c>
      <c r="B13" s="42">
        <v>7732.72</v>
      </c>
      <c r="C13">
        <v>12</v>
      </c>
    </row>
  </sheetData>
  <conditionalFormatting pivot="1" sqref="B4:C13">
    <cfRule type="dataBar" priority="2">
      <dataBar>
        <cfvo type="min"/>
        <cfvo type="max"/>
        <color rgb="FFD6007B"/>
      </dataBar>
      <extLst>
        <ext xmlns:x14="http://schemas.microsoft.com/office/spreadsheetml/2009/9/main" uri="{B025F937-C7B1-47D3-B67F-A62EFF666E3E}">
          <x14:id>{54264152-FC2E-4249-AC43-7B428D9461C8}</x14:id>
        </ext>
      </extLst>
    </cfRule>
  </conditionalFormatting>
  <conditionalFormatting pivot="1" sqref="C4:C13">
    <cfRule type="dataBar" priority="1">
      <dataBar>
        <cfvo type="min"/>
        <cfvo type="max"/>
        <color rgb="FF008AEF"/>
      </dataBar>
      <extLst>
        <ext xmlns:x14="http://schemas.microsoft.com/office/spreadsheetml/2009/9/main" uri="{B025F937-C7B1-47D3-B67F-A62EFF666E3E}">
          <x14:id>{11A75BF5-91C7-413B-B615-8C735155FEA9}</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54264152-FC2E-4249-AC43-7B428D9461C8}">
            <x14:dataBar minLength="0" maxLength="100" border="1" negativeBarBorderColorSameAsPositive="0">
              <x14:cfvo type="autoMin"/>
              <x14:cfvo type="autoMax"/>
              <x14:borderColor rgb="FFD6007B"/>
              <x14:negativeFillColor rgb="FFFF0000"/>
              <x14:negativeBorderColor rgb="FFFF0000"/>
              <x14:axisColor rgb="FF000000"/>
            </x14:dataBar>
          </x14:cfRule>
          <xm:sqref>B4:C13</xm:sqref>
        </x14:conditionalFormatting>
        <x14:conditionalFormatting xmlns:xm="http://schemas.microsoft.com/office/excel/2006/main" pivot="1">
          <x14:cfRule type="dataBar" id="{11A75BF5-91C7-413B-B615-8C735155FEA9}">
            <x14:dataBar minLength="0" maxLength="100" border="1" negativeBarBorderColorSameAsPositive="0">
              <x14:cfvo type="autoMin"/>
              <x14:cfvo type="autoMax"/>
              <x14:borderColor rgb="FF008AEF"/>
              <x14:negativeFillColor rgb="FFFF0000"/>
              <x14:negativeBorderColor rgb="FFFF0000"/>
              <x14:axisColor rgb="FF000000"/>
            </x14:dataBar>
          </x14:cfRule>
          <xm:sqref>C4:C13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01173-DD5B-48A9-B6D6-805BD5FFBB22}">
  <dimension ref="A1"/>
  <sheetViews>
    <sheetView workbookViewId="0"/>
  </sheetViews>
  <sheetFormatPr defaultRowHeight="14.4"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501"/>
  <sheetViews>
    <sheetView zoomScale="70" workbookViewId="0">
      <pane ySplit="1" topLeftCell="A2" activePane="bottomLeft" state="frozen"/>
      <selection pane="bottomLeft" activeCell="K1" sqref="A1:Z2501"/>
    </sheetView>
  </sheetViews>
  <sheetFormatPr defaultRowHeight="14.4" x14ac:dyDescent="0.3"/>
  <cols>
    <col min="1" max="1" width="19.6640625" customWidth="1"/>
    <col min="2" max="2" width="21" style="1" customWidth="1"/>
    <col min="3" max="3" width="16.33203125" customWidth="1"/>
    <col min="4" max="5" width="22.88671875" customWidth="1"/>
    <col min="6" max="6" width="14.44140625" customWidth="1"/>
    <col min="7" max="7" width="37.33203125" customWidth="1"/>
    <col min="8" max="8" width="20.88671875" customWidth="1"/>
    <col min="9" max="9" width="12" customWidth="1"/>
    <col min="10" max="10" width="29.5546875" customWidth="1"/>
    <col min="11" max="11" width="14" customWidth="1"/>
    <col min="12" max="12" width="16.33203125" customWidth="1"/>
    <col min="13" max="14" width="23.6640625" customWidth="1"/>
    <col min="15" max="15" width="11.5546875" customWidth="1"/>
    <col min="16" max="16" width="13.6640625" customWidth="1"/>
    <col min="17" max="17" width="16.5546875" customWidth="1"/>
    <col min="18" max="18" width="20.88671875" customWidth="1"/>
    <col min="19" max="19" width="17.44140625" customWidth="1"/>
    <col min="20" max="20" width="16.5546875" customWidth="1"/>
    <col min="21" max="21" width="10" customWidth="1"/>
    <col min="22" max="22" width="18.5546875" customWidth="1"/>
    <col min="23" max="23" width="17.6640625" customWidth="1"/>
    <col min="24" max="24" width="18.33203125" customWidth="1"/>
    <col min="25" max="25" width="15.33203125" customWidth="1"/>
    <col min="26" max="26" width="13" customWidth="1"/>
  </cols>
  <sheetData>
    <row r="1" spans="1:26" ht="15" thickBot="1" x14ac:dyDescent="0.35">
      <c r="A1" s="3" t="s">
        <v>0</v>
      </c>
      <c r="B1" s="4" t="s">
        <v>1</v>
      </c>
      <c r="C1" s="5" t="s">
        <v>2</v>
      </c>
      <c r="D1" s="5" t="s">
        <v>4615</v>
      </c>
      <c r="E1" s="3" t="s">
        <v>4624</v>
      </c>
      <c r="F1" s="3" t="s">
        <v>3</v>
      </c>
      <c r="G1" s="5" t="s">
        <v>7260</v>
      </c>
      <c r="H1" s="5" t="s">
        <v>7286</v>
      </c>
      <c r="I1" s="5" t="s">
        <v>4</v>
      </c>
      <c r="J1" s="5" t="s">
        <v>7261</v>
      </c>
      <c r="K1" s="5" t="s">
        <v>4623</v>
      </c>
      <c r="L1" s="5" t="s">
        <v>5</v>
      </c>
      <c r="M1" s="5" t="s">
        <v>7263</v>
      </c>
      <c r="N1" s="5" t="s">
        <v>6115</v>
      </c>
      <c r="O1" s="5" t="s">
        <v>6</v>
      </c>
      <c r="P1" s="5" t="s">
        <v>7</v>
      </c>
      <c r="Q1" s="5" t="s">
        <v>8</v>
      </c>
      <c r="R1" s="5" t="s">
        <v>9</v>
      </c>
      <c r="S1" s="5" t="s">
        <v>10</v>
      </c>
      <c r="T1" s="5" t="s">
        <v>11</v>
      </c>
      <c r="U1" s="5" t="s">
        <v>12</v>
      </c>
      <c r="V1" s="5" t="s">
        <v>13</v>
      </c>
      <c r="W1" s="5" t="s">
        <v>14</v>
      </c>
      <c r="X1" s="5" t="s">
        <v>15</v>
      </c>
      <c r="Y1" s="5" t="s">
        <v>16</v>
      </c>
      <c r="Z1" s="5" t="s">
        <v>17</v>
      </c>
    </row>
    <row r="2" spans="1:26" ht="15" thickTop="1" x14ac:dyDescent="0.3">
      <c r="A2" s="6" t="s">
        <v>1121</v>
      </c>
      <c r="B2" s="7">
        <v>45767</v>
      </c>
      <c r="C2" s="8" t="s">
        <v>443</v>
      </c>
      <c r="D2" s="8" t="str">
        <f>_xlfn.XLOOKUP(Sales_Transactions!$C2,Customer!$A$2:$A$701,Customer!$B$2:$B$701,"Missing")</f>
        <v>Bharath Balan</v>
      </c>
      <c r="E2" s="38" t="str">
        <f>_xlfn.XLOOKUP(Table14[[#This Row],[Customer_ID]],Table10[Customer_ID],Table10[Membership],"Missing Membership")</f>
        <v>Gold</v>
      </c>
      <c r="F2" s="6" t="s">
        <v>492</v>
      </c>
      <c r="G2" s="8" t="str">
        <f>_xlfn.XLOOKUP(Sales_Transactions!$F2,Products!$A$2:$A$151,Products!$B$2:$B$151,"missing product")</f>
        <v>Aavin Cheese 200g</v>
      </c>
      <c r="H2" s="8" t="str">
        <f>_xlfn.XLOOKUP(Sales_Transactions!$F2,Table9[Product_ID],Table9[Category],"Missing Catogory")</f>
        <v>Dairy</v>
      </c>
      <c r="I2" s="8" t="s">
        <v>1066</v>
      </c>
      <c r="J2" s="8" t="str">
        <f>_xlfn.XLOOKUP(Sales_Transactions!$I2,Store!$A$2:$A$181,Store!$B$2:$B$181,"Missing Store")</f>
        <v>FreshMart Mysuru Colony</v>
      </c>
      <c r="K2" s="8" t="str">
        <f>_xlfn.XLOOKUP(Sales_Transactions!$I2,Store!$A$2:$A$181,Store!$D$2:$D$181,"East")</f>
        <v>South</v>
      </c>
      <c r="L2" s="8" t="s">
        <v>470</v>
      </c>
      <c r="M2" s="8" t="s">
        <v>6276</v>
      </c>
      <c r="N2" s="8" t="str">
        <f>_xlfn.XLOOKUP(Sales_Transactions!$L2,Table12[Employee_ID],Table12[Department],"Missing Department")</f>
        <v>Billing</v>
      </c>
      <c r="O2" s="8">
        <v>8</v>
      </c>
      <c r="P2" s="9">
        <v>238.51</v>
      </c>
      <c r="Q2" s="8">
        <v>0</v>
      </c>
      <c r="R2" s="9">
        <v>0</v>
      </c>
      <c r="S2" s="9">
        <v>2194.29</v>
      </c>
      <c r="T2" s="9">
        <v>1529.6</v>
      </c>
      <c r="U2" s="9">
        <v>664.69</v>
      </c>
      <c r="V2" s="8" t="s">
        <v>133</v>
      </c>
      <c r="W2" s="8" t="s">
        <v>345</v>
      </c>
      <c r="X2" s="8" t="s">
        <v>33</v>
      </c>
      <c r="Y2" s="8" t="s">
        <v>1122</v>
      </c>
      <c r="Z2" s="8" t="s">
        <v>27</v>
      </c>
    </row>
    <row r="3" spans="1:26" x14ac:dyDescent="0.3">
      <c r="A3" s="10" t="s">
        <v>1446</v>
      </c>
      <c r="B3" s="11">
        <v>45825</v>
      </c>
      <c r="C3" s="12" t="s">
        <v>806</v>
      </c>
      <c r="D3" s="12" t="str">
        <f>_xlfn.XLOOKUP(Sales_Transactions!$C3,Customer!$A$2:$A$701,Customer!$B$2:$B$701,"Missing")</f>
        <v>Mani Krishnan</v>
      </c>
      <c r="E3" s="39" t="str">
        <f>_xlfn.XLOOKUP(Table14[[#This Row],[Customer_ID]],Table10[Customer_ID],Table10[Membership],"Missing Membership")</f>
        <v>Silver</v>
      </c>
      <c r="F3" s="10" t="s">
        <v>264</v>
      </c>
      <c r="G3" s="12" t="str">
        <f>_xlfn.XLOOKUP(Sales_Transactions!$F3,Products!$A$2:$A$151,Products!$B$2:$B$151,"missing product")</f>
        <v>Nescafe Soft Drinks Pack</v>
      </c>
      <c r="H3" s="12" t="str">
        <f>_xlfn.XLOOKUP(Sales_Transactions!$F3,Table9[Product_ID],Table9[Category],"Missing Catogory")</f>
        <v>Beverages</v>
      </c>
      <c r="I3" s="12" t="s">
        <v>1447</v>
      </c>
      <c r="J3" s="12" t="str">
        <f>_xlfn.XLOOKUP(Sales_Transactions!$I3,Store!$A$2:$A$181,Store!$B$2:$B$181,"Missing Store")</f>
        <v>FreshMart Mumbai Central</v>
      </c>
      <c r="K3" s="12" t="str">
        <f>_xlfn.XLOOKUP(Sales_Transactions!$I3,Store!$A$2:$A$181,Store!$D$2:$D$181,"East")</f>
        <v>West</v>
      </c>
      <c r="L3" s="12" t="s">
        <v>1448</v>
      </c>
      <c r="M3" s="12" t="s">
        <v>6411</v>
      </c>
      <c r="N3" s="12" t="str">
        <f>_xlfn.XLOOKUP(Sales_Transactions!$L3,Table12[Employee_ID],Table12[Department],"Missing Department")</f>
        <v>Sales</v>
      </c>
      <c r="O3" s="12">
        <v>4</v>
      </c>
      <c r="P3" s="13">
        <v>383.51</v>
      </c>
      <c r="Q3" s="12">
        <v>0</v>
      </c>
      <c r="R3" s="13">
        <v>0</v>
      </c>
      <c r="S3" s="13">
        <v>1534.04</v>
      </c>
      <c r="T3" s="13">
        <v>1143.5999999999999</v>
      </c>
      <c r="U3" s="13">
        <v>390.44</v>
      </c>
      <c r="V3" s="12" t="s">
        <v>133</v>
      </c>
      <c r="W3" s="12" t="s">
        <v>24</v>
      </c>
      <c r="X3" s="12" t="s">
        <v>25</v>
      </c>
      <c r="Y3" s="12" t="s">
        <v>1449</v>
      </c>
      <c r="Z3" s="12" t="s">
        <v>49</v>
      </c>
    </row>
    <row r="4" spans="1:26" x14ac:dyDescent="0.3">
      <c r="A4" s="14" t="s">
        <v>3035</v>
      </c>
      <c r="B4" s="15">
        <v>46054</v>
      </c>
      <c r="C4" s="16" t="s">
        <v>1484</v>
      </c>
      <c r="D4" s="16" t="str">
        <f>_xlfn.XLOOKUP(Sales_Transactions!$C4,Customer!$A$2:$A$701,Customer!$B$2:$B$701,"Missing")</f>
        <v>Balamurugan Naidu</v>
      </c>
      <c r="E4" s="38" t="str">
        <f>_xlfn.XLOOKUP(Table14[[#This Row],[Customer_ID]],Table10[Customer_ID],Table10[Membership],"Missing Membership")</f>
        <v>Silver</v>
      </c>
      <c r="F4" s="14" t="s">
        <v>2955</v>
      </c>
      <c r="G4" s="16" t="str">
        <f>_xlfn.XLOOKUP(Sales_Transactions!$F4,Products!$A$2:$A$151,Products!$B$2:$B$151,"missing product")</f>
        <v>Surf Excel Tissue Combo</v>
      </c>
      <c r="H4" s="16" t="str">
        <f>_xlfn.XLOOKUP(Sales_Transactions!$F4,Table9[Product_ID],Table9[Category],"Missing Catogory")</f>
        <v>Household</v>
      </c>
      <c r="I4" s="16" t="s">
        <v>616</v>
      </c>
      <c r="J4" s="16" t="str">
        <f>_xlfn.XLOOKUP(Sales_Transactions!$I4,Store!$A$2:$A$181,Store!$B$2:$B$181,"Missing Store")</f>
        <v>FreshMart Bengaluru Plaza</v>
      </c>
      <c r="K4" s="16" t="str">
        <f>_xlfn.XLOOKUP(Sales_Transactions!$I4,Store!$A$2:$A$181,Store!$D$2:$D$181,"East")</f>
        <v>South</v>
      </c>
      <c r="L4" s="16" t="s">
        <v>617</v>
      </c>
      <c r="M4" s="16" t="s">
        <v>6126</v>
      </c>
      <c r="N4" s="16" t="str">
        <f>_xlfn.XLOOKUP(Sales_Transactions!$L4,Table12[Employee_ID],Table12[Department],"Missing Department")</f>
        <v>Inventory</v>
      </c>
      <c r="O4" s="16">
        <v>1</v>
      </c>
      <c r="P4" s="17">
        <v>414.29</v>
      </c>
      <c r="Q4" s="16">
        <v>0</v>
      </c>
      <c r="R4" s="17">
        <v>0</v>
      </c>
      <c r="S4" s="17">
        <v>476.43</v>
      </c>
      <c r="T4" s="17">
        <v>314.26</v>
      </c>
      <c r="U4" s="17">
        <v>162.16999999999999</v>
      </c>
      <c r="V4" s="16" t="s">
        <v>133</v>
      </c>
      <c r="W4" s="16" t="s">
        <v>24</v>
      </c>
      <c r="X4" s="16" t="s">
        <v>25</v>
      </c>
      <c r="Y4" s="16" t="s">
        <v>1544</v>
      </c>
      <c r="Z4" s="16" t="s">
        <v>27</v>
      </c>
    </row>
    <row r="5" spans="1:26" x14ac:dyDescent="0.3">
      <c r="A5" s="10" t="s">
        <v>3139</v>
      </c>
      <c r="B5" s="11">
        <v>45885</v>
      </c>
      <c r="C5" s="12" t="s">
        <v>1299</v>
      </c>
      <c r="D5" s="12" t="str">
        <f>_xlfn.XLOOKUP(Sales_Transactions!$C5,Customer!$A$2:$A$701,Customer!$B$2:$B$701,"Missing")</f>
        <v>Karthik Pillai</v>
      </c>
      <c r="E5" s="39" t="str">
        <f>_xlfn.XLOOKUP(Table14[[#This Row],[Customer_ID]],Table10[Customer_ID],Table10[Membership],"Missing Membership")</f>
        <v>Silver</v>
      </c>
      <c r="F5" s="10" t="s">
        <v>170</v>
      </c>
      <c r="G5" s="12" t="str">
        <f>_xlfn.XLOOKUP(Sales_Transactions!$F5,Products!$A$2:$A$151,Products!$B$2:$B$151,"missing product")</f>
        <v>Aachi Idli Rice 500g</v>
      </c>
      <c r="H5" s="12" t="str">
        <f>_xlfn.XLOOKUP(Sales_Transactions!$F5,Table9[Product_ID],Table9[Category],"Missing Catogory")</f>
        <v>Rice</v>
      </c>
      <c r="I5" s="12" t="s">
        <v>1086</v>
      </c>
      <c r="J5" s="12" t="str">
        <f>_xlfn.XLOOKUP(Sales_Transactions!$I5,Store!$A$2:$A$181,Store!$B$2:$B$181,"Missing Store")</f>
        <v>FreshMart Lucknow Heights</v>
      </c>
      <c r="K5" s="12" t="str">
        <f>_xlfn.XLOOKUP(Sales_Transactions!$I5,Store!$A$2:$A$181,Store!$D$2:$D$181,"East")</f>
        <v>North</v>
      </c>
      <c r="L5" s="12" t="s">
        <v>1180</v>
      </c>
      <c r="M5" s="12" t="s">
        <v>6269</v>
      </c>
      <c r="N5" s="12" t="str">
        <f>_xlfn.XLOOKUP(Sales_Transactions!$L5,Table12[Employee_ID],Table12[Department],"Missing Department")</f>
        <v>Operations</v>
      </c>
      <c r="O5" s="12">
        <v>5</v>
      </c>
      <c r="P5" s="13">
        <v>225.45</v>
      </c>
      <c r="Q5" s="12">
        <v>0</v>
      </c>
      <c r="R5" s="13">
        <v>0</v>
      </c>
      <c r="S5" s="13">
        <v>1296.3399999999999</v>
      </c>
      <c r="T5" s="13">
        <v>954.5</v>
      </c>
      <c r="U5" s="13">
        <v>341.84</v>
      </c>
      <c r="V5" s="12" t="s">
        <v>133</v>
      </c>
      <c r="W5" s="12" t="s">
        <v>24</v>
      </c>
      <c r="X5" s="12" t="s">
        <v>33</v>
      </c>
      <c r="Y5" s="12" t="s">
        <v>2126</v>
      </c>
      <c r="Z5" s="12" t="s">
        <v>27</v>
      </c>
    </row>
    <row r="6" spans="1:26" x14ac:dyDescent="0.3">
      <c r="A6" s="14" t="s">
        <v>412</v>
      </c>
      <c r="B6" s="15">
        <v>45918</v>
      </c>
      <c r="C6" s="16" t="s">
        <v>413</v>
      </c>
      <c r="D6" s="16" t="str">
        <f>_xlfn.XLOOKUP(Sales_Transactions!$C6,Customer!$A$2:$A$701,Customer!$B$2:$B$701,"Missing")</f>
        <v>Gopal Prabhu</v>
      </c>
      <c r="E6" s="38" t="str">
        <f>_xlfn.XLOOKUP(Table14[[#This Row],[Customer_ID]],Table10[Customer_ID],Table10[Membership],"Missing Membership")</f>
        <v>Gold</v>
      </c>
      <c r="F6" s="14" t="s">
        <v>414</v>
      </c>
      <c r="G6" s="16" t="str">
        <f>_xlfn.XLOOKUP(Sales_Transactions!$F6,Products!$A$2:$A$151,Products!$B$2:$B$151,"missing product")</f>
        <v>Local Farm Fresh Vegetables 250ml</v>
      </c>
      <c r="H6" s="16" t="str">
        <f>_xlfn.XLOOKUP(Sales_Transactions!$F6,Table9[Product_ID],Table9[Category],"Missing Catogory")</f>
        <v>Vegetables</v>
      </c>
      <c r="I6" s="16" t="s">
        <v>415</v>
      </c>
      <c r="J6" s="16" t="str">
        <f>_xlfn.XLOOKUP(Sales_Transactions!$I6,Store!$A$2:$A$181,Store!$B$2:$B$181,"Missing Store")</f>
        <v>FreshMart Hyderabad Towers</v>
      </c>
      <c r="K6" s="16" t="str">
        <f>_xlfn.XLOOKUP(Sales_Transactions!$I6,Store!$A$2:$A$181,Store!$D$2:$D$181,"East")</f>
        <v>South</v>
      </c>
      <c r="L6" s="16" t="s">
        <v>416</v>
      </c>
      <c r="M6" s="16" t="s">
        <v>5689</v>
      </c>
      <c r="N6" s="16" t="str">
        <f>_xlfn.XLOOKUP(Sales_Transactions!$L6,Table12[Employee_ID],Table12[Department],"Missing Department")</f>
        <v>Cashier</v>
      </c>
      <c r="O6" s="16">
        <v>3</v>
      </c>
      <c r="P6" s="17">
        <v>97.24</v>
      </c>
      <c r="Q6" s="16">
        <v>0</v>
      </c>
      <c r="R6" s="17">
        <v>0</v>
      </c>
      <c r="S6" s="17">
        <v>291.72000000000003</v>
      </c>
      <c r="T6" s="17">
        <v>239.46</v>
      </c>
      <c r="U6" s="17">
        <v>52.26</v>
      </c>
      <c r="V6" s="16" t="s">
        <v>68</v>
      </c>
      <c r="W6" s="16" t="s">
        <v>24</v>
      </c>
      <c r="X6" s="16" t="s">
        <v>25</v>
      </c>
      <c r="Y6" s="16" t="s">
        <v>417</v>
      </c>
      <c r="Z6" s="16" t="s">
        <v>49</v>
      </c>
    </row>
    <row r="7" spans="1:26" x14ac:dyDescent="0.3">
      <c r="A7" s="10" t="s">
        <v>1751</v>
      </c>
      <c r="B7" s="11">
        <v>46011</v>
      </c>
      <c r="C7" s="12" t="s">
        <v>943</v>
      </c>
      <c r="D7" s="12" t="str">
        <f>_xlfn.XLOOKUP(Sales_Transactions!$C7,Customer!$A$2:$A$701,Customer!$B$2:$B$701,"Missing")</f>
        <v>Dhanush Venkataraman</v>
      </c>
      <c r="E7" s="39" t="str">
        <f>_xlfn.XLOOKUP(Table14[[#This Row],[Customer_ID]],Table10[Customer_ID],Table10[Membership],"Missing Membership")</f>
        <v>Gold</v>
      </c>
      <c r="F7" s="10" t="s">
        <v>1381</v>
      </c>
      <c r="G7" s="12" t="str">
        <f>_xlfn.XLOOKUP(Sales_Transactions!$F7,Products!$A$2:$A$151,Products!$B$2:$B$151,"missing product")</f>
        <v>Parle Chocolates 500g</v>
      </c>
      <c r="H7" s="12" t="str">
        <f>_xlfn.XLOOKUP(Sales_Transactions!$F7,Table9[Product_ID],Table9[Category],"Missing Catogory")</f>
        <v>Snacks</v>
      </c>
      <c r="I7" s="12" t="s">
        <v>85</v>
      </c>
      <c r="J7" s="12" t="str">
        <f>_xlfn.XLOOKUP(Sales_Transactions!$I7,Store!$A$2:$A$181,Store!$B$2:$B$181,"Missing Store")</f>
        <v>FreshMart Salem Crossing</v>
      </c>
      <c r="K7" s="12" t="str">
        <f>_xlfn.XLOOKUP(Sales_Transactions!$I7,Store!$A$2:$A$181,Store!$D$2:$D$181,"East")</f>
        <v>South</v>
      </c>
      <c r="L7" s="12" t="s">
        <v>1709</v>
      </c>
      <c r="M7" s="12" t="s">
        <v>7264</v>
      </c>
      <c r="N7" s="12" t="str">
        <f>_xlfn.XLOOKUP(Sales_Transactions!$L7,Table12[Employee_ID],Table12[Department],"Missing Department")</f>
        <v>Cashier</v>
      </c>
      <c r="O7" s="12">
        <v>8</v>
      </c>
      <c r="P7" s="13">
        <v>323.91000000000003</v>
      </c>
      <c r="Q7" s="12">
        <v>0</v>
      </c>
      <c r="R7" s="13">
        <v>0</v>
      </c>
      <c r="S7" s="13">
        <v>2979.97</v>
      </c>
      <c r="T7" s="13">
        <v>1880.4</v>
      </c>
      <c r="U7" s="13">
        <v>1099.57</v>
      </c>
      <c r="V7" s="12" t="s">
        <v>23</v>
      </c>
      <c r="W7" s="12" t="s">
        <v>24</v>
      </c>
      <c r="X7" s="12" t="s">
        <v>25</v>
      </c>
      <c r="Y7" s="12" t="s">
        <v>1719</v>
      </c>
      <c r="Z7" s="12" t="s">
        <v>27</v>
      </c>
    </row>
    <row r="8" spans="1:26" x14ac:dyDescent="0.3">
      <c r="A8" s="14" t="s">
        <v>3520</v>
      </c>
      <c r="B8" s="15">
        <v>45984</v>
      </c>
      <c r="C8" s="16" t="s">
        <v>3521</v>
      </c>
      <c r="D8" s="16" t="str">
        <f>_xlfn.XLOOKUP(Sales_Transactions!$C8,Customer!$A$2:$A$701,Customer!$B$2:$B$701,"Missing")</f>
        <v>Charulatha Iyer</v>
      </c>
      <c r="E8" s="38" t="str">
        <f>_xlfn.XLOOKUP(Table14[[#This Row],[Customer_ID]],Table10[Customer_ID],Table10[Membership],"Missing Membership")</f>
        <v>Silver</v>
      </c>
      <c r="F8" s="14" t="s">
        <v>1656</v>
      </c>
      <c r="G8" s="16" t="str">
        <f>_xlfn.XLOOKUP(Sales_Transactions!$F8,Products!$A$2:$A$151,Products!$B$2:$B$151,"missing product")</f>
        <v>Surf Excel Batteries 2kg</v>
      </c>
      <c r="H8" s="16" t="str">
        <f>_xlfn.XLOOKUP(Sales_Transactions!$F8,Table9[Product_ID],Table9[Category],"Missing Catogory")</f>
        <v>Household</v>
      </c>
      <c r="I8" s="16" t="s">
        <v>2005</v>
      </c>
      <c r="J8" s="16" t="str">
        <f>_xlfn.XLOOKUP(Sales_Transactions!$I8,Store!$A$2:$A$181,Store!$B$2:$B$181,"Missing Store")</f>
        <v>FreshMart Surat Junction</v>
      </c>
      <c r="K8" s="16" t="str">
        <f>_xlfn.XLOOKUP(Sales_Transactions!$I8,Store!$A$2:$A$181,Store!$D$2:$D$181,"East")</f>
        <v>West</v>
      </c>
      <c r="L8" s="16" t="s">
        <v>835</v>
      </c>
      <c r="M8" s="16" t="s">
        <v>6073</v>
      </c>
      <c r="N8" s="16" t="str">
        <f>_xlfn.XLOOKUP(Sales_Transactions!$L8,Table12[Employee_ID],Table12[Department],"Missing Department")</f>
        <v>Store Manager</v>
      </c>
      <c r="O8" s="16">
        <v>2</v>
      </c>
      <c r="P8" s="17">
        <v>233.47</v>
      </c>
      <c r="Q8" s="16">
        <v>15</v>
      </c>
      <c r="R8" s="17">
        <v>70.040000000000006</v>
      </c>
      <c r="S8" s="17">
        <v>456.43</v>
      </c>
      <c r="T8" s="17">
        <v>377.96</v>
      </c>
      <c r="U8" s="17">
        <v>78.47</v>
      </c>
      <c r="V8" s="16" t="s">
        <v>23</v>
      </c>
      <c r="W8" s="16" t="s">
        <v>24</v>
      </c>
      <c r="X8" s="16" t="s">
        <v>33</v>
      </c>
      <c r="Y8" s="16" t="s">
        <v>848</v>
      </c>
      <c r="Z8" s="16" t="s">
        <v>27</v>
      </c>
    </row>
    <row r="9" spans="1:26" x14ac:dyDescent="0.3">
      <c r="A9" s="10" t="s">
        <v>4015</v>
      </c>
      <c r="B9" s="11">
        <v>45991</v>
      </c>
      <c r="C9" s="12" t="s">
        <v>1160</v>
      </c>
      <c r="D9" s="12" t="str">
        <f>_xlfn.XLOOKUP(Sales_Transactions!$C9,Customer!$A$2:$A$701,Customer!$B$2:$B$701,"Missing")</f>
        <v>Ashok Gounder</v>
      </c>
      <c r="E9" s="39" t="str">
        <f>_xlfn.XLOOKUP(Table14[[#This Row],[Customer_ID]],Table10[Customer_ID],Table10[Membership],"Missing Membership")</f>
        <v>Bronze</v>
      </c>
      <c r="F9" s="10" t="s">
        <v>453</v>
      </c>
      <c r="G9" s="12" t="str">
        <f>_xlfn.XLOOKUP(Sales_Transactions!$F9,Products!$A$2:$A$151,Products!$B$2:$B$151,"missing product")</f>
        <v>Local Farm Fresh Vegetables 250ml v2</v>
      </c>
      <c r="H9" s="12" t="str">
        <f>_xlfn.XLOOKUP(Sales_Transactions!$F9,Table9[Product_ID],Table9[Category],"Missing Catogory")</f>
        <v>Vegetables</v>
      </c>
      <c r="I9" s="12" t="s">
        <v>78</v>
      </c>
      <c r="J9" s="12" t="str">
        <f>_xlfn.XLOOKUP(Sales_Transactions!$I9,Store!$A$2:$A$181,Store!$B$2:$B$181,"Missing Store")</f>
        <v>FreshMart Hyderabad Crossing</v>
      </c>
      <c r="K9" s="12" t="str">
        <f>_xlfn.XLOOKUP(Sales_Transactions!$I9,Store!$A$2:$A$181,Store!$D$2:$D$181,"East")</f>
        <v>South</v>
      </c>
      <c r="L9" s="12" t="s">
        <v>79</v>
      </c>
      <c r="M9" s="12" t="s">
        <v>5275</v>
      </c>
      <c r="N9" s="12" t="str">
        <f>_xlfn.XLOOKUP(Sales_Transactions!$L9,Table12[Employee_ID],Table12[Department],"Missing Department")</f>
        <v>Cashier</v>
      </c>
      <c r="O9" s="12">
        <v>4</v>
      </c>
      <c r="P9" s="13">
        <v>365.92</v>
      </c>
      <c r="Q9" s="12">
        <v>15</v>
      </c>
      <c r="R9" s="13">
        <v>219.55</v>
      </c>
      <c r="S9" s="13">
        <v>1430.75</v>
      </c>
      <c r="T9" s="13">
        <v>1241.52</v>
      </c>
      <c r="U9" s="13">
        <v>189.23</v>
      </c>
      <c r="V9" s="12" t="s">
        <v>23</v>
      </c>
      <c r="W9" s="12" t="s">
        <v>24</v>
      </c>
      <c r="X9" s="12" t="s">
        <v>25</v>
      </c>
      <c r="Y9" s="12" t="s">
        <v>2074</v>
      </c>
      <c r="Z9" s="12" t="s">
        <v>27</v>
      </c>
    </row>
    <row r="10" spans="1:26" x14ac:dyDescent="0.3">
      <c r="A10" s="14" t="s">
        <v>35</v>
      </c>
      <c r="B10" s="15">
        <v>45920</v>
      </c>
      <c r="C10" s="16" t="s">
        <v>36</v>
      </c>
      <c r="D10" s="16" t="str">
        <f>_xlfn.XLOOKUP(Sales_Transactions!$C10,Customer!$A$2:$A$701,Customer!$B$2:$B$701,"Missing")</f>
        <v>Nandhini Mudaliar</v>
      </c>
      <c r="E10" s="38" t="str">
        <f>_xlfn.XLOOKUP(Table14[[#This Row],[Customer_ID]],Table10[Customer_ID],Table10[Membership],"Missing Membership")</f>
        <v>Bronze</v>
      </c>
      <c r="F10" s="14" t="s">
        <v>37</v>
      </c>
      <c r="G10" s="16" t="str">
        <f>_xlfn.XLOOKUP(Sales_Transactions!$F10,Products!$A$2:$A$151,Products!$B$2:$B$151,"missing product")</f>
        <v>Gold Winner Sunflower Oil 200g</v>
      </c>
      <c r="H10" s="16" t="str">
        <f>_xlfn.XLOOKUP(Sales_Transactions!$F10,Table9[Product_ID],Table9[Category],"Missing Catogory")</f>
        <v>Oil</v>
      </c>
      <c r="I10" s="16" t="s">
        <v>38</v>
      </c>
      <c r="J10" s="16" t="str">
        <f>_xlfn.XLOOKUP(Sales_Transactions!$I10,Store!$A$2:$A$181,Store!$B$2:$B$181,"Missing Store")</f>
        <v>FreshMart Kochi Plaza</v>
      </c>
      <c r="K10" s="16" t="str">
        <f>_xlfn.XLOOKUP(Sales_Transactions!$I10,Store!$A$2:$A$181,Store!$D$2:$D$181,"East")</f>
        <v>South</v>
      </c>
      <c r="L10" s="16" t="s">
        <v>39</v>
      </c>
      <c r="M10" s="16" t="s">
        <v>6324</v>
      </c>
      <c r="N10" s="16" t="str">
        <f>_xlfn.XLOOKUP(Sales_Transactions!$L10,Table12[Employee_ID],Table12[Department],"Missing Department")</f>
        <v>Inventory</v>
      </c>
      <c r="O10" s="16">
        <v>1</v>
      </c>
      <c r="P10" s="17">
        <v>234.86</v>
      </c>
      <c r="Q10" s="16">
        <v>10</v>
      </c>
      <c r="R10" s="17">
        <v>23.49</v>
      </c>
      <c r="S10" s="17">
        <v>243.08</v>
      </c>
      <c r="T10" s="17">
        <v>213.23</v>
      </c>
      <c r="U10" s="17">
        <v>29.85</v>
      </c>
      <c r="V10" s="16" t="s">
        <v>40</v>
      </c>
      <c r="W10" s="16" t="s">
        <v>24</v>
      </c>
      <c r="X10" s="16" t="s">
        <v>25</v>
      </c>
      <c r="Y10" s="16" t="s">
        <v>41</v>
      </c>
      <c r="Z10" s="16" t="s">
        <v>27</v>
      </c>
    </row>
    <row r="11" spans="1:26" x14ac:dyDescent="0.3">
      <c r="A11" s="10" t="s">
        <v>70</v>
      </c>
      <c r="B11" s="11">
        <v>46110</v>
      </c>
      <c r="C11" s="12" t="s">
        <v>71</v>
      </c>
      <c r="D11" s="12" t="str">
        <f>_xlfn.XLOOKUP(Sales_Transactions!$C11,Customer!$A$2:$A$701,Customer!$B$2:$B$701,"Missing")</f>
        <v>Manoj Gounder</v>
      </c>
      <c r="E11" s="39" t="str">
        <f>_xlfn.XLOOKUP(Table14[[#This Row],[Customer_ID]],Table10[Customer_ID],Table10[Membership],"Missing Membership")</f>
        <v>Silver</v>
      </c>
      <c r="F11" s="10" t="s">
        <v>65</v>
      </c>
      <c r="G11" s="12" t="str">
        <f>_xlfn.XLOOKUP(Sales_Transactions!$F11,Products!$A$2:$A$151,Products!$B$2:$B$151,"missing product")</f>
        <v>Nescafe Tea Combo</v>
      </c>
      <c r="H11" s="12" t="str">
        <f>_xlfn.XLOOKUP(Sales_Transactions!$F11,Table9[Product_ID],Table9[Category],"Missing Catogory")</f>
        <v>Beverages</v>
      </c>
      <c r="I11" s="12" t="s">
        <v>72</v>
      </c>
      <c r="J11" s="12" t="str">
        <f>_xlfn.XLOOKUP(Sales_Transactions!$I11,Store!$A$2:$A$181,Store!$B$2:$B$181,"Missing Store")</f>
        <v>FreshMart Hyderabad Heights</v>
      </c>
      <c r="K11" s="12" t="str">
        <f>_xlfn.XLOOKUP(Sales_Transactions!$I11,Store!$A$2:$A$181,Store!$D$2:$D$181,"East")</f>
        <v>South</v>
      </c>
      <c r="L11" s="12" t="s">
        <v>73</v>
      </c>
      <c r="M11" s="12" t="s">
        <v>6348</v>
      </c>
      <c r="N11" s="12" t="str">
        <f>_xlfn.XLOOKUP(Sales_Transactions!$L11,Table12[Employee_ID],Table12[Department],"Missing Department")</f>
        <v>Store Manager</v>
      </c>
      <c r="O11" s="12">
        <v>4</v>
      </c>
      <c r="P11" s="13">
        <v>172.63</v>
      </c>
      <c r="Q11" s="12">
        <v>0</v>
      </c>
      <c r="R11" s="13">
        <v>0</v>
      </c>
      <c r="S11" s="13">
        <v>794.1</v>
      </c>
      <c r="T11" s="13">
        <v>568</v>
      </c>
      <c r="U11" s="13">
        <v>226.1</v>
      </c>
      <c r="V11" s="12" t="s">
        <v>40</v>
      </c>
      <c r="W11" s="12" t="s">
        <v>24</v>
      </c>
      <c r="X11" s="12" t="s">
        <v>25</v>
      </c>
      <c r="Y11" s="12" t="s">
        <v>74</v>
      </c>
      <c r="Z11" s="12" t="s">
        <v>27</v>
      </c>
    </row>
    <row r="12" spans="1:26" x14ac:dyDescent="0.3">
      <c r="A12" s="14" t="s">
        <v>123</v>
      </c>
      <c r="B12" s="15">
        <v>45792</v>
      </c>
      <c r="C12" s="16" t="s">
        <v>43</v>
      </c>
      <c r="D12" s="16" t="str">
        <f>_xlfn.XLOOKUP(Sales_Transactions!$C12,Customer!$A$2:$A$701,Customer!$B$2:$B$701,"Missing")</f>
        <v>Lokesh Chandran</v>
      </c>
      <c r="E12" s="38" t="str">
        <f>_xlfn.XLOOKUP(Table14[[#This Row],[Customer_ID]],Table10[Customer_ID],Table10[Membership],"Missing Membership")</f>
        <v>Silver</v>
      </c>
      <c r="F12" s="14" t="s">
        <v>124</v>
      </c>
      <c r="G12" s="16" t="str">
        <f>_xlfn.XLOOKUP(Sales_Transactions!$F12,Products!$A$2:$A$151,Products!$B$2:$B$151,"missing product")</f>
        <v>Aavin Milk Pack</v>
      </c>
      <c r="H12" s="16" t="str">
        <f>_xlfn.XLOOKUP(Sales_Transactions!$F12,Table9[Product_ID],Table9[Category],"Missing Catogory")</f>
        <v>Dairy</v>
      </c>
      <c r="I12" s="16" t="s">
        <v>125</v>
      </c>
      <c r="J12" s="16" t="str">
        <f>_xlfn.XLOOKUP(Sales_Transactions!$I12,Store!$A$2:$A$181,Store!$B$2:$B$181,"Missing Store")</f>
        <v>FreshMart Salem Main Road</v>
      </c>
      <c r="K12" s="16" t="str">
        <f>_xlfn.XLOOKUP(Sales_Transactions!$I12,Store!$A$2:$A$181,Store!$D$2:$D$181,"East")</f>
        <v>South</v>
      </c>
      <c r="L12" s="16" t="s">
        <v>126</v>
      </c>
      <c r="M12" s="16" t="s">
        <v>6371</v>
      </c>
      <c r="N12" s="16" t="str">
        <f>_xlfn.XLOOKUP(Sales_Transactions!$L12,Table12[Employee_ID],Table12[Department],"Missing Department")</f>
        <v>Sales</v>
      </c>
      <c r="O12" s="16">
        <v>4</v>
      </c>
      <c r="P12" s="17">
        <v>397.22</v>
      </c>
      <c r="Q12" s="16">
        <v>20</v>
      </c>
      <c r="R12" s="17">
        <v>317.77999999999997</v>
      </c>
      <c r="S12" s="17">
        <v>1271.0999999999999</v>
      </c>
      <c r="T12" s="17">
        <v>1277.48</v>
      </c>
      <c r="U12" s="17">
        <v>-6.38</v>
      </c>
      <c r="V12" s="16" t="s">
        <v>40</v>
      </c>
      <c r="W12" s="16" t="s">
        <v>24</v>
      </c>
      <c r="X12" s="16" t="s">
        <v>25</v>
      </c>
      <c r="Y12" s="16" t="s">
        <v>127</v>
      </c>
      <c r="Z12" s="16" t="s">
        <v>49</v>
      </c>
    </row>
    <row r="13" spans="1:26" x14ac:dyDescent="0.3">
      <c r="A13" s="10" t="s">
        <v>145</v>
      </c>
      <c r="B13" s="11">
        <v>45803</v>
      </c>
      <c r="C13" s="12" t="s">
        <v>146</v>
      </c>
      <c r="D13" s="12" t="str">
        <f>_xlfn.XLOOKUP(Sales_Transactions!$C13,Customer!$A$2:$A$701,Customer!$B$2:$B$701,"Missing")</f>
        <v>Ovi Venkataraman</v>
      </c>
      <c r="E13" s="39" t="str">
        <f>_xlfn.XLOOKUP(Table14[[#This Row],[Customer_ID]],Table10[Customer_ID],Table10[Membership],"Missing Membership")</f>
        <v>Silver</v>
      </c>
      <c r="F13" s="10" t="s">
        <v>147</v>
      </c>
      <c r="G13" s="12" t="str">
        <f>_xlfn.XLOOKUP(Sales_Transactions!$F13,Products!$A$2:$A$151,Products!$B$2:$B$151,"missing product")</f>
        <v>Pepsi Tea 200g</v>
      </c>
      <c r="H13" s="12" t="str">
        <f>_xlfn.XLOOKUP(Sales_Transactions!$F13,Table9[Product_ID],Table9[Category],"Missing Catogory")</f>
        <v>Beverages</v>
      </c>
      <c r="I13" s="12" t="s">
        <v>148</v>
      </c>
      <c r="J13" s="12" t="str">
        <f>_xlfn.XLOOKUP(Sales_Transactions!$I13,Store!$A$2:$A$181,Store!$B$2:$B$181,"Missing Store")</f>
        <v>FreshMart Tiruppur Heights</v>
      </c>
      <c r="K13" s="12" t="str">
        <f>_xlfn.XLOOKUP(Sales_Transactions!$I13,Store!$A$2:$A$181,Store!$D$2:$D$181,"East")</f>
        <v>South</v>
      </c>
      <c r="L13" s="12" t="s">
        <v>149</v>
      </c>
      <c r="M13" s="12" t="s">
        <v>6130</v>
      </c>
      <c r="N13" s="12" t="str">
        <f>_xlfn.XLOOKUP(Sales_Transactions!$L13,Table12[Employee_ID],Table12[Department],"Missing Department")</f>
        <v>Billing</v>
      </c>
      <c r="O13" s="12">
        <v>5</v>
      </c>
      <c r="P13" s="13">
        <v>332.73</v>
      </c>
      <c r="Q13" s="12">
        <v>15</v>
      </c>
      <c r="R13" s="13">
        <v>249.55</v>
      </c>
      <c r="S13" s="13">
        <v>1414.1</v>
      </c>
      <c r="T13" s="13">
        <v>1306.0999999999999</v>
      </c>
      <c r="U13" s="13">
        <v>108</v>
      </c>
      <c r="V13" s="12" t="s">
        <v>40</v>
      </c>
      <c r="W13" s="12" t="s">
        <v>24</v>
      </c>
      <c r="X13" s="12" t="s">
        <v>25</v>
      </c>
      <c r="Y13" s="12" t="s">
        <v>150</v>
      </c>
      <c r="Z13" s="12" t="s">
        <v>49</v>
      </c>
    </row>
    <row r="14" spans="1:26" x14ac:dyDescent="0.3">
      <c r="A14" s="14" t="s">
        <v>156</v>
      </c>
      <c r="B14" s="15">
        <v>45918</v>
      </c>
      <c r="C14" s="16" t="s">
        <v>157</v>
      </c>
      <c r="D14" s="16" t="str">
        <f>_xlfn.XLOOKUP(Sales_Transactions!$C14,Customer!$A$2:$A$701,Customer!$B$2:$B$701,"Missing")</f>
        <v>Tara Devi</v>
      </c>
      <c r="E14" s="38" t="str">
        <f>_xlfn.XLOOKUP(Table14[[#This Row],[Customer_ID]],Table10[Customer_ID],Table10[Membership],"Missing Membership")</f>
        <v>Gold</v>
      </c>
      <c r="F14" s="14" t="s">
        <v>158</v>
      </c>
      <c r="G14" s="16" t="str">
        <f>_xlfn.XLOOKUP(Sales_Transactions!$F14,Products!$A$2:$A$151,Products!$B$2:$B$151,"missing product")</f>
        <v>Daawat Basmati Rice 2kg</v>
      </c>
      <c r="H14" s="16" t="str">
        <f>_xlfn.XLOOKUP(Sales_Transactions!$F14,Table9[Product_ID],Table9[Category],"Missing Catogory")</f>
        <v>Rice</v>
      </c>
      <c r="I14" s="16" t="s">
        <v>159</v>
      </c>
      <c r="J14" s="16" t="str">
        <f>_xlfn.XLOOKUP(Sales_Transactions!$I14,Store!$A$2:$A$181,Store!$B$2:$B$181,"Missing Store")</f>
        <v>FreshMart Erode Circle</v>
      </c>
      <c r="K14" s="16" t="str">
        <f>_xlfn.XLOOKUP(Sales_Transactions!$I14,Store!$A$2:$A$181,Store!$D$2:$D$181,"East")</f>
        <v>South</v>
      </c>
      <c r="L14" s="16" t="s">
        <v>160</v>
      </c>
      <c r="M14" s="16" t="s">
        <v>6148</v>
      </c>
      <c r="N14" s="16" t="str">
        <f>_xlfn.XLOOKUP(Sales_Transactions!$L14,Table12[Employee_ID],Table12[Department],"Missing Department")</f>
        <v>Cashier</v>
      </c>
      <c r="O14" s="16">
        <v>6</v>
      </c>
      <c r="P14" s="17">
        <v>337.98</v>
      </c>
      <c r="Q14" s="16">
        <v>15</v>
      </c>
      <c r="R14" s="17">
        <v>304.18</v>
      </c>
      <c r="S14" s="17">
        <v>1723.7</v>
      </c>
      <c r="T14" s="17">
        <v>1559.58</v>
      </c>
      <c r="U14" s="17">
        <v>164.12</v>
      </c>
      <c r="V14" s="16" t="s">
        <v>40</v>
      </c>
      <c r="W14" s="16" t="s">
        <v>24</v>
      </c>
      <c r="X14" s="16" t="s">
        <v>25</v>
      </c>
      <c r="Y14" s="16" t="s">
        <v>161</v>
      </c>
      <c r="Z14" s="16" t="s">
        <v>49</v>
      </c>
    </row>
    <row r="15" spans="1:26" x14ac:dyDescent="0.3">
      <c r="A15" s="10" t="s">
        <v>168</v>
      </c>
      <c r="B15" s="11">
        <v>45914</v>
      </c>
      <c r="C15" s="12" t="s">
        <v>169</v>
      </c>
      <c r="D15" s="12" t="str">
        <f>_xlfn.XLOOKUP(Sales_Transactions!$C15,Customer!$A$2:$A$701,Customer!$B$2:$B$701,"Missing")</f>
        <v>Kamala Iyer</v>
      </c>
      <c r="E15" s="39" t="str">
        <f>_xlfn.XLOOKUP(Table14[[#This Row],[Customer_ID]],Table10[Customer_ID],Table10[Membership],"Missing Membership")</f>
        <v>Silver</v>
      </c>
      <c r="F15" s="10" t="s">
        <v>170</v>
      </c>
      <c r="G15" s="12" t="str">
        <f>_xlfn.XLOOKUP(Sales_Transactions!$F15,Products!$A$2:$A$151,Products!$B$2:$B$151,"missing product")</f>
        <v>Aachi Idli Rice 500g</v>
      </c>
      <c r="H15" s="12" t="str">
        <f>_xlfn.XLOOKUP(Sales_Transactions!$F15,Table9[Product_ID],Table9[Category],"Missing Catogory")</f>
        <v>Rice</v>
      </c>
      <c r="I15" s="12" t="s">
        <v>171</v>
      </c>
      <c r="J15" s="12" t="str">
        <f>_xlfn.XLOOKUP(Sales_Transactions!$I15,Store!$A$2:$A$181,Store!$B$2:$B$181,"Missing Store")</f>
        <v>FreshMart Madurai Crossing</v>
      </c>
      <c r="K15" s="12" t="str">
        <f>_xlfn.XLOOKUP(Sales_Transactions!$I15,Store!$A$2:$A$181,Store!$D$2:$D$181,"East")</f>
        <v>South</v>
      </c>
      <c r="L15" s="12" t="s">
        <v>172</v>
      </c>
      <c r="M15" s="12" t="s">
        <v>5885</v>
      </c>
      <c r="N15" s="12" t="str">
        <f>_xlfn.XLOOKUP(Sales_Transactions!$L15,Table12[Employee_ID],Table12[Department],"Missing Department")</f>
        <v>Cashier</v>
      </c>
      <c r="O15" s="12">
        <v>5</v>
      </c>
      <c r="P15" s="13">
        <v>225.45</v>
      </c>
      <c r="Q15" s="12">
        <v>10</v>
      </c>
      <c r="R15" s="13">
        <v>112.72</v>
      </c>
      <c r="S15" s="13">
        <v>1166.71</v>
      </c>
      <c r="T15" s="13">
        <v>954.5</v>
      </c>
      <c r="U15" s="13">
        <v>212.21</v>
      </c>
      <c r="V15" s="12" t="s">
        <v>40</v>
      </c>
      <c r="W15" s="12" t="s">
        <v>24</v>
      </c>
      <c r="X15" s="12" t="s">
        <v>25</v>
      </c>
      <c r="Y15" s="12" t="s">
        <v>173</v>
      </c>
      <c r="Z15" s="12" t="s">
        <v>27</v>
      </c>
    </row>
    <row r="16" spans="1:26" x14ac:dyDescent="0.3">
      <c r="A16" s="14" t="s">
        <v>184</v>
      </c>
      <c r="B16" s="15">
        <v>45941</v>
      </c>
      <c r="C16" s="16" t="s">
        <v>185</v>
      </c>
      <c r="D16" s="16" t="str">
        <f>_xlfn.XLOOKUP(Sales_Transactions!$C16,Customer!$A$2:$A$701,Customer!$B$2:$B$701,"Missing")</f>
        <v>Ovi Devi</v>
      </c>
      <c r="E16" s="38" t="str">
        <f>_xlfn.XLOOKUP(Table14[[#This Row],[Customer_ID]],Table10[Customer_ID],Table10[Membership],"Missing Membership")</f>
        <v>Gold</v>
      </c>
      <c r="F16" s="14" t="s">
        <v>186</v>
      </c>
      <c r="G16" s="16" t="str">
        <f>_xlfn.XLOOKUP(Sales_Transactions!$F16,Products!$A$2:$A$151,Products!$B$2:$B$151,"missing product")</f>
        <v>Bisleri Soft Drinks 2kg</v>
      </c>
      <c r="H16" s="16" t="str">
        <f>_xlfn.XLOOKUP(Sales_Transactions!$F16,Table9[Product_ID],Table9[Category],"Missing Catogory")</f>
        <v>Beverages</v>
      </c>
      <c r="I16" s="16" t="s">
        <v>187</v>
      </c>
      <c r="J16" s="16" t="str">
        <f>_xlfn.XLOOKUP(Sales_Transactions!$I16,Store!$A$2:$A$181,Store!$B$2:$B$181,"Missing Store")</f>
        <v>FreshMart Bengaluru Circle</v>
      </c>
      <c r="K16" s="16" t="str">
        <f>_xlfn.XLOOKUP(Sales_Transactions!$I16,Store!$A$2:$A$181,Store!$D$2:$D$181,"East")</f>
        <v>South</v>
      </c>
      <c r="L16" s="16" t="s">
        <v>188</v>
      </c>
      <c r="M16" s="16" t="s">
        <v>6338</v>
      </c>
      <c r="N16" s="16" t="str">
        <f>_xlfn.XLOOKUP(Sales_Transactions!$L16,Table12[Employee_ID],Table12[Department],"Missing Department")</f>
        <v>Cashier</v>
      </c>
      <c r="O16" s="16">
        <v>8</v>
      </c>
      <c r="P16" s="17">
        <v>235.08</v>
      </c>
      <c r="Q16" s="16">
        <v>0</v>
      </c>
      <c r="R16" s="17">
        <v>0</v>
      </c>
      <c r="S16" s="17">
        <v>2162.7399999999998</v>
      </c>
      <c r="T16" s="17">
        <v>1416.24</v>
      </c>
      <c r="U16" s="17">
        <v>746.5</v>
      </c>
      <c r="V16" s="16" t="s">
        <v>40</v>
      </c>
      <c r="W16" s="16" t="s">
        <v>24</v>
      </c>
      <c r="X16" s="16" t="s">
        <v>25</v>
      </c>
      <c r="Y16" s="16" t="s">
        <v>189</v>
      </c>
      <c r="Z16" s="16" t="s">
        <v>27</v>
      </c>
    </row>
    <row r="17" spans="1:26" x14ac:dyDescent="0.3">
      <c r="A17" s="10" t="s">
        <v>241</v>
      </c>
      <c r="B17" s="11">
        <v>45914</v>
      </c>
      <c r="C17" s="12" t="s">
        <v>94</v>
      </c>
      <c r="D17" s="12" t="str">
        <f>_xlfn.XLOOKUP(Sales_Transactions!$C17,Customer!$A$2:$A$701,Customer!$B$2:$B$701,"Missing")</f>
        <v>Dhanush Nathan</v>
      </c>
      <c r="E17" s="39" t="str">
        <f>_xlfn.XLOOKUP(Table14[[#This Row],[Customer_ID]],Table10[Customer_ID],Table10[Membership],"Missing Membership")</f>
        <v>Bronze</v>
      </c>
      <c r="F17" s="10" t="s">
        <v>242</v>
      </c>
      <c r="G17" s="12" t="str">
        <f>_xlfn.XLOOKUP(Sales_Transactions!$F17,Products!$A$2:$A$151,Products!$B$2:$B$151,"missing product")</f>
        <v>Aachi Powdered Spices 200g</v>
      </c>
      <c r="H17" s="12" t="str">
        <f>_xlfn.XLOOKUP(Sales_Transactions!$F17,Table9[Product_ID],Table9[Category],"Missing Catogory")</f>
        <v>Masala</v>
      </c>
      <c r="I17" s="12" t="s">
        <v>243</v>
      </c>
      <c r="J17" s="12" t="str">
        <f>_xlfn.XLOOKUP(Sales_Transactions!$I17,Store!$A$2:$A$181,Store!$B$2:$B$181,"Missing Store")</f>
        <v>FreshMart Tiruppur Complex</v>
      </c>
      <c r="K17" s="12" t="str">
        <f>_xlfn.XLOOKUP(Sales_Transactions!$I17,Store!$A$2:$A$181,Store!$D$2:$D$181,"East")</f>
        <v>South</v>
      </c>
      <c r="L17" s="12" t="s">
        <v>222</v>
      </c>
      <c r="M17" s="12" t="s">
        <v>5010</v>
      </c>
      <c r="N17" s="12" t="str">
        <f>_xlfn.XLOOKUP(Sales_Transactions!$L17,Table12[Employee_ID],Table12[Department],"Missing Department")</f>
        <v>Sales</v>
      </c>
      <c r="O17" s="12">
        <v>1</v>
      </c>
      <c r="P17" s="13">
        <v>80.5</v>
      </c>
      <c r="Q17" s="12">
        <v>10</v>
      </c>
      <c r="R17" s="13">
        <v>8.0500000000000007</v>
      </c>
      <c r="S17" s="13">
        <v>83.32</v>
      </c>
      <c r="T17" s="13">
        <v>62.25</v>
      </c>
      <c r="U17" s="13">
        <v>21.07</v>
      </c>
      <c r="V17" s="12" t="s">
        <v>40</v>
      </c>
      <c r="W17" s="12" t="s">
        <v>24</v>
      </c>
      <c r="X17" s="12" t="s">
        <v>25</v>
      </c>
      <c r="Y17" s="12" t="s">
        <v>244</v>
      </c>
      <c r="Z17" s="12" t="s">
        <v>27</v>
      </c>
    </row>
    <row r="18" spans="1:26" x14ac:dyDescent="0.3">
      <c r="A18" s="14" t="s">
        <v>353</v>
      </c>
      <c r="B18" s="15">
        <v>46046</v>
      </c>
      <c r="C18" s="16" t="s">
        <v>354</v>
      </c>
      <c r="D18" s="16" t="str">
        <f>_xlfn.XLOOKUP(Sales_Transactions!$C18,Customer!$A$2:$A$701,Customer!$B$2:$B$701,"Missing")</f>
        <v>Rajesh Rao</v>
      </c>
      <c r="E18" s="38" t="str">
        <f>_xlfn.XLOOKUP(Table14[[#This Row],[Customer_ID]],Table10[Customer_ID],Table10[Membership],"Missing Membership")</f>
        <v>Gold</v>
      </c>
      <c r="F18" s="14" t="s">
        <v>89</v>
      </c>
      <c r="G18" s="16" t="str">
        <f>_xlfn.XLOOKUP(Sales_Transactions!$F18,Products!$A$2:$A$151,Products!$B$2:$B$151,"missing product")</f>
        <v>Milky Mist Butter Pack</v>
      </c>
      <c r="H18" s="16" t="str">
        <f>_xlfn.XLOOKUP(Sales_Transactions!$F18,Table9[Product_ID],Table9[Category],"Missing Catogory")</f>
        <v>Dairy</v>
      </c>
      <c r="I18" s="16" t="s">
        <v>355</v>
      </c>
      <c r="J18" s="16" t="str">
        <f>_xlfn.XLOOKUP(Sales_Transactions!$I18,Store!$A$2:$A$181,Store!$B$2:$B$181,"Missing Store")</f>
        <v>FreshMart Salem Hub</v>
      </c>
      <c r="K18" s="16" t="str">
        <f>_xlfn.XLOOKUP(Sales_Transactions!$I18,Store!$A$2:$A$181,Store!$D$2:$D$181,"East")</f>
        <v>South</v>
      </c>
      <c r="L18" s="16" t="s">
        <v>356</v>
      </c>
      <c r="M18" s="16" t="s">
        <v>6210</v>
      </c>
      <c r="N18" s="16" t="str">
        <f>_xlfn.XLOOKUP(Sales_Transactions!$L18,Table12[Employee_ID],Table12[Department],"Missing Department")</f>
        <v>Cashier</v>
      </c>
      <c r="O18" s="16">
        <v>8</v>
      </c>
      <c r="P18" s="17">
        <v>39.340000000000003</v>
      </c>
      <c r="Q18" s="16">
        <v>0</v>
      </c>
      <c r="R18" s="17">
        <v>0</v>
      </c>
      <c r="S18" s="17">
        <v>361.93</v>
      </c>
      <c r="T18" s="17">
        <v>259.2</v>
      </c>
      <c r="U18" s="17">
        <v>102.73</v>
      </c>
      <c r="V18" s="16" t="s">
        <v>40</v>
      </c>
      <c r="W18" s="16" t="s">
        <v>24</v>
      </c>
      <c r="X18" s="16" t="s">
        <v>25</v>
      </c>
      <c r="Y18" s="16" t="s">
        <v>357</v>
      </c>
      <c r="Z18" s="16" t="s">
        <v>27</v>
      </c>
    </row>
    <row r="19" spans="1:26" x14ac:dyDescent="0.3">
      <c r="A19" s="10" t="s">
        <v>451</v>
      </c>
      <c r="B19" s="11">
        <v>46047</v>
      </c>
      <c r="C19" s="12" t="s">
        <v>452</v>
      </c>
      <c r="D19" s="12" t="str">
        <f>_xlfn.XLOOKUP(Sales_Transactions!$C19,Customer!$A$2:$A$701,Customer!$B$2:$B$701,"Missing")</f>
        <v>Devi Venkataraman</v>
      </c>
      <c r="E19" s="39" t="str">
        <f>_xlfn.XLOOKUP(Table14[[#This Row],[Customer_ID]],Table10[Customer_ID],Table10[Membership],"Missing Membership")</f>
        <v>Gold</v>
      </c>
      <c r="F19" s="10" t="s">
        <v>453</v>
      </c>
      <c r="G19" s="12" t="str">
        <f>_xlfn.XLOOKUP(Sales_Transactions!$F19,Products!$A$2:$A$151,Products!$B$2:$B$151,"missing product")</f>
        <v>Local Farm Fresh Vegetables 250ml v2</v>
      </c>
      <c r="H19" s="12" t="str">
        <f>_xlfn.XLOOKUP(Sales_Transactions!$F19,Table9[Product_ID],Table9[Category],"Missing Catogory")</f>
        <v>Vegetables</v>
      </c>
      <c r="I19" s="12" t="s">
        <v>142</v>
      </c>
      <c r="J19" s="12" t="str">
        <f>_xlfn.XLOOKUP(Sales_Transactions!$I19,Store!$A$2:$A$181,Store!$B$2:$B$181,"Missing Store")</f>
        <v>FreshMart Coimbatore Heights</v>
      </c>
      <c r="K19" s="12" t="str">
        <f>_xlfn.XLOOKUP(Sales_Transactions!$I19,Store!$A$2:$A$181,Store!$D$2:$D$181,"East")</f>
        <v>South</v>
      </c>
      <c r="L19" s="12" t="s">
        <v>454</v>
      </c>
      <c r="M19" s="12" t="s">
        <v>5715</v>
      </c>
      <c r="N19" s="12" t="str">
        <f>_xlfn.XLOOKUP(Sales_Transactions!$L19,Table12[Employee_ID],Table12[Department],"Missing Department")</f>
        <v>Sales</v>
      </c>
      <c r="O19" s="12">
        <v>3</v>
      </c>
      <c r="P19" s="13">
        <v>374.82</v>
      </c>
      <c r="Q19" s="12">
        <v>15</v>
      </c>
      <c r="R19" s="13">
        <v>168.67</v>
      </c>
      <c r="S19" s="13">
        <v>1099.1600000000001</v>
      </c>
      <c r="T19" s="13">
        <v>931.14</v>
      </c>
      <c r="U19" s="13">
        <v>168.02</v>
      </c>
      <c r="V19" s="12" t="s">
        <v>40</v>
      </c>
      <c r="W19" s="12" t="s">
        <v>24</v>
      </c>
      <c r="X19" s="12" t="s">
        <v>25</v>
      </c>
      <c r="Y19" s="12" t="s">
        <v>455</v>
      </c>
      <c r="Z19" s="12" t="s">
        <v>27</v>
      </c>
    </row>
    <row r="20" spans="1:26" x14ac:dyDescent="0.3">
      <c r="A20" s="14" t="s">
        <v>536</v>
      </c>
      <c r="B20" s="15">
        <v>45997</v>
      </c>
      <c r="C20" s="16" t="s">
        <v>537</v>
      </c>
      <c r="D20" s="16" t="str">
        <f>_xlfn.XLOOKUP(Sales_Transactions!$C20,Customer!$A$2:$A$701,Customer!$B$2:$B$701,"Missing")</f>
        <v>Deepa Kumar</v>
      </c>
      <c r="E20" s="38" t="str">
        <f>_xlfn.XLOOKUP(Table14[[#This Row],[Customer_ID]],Table10[Customer_ID],Table10[Membership],"Missing Membership")</f>
        <v>Gold</v>
      </c>
      <c r="F20" s="14" t="s">
        <v>538</v>
      </c>
      <c r="G20" s="16" t="str">
        <f>_xlfn.XLOOKUP(Sales_Transactions!$F20,Products!$A$2:$A$151,Products!$B$2:$B$151,"missing product")</f>
        <v>Aachi Ponni Rice 2kg</v>
      </c>
      <c r="H20" s="16" t="str">
        <f>_xlfn.XLOOKUP(Sales_Transactions!$F20,Table9[Product_ID],Table9[Category],"Missing Catogory")</f>
        <v>Rice</v>
      </c>
      <c r="I20" s="16" t="s">
        <v>343</v>
      </c>
      <c r="J20" s="16" t="str">
        <f>_xlfn.XLOOKUP(Sales_Transactions!$I20,Store!$A$2:$A$181,Store!$B$2:$B$181,"Missing Store")</f>
        <v>FreshMart Mysuru Junction</v>
      </c>
      <c r="K20" s="16" t="str">
        <f>_xlfn.XLOOKUP(Sales_Transactions!$I20,Store!$A$2:$A$181,Store!$D$2:$D$181,"East")</f>
        <v>South</v>
      </c>
      <c r="L20" s="16" t="s">
        <v>344</v>
      </c>
      <c r="M20" s="16" t="s">
        <v>6340</v>
      </c>
      <c r="N20" s="16" t="str">
        <f>_xlfn.XLOOKUP(Sales_Transactions!$L20,Table12[Employee_ID],Table12[Department],"Missing Department")</f>
        <v>Operations</v>
      </c>
      <c r="O20" s="16">
        <v>8</v>
      </c>
      <c r="P20" s="17">
        <v>279.93</v>
      </c>
      <c r="Q20" s="16">
        <v>20</v>
      </c>
      <c r="R20" s="17">
        <v>447.89</v>
      </c>
      <c r="S20" s="17">
        <v>2060.2800000000002</v>
      </c>
      <c r="T20" s="17">
        <v>1684.16</v>
      </c>
      <c r="U20" s="17">
        <v>376.12</v>
      </c>
      <c r="V20" s="16" t="s">
        <v>40</v>
      </c>
      <c r="W20" s="16" t="s">
        <v>24</v>
      </c>
      <c r="X20" s="16" t="s">
        <v>25</v>
      </c>
      <c r="Y20" s="16" t="s">
        <v>539</v>
      </c>
      <c r="Z20" s="16" t="s">
        <v>27</v>
      </c>
    </row>
    <row r="21" spans="1:26" x14ac:dyDescent="0.3">
      <c r="A21" s="10" t="s">
        <v>578</v>
      </c>
      <c r="B21" s="11">
        <v>45932</v>
      </c>
      <c r="C21" s="12" t="s">
        <v>579</v>
      </c>
      <c r="D21" s="12" t="str">
        <f>_xlfn.XLOOKUP(Sales_Transactions!$C21,Customer!$A$2:$A$701,Customer!$B$2:$B$701,"Missing")</f>
        <v>Usha Raj</v>
      </c>
      <c r="E21" s="39" t="str">
        <f>_xlfn.XLOOKUP(Table14[[#This Row],[Customer_ID]],Table10[Customer_ID],Table10[Membership],"Missing Membership")</f>
        <v>Gold</v>
      </c>
      <c r="F21" s="10" t="s">
        <v>580</v>
      </c>
      <c r="G21" s="12" t="str">
        <f>_xlfn.XLOOKUP(Sales_Transactions!$F21,Products!$A$2:$A$151,Products!$B$2:$B$151,"missing product")</f>
        <v>Coca-Cola Tea 1kg</v>
      </c>
      <c r="H21" s="12" t="str">
        <f>_xlfn.XLOOKUP(Sales_Transactions!$F21,Table9[Product_ID],Table9[Category],"Missing Catogory")</f>
        <v>Beverages</v>
      </c>
      <c r="I21" s="12" t="s">
        <v>243</v>
      </c>
      <c r="J21" s="12" t="str">
        <f>_xlfn.XLOOKUP(Sales_Transactions!$I21,Store!$A$2:$A$181,Store!$B$2:$B$181,"Missing Store")</f>
        <v>FreshMart Tiruppur Complex</v>
      </c>
      <c r="K21" s="12" t="str">
        <f>_xlfn.XLOOKUP(Sales_Transactions!$I21,Store!$A$2:$A$181,Store!$D$2:$D$181,"East")</f>
        <v>South</v>
      </c>
      <c r="L21" s="12" t="s">
        <v>222</v>
      </c>
      <c r="M21" s="12" t="s">
        <v>5010</v>
      </c>
      <c r="N21" s="12" t="str">
        <f>_xlfn.XLOOKUP(Sales_Transactions!$L21,Table12[Employee_ID],Table12[Department],"Missing Department")</f>
        <v>Sales</v>
      </c>
      <c r="O21" s="12">
        <v>4</v>
      </c>
      <c r="P21" s="13">
        <v>155.15</v>
      </c>
      <c r="Q21" s="12">
        <v>10</v>
      </c>
      <c r="R21" s="13">
        <v>62.06</v>
      </c>
      <c r="S21" s="13">
        <v>558.54</v>
      </c>
      <c r="T21" s="13">
        <v>427.96</v>
      </c>
      <c r="U21" s="13">
        <v>130.58000000000001</v>
      </c>
      <c r="V21" s="12" t="s">
        <v>40</v>
      </c>
      <c r="W21" s="12" t="s">
        <v>24</v>
      </c>
      <c r="X21" s="12" t="s">
        <v>55</v>
      </c>
      <c r="Y21" s="12" t="s">
        <v>581</v>
      </c>
      <c r="Z21" s="12" t="s">
        <v>49</v>
      </c>
    </row>
    <row r="22" spans="1:26" x14ac:dyDescent="0.3">
      <c r="A22" s="14" t="s">
        <v>602</v>
      </c>
      <c r="B22" s="15">
        <v>45977</v>
      </c>
      <c r="C22" s="16" t="s">
        <v>603</v>
      </c>
      <c r="D22" s="16" t="str">
        <f>_xlfn.XLOOKUP(Sales_Transactions!$C22,Customer!$A$2:$A$701,Customer!$B$2:$B$701,"Missing")</f>
        <v>Thenmozhi Devi</v>
      </c>
      <c r="E22" s="38" t="str">
        <f>_xlfn.XLOOKUP(Table14[[#This Row],[Customer_ID]],Table10[Customer_ID],Table10[Membership],"Missing Membership")</f>
        <v>Gold</v>
      </c>
      <c r="F22" s="14" t="s">
        <v>604</v>
      </c>
      <c r="G22" s="16" t="str">
        <f>_xlfn.XLOOKUP(Sales_Transactions!$F22,Products!$A$2:$A$151,Products!$B$2:$B$151,"missing product")</f>
        <v>Organic Fresh Fresh Vegetables 200g</v>
      </c>
      <c r="H22" s="16" t="str">
        <f>_xlfn.XLOOKUP(Sales_Transactions!$F22,Table9[Product_ID],Table9[Category],"Missing Catogory")</f>
        <v>Vegetables</v>
      </c>
      <c r="I22" s="16" t="s">
        <v>605</v>
      </c>
      <c r="J22" s="16" t="str">
        <f>_xlfn.XLOOKUP(Sales_Transactions!$I22,Store!$A$2:$A$181,Store!$B$2:$B$181,"Missing Store")</f>
        <v>FreshMart Surat Plaza</v>
      </c>
      <c r="K22" s="16" t="str">
        <f>_xlfn.XLOOKUP(Sales_Transactions!$I22,Store!$A$2:$A$181,Store!$D$2:$D$181,"East")</f>
        <v>West</v>
      </c>
      <c r="L22" s="16" t="s">
        <v>606</v>
      </c>
      <c r="M22" s="16" t="s">
        <v>5903</v>
      </c>
      <c r="N22" s="16" t="str">
        <f>_xlfn.XLOOKUP(Sales_Transactions!$L22,Table12[Employee_ID],Table12[Department],"Missing Department")</f>
        <v>Billing</v>
      </c>
      <c r="O22" s="16">
        <v>8</v>
      </c>
      <c r="P22" s="17">
        <v>84.09</v>
      </c>
      <c r="Q22" s="16">
        <v>10</v>
      </c>
      <c r="R22" s="17">
        <v>67.27</v>
      </c>
      <c r="S22" s="17">
        <v>696.27</v>
      </c>
      <c r="T22" s="17">
        <v>497.12</v>
      </c>
      <c r="U22" s="17">
        <v>199.15</v>
      </c>
      <c r="V22" s="16" t="s">
        <v>40</v>
      </c>
      <c r="W22" s="16" t="s">
        <v>24</v>
      </c>
      <c r="X22" s="16" t="s">
        <v>25</v>
      </c>
      <c r="Y22" s="16" t="s">
        <v>607</v>
      </c>
      <c r="Z22" s="16" t="s">
        <v>27</v>
      </c>
    </row>
    <row r="23" spans="1:26" x14ac:dyDescent="0.3">
      <c r="A23" s="10" t="s">
        <v>641</v>
      </c>
      <c r="B23" s="11">
        <v>45983</v>
      </c>
      <c r="C23" s="12" t="s">
        <v>642</v>
      </c>
      <c r="D23" s="12" t="str">
        <f>_xlfn.XLOOKUP(Sales_Transactions!$C23,Customer!$A$2:$A$701,Customer!$B$2:$B$701,"Missing")</f>
        <v>Sangeetha Pandian</v>
      </c>
      <c r="E23" s="39" t="str">
        <f>_xlfn.XLOOKUP(Table14[[#This Row],[Customer_ID]],Table10[Customer_ID],Table10[Membership],"Missing Membership")</f>
        <v>Silver</v>
      </c>
      <c r="F23" s="10" t="s">
        <v>458</v>
      </c>
      <c r="G23" s="12" t="str">
        <f>_xlfn.XLOOKUP(Sales_Transactions!$F23,Products!$A$2:$A$151,Products!$B$2:$B$151,"missing product")</f>
        <v>Organic Fresh Fresh Fruits Combo</v>
      </c>
      <c r="H23" s="12" t="str">
        <f>_xlfn.XLOOKUP(Sales_Transactions!$F23,Table9[Product_ID],Table9[Category],"Missing Catogory")</f>
        <v>Fruits</v>
      </c>
      <c r="I23" s="12" t="s">
        <v>148</v>
      </c>
      <c r="J23" s="12" t="str">
        <f>_xlfn.XLOOKUP(Sales_Transactions!$I23,Store!$A$2:$A$181,Store!$B$2:$B$181,"Missing Store")</f>
        <v>FreshMart Tiruppur Heights</v>
      </c>
      <c r="K23" s="12" t="str">
        <f>_xlfn.XLOOKUP(Sales_Transactions!$I23,Store!$A$2:$A$181,Store!$D$2:$D$181,"East")</f>
        <v>South</v>
      </c>
      <c r="L23" s="12" t="s">
        <v>361</v>
      </c>
      <c r="M23" s="12" t="s">
        <v>6275</v>
      </c>
      <c r="N23" s="12" t="str">
        <f>_xlfn.XLOOKUP(Sales_Transactions!$L23,Table12[Employee_ID],Table12[Department],"Missing Department")</f>
        <v>HR</v>
      </c>
      <c r="O23" s="12">
        <v>3</v>
      </c>
      <c r="P23" s="13">
        <v>71.290000000000006</v>
      </c>
      <c r="Q23" s="12">
        <v>20</v>
      </c>
      <c r="R23" s="13">
        <v>42.77</v>
      </c>
      <c r="S23" s="13">
        <v>196.76</v>
      </c>
      <c r="T23" s="13">
        <v>178.11</v>
      </c>
      <c r="U23" s="13">
        <v>18.649999999999999</v>
      </c>
      <c r="V23" s="12" t="s">
        <v>40</v>
      </c>
      <c r="W23" s="12" t="s">
        <v>24</v>
      </c>
      <c r="X23" s="12" t="s">
        <v>25</v>
      </c>
      <c r="Y23" s="12" t="s">
        <v>643</v>
      </c>
      <c r="Z23" s="12" t="s">
        <v>27</v>
      </c>
    </row>
    <row r="24" spans="1:26" x14ac:dyDescent="0.3">
      <c r="A24" s="14" t="s">
        <v>663</v>
      </c>
      <c r="B24" s="15">
        <v>45950</v>
      </c>
      <c r="C24" s="16" t="s">
        <v>664</v>
      </c>
      <c r="D24" s="16" t="str">
        <f>_xlfn.XLOOKUP(Sales_Transactions!$C24,Customer!$A$2:$A$701,Customer!$B$2:$B$701,"Missing")</f>
        <v>Eswari Reddy</v>
      </c>
      <c r="E24" s="38" t="str">
        <f>_xlfn.XLOOKUP(Table14[[#This Row],[Customer_ID]],Table10[Customer_ID],Table10[Membership],"Missing Membership")</f>
        <v>Bronze</v>
      </c>
      <c r="F24" s="14" t="s">
        <v>665</v>
      </c>
      <c r="G24" s="16" t="str">
        <f>_xlfn.XLOOKUP(Sales_Transactions!$F24,Products!$A$2:$A$151,Products!$B$2:$B$151,"missing product")</f>
        <v>Aachi Ponni Rice 500g</v>
      </c>
      <c r="H24" s="16" t="str">
        <f>_xlfn.XLOOKUP(Sales_Transactions!$F24,Table9[Product_ID],Table9[Category],"Missing Catogory")</f>
        <v>Rice</v>
      </c>
      <c r="I24" s="16" t="s">
        <v>285</v>
      </c>
      <c r="J24" s="16" t="str">
        <f>_xlfn.XLOOKUP(Sales_Transactions!$I24,Store!$A$2:$A$181,Store!$B$2:$B$181,"Missing Store")</f>
        <v>FreshMart Erode Colony</v>
      </c>
      <c r="K24" s="16" t="str">
        <f>_xlfn.XLOOKUP(Sales_Transactions!$I24,Store!$A$2:$A$181,Store!$D$2:$D$181,"East")</f>
        <v>South</v>
      </c>
      <c r="L24" s="16" t="s">
        <v>666</v>
      </c>
      <c r="M24" s="16" t="s">
        <v>6360</v>
      </c>
      <c r="N24" s="16" t="str">
        <f>_xlfn.XLOOKUP(Sales_Transactions!$L24,Table12[Employee_ID],Table12[Department],"Missing Department")</f>
        <v>Store Manager</v>
      </c>
      <c r="O24" s="16">
        <v>2</v>
      </c>
      <c r="P24" s="17">
        <v>372.61</v>
      </c>
      <c r="Q24" s="16">
        <v>15</v>
      </c>
      <c r="R24" s="17">
        <v>111.78</v>
      </c>
      <c r="S24" s="17">
        <v>633.44000000000005</v>
      </c>
      <c r="T24" s="17">
        <v>639.82000000000005</v>
      </c>
      <c r="U24" s="17">
        <v>-6.38</v>
      </c>
      <c r="V24" s="16" t="s">
        <v>40</v>
      </c>
      <c r="W24" s="16" t="s">
        <v>24</v>
      </c>
      <c r="X24" s="16" t="s">
        <v>25</v>
      </c>
      <c r="Y24" s="16" t="s">
        <v>667</v>
      </c>
      <c r="Z24" s="16" t="s">
        <v>49</v>
      </c>
    </row>
    <row r="25" spans="1:26" x14ac:dyDescent="0.3">
      <c r="A25" s="10" t="s">
        <v>730</v>
      </c>
      <c r="B25" s="11">
        <v>45787</v>
      </c>
      <c r="C25" s="12" t="s">
        <v>579</v>
      </c>
      <c r="D25" s="12" t="str">
        <f>_xlfn.XLOOKUP(Sales_Transactions!$C25,Customer!$A$2:$A$701,Customer!$B$2:$B$701,"Missing")</f>
        <v>Usha Raj</v>
      </c>
      <c r="E25" s="39" t="str">
        <f>_xlfn.XLOOKUP(Table14[[#This Row],[Customer_ID]],Table10[Customer_ID],Table10[Membership],"Missing Membership")</f>
        <v>Gold</v>
      </c>
      <c r="F25" s="10" t="s">
        <v>731</v>
      </c>
      <c r="G25" s="12" t="str">
        <f>_xlfn.XLOOKUP(Sales_Transactions!$F25,Products!$A$2:$A$151,Products!$B$2:$B$151,"missing product")</f>
        <v>Harvest Gold Buns 200g</v>
      </c>
      <c r="H25" s="12" t="str">
        <f>_xlfn.XLOOKUP(Sales_Transactions!$F25,Table9[Product_ID],Table9[Category],"Missing Catogory")</f>
        <v>Bakery</v>
      </c>
      <c r="I25" s="12" t="s">
        <v>321</v>
      </c>
      <c r="J25" s="12" t="str">
        <f>_xlfn.XLOOKUP(Sales_Transactions!$I25,Store!$A$2:$A$181,Store!$B$2:$B$181,"Missing Store")</f>
        <v>FreshMart Coimbatore Main Road</v>
      </c>
      <c r="K25" s="12" t="str">
        <f>_xlfn.XLOOKUP(Sales_Transactions!$I25,Store!$A$2:$A$181,Store!$D$2:$D$181,"East")</f>
        <v>South</v>
      </c>
      <c r="L25" s="12" t="s">
        <v>322</v>
      </c>
      <c r="M25" s="12" t="s">
        <v>6311</v>
      </c>
      <c r="N25" s="12" t="str">
        <f>_xlfn.XLOOKUP(Sales_Transactions!$L25,Table12[Employee_ID],Table12[Department],"Missing Department")</f>
        <v>Sales</v>
      </c>
      <c r="O25" s="12">
        <v>6</v>
      </c>
      <c r="P25" s="13">
        <v>744.15</v>
      </c>
      <c r="Q25" s="12">
        <v>15</v>
      </c>
      <c r="R25" s="13">
        <v>669.74</v>
      </c>
      <c r="S25" s="13">
        <v>4364.43</v>
      </c>
      <c r="T25" s="13">
        <v>2392.3200000000002</v>
      </c>
      <c r="U25" s="13">
        <v>1972.11</v>
      </c>
      <c r="V25" s="12" t="s">
        <v>40</v>
      </c>
      <c r="W25" s="12" t="s">
        <v>24</v>
      </c>
      <c r="X25" s="12" t="s">
        <v>55</v>
      </c>
      <c r="Y25" s="12" t="s">
        <v>732</v>
      </c>
      <c r="Z25" s="12" t="s">
        <v>27</v>
      </c>
    </row>
    <row r="26" spans="1:26" x14ac:dyDescent="0.3">
      <c r="A26" s="14" t="s">
        <v>733</v>
      </c>
      <c r="B26" s="15">
        <v>45813</v>
      </c>
      <c r="C26" s="16" t="s">
        <v>734</v>
      </c>
      <c r="D26" s="16" t="str">
        <f>_xlfn.XLOOKUP(Sales_Transactions!$C26,Customer!$A$2:$A$701,Customer!$B$2:$B$701,"Missing")</f>
        <v>Eswari Sharma</v>
      </c>
      <c r="E26" s="38" t="str">
        <f>_xlfn.XLOOKUP(Table14[[#This Row],[Customer_ID]],Table10[Customer_ID],Table10[Membership],"Missing Membership")</f>
        <v>Silver</v>
      </c>
      <c r="F26" s="14" t="s">
        <v>197</v>
      </c>
      <c r="G26" s="16" t="str">
        <f>_xlfn.XLOOKUP(Sales_Transactions!$F26,Products!$A$2:$A$151,Products!$B$2:$B$151,"missing product")</f>
        <v>Gold Winner Coconut Oil 2kg</v>
      </c>
      <c r="H26" s="16" t="str">
        <f>_xlfn.XLOOKUP(Sales_Transactions!$F26,Table9[Product_ID],Table9[Category],"Missing Catogory")</f>
        <v>Oil</v>
      </c>
      <c r="I26" s="16" t="s">
        <v>108</v>
      </c>
      <c r="J26" s="16" t="str">
        <f>_xlfn.XLOOKUP(Sales_Transactions!$I26,Store!$A$2:$A$181,Store!$B$2:$B$181,"Missing Store")</f>
        <v>FreshMart Erode Square</v>
      </c>
      <c r="K26" s="16" t="str">
        <f>_xlfn.XLOOKUP(Sales_Transactions!$I26,Store!$A$2:$A$181,Store!$D$2:$D$181,"East")</f>
        <v>North</v>
      </c>
      <c r="L26" s="16" t="s">
        <v>735</v>
      </c>
      <c r="M26" s="16" t="s">
        <v>5771</v>
      </c>
      <c r="N26" s="16" t="str">
        <f>_xlfn.XLOOKUP(Sales_Transactions!$L26,Table12[Employee_ID],Table12[Department],"Missing Department")</f>
        <v>Sales</v>
      </c>
      <c r="O26" s="16">
        <v>5</v>
      </c>
      <c r="P26" s="17">
        <v>121.9</v>
      </c>
      <c r="Q26" s="16">
        <v>20</v>
      </c>
      <c r="R26" s="17">
        <v>121.9</v>
      </c>
      <c r="S26" s="17">
        <v>487.6</v>
      </c>
      <c r="T26" s="17">
        <v>544.6</v>
      </c>
      <c r="U26" s="17">
        <v>-57</v>
      </c>
      <c r="V26" s="16" t="s">
        <v>40</v>
      </c>
      <c r="W26" s="16" t="s">
        <v>24</v>
      </c>
      <c r="X26" s="16" t="s">
        <v>25</v>
      </c>
      <c r="Y26" s="16" t="s">
        <v>736</v>
      </c>
      <c r="Z26" s="16" t="s">
        <v>49</v>
      </c>
    </row>
    <row r="27" spans="1:26" x14ac:dyDescent="0.3">
      <c r="A27" s="10" t="s">
        <v>762</v>
      </c>
      <c r="B27" s="11">
        <v>46012</v>
      </c>
      <c r="C27" s="12" t="s">
        <v>763</v>
      </c>
      <c r="D27" s="12" t="str">
        <f>_xlfn.XLOOKUP(Sales_Transactions!$C27,Customer!$A$2:$A$701,Customer!$B$2:$B$701,"Missing")</f>
        <v>Deepa Nathan</v>
      </c>
      <c r="E27" s="39" t="str">
        <f>_xlfn.XLOOKUP(Table14[[#This Row],[Customer_ID]],Table10[Customer_ID],Table10[Membership],"Missing Membership")</f>
        <v>Gold</v>
      </c>
      <c r="F27" s="10" t="s">
        <v>764</v>
      </c>
      <c r="G27" s="12" t="str">
        <f>_xlfn.XLOOKUP(Sales_Transactions!$F27,Products!$A$2:$A$151,Products!$B$2:$B$151,"missing product")</f>
        <v>Eveready Detergent 1L</v>
      </c>
      <c r="H27" s="12" t="str">
        <f>_xlfn.XLOOKUP(Sales_Transactions!$F27,Table9[Product_ID],Table9[Category],"Missing Catogory")</f>
        <v>Household</v>
      </c>
      <c r="I27" s="12" t="s">
        <v>131</v>
      </c>
      <c r="J27" s="12" t="str">
        <f>_xlfn.XLOOKUP(Sales_Transactions!$I27,Store!$A$2:$A$181,Store!$B$2:$B$181,"Missing Store")</f>
        <v>FreshMart Ahmedabad Complex</v>
      </c>
      <c r="K27" s="12" t="str">
        <f>_xlfn.XLOOKUP(Sales_Transactions!$I27,Store!$A$2:$A$181,Store!$D$2:$D$181,"East")</f>
        <v>West</v>
      </c>
      <c r="L27" s="12" t="s">
        <v>765</v>
      </c>
      <c r="M27" s="12" t="s">
        <v>5185</v>
      </c>
      <c r="N27" s="12" t="str">
        <f>_xlfn.XLOOKUP(Sales_Transactions!$L27,Table12[Employee_ID],Table12[Department],"Missing Department")</f>
        <v>Cashier</v>
      </c>
      <c r="O27" s="12">
        <v>3</v>
      </c>
      <c r="P27" s="13">
        <v>388.84</v>
      </c>
      <c r="Q27" s="12">
        <v>10</v>
      </c>
      <c r="R27" s="13">
        <v>116.65</v>
      </c>
      <c r="S27" s="13">
        <v>1207.3499999999999</v>
      </c>
      <c r="T27" s="13">
        <v>791.55</v>
      </c>
      <c r="U27" s="13">
        <v>415.8</v>
      </c>
      <c r="V27" s="12" t="s">
        <v>40</v>
      </c>
      <c r="W27" s="12" t="s">
        <v>24</v>
      </c>
      <c r="X27" s="12" t="s">
        <v>33</v>
      </c>
      <c r="Y27" s="12" t="s">
        <v>766</v>
      </c>
      <c r="Z27" s="12" t="s">
        <v>27</v>
      </c>
    </row>
    <row r="28" spans="1:26" x14ac:dyDescent="0.3">
      <c r="A28" s="14" t="s">
        <v>792</v>
      </c>
      <c r="B28" s="15">
        <v>45833</v>
      </c>
      <c r="C28" s="16" t="s">
        <v>175</v>
      </c>
      <c r="D28" s="16" t="str">
        <f>_xlfn.XLOOKUP(Sales_Transactions!$C28,Customer!$A$2:$A$701,Customer!$B$2:$B$701,"Missing")</f>
        <v>Harini Chettiar</v>
      </c>
      <c r="E28" s="38" t="str">
        <f>_xlfn.XLOOKUP(Table14[[#This Row],[Customer_ID]],Table10[Customer_ID],Table10[Membership],"Missing Membership")</f>
        <v>Silver</v>
      </c>
      <c r="F28" s="14" t="s">
        <v>793</v>
      </c>
      <c r="G28" s="16" t="str">
        <f>_xlfn.XLOOKUP(Sales_Transactions!$F28,Products!$A$2:$A$151,Products!$B$2:$B$151,"missing product")</f>
        <v>Vim Toilet Cleaner 200g</v>
      </c>
      <c r="H28" s="16" t="str">
        <f>_xlfn.XLOOKUP(Sales_Transactions!$F28,Table9[Product_ID],Table9[Category],"Missing Catogory")</f>
        <v>Cleaning</v>
      </c>
      <c r="I28" s="16" t="s">
        <v>794</v>
      </c>
      <c r="J28" s="16" t="str">
        <f>_xlfn.XLOOKUP(Sales_Transactions!$I28,Store!$A$2:$A$181,Store!$B$2:$B$181,"Missing Store")</f>
        <v>FreshMart Bengaluru Market</v>
      </c>
      <c r="K28" s="16" t="str">
        <f>_xlfn.XLOOKUP(Sales_Transactions!$I28,Store!$A$2:$A$181,Store!$D$2:$D$181,"East")</f>
        <v>South</v>
      </c>
      <c r="L28" s="16" t="s">
        <v>795</v>
      </c>
      <c r="M28" s="16" t="s">
        <v>6218</v>
      </c>
      <c r="N28" s="16" t="str">
        <f>_xlfn.XLOOKUP(Sales_Transactions!$L28,Table12[Employee_ID],Table12[Department],"Missing Department")</f>
        <v>Store Manager</v>
      </c>
      <c r="O28" s="16">
        <v>5</v>
      </c>
      <c r="P28" s="17">
        <v>171.25</v>
      </c>
      <c r="Q28" s="16">
        <v>5</v>
      </c>
      <c r="R28" s="17">
        <v>42.81</v>
      </c>
      <c r="S28" s="17">
        <v>813.44</v>
      </c>
      <c r="T28" s="17">
        <v>621.65</v>
      </c>
      <c r="U28" s="17">
        <v>191.79</v>
      </c>
      <c r="V28" s="16" t="s">
        <v>40</v>
      </c>
      <c r="W28" s="16" t="s">
        <v>24</v>
      </c>
      <c r="X28" s="16" t="s">
        <v>33</v>
      </c>
      <c r="Y28" s="16" t="s">
        <v>796</v>
      </c>
      <c r="Z28" s="16" t="s">
        <v>49</v>
      </c>
    </row>
    <row r="29" spans="1:26" x14ac:dyDescent="0.3">
      <c r="A29" s="10" t="s">
        <v>883</v>
      </c>
      <c r="B29" s="11">
        <v>45748</v>
      </c>
      <c r="C29" s="12" t="s">
        <v>884</v>
      </c>
      <c r="D29" s="12" t="str">
        <f>_xlfn.XLOOKUP(Sales_Transactions!$C29,Customer!$A$2:$A$701,Customer!$B$2:$B$701,"Missing")</f>
        <v>Kavya Chettiar</v>
      </c>
      <c r="E29" s="39" t="str">
        <f>_xlfn.XLOOKUP(Table14[[#This Row],[Customer_ID]],Table10[Customer_ID],Table10[Membership],"Missing Membership")</f>
        <v>Silver</v>
      </c>
      <c r="F29" s="10" t="s">
        <v>885</v>
      </c>
      <c r="G29" s="12" t="str">
        <f>_xlfn.XLOOKUP(Sales_Transactions!$F29,Products!$A$2:$A$151,Products!$B$2:$B$151,"missing product")</f>
        <v>Organic Fresh Fresh Fruits Pack</v>
      </c>
      <c r="H29" s="12" t="str">
        <f>_xlfn.XLOOKUP(Sales_Transactions!$F29,Table9[Product_ID],Table9[Category],"Missing Catogory")</f>
        <v>Fruits</v>
      </c>
      <c r="I29" s="12" t="s">
        <v>886</v>
      </c>
      <c r="J29" s="12" t="str">
        <f>_xlfn.XLOOKUP(Sales_Transactions!$I29,Store!$A$2:$A$181,Store!$B$2:$B$181,"Missing Store")</f>
        <v>FreshMart Jaipur Market</v>
      </c>
      <c r="K29" s="12" t="str">
        <f>_xlfn.XLOOKUP(Sales_Transactions!$I29,Store!$A$2:$A$181,Store!$D$2:$D$181,"East")</f>
        <v>North</v>
      </c>
      <c r="L29" s="12" t="s">
        <v>887</v>
      </c>
      <c r="M29" s="12" t="s">
        <v>6167</v>
      </c>
      <c r="N29" s="12" t="str">
        <f>_xlfn.XLOOKUP(Sales_Transactions!$L29,Table12[Employee_ID],Table12[Department],"Missing Department")</f>
        <v>Sales</v>
      </c>
      <c r="O29" s="12">
        <v>4</v>
      </c>
      <c r="P29" s="13">
        <v>232.92</v>
      </c>
      <c r="Q29" s="12">
        <v>5</v>
      </c>
      <c r="R29" s="13">
        <v>46.58</v>
      </c>
      <c r="S29" s="13">
        <v>885.1</v>
      </c>
      <c r="T29" s="13">
        <v>769.64</v>
      </c>
      <c r="U29" s="13">
        <v>115.46</v>
      </c>
      <c r="V29" s="12" t="s">
        <v>40</v>
      </c>
      <c r="W29" s="12" t="s">
        <v>24</v>
      </c>
      <c r="X29" s="12" t="s">
        <v>33</v>
      </c>
      <c r="Y29" s="12" t="s">
        <v>888</v>
      </c>
      <c r="Z29" s="12" t="s">
        <v>49</v>
      </c>
    </row>
    <row r="30" spans="1:26" x14ac:dyDescent="0.3">
      <c r="A30" s="14" t="s">
        <v>889</v>
      </c>
      <c r="B30" s="15">
        <v>45829</v>
      </c>
      <c r="C30" s="16" t="s">
        <v>537</v>
      </c>
      <c r="D30" s="16" t="str">
        <f>_xlfn.XLOOKUP(Sales_Transactions!$C30,Customer!$A$2:$A$701,Customer!$B$2:$B$701,"Missing")</f>
        <v>Deepa Kumar</v>
      </c>
      <c r="E30" s="38" t="str">
        <f>_xlfn.XLOOKUP(Table14[[#This Row],[Customer_ID]],Table10[Customer_ID],Table10[Membership],"Missing Membership")</f>
        <v>Gold</v>
      </c>
      <c r="F30" s="14" t="s">
        <v>890</v>
      </c>
      <c r="G30" s="16" t="str">
        <f>_xlfn.XLOOKUP(Sales_Transactions!$F30,Products!$A$2:$A$151,Products!$B$2:$B$151,"missing product")</f>
        <v>Organic Fresh Fresh Fruits 2kg</v>
      </c>
      <c r="H30" s="16" t="str">
        <f>_xlfn.XLOOKUP(Sales_Transactions!$F30,Table9[Product_ID],Table9[Category],"Missing Catogory")</f>
        <v>FRUITS</v>
      </c>
      <c r="I30" s="16" t="s">
        <v>327</v>
      </c>
      <c r="J30" s="16" t="str">
        <f>_xlfn.XLOOKUP(Sales_Transactions!$I30,Store!$A$2:$A$181,Store!$B$2:$B$181,"Missing Store")</f>
        <v>FreshMart Chennai Gardens</v>
      </c>
      <c r="K30" s="16" t="str">
        <f>_xlfn.XLOOKUP(Sales_Transactions!$I30,Store!$A$2:$A$181,Store!$D$2:$D$181,"East")</f>
        <v>South</v>
      </c>
      <c r="L30" s="16" t="s">
        <v>891</v>
      </c>
      <c r="M30" s="16" t="s">
        <v>6404</v>
      </c>
      <c r="N30" s="16" t="str">
        <f>_xlfn.XLOOKUP(Sales_Transactions!$L30,Table12[Employee_ID],Table12[Department],"Missing Department")</f>
        <v>Billing</v>
      </c>
      <c r="O30" s="16">
        <v>8</v>
      </c>
      <c r="P30" s="17">
        <v>477.64</v>
      </c>
      <c r="Q30" s="16">
        <v>5</v>
      </c>
      <c r="R30" s="17">
        <v>191.06</v>
      </c>
      <c r="S30" s="17">
        <v>4174.57</v>
      </c>
      <c r="T30" s="17">
        <v>2859.76</v>
      </c>
      <c r="U30" s="17">
        <v>1314.81</v>
      </c>
      <c r="V30" s="16" t="s">
        <v>40</v>
      </c>
      <c r="W30" s="16" t="s">
        <v>24</v>
      </c>
      <c r="X30" s="16" t="s">
        <v>25</v>
      </c>
      <c r="Y30" s="16" t="s">
        <v>892</v>
      </c>
      <c r="Z30" s="16" t="s">
        <v>27</v>
      </c>
    </row>
    <row r="31" spans="1:26" x14ac:dyDescent="0.3">
      <c r="A31" s="10" t="s">
        <v>902</v>
      </c>
      <c r="B31" s="11">
        <v>46083</v>
      </c>
      <c r="C31" s="12" t="s">
        <v>903</v>
      </c>
      <c r="D31" s="12" t="str">
        <f>_xlfn.XLOOKUP(Sales_Transactions!$C31,Customer!$A$2:$A$701,Customer!$B$2:$B$701,"Missing")</f>
        <v>Chandran Mudaliar</v>
      </c>
      <c r="E31" s="39" t="str">
        <f>_xlfn.XLOOKUP(Table14[[#This Row],[Customer_ID]],Table10[Customer_ID],Table10[Membership],"Missing Membership")</f>
        <v>Silver</v>
      </c>
      <c r="F31" s="10" t="s">
        <v>904</v>
      </c>
      <c r="G31" s="12" t="str">
        <f>_xlfn.XLOOKUP(Sales_Transactions!$F31,Products!$A$2:$A$151,Products!$B$2:$B$151,"missing product")</f>
        <v>Nestle Curd 1kg</v>
      </c>
      <c r="H31" s="12" t="str">
        <f>_xlfn.XLOOKUP(Sales_Transactions!$F31,Table9[Product_ID],Table9[Category],"Missing Catogory")</f>
        <v>Dairy</v>
      </c>
      <c r="I31" s="12" t="s">
        <v>905</v>
      </c>
      <c r="J31" s="12" t="str">
        <f>_xlfn.XLOOKUP(Sales_Transactions!$I31,Store!$A$2:$A$181,Store!$B$2:$B$181,"Missing Store")</f>
        <v>FreshMart Madurai Circle</v>
      </c>
      <c r="K31" s="12" t="str">
        <f>_xlfn.XLOOKUP(Sales_Transactions!$I31,Store!$A$2:$A$181,Store!$D$2:$D$181,"East")</f>
        <v>South</v>
      </c>
      <c r="L31" s="12" t="s">
        <v>906</v>
      </c>
      <c r="M31" s="12" t="s">
        <v>6179</v>
      </c>
      <c r="N31" s="12" t="str">
        <f>_xlfn.XLOOKUP(Sales_Transactions!$L31,Table12[Employee_ID],Table12[Department],"Missing Department")</f>
        <v>Sales</v>
      </c>
      <c r="O31" s="12">
        <v>2</v>
      </c>
      <c r="P31" s="13">
        <v>464.41</v>
      </c>
      <c r="Q31" s="12">
        <v>5</v>
      </c>
      <c r="R31" s="13">
        <v>46.44</v>
      </c>
      <c r="S31" s="13">
        <v>882.38</v>
      </c>
      <c r="T31" s="13">
        <v>795.38</v>
      </c>
      <c r="U31" s="13">
        <v>87</v>
      </c>
      <c r="V31" s="12" t="s">
        <v>40</v>
      </c>
      <c r="W31" s="12" t="s">
        <v>24</v>
      </c>
      <c r="X31" s="12" t="s">
        <v>55</v>
      </c>
      <c r="Y31" s="12" t="s">
        <v>907</v>
      </c>
      <c r="Z31" s="12" t="s">
        <v>49</v>
      </c>
    </row>
    <row r="32" spans="1:26" x14ac:dyDescent="0.3">
      <c r="A32" s="14" t="s">
        <v>914</v>
      </c>
      <c r="B32" s="15">
        <v>45905</v>
      </c>
      <c r="C32" s="16" t="s">
        <v>915</v>
      </c>
      <c r="D32" s="16" t="str">
        <f>_xlfn.XLOOKUP(Sales_Transactions!$C32,Customer!$A$2:$A$701,Customer!$B$2:$B$701,"Missing")</f>
        <v>Malathi Sharma</v>
      </c>
      <c r="E32" s="38" t="str">
        <f>_xlfn.XLOOKUP(Table14[[#This Row],[Customer_ID]],Table10[Customer_ID],Table10[Membership],"Missing Membership")</f>
        <v>Silver</v>
      </c>
      <c r="F32" s="14" t="s">
        <v>84</v>
      </c>
      <c r="G32" s="16" t="str">
        <f>_xlfn.XLOOKUP(Sales_Transactions!$F32,Products!$A$2:$A$151,Products!$B$2:$B$151,"missing product")</f>
        <v>Eveready Detergent Pack</v>
      </c>
      <c r="H32" s="16" t="str">
        <f>_xlfn.XLOOKUP(Sales_Transactions!$F32,Table9[Product_ID],Table9[Category],"Missing Catogory")</f>
        <v>Household</v>
      </c>
      <c r="I32" s="16" t="s">
        <v>390</v>
      </c>
      <c r="J32" s="16" t="str">
        <f>_xlfn.XLOOKUP(Sales_Transactions!$I32,Store!$A$2:$A$181,Store!$B$2:$B$181,"Missing Store")</f>
        <v>FreshMart Bengaluru Square</v>
      </c>
      <c r="K32" s="16" t="str">
        <f>_xlfn.XLOOKUP(Sales_Transactions!$I32,Store!$A$2:$A$181,Store!$D$2:$D$181,"East")</f>
        <v>South</v>
      </c>
      <c r="L32" s="16" t="s">
        <v>391</v>
      </c>
      <c r="M32" s="16" t="s">
        <v>6385</v>
      </c>
      <c r="N32" s="16" t="str">
        <f>_xlfn.XLOOKUP(Sales_Transactions!$L32,Table12[Employee_ID],Table12[Department],"Missing Department")</f>
        <v>Sales</v>
      </c>
      <c r="O32" s="16">
        <v>1</v>
      </c>
      <c r="P32" s="17">
        <v>260.93</v>
      </c>
      <c r="Q32" s="16">
        <v>15</v>
      </c>
      <c r="R32" s="17">
        <v>39.14</v>
      </c>
      <c r="S32" s="17">
        <v>221.79</v>
      </c>
      <c r="T32" s="17">
        <v>194.06</v>
      </c>
      <c r="U32" s="17">
        <v>27.73</v>
      </c>
      <c r="V32" s="16" t="s">
        <v>40</v>
      </c>
      <c r="W32" s="16" t="s">
        <v>24</v>
      </c>
      <c r="X32" s="16" t="s">
        <v>25</v>
      </c>
      <c r="Y32" s="16" t="s">
        <v>916</v>
      </c>
      <c r="Z32" s="16" t="s">
        <v>49</v>
      </c>
    </row>
    <row r="33" spans="1:26" x14ac:dyDescent="0.3">
      <c r="A33" s="10" t="s">
        <v>946</v>
      </c>
      <c r="B33" s="11">
        <v>45968</v>
      </c>
      <c r="C33" s="12" t="s">
        <v>598</v>
      </c>
      <c r="D33" s="12" t="str">
        <f>_xlfn.XLOOKUP(Sales_Transactions!$C33,Customer!$A$2:$A$701,Customer!$B$2:$B$701,"Missing")</f>
        <v>Janani Balan</v>
      </c>
      <c r="E33" s="39" t="str">
        <f>_xlfn.XLOOKUP(Table14[[#This Row],[Customer_ID]],Table10[Customer_ID],Table10[Membership],"Missing Membership")</f>
        <v>Silver</v>
      </c>
      <c r="F33" s="10" t="s">
        <v>124</v>
      </c>
      <c r="G33" s="12" t="str">
        <f>_xlfn.XLOOKUP(Sales_Transactions!$F33,Products!$A$2:$A$151,Products!$B$2:$B$151,"missing product")</f>
        <v>Aavin Milk Pack</v>
      </c>
      <c r="H33" s="12" t="str">
        <f>_xlfn.XLOOKUP(Sales_Transactions!$F33,Table9[Product_ID],Table9[Category],"Missing Catogory")</f>
        <v>Dairy</v>
      </c>
      <c r="I33" s="12" t="s">
        <v>616</v>
      </c>
      <c r="J33" s="12" t="str">
        <f>_xlfn.XLOOKUP(Sales_Transactions!$I33,Store!$A$2:$A$181,Store!$B$2:$B$181,"Missing Store")</f>
        <v>FreshMart Bengaluru Plaza</v>
      </c>
      <c r="K33" s="12" t="str">
        <f>_xlfn.XLOOKUP(Sales_Transactions!$I33,Store!$A$2:$A$181,Store!$D$2:$D$181,"East")</f>
        <v>South</v>
      </c>
      <c r="L33" s="12" t="s">
        <v>947</v>
      </c>
      <c r="M33" s="12" t="s">
        <v>5116</v>
      </c>
      <c r="N33" s="12" t="str">
        <f>_xlfn.XLOOKUP(Sales_Transactions!$L33,Table12[Employee_ID],Table12[Department],"Missing Department")</f>
        <v>Sales</v>
      </c>
      <c r="O33" s="12">
        <v>5</v>
      </c>
      <c r="P33" s="13">
        <v>397.22</v>
      </c>
      <c r="Q33" s="12">
        <v>10</v>
      </c>
      <c r="R33" s="13">
        <v>198.61</v>
      </c>
      <c r="S33" s="13">
        <v>1787.49</v>
      </c>
      <c r="T33" s="13">
        <v>1596.85</v>
      </c>
      <c r="U33" s="13">
        <v>190.64</v>
      </c>
      <c r="V33" s="12" t="s">
        <v>40</v>
      </c>
      <c r="W33" s="12" t="s">
        <v>24</v>
      </c>
      <c r="X33" s="12" t="s">
        <v>25</v>
      </c>
      <c r="Y33" s="12" t="s">
        <v>948</v>
      </c>
      <c r="Z33" s="12" t="s">
        <v>49</v>
      </c>
    </row>
    <row r="34" spans="1:26" x14ac:dyDescent="0.3">
      <c r="A34" s="14" t="s">
        <v>956</v>
      </c>
      <c r="B34" s="15">
        <v>46089</v>
      </c>
      <c r="C34" s="16" t="s">
        <v>626</v>
      </c>
      <c r="D34" s="16" t="str">
        <f>_xlfn.XLOOKUP(Sales_Transactions!$C34,Customer!$A$2:$A$701,Customer!$B$2:$B$701,"Missing")</f>
        <v>Bharath Gupta</v>
      </c>
      <c r="E34" s="38" t="str">
        <f>_xlfn.XLOOKUP(Table14[[#This Row],[Customer_ID]],Table10[Customer_ID],Table10[Membership],"Missing Membership")</f>
        <v>Bronze</v>
      </c>
      <c r="F34" s="14" t="s">
        <v>502</v>
      </c>
      <c r="G34" s="16" t="str">
        <f>_xlfn.XLOOKUP(Sales_Transactions!$F34,Products!$A$2:$A$151,Products!$B$2:$B$151,"missing product")</f>
        <v>Coca-Cola Coffee 500g</v>
      </c>
      <c r="H34" s="16" t="str">
        <f>_xlfn.XLOOKUP(Sales_Transactions!$F34,Table9[Product_ID],Table9[Category],"Missing Catogory")</f>
        <v>Beverages</v>
      </c>
      <c r="I34" s="16" t="s">
        <v>957</v>
      </c>
      <c r="J34" s="16" t="str">
        <f>_xlfn.XLOOKUP(Sales_Transactions!$I34,Store!$A$2:$A$181,Store!$B$2:$B$181,"Missing Store")</f>
        <v>FreshMart Ahmedabad Hub</v>
      </c>
      <c r="K34" s="16" t="str">
        <f>_xlfn.XLOOKUP(Sales_Transactions!$I34,Store!$A$2:$A$181,Store!$D$2:$D$181,"East")</f>
        <v>South</v>
      </c>
      <c r="L34" s="16" t="s">
        <v>958</v>
      </c>
      <c r="M34" s="16" t="s">
        <v>6312</v>
      </c>
      <c r="N34" s="16" t="str">
        <f>_xlfn.XLOOKUP(Sales_Transactions!$L34,Table12[Employee_ID],Table12[Department],"Missing Department")</f>
        <v>Cashier</v>
      </c>
      <c r="O34" s="16">
        <v>4</v>
      </c>
      <c r="P34" s="17">
        <v>503.36</v>
      </c>
      <c r="Q34" s="16">
        <v>0</v>
      </c>
      <c r="R34" s="17">
        <v>0</v>
      </c>
      <c r="S34" s="17">
        <v>2315.46</v>
      </c>
      <c r="T34" s="17">
        <v>1559.2</v>
      </c>
      <c r="U34" s="17">
        <v>756.26</v>
      </c>
      <c r="V34" s="16" t="s">
        <v>40</v>
      </c>
      <c r="W34" s="16" t="s">
        <v>24</v>
      </c>
      <c r="X34" s="16" t="s">
        <v>25</v>
      </c>
      <c r="Y34" s="16" t="s">
        <v>959</v>
      </c>
      <c r="Z34" s="16" t="s">
        <v>27</v>
      </c>
    </row>
    <row r="35" spans="1:26" x14ac:dyDescent="0.3">
      <c r="A35" s="10" t="s">
        <v>984</v>
      </c>
      <c r="B35" s="11">
        <v>46081</v>
      </c>
      <c r="C35" s="12" t="s">
        <v>985</v>
      </c>
      <c r="D35" s="12" t="str">
        <f>_xlfn.XLOOKUP(Sales_Transactions!$C35,Customer!$A$2:$A$701,Customer!$B$2:$B$701,"Missing")</f>
        <v>Gopal Raj</v>
      </c>
      <c r="E35" s="39" t="str">
        <f>_xlfn.XLOOKUP(Table14[[#This Row],[Customer_ID]],Table10[Customer_ID],Table10[Membership],"Missing Membership")</f>
        <v>Gold</v>
      </c>
      <c r="F35" s="10" t="s">
        <v>302</v>
      </c>
      <c r="G35" s="12" t="str">
        <f>_xlfn.XLOOKUP(Sales_Transactions!$F35,Products!$A$2:$A$151,Products!$B$2:$B$151,"missing product")</f>
        <v>Harvest Gold Cookies 500g</v>
      </c>
      <c r="H35" s="12" t="str">
        <f>_xlfn.XLOOKUP(Sales_Transactions!$F35,Table9[Product_ID],Table9[Category],"Missing Catogory")</f>
        <v>Bakery</v>
      </c>
      <c r="I35" s="12" t="s">
        <v>777</v>
      </c>
      <c r="J35" s="12" t="str">
        <f>_xlfn.XLOOKUP(Sales_Transactions!$I35,Store!$A$2:$A$181,Store!$B$2:$B$181,"Missing Store")</f>
        <v>FreshMart Mumbai Square</v>
      </c>
      <c r="K35" s="12" t="str">
        <f>_xlfn.XLOOKUP(Sales_Transactions!$I35,Store!$A$2:$A$181,Store!$D$2:$D$181,"East")</f>
        <v>West</v>
      </c>
      <c r="L35" s="12" t="s">
        <v>979</v>
      </c>
      <c r="M35" s="12" t="s">
        <v>6325</v>
      </c>
      <c r="N35" s="12" t="str">
        <f>_xlfn.XLOOKUP(Sales_Transactions!$L35,Table12[Employee_ID],Table12[Department],"Missing Department")</f>
        <v>Sales</v>
      </c>
      <c r="O35" s="12">
        <v>6</v>
      </c>
      <c r="P35" s="13">
        <v>373.11</v>
      </c>
      <c r="Q35" s="12">
        <v>10</v>
      </c>
      <c r="R35" s="13">
        <v>223.87</v>
      </c>
      <c r="S35" s="13">
        <v>2317.0100000000002</v>
      </c>
      <c r="T35" s="13">
        <v>1297.92</v>
      </c>
      <c r="U35" s="13">
        <v>1019.09</v>
      </c>
      <c r="V35" s="12" t="s">
        <v>40</v>
      </c>
      <c r="W35" s="12" t="s">
        <v>24</v>
      </c>
      <c r="X35" s="12" t="s">
        <v>55</v>
      </c>
      <c r="Y35" s="12" t="s">
        <v>657</v>
      </c>
      <c r="Z35" s="12" t="s">
        <v>27</v>
      </c>
    </row>
    <row r="36" spans="1:26" x14ac:dyDescent="0.3">
      <c r="A36" s="14" t="s">
        <v>986</v>
      </c>
      <c r="B36" s="15">
        <v>45921</v>
      </c>
      <c r="C36" s="16" t="s">
        <v>987</v>
      </c>
      <c r="D36" s="16" t="str">
        <f>_xlfn.XLOOKUP(Sales_Transactions!$C36,Customer!$A$2:$A$701,Customer!$B$2:$B$701,"Missing")</f>
        <v>Yogesh Gounder</v>
      </c>
      <c r="E36" s="38" t="str">
        <f>_xlfn.XLOOKUP(Table14[[#This Row],[Customer_ID]],Table10[Customer_ID],Table10[Membership],"Missing Membership")</f>
        <v>BRONZE</v>
      </c>
      <c r="F36" s="14" t="s">
        <v>253</v>
      </c>
      <c r="G36" s="16" t="str">
        <f>_xlfn.XLOOKUP(Sales_Transactions!$F36,Products!$A$2:$A$151,Products!$B$2:$B$151,"missing product")</f>
        <v>Gold Winner Coconut Oil 2kg v2</v>
      </c>
      <c r="H36" s="16" t="str">
        <f>_xlfn.XLOOKUP(Sales_Transactions!$F36,Table9[Product_ID],Table9[Category],"Missing Catogory")</f>
        <v>Oil</v>
      </c>
      <c r="I36" s="16" t="s">
        <v>583</v>
      </c>
      <c r="J36" s="16" t="str">
        <f>_xlfn.XLOOKUP(Sales_Transactions!$I36,Store!$A$2:$A$181,Store!$B$2:$B$181,"Missing Store")</f>
        <v>FreshMart Nagpur Junction</v>
      </c>
      <c r="K36" s="16" t="str">
        <f>_xlfn.XLOOKUP(Sales_Transactions!$I36,Store!$A$2:$A$181,Store!$D$2:$D$181,"East")</f>
        <v>West</v>
      </c>
      <c r="L36" s="16" t="s">
        <v>988</v>
      </c>
      <c r="M36" s="16" t="s">
        <v>6233</v>
      </c>
      <c r="N36" s="16" t="str">
        <f>_xlfn.XLOOKUP(Sales_Transactions!$L36,Table12[Employee_ID],Table12[Department],"Missing Department")</f>
        <v>Inventory</v>
      </c>
      <c r="O36" s="16">
        <v>5</v>
      </c>
      <c r="P36" s="17">
        <v>222.64</v>
      </c>
      <c r="Q36" s="16">
        <v>5</v>
      </c>
      <c r="R36" s="17">
        <v>55.66</v>
      </c>
      <c r="S36" s="17">
        <v>1216.17</v>
      </c>
      <c r="T36" s="17">
        <v>977.2</v>
      </c>
      <c r="U36" s="17">
        <v>238.97</v>
      </c>
      <c r="V36" s="16" t="s">
        <v>40</v>
      </c>
      <c r="W36" s="16" t="s">
        <v>24</v>
      </c>
      <c r="X36" s="16" t="s">
        <v>55</v>
      </c>
      <c r="Y36" s="16" t="s">
        <v>970</v>
      </c>
      <c r="Z36" s="16" t="s">
        <v>27</v>
      </c>
    </row>
    <row r="37" spans="1:26" x14ac:dyDescent="0.3">
      <c r="A37" s="10" t="s">
        <v>999</v>
      </c>
      <c r="B37" s="11">
        <v>46065</v>
      </c>
      <c r="C37" s="12" t="s">
        <v>1000</v>
      </c>
      <c r="D37" s="12" t="str">
        <f>_xlfn.XLOOKUP(Sales_Transactions!$C37,Customer!$A$2:$A$701,Customer!$B$2:$B$701,"Missing")</f>
        <v>Eswari Achari</v>
      </c>
      <c r="E37" s="39" t="str">
        <f>_xlfn.XLOOKUP(Table14[[#This Row],[Customer_ID]],Table10[Customer_ID],Table10[Membership],"Missing Membership")</f>
        <v>Silver</v>
      </c>
      <c r="F37" s="10" t="s">
        <v>186</v>
      </c>
      <c r="G37" s="12" t="str">
        <f>_xlfn.XLOOKUP(Sales_Transactions!$F37,Products!$A$2:$A$151,Products!$B$2:$B$151,"missing product")</f>
        <v>Bisleri Soft Drinks 2kg</v>
      </c>
      <c r="H37" s="12" t="str">
        <f>_xlfn.XLOOKUP(Sales_Transactions!$F37,Table9[Product_ID],Table9[Category],"Missing Catogory")</f>
        <v>Beverages</v>
      </c>
      <c r="I37" s="12" t="s">
        <v>912</v>
      </c>
      <c r="J37" s="12" t="str">
        <f>_xlfn.XLOOKUP(Sales_Transactions!$I37,Store!$A$2:$A$181,Store!$B$2:$B$181,"Missing Store")</f>
        <v>FreshMart Bengaluru Colony</v>
      </c>
      <c r="K37" s="12" t="str">
        <f>_xlfn.XLOOKUP(Sales_Transactions!$I37,Store!$A$2:$A$181,Store!$D$2:$D$181,"East")</f>
        <v>South</v>
      </c>
      <c r="L37" s="12" t="s">
        <v>39</v>
      </c>
      <c r="M37" s="12" t="s">
        <v>6324</v>
      </c>
      <c r="N37" s="12" t="str">
        <f>_xlfn.XLOOKUP(Sales_Transactions!$L37,Table12[Employee_ID],Table12[Department],"Missing Department")</f>
        <v>Inventory</v>
      </c>
      <c r="O37" s="12">
        <v>2</v>
      </c>
      <c r="P37" s="13">
        <v>217.42</v>
      </c>
      <c r="Q37" s="12">
        <v>0</v>
      </c>
      <c r="R37" s="13">
        <v>0</v>
      </c>
      <c r="S37" s="13">
        <v>434.84</v>
      </c>
      <c r="T37" s="13">
        <v>354.06</v>
      </c>
      <c r="U37" s="13">
        <v>80.78</v>
      </c>
      <c r="V37" s="12" t="s">
        <v>40</v>
      </c>
      <c r="W37" s="12" t="s">
        <v>24</v>
      </c>
      <c r="X37" s="12" t="s">
        <v>25</v>
      </c>
      <c r="Y37" s="12" t="s">
        <v>1001</v>
      </c>
      <c r="Z37" s="12" t="s">
        <v>49</v>
      </c>
    </row>
    <row r="38" spans="1:26" x14ac:dyDescent="0.3">
      <c r="A38" s="14" t="s">
        <v>1018</v>
      </c>
      <c r="B38" s="15">
        <v>45941</v>
      </c>
      <c r="C38" s="16" t="s">
        <v>1019</v>
      </c>
      <c r="D38" s="16" t="str">
        <f>_xlfn.XLOOKUP(Sales_Transactions!$C38,Customer!$A$2:$A$701,Customer!$B$2:$B$701,"Missing")</f>
        <v>Kamala Rao</v>
      </c>
      <c r="E38" s="38" t="str">
        <f>_xlfn.XLOOKUP(Table14[[#This Row],[Customer_ID]],Table10[Customer_ID],Table10[Membership],"Missing Membership")</f>
        <v>Silver</v>
      </c>
      <c r="F38" s="14" t="s">
        <v>320</v>
      </c>
      <c r="G38" s="16" t="str">
        <f>_xlfn.XLOOKUP(Sales_Transactions!$F38,Products!$A$2:$A$151,Products!$B$2:$B$151,"missing product")</f>
        <v>Vim Dishwash 1kg</v>
      </c>
      <c r="H38" s="16" t="str">
        <f>_xlfn.XLOOKUP(Sales_Transactions!$F38,Table9[Product_ID],Table9[Category],"Missing Catogory")</f>
        <v>Cleaning</v>
      </c>
      <c r="I38" s="16" t="s">
        <v>153</v>
      </c>
      <c r="J38" s="16" t="str">
        <f>_xlfn.XLOOKUP(Sales_Transactions!$I38,Store!$A$2:$A$181,Store!$B$2:$B$181,"Missing Store")</f>
        <v>FreshMart Mysuru Circle</v>
      </c>
      <c r="K38" s="16" t="str">
        <f>_xlfn.XLOOKUP(Sales_Transactions!$I38,Store!$A$2:$A$181,Store!$D$2:$D$181,"East")</f>
        <v>South</v>
      </c>
      <c r="L38" s="16" t="s">
        <v>182</v>
      </c>
      <c r="M38" s="16" t="s">
        <v>6270</v>
      </c>
      <c r="N38" s="16" t="str">
        <f>_xlfn.XLOOKUP(Sales_Transactions!$L38,Table12[Employee_ID],Table12[Department],"Missing Department")</f>
        <v>Cashier</v>
      </c>
      <c r="O38" s="16">
        <v>5</v>
      </c>
      <c r="P38" s="17">
        <v>67.37</v>
      </c>
      <c r="Q38" s="16">
        <v>0</v>
      </c>
      <c r="R38" s="17">
        <v>0</v>
      </c>
      <c r="S38" s="17">
        <v>387.38</v>
      </c>
      <c r="T38" s="17">
        <v>252.15</v>
      </c>
      <c r="U38" s="17">
        <v>135.22999999999999</v>
      </c>
      <c r="V38" s="16" t="s">
        <v>40</v>
      </c>
      <c r="W38" s="16" t="s">
        <v>24</v>
      </c>
      <c r="X38" s="16" t="s">
        <v>25</v>
      </c>
      <c r="Y38" s="16" t="s">
        <v>173</v>
      </c>
      <c r="Z38" s="16" t="s">
        <v>27</v>
      </c>
    </row>
    <row r="39" spans="1:26" x14ac:dyDescent="0.3">
      <c r="A39" s="10" t="s">
        <v>1040</v>
      </c>
      <c r="B39" s="11">
        <v>45768</v>
      </c>
      <c r="C39" s="12" t="s">
        <v>1041</v>
      </c>
      <c r="D39" s="12" t="str">
        <f>_xlfn.XLOOKUP(Sales_Transactions!$C39,Customer!$A$2:$A$701,Customer!$B$2:$B$701,"Missing")</f>
        <v>Devi Pillai</v>
      </c>
      <c r="E39" s="39" t="str">
        <f>_xlfn.XLOOKUP(Table14[[#This Row],[Customer_ID]],Table10[Customer_ID],Table10[Membership],"Missing Membership")</f>
        <v>Bronze</v>
      </c>
      <c r="F39" s="10" t="s">
        <v>89</v>
      </c>
      <c r="G39" s="12" t="str">
        <f>_xlfn.XLOOKUP(Sales_Transactions!$F39,Products!$A$2:$A$151,Products!$B$2:$B$151,"missing product")</f>
        <v>Milky Mist Butter Pack</v>
      </c>
      <c r="H39" s="12" t="str">
        <f>_xlfn.XLOOKUP(Sales_Transactions!$F39,Table9[Product_ID],Table9[Category],"Missing Catogory")</f>
        <v>Dairy</v>
      </c>
      <c r="I39" s="12" t="s">
        <v>297</v>
      </c>
      <c r="J39" s="12" t="str">
        <f>_xlfn.XLOOKUP(Sales_Transactions!$I39,Store!$A$2:$A$181,Store!$B$2:$B$181,"Missing Store")</f>
        <v>FreshMart Kochi Circle</v>
      </c>
      <c r="K39" s="12" t="str">
        <f>_xlfn.XLOOKUP(Sales_Transactions!$I39,Store!$A$2:$A$181,Store!$D$2:$D$181,"East")</f>
        <v>South</v>
      </c>
      <c r="L39" s="12" t="s">
        <v>298</v>
      </c>
      <c r="M39" s="12" t="s">
        <v>6254</v>
      </c>
      <c r="N39" s="12" t="str">
        <f>_xlfn.XLOOKUP(Sales_Transactions!$L39,Table12[Employee_ID],Table12[Department],"Missing Department")</f>
        <v>Sales</v>
      </c>
      <c r="O39" s="12">
        <v>1</v>
      </c>
      <c r="P39" s="13">
        <v>38.659999999999997</v>
      </c>
      <c r="Q39" s="12">
        <v>0</v>
      </c>
      <c r="R39" s="13">
        <v>0</v>
      </c>
      <c r="S39" s="13">
        <v>38.659999999999997</v>
      </c>
      <c r="T39" s="13">
        <v>32.4</v>
      </c>
      <c r="U39" s="13">
        <v>6.26</v>
      </c>
      <c r="V39" s="12" t="s">
        <v>40</v>
      </c>
      <c r="W39" s="12" t="s">
        <v>24</v>
      </c>
      <c r="X39" s="12" t="s">
        <v>25</v>
      </c>
      <c r="Y39" s="12" t="s">
        <v>1042</v>
      </c>
      <c r="Z39" s="12" t="s">
        <v>49</v>
      </c>
    </row>
    <row r="40" spans="1:26" x14ac:dyDescent="0.3">
      <c r="A40" s="14" t="s">
        <v>1047</v>
      </c>
      <c r="B40" s="15">
        <v>45982</v>
      </c>
      <c r="C40" s="16" t="s">
        <v>1048</v>
      </c>
      <c r="D40" s="16" t="str">
        <f>_xlfn.XLOOKUP(Sales_Transactions!$C40,Customer!$A$2:$A$701,Customer!$B$2:$B$701,"Missing")</f>
        <v>Jagan Rao</v>
      </c>
      <c r="E40" s="38" t="str">
        <f>_xlfn.XLOOKUP(Table14[[#This Row],[Customer_ID]],Table10[Customer_ID],Table10[Membership],"Missing Membership")</f>
        <v>Bronze</v>
      </c>
      <c r="F40" s="14" t="s">
        <v>176</v>
      </c>
      <c r="G40" s="16" t="str">
        <f>_xlfn.XLOOKUP(Sales_Transactions!$F40,Products!$A$2:$A$151,Products!$B$2:$B$151,"missing product")</f>
        <v>Organic Fresh Fresh Vegetables Pack</v>
      </c>
      <c r="H40" s="16" t="str">
        <f>_xlfn.XLOOKUP(Sales_Transactions!$F40,Table9[Product_ID],Table9[Category],"Missing Catogory")</f>
        <v>Vegetables</v>
      </c>
      <c r="I40" s="16" t="s">
        <v>815</v>
      </c>
      <c r="J40" s="16" t="str">
        <f>_xlfn.XLOOKUP(Sales_Transactions!$I40,Store!$A$2:$A$181,Store!$B$2:$B$181,"Missing Store")</f>
        <v>FreshMart Hyderabad Hub</v>
      </c>
      <c r="K40" s="16" t="str">
        <f>_xlfn.XLOOKUP(Sales_Transactions!$I40,Store!$A$2:$A$181,Store!$D$2:$D$181,"East")</f>
        <v>South</v>
      </c>
      <c r="L40" s="16" t="s">
        <v>816</v>
      </c>
      <c r="M40" s="16" t="s">
        <v>6330</v>
      </c>
      <c r="N40" s="16" t="str">
        <f>_xlfn.XLOOKUP(Sales_Transactions!$L40,Table12[Employee_ID],Table12[Department],"Missing Department")</f>
        <v>Billing</v>
      </c>
      <c r="O40" s="16">
        <v>3</v>
      </c>
      <c r="P40" s="17">
        <v>355.64</v>
      </c>
      <c r="Q40" s="16">
        <v>5</v>
      </c>
      <c r="R40" s="17">
        <v>53.35</v>
      </c>
      <c r="S40" s="17">
        <v>1013.57</v>
      </c>
      <c r="T40" s="17">
        <v>910.23</v>
      </c>
      <c r="U40" s="17">
        <v>103.34</v>
      </c>
      <c r="V40" s="16" t="s">
        <v>40</v>
      </c>
      <c r="W40" s="16" t="s">
        <v>24</v>
      </c>
      <c r="X40" s="16" t="s">
        <v>25</v>
      </c>
      <c r="Y40" s="16" t="s">
        <v>1049</v>
      </c>
      <c r="Z40" s="16" t="s">
        <v>49</v>
      </c>
    </row>
    <row r="41" spans="1:26" x14ac:dyDescent="0.3">
      <c r="A41" s="10" t="s">
        <v>1079</v>
      </c>
      <c r="B41" s="11">
        <v>45890</v>
      </c>
      <c r="C41" s="12" t="s">
        <v>1080</v>
      </c>
      <c r="D41" s="12" t="str">
        <f>_xlfn.XLOOKUP(Sales_Transactions!$C41,Customer!$A$2:$A$701,Customer!$B$2:$B$701,"Missing")</f>
        <v>Ramesh Murugan</v>
      </c>
      <c r="E41" s="39" t="str">
        <f>_xlfn.XLOOKUP(Table14[[#This Row],[Customer_ID]],Table10[Customer_ID],Table10[Membership],"Missing Membership")</f>
        <v>Bronze</v>
      </c>
      <c r="F41" s="10" t="s">
        <v>107</v>
      </c>
      <c r="G41" s="12" t="str">
        <f>_xlfn.XLOOKUP(Sales_Transactions!$F41,Products!$A$2:$A$151,Products!$B$2:$B$151,"missing product")</f>
        <v>Milky Mist Milk 2kg</v>
      </c>
      <c r="H41" s="12" t="str">
        <f>_xlfn.XLOOKUP(Sales_Transactions!$F41,Table9[Product_ID],Table9[Category],"Missing Catogory")</f>
        <v>Dairy</v>
      </c>
      <c r="I41" s="12" t="s">
        <v>1081</v>
      </c>
      <c r="J41" s="12" t="str">
        <f>_xlfn.XLOOKUP(Sales_Transactions!$I41,Store!$A$2:$A$181,Store!$B$2:$B$181,"Missing Store")</f>
        <v>FreshMart Lucknow Square</v>
      </c>
      <c r="K41" s="12" t="str">
        <f>_xlfn.XLOOKUP(Sales_Transactions!$I41,Store!$A$2:$A$181,Store!$D$2:$D$181,"East")</f>
        <v>North</v>
      </c>
      <c r="L41" s="12" t="s">
        <v>1082</v>
      </c>
      <c r="M41" s="12" t="s">
        <v>6365</v>
      </c>
      <c r="N41" s="12" t="str">
        <f>_xlfn.XLOOKUP(Sales_Transactions!$L41,Table12[Employee_ID],Table12[Department],"Missing Department")</f>
        <v>Inventory</v>
      </c>
      <c r="O41" s="12">
        <v>1</v>
      </c>
      <c r="P41" s="13">
        <v>59.92</v>
      </c>
      <c r="Q41" s="12">
        <v>10</v>
      </c>
      <c r="R41" s="13">
        <v>5.99</v>
      </c>
      <c r="S41" s="13">
        <v>53.93</v>
      </c>
      <c r="T41" s="13">
        <v>48.15</v>
      </c>
      <c r="U41" s="13">
        <v>5.78</v>
      </c>
      <c r="V41" s="12" t="s">
        <v>40</v>
      </c>
      <c r="W41" s="12" t="s">
        <v>24</v>
      </c>
      <c r="X41" s="12" t="s">
        <v>25</v>
      </c>
      <c r="Y41" s="12" t="s">
        <v>1083</v>
      </c>
      <c r="Z41" s="12" t="s">
        <v>49</v>
      </c>
    </row>
    <row r="42" spans="1:26" x14ac:dyDescent="0.3">
      <c r="A42" s="14" t="s">
        <v>1151</v>
      </c>
      <c r="B42" s="15">
        <v>45777</v>
      </c>
      <c r="C42" s="16" t="s">
        <v>1152</v>
      </c>
      <c r="D42" s="16" t="str">
        <f>_xlfn.XLOOKUP(Sales_Transactions!$C42,Customer!$A$2:$A$701,Customer!$B$2:$B$701,"Missing")</f>
        <v>Harini Devi</v>
      </c>
      <c r="E42" s="38" t="str">
        <f>_xlfn.XLOOKUP(Table14[[#This Row],[Customer_ID]],Table10[Customer_ID],Table10[Membership],"Missing Membership")</f>
        <v>Bronze</v>
      </c>
      <c r="F42" s="14" t="s">
        <v>124</v>
      </c>
      <c r="G42" s="16" t="str">
        <f>_xlfn.XLOOKUP(Sales_Transactions!$F42,Products!$A$2:$A$151,Products!$B$2:$B$151,"missing product")</f>
        <v>Aavin Milk Pack</v>
      </c>
      <c r="H42" s="16" t="str">
        <f>_xlfn.XLOOKUP(Sales_Transactions!$F42,Table9[Product_ID],Table9[Category],"Missing Catogory")</f>
        <v>Dairy</v>
      </c>
      <c r="I42" s="16" t="s">
        <v>366</v>
      </c>
      <c r="J42" s="16" t="str">
        <f>_xlfn.XLOOKUP(Sales_Transactions!$I42,Store!$A$2:$A$181,Store!$B$2:$B$181,"Missing Store")</f>
        <v>FreshMart Hyderabad Enclave</v>
      </c>
      <c r="K42" s="16" t="str">
        <f>_xlfn.XLOOKUP(Sales_Transactions!$I42,Store!$A$2:$A$181,Store!$D$2:$D$181,"East")</f>
        <v>South</v>
      </c>
      <c r="L42" s="16" t="s">
        <v>367</v>
      </c>
      <c r="M42" s="16" t="s">
        <v>6213</v>
      </c>
      <c r="N42" s="16" t="str">
        <f>_xlfn.XLOOKUP(Sales_Transactions!$L42,Table12[Employee_ID],Table12[Department],"Missing Department")</f>
        <v>Cashier</v>
      </c>
      <c r="O42" s="16">
        <v>1</v>
      </c>
      <c r="P42" s="17">
        <v>397.22</v>
      </c>
      <c r="Q42" s="16">
        <v>0</v>
      </c>
      <c r="R42" s="17">
        <v>0</v>
      </c>
      <c r="S42" s="17">
        <v>397.22</v>
      </c>
      <c r="T42" s="17">
        <v>319.37</v>
      </c>
      <c r="U42" s="17">
        <v>77.849999999999994</v>
      </c>
      <c r="V42" s="16" t="s">
        <v>40</v>
      </c>
      <c r="W42" s="16" t="s">
        <v>24</v>
      </c>
      <c r="X42" s="16" t="s">
        <v>33</v>
      </c>
      <c r="Y42" s="16" t="s">
        <v>1153</v>
      </c>
      <c r="Z42" s="16" t="s">
        <v>49</v>
      </c>
    </row>
    <row r="43" spans="1:26" x14ac:dyDescent="0.3">
      <c r="A43" s="10" t="s">
        <v>1159</v>
      </c>
      <c r="B43" s="11">
        <v>45898</v>
      </c>
      <c r="C43" s="12" t="s">
        <v>1160</v>
      </c>
      <c r="D43" s="12" t="str">
        <f>_xlfn.XLOOKUP(Sales_Transactions!$C43,Customer!$A$2:$A$701,Customer!$B$2:$B$701,"Missing")</f>
        <v>Ashok Gounder</v>
      </c>
      <c r="E43" s="39" t="str">
        <f>_xlfn.XLOOKUP(Table14[[#This Row],[Customer_ID]],Table10[Customer_ID],Table10[Membership],"Missing Membership")</f>
        <v>Bronze</v>
      </c>
      <c r="F43" s="10" t="s">
        <v>30</v>
      </c>
      <c r="G43" s="12" t="str">
        <f>_xlfn.XLOOKUP(Sales_Transactions!$F43,Products!$A$2:$A$151,Products!$B$2:$B$151,"missing product")</f>
        <v>Amul Paneer 1kg</v>
      </c>
      <c r="H43" s="12" t="str">
        <f>_xlfn.XLOOKUP(Sales_Transactions!$F43,Table9[Product_ID],Table9[Category],"Missing Catogory")</f>
        <v>Dairy</v>
      </c>
      <c r="I43" s="12" t="s">
        <v>1161</v>
      </c>
      <c r="J43" s="12" t="str">
        <f>_xlfn.XLOOKUP(Sales_Transactions!$I43,Store!$A$2:$A$181,Store!$B$2:$B$181,"Missing Store")</f>
        <v>FreshMart Lucknow Extension</v>
      </c>
      <c r="K43" s="12" t="str">
        <f>_xlfn.XLOOKUP(Sales_Transactions!$I43,Store!$A$2:$A$181,Store!$D$2:$D$181,"East")</f>
        <v>North</v>
      </c>
      <c r="L43" s="12" t="s">
        <v>887</v>
      </c>
      <c r="M43" s="12" t="s">
        <v>6167</v>
      </c>
      <c r="N43" s="12" t="str">
        <f>_xlfn.XLOOKUP(Sales_Transactions!$L43,Table12[Employee_ID],Table12[Department],"Missing Department")</f>
        <v>Sales</v>
      </c>
      <c r="O43" s="12">
        <v>2</v>
      </c>
      <c r="P43" s="13">
        <v>448.94</v>
      </c>
      <c r="Q43" s="12">
        <v>5</v>
      </c>
      <c r="R43" s="13">
        <v>44.89</v>
      </c>
      <c r="S43" s="13">
        <v>852.99</v>
      </c>
      <c r="T43" s="13">
        <v>760.16</v>
      </c>
      <c r="U43" s="13">
        <v>92.83</v>
      </c>
      <c r="V43" s="12" t="s">
        <v>40</v>
      </c>
      <c r="W43" s="12" t="s">
        <v>24</v>
      </c>
      <c r="X43" s="12" t="s">
        <v>25</v>
      </c>
      <c r="Y43" s="12" t="s">
        <v>1162</v>
      </c>
      <c r="Z43" s="12" t="s">
        <v>49</v>
      </c>
    </row>
    <row r="44" spans="1:26" x14ac:dyDescent="0.3">
      <c r="A44" s="14" t="s">
        <v>1171</v>
      </c>
      <c r="B44" s="15">
        <v>46112</v>
      </c>
      <c r="C44" s="16" t="s">
        <v>169</v>
      </c>
      <c r="D44" s="16" t="str">
        <f>_xlfn.XLOOKUP(Sales_Transactions!$C44,Customer!$A$2:$A$701,Customer!$B$2:$B$701,"Missing")</f>
        <v>Kamala Iyer</v>
      </c>
      <c r="E44" s="38" t="str">
        <f>_xlfn.XLOOKUP(Table14[[#This Row],[Customer_ID]],Table10[Customer_ID],Table10[Membership],"Missing Membership")</f>
        <v>Silver</v>
      </c>
      <c r="F44" s="14" t="s">
        <v>137</v>
      </c>
      <c r="G44" s="16" t="str">
        <f>_xlfn.XLOOKUP(Sales_Transactions!$F44,Products!$A$2:$A$151,Products!$B$2:$B$151,"missing product")</f>
        <v>Sakthi Powdered Spices 250ml</v>
      </c>
      <c r="H44" s="16" t="str">
        <f>_xlfn.XLOOKUP(Sales_Transactions!$F44,Table9[Product_ID],Table9[Category],"Missing Catogory")</f>
        <v>Masala</v>
      </c>
      <c r="I44" s="16" t="s">
        <v>674</v>
      </c>
      <c r="J44" s="16" t="str">
        <f>_xlfn.XLOOKUP(Sales_Transactions!$I44,Store!$A$2:$A$181,Store!$B$2:$B$181,"Missing Store")</f>
        <v>FreshMart Pune Main Road</v>
      </c>
      <c r="K44" s="16" t="str">
        <f>_xlfn.XLOOKUP(Sales_Transactions!$I44,Store!$A$2:$A$181,Store!$D$2:$D$181,"East")</f>
        <v>North</v>
      </c>
      <c r="L44" s="16" t="s">
        <v>1172</v>
      </c>
      <c r="M44" s="16" t="s">
        <v>6391</v>
      </c>
      <c r="N44" s="16" t="str">
        <f>_xlfn.XLOOKUP(Sales_Transactions!$L44,Table12[Employee_ID],Table12[Department],"Missing Department")</f>
        <v>Sales</v>
      </c>
      <c r="O44" s="16">
        <v>3</v>
      </c>
      <c r="P44" s="17">
        <v>93.47</v>
      </c>
      <c r="Q44" s="16">
        <v>0</v>
      </c>
      <c r="R44" s="17">
        <v>0</v>
      </c>
      <c r="S44" s="17">
        <v>280.41000000000003</v>
      </c>
      <c r="T44" s="17">
        <v>216.87</v>
      </c>
      <c r="U44" s="17">
        <v>63.54</v>
      </c>
      <c r="V44" s="16" t="s">
        <v>40</v>
      </c>
      <c r="W44" s="16" t="s">
        <v>24</v>
      </c>
      <c r="X44" s="16" t="s">
        <v>25</v>
      </c>
      <c r="Y44" s="16" t="s">
        <v>1173</v>
      </c>
      <c r="Z44" s="16" t="s">
        <v>49</v>
      </c>
    </row>
    <row r="45" spans="1:26" x14ac:dyDescent="0.3">
      <c r="A45" s="10" t="s">
        <v>1186</v>
      </c>
      <c r="B45" s="11">
        <v>45991</v>
      </c>
      <c r="C45" s="12" t="s">
        <v>1187</v>
      </c>
      <c r="D45" s="12" t="str">
        <f>_xlfn.XLOOKUP(Sales_Transactions!$C45,Customer!$A$2:$A$701,Customer!$B$2:$B$701,"Missing")</f>
        <v>Naveen Kumar</v>
      </c>
      <c r="E45" s="39" t="str">
        <f>_xlfn.XLOOKUP(Table14[[#This Row],[Customer_ID]],Table10[Customer_ID],Table10[Membership],"Missing Membership")</f>
        <v>Gold</v>
      </c>
      <c r="F45" s="10" t="s">
        <v>1188</v>
      </c>
      <c r="G45" s="12" t="str">
        <f>_xlfn.XLOOKUP(Sales_Transactions!$F45,Products!$A$2:$A$151,Products!$B$2:$B$151,"missing product")</f>
        <v>Aachi Ponni Rice 250ml</v>
      </c>
      <c r="H45" s="12" t="str">
        <f>_xlfn.XLOOKUP(Sales_Transactions!$F45,Table9[Product_ID],Table9[Category],"Missing Catogory")</f>
        <v>Rice</v>
      </c>
      <c r="I45" s="12" t="s">
        <v>1189</v>
      </c>
      <c r="J45" s="12" t="str">
        <f>_xlfn.XLOOKUP(Sales_Transactions!$I45,Store!$A$2:$A$181,Store!$B$2:$B$181,"Missing Store")</f>
        <v>FreshMart Guwahati Heights</v>
      </c>
      <c r="K45" s="12" t="str">
        <f>_xlfn.XLOOKUP(Sales_Transactions!$I45,Store!$A$2:$A$181,Store!$D$2:$D$181,"East")</f>
        <v>East</v>
      </c>
      <c r="L45" s="12" t="s">
        <v>1190</v>
      </c>
      <c r="M45" s="12" t="s">
        <v>5977</v>
      </c>
      <c r="N45" s="12" t="str">
        <f>_xlfn.XLOOKUP(Sales_Transactions!$L45,Table12[Employee_ID],Table12[Department],"Missing Department")</f>
        <v>Store Manager</v>
      </c>
      <c r="O45" s="12">
        <v>7</v>
      </c>
      <c r="P45" s="13">
        <v>188.94</v>
      </c>
      <c r="Q45" s="12">
        <v>10</v>
      </c>
      <c r="R45" s="13">
        <v>132.26</v>
      </c>
      <c r="S45" s="13">
        <v>1368.87</v>
      </c>
      <c r="T45" s="13">
        <v>1107.96</v>
      </c>
      <c r="U45" s="13">
        <v>260.91000000000003</v>
      </c>
      <c r="V45" s="12" t="s">
        <v>40</v>
      </c>
      <c r="W45" s="12" t="s">
        <v>24</v>
      </c>
      <c r="X45" s="12" t="s">
        <v>25</v>
      </c>
      <c r="Y45" s="12" t="s">
        <v>1191</v>
      </c>
      <c r="Z45" s="12" t="s">
        <v>27</v>
      </c>
    </row>
    <row r="46" spans="1:26" x14ac:dyDescent="0.3">
      <c r="A46" s="14" t="s">
        <v>1229</v>
      </c>
      <c r="B46" s="15">
        <v>45885</v>
      </c>
      <c r="C46" s="16" t="s">
        <v>196</v>
      </c>
      <c r="D46" s="16" t="str">
        <f>_xlfn.XLOOKUP(Sales_Transactions!$C46,Customer!$A$2:$A$701,Customer!$B$2:$B$701,"Missing")</f>
        <v>Karthik Nathan</v>
      </c>
      <c r="E46" s="38" t="str">
        <f>_xlfn.XLOOKUP(Table14[[#This Row],[Customer_ID]],Table10[Customer_ID],Table10[Membership],"Missing Membership")</f>
        <v>Bronze</v>
      </c>
      <c r="F46" s="14" t="s">
        <v>302</v>
      </c>
      <c r="G46" s="16" t="str">
        <f>_xlfn.XLOOKUP(Sales_Transactions!$F46,Products!$A$2:$A$151,Products!$B$2:$B$151,"missing product")</f>
        <v>Harvest Gold Cookies 500g</v>
      </c>
      <c r="H46" s="16" t="str">
        <f>_xlfn.XLOOKUP(Sales_Transactions!$F46,Table9[Product_ID],Table9[Category],"Missing Catogory")</f>
        <v>Bakery</v>
      </c>
      <c r="I46" s="16" t="s">
        <v>254</v>
      </c>
      <c r="J46" s="16" t="str">
        <f>_xlfn.XLOOKUP(Sales_Transactions!$I46,Store!$A$2:$A$181,Store!$B$2:$B$181,"Missing Store")</f>
        <v>FreshMart Mysuru Crossing</v>
      </c>
      <c r="K46" s="16" t="str">
        <f>_xlfn.XLOOKUP(Sales_Transactions!$I46,Store!$A$2:$A$181,Store!$D$2:$D$181,"East")</f>
        <v>South</v>
      </c>
      <c r="L46" s="16" t="s">
        <v>255</v>
      </c>
      <c r="M46" s="16" t="s">
        <v>6328</v>
      </c>
      <c r="N46" s="16" t="str">
        <f>_xlfn.XLOOKUP(Sales_Transactions!$L46,Table12[Employee_ID],Table12[Department],"Missing Department")</f>
        <v>HR</v>
      </c>
      <c r="O46" s="16">
        <v>1</v>
      </c>
      <c r="P46" s="17">
        <v>343.56</v>
      </c>
      <c r="Q46" s="16">
        <v>0</v>
      </c>
      <c r="R46" s="17">
        <v>0</v>
      </c>
      <c r="S46" s="17">
        <v>395.09</v>
      </c>
      <c r="T46" s="17">
        <v>216.32</v>
      </c>
      <c r="U46" s="17">
        <v>178.77</v>
      </c>
      <c r="V46" s="16" t="s">
        <v>40</v>
      </c>
      <c r="W46" s="16" t="s">
        <v>24</v>
      </c>
      <c r="X46" s="16" t="s">
        <v>25</v>
      </c>
      <c r="Y46" s="16" t="s">
        <v>1206</v>
      </c>
      <c r="Z46" s="16" t="s">
        <v>27</v>
      </c>
    </row>
    <row r="47" spans="1:26" x14ac:dyDescent="0.3">
      <c r="A47" s="10" t="s">
        <v>1267</v>
      </c>
      <c r="B47" s="11">
        <v>45806</v>
      </c>
      <c r="C47" s="12" t="s">
        <v>921</v>
      </c>
      <c r="D47" s="12" t="str">
        <f>_xlfn.XLOOKUP(Sales_Transactions!$C47,Customer!$A$2:$A$701,Customer!$B$2:$B$701,"Missing")</f>
        <v>Ovi Achari</v>
      </c>
      <c r="E47" s="39" t="str">
        <f>_xlfn.XLOOKUP(Table14[[#This Row],[Customer_ID]],Table10[Customer_ID],Table10[Membership],"Missing Membership")</f>
        <v>Silver</v>
      </c>
      <c r="F47" s="10" t="s">
        <v>1268</v>
      </c>
      <c r="G47" s="12" t="str">
        <f>_xlfn.XLOOKUP(Sales_Transactions!$F47,Products!$A$2:$A$151,Products!$B$2:$B$151,"missing product")</f>
        <v>Aachi Ponni Rice 1kg v2</v>
      </c>
      <c r="H47" s="12" t="str">
        <f>_xlfn.XLOOKUP(Sales_Transactions!$F47,Table9[Product_ID],Table9[Category],"Missing Catogory")</f>
        <v>Rice</v>
      </c>
      <c r="I47" s="12" t="s">
        <v>605</v>
      </c>
      <c r="J47" s="12" t="str">
        <f>_xlfn.XLOOKUP(Sales_Transactions!$I47,Store!$A$2:$A$181,Store!$B$2:$B$181,"Missing Store")</f>
        <v>FreshMart Surat Plaza</v>
      </c>
      <c r="K47" s="12" t="str">
        <f>_xlfn.XLOOKUP(Sales_Transactions!$I47,Store!$A$2:$A$181,Store!$D$2:$D$181,"East")</f>
        <v>West</v>
      </c>
      <c r="L47" s="12" t="s">
        <v>1269</v>
      </c>
      <c r="M47" s="12" t="s">
        <v>6297</v>
      </c>
      <c r="N47" s="12" t="str">
        <f>_xlfn.XLOOKUP(Sales_Transactions!$L47,Table12[Employee_ID],Table12[Department],"Missing Department")</f>
        <v>Billing</v>
      </c>
      <c r="O47" s="12">
        <v>2</v>
      </c>
      <c r="P47" s="13">
        <v>236.56</v>
      </c>
      <c r="Q47" s="12">
        <v>5</v>
      </c>
      <c r="R47" s="13">
        <v>23.66</v>
      </c>
      <c r="S47" s="13">
        <v>449.46</v>
      </c>
      <c r="T47" s="13">
        <v>423.46</v>
      </c>
      <c r="U47" s="13">
        <v>26</v>
      </c>
      <c r="V47" s="12" t="s">
        <v>40</v>
      </c>
      <c r="W47" s="12" t="s">
        <v>24</v>
      </c>
      <c r="X47" s="12" t="s">
        <v>25</v>
      </c>
      <c r="Y47" s="12" t="s">
        <v>1270</v>
      </c>
      <c r="Z47" s="12" t="s">
        <v>49</v>
      </c>
    </row>
    <row r="48" spans="1:26" x14ac:dyDescent="0.3">
      <c r="A48" s="14" t="s">
        <v>1271</v>
      </c>
      <c r="B48" s="15">
        <v>46003</v>
      </c>
      <c r="C48" s="16" t="s">
        <v>501</v>
      </c>
      <c r="D48" s="16" t="str">
        <f>_xlfn.XLOOKUP(Sales_Transactions!$C48,Customer!$A$2:$A$701,Customer!$B$2:$B$701,"Missing")</f>
        <v>Nandhini Murugan</v>
      </c>
      <c r="E48" s="38" t="str">
        <f>_xlfn.XLOOKUP(Table14[[#This Row],[Customer_ID]],Table10[Customer_ID],Table10[Membership],"Missing Membership")</f>
        <v>Bronze</v>
      </c>
      <c r="F48" s="14" t="s">
        <v>52</v>
      </c>
      <c r="G48" s="16" t="str">
        <f>_xlfn.XLOOKUP(Sales_Transactions!$F48,Products!$A$2:$A$151,Products!$B$2:$B$151,"missing product")</f>
        <v>Aavin Milk Pack v2</v>
      </c>
      <c r="H48" s="16" t="str">
        <f>_xlfn.XLOOKUP(Sales_Transactions!$F48,Table9[Product_ID],Table9[Category],"Missing Catogory")</f>
        <v>Dairy</v>
      </c>
      <c r="I48" s="16" t="s">
        <v>327</v>
      </c>
      <c r="J48" s="16" t="str">
        <f>_xlfn.XLOOKUP(Sales_Transactions!$I48,Store!$A$2:$A$181,Store!$B$2:$B$181,"Missing Store")</f>
        <v>FreshMart Chennai Gardens</v>
      </c>
      <c r="K48" s="16" t="str">
        <f>_xlfn.XLOOKUP(Sales_Transactions!$I48,Store!$A$2:$A$181,Store!$D$2:$D$181,"East")</f>
        <v>South</v>
      </c>
      <c r="L48" s="16" t="s">
        <v>328</v>
      </c>
      <c r="M48" s="16" t="s">
        <v>6225</v>
      </c>
      <c r="N48" s="16" t="str">
        <f>_xlfn.XLOOKUP(Sales_Transactions!$L48,Table12[Employee_ID],Table12[Department],"Missing Department")</f>
        <v>Cashier</v>
      </c>
      <c r="O48" s="16">
        <v>4</v>
      </c>
      <c r="P48" s="17">
        <v>313.47000000000003</v>
      </c>
      <c r="Q48" s="16">
        <v>0</v>
      </c>
      <c r="R48" s="17">
        <v>0</v>
      </c>
      <c r="S48" s="17">
        <v>1253.8800000000001</v>
      </c>
      <c r="T48" s="17">
        <v>984.48</v>
      </c>
      <c r="U48" s="17">
        <v>269.39999999999998</v>
      </c>
      <c r="V48" s="16" t="s">
        <v>40</v>
      </c>
      <c r="W48" s="16" t="s">
        <v>24</v>
      </c>
      <c r="X48" s="16" t="s">
        <v>25</v>
      </c>
      <c r="Y48" s="16" t="s">
        <v>1272</v>
      </c>
      <c r="Z48" s="16" t="s">
        <v>49</v>
      </c>
    </row>
    <row r="49" spans="1:26" x14ac:dyDescent="0.3">
      <c r="A49" s="10" t="s">
        <v>1277</v>
      </c>
      <c r="B49" s="11">
        <v>46040</v>
      </c>
      <c r="C49" s="12" t="s">
        <v>129</v>
      </c>
      <c r="D49" s="12" t="str">
        <f>_xlfn.XLOOKUP(Sales_Transactions!$C49,Customer!$A$2:$A$701,Customer!$B$2:$B$701,"Missing")</f>
        <v>Devi Mudaliar</v>
      </c>
      <c r="E49" s="39" t="str">
        <f>_xlfn.XLOOKUP(Table14[[#This Row],[Customer_ID]],Table10[Customer_ID],Table10[Membership],"Missing Membership")</f>
        <v>Gold</v>
      </c>
      <c r="F49" s="10" t="s">
        <v>275</v>
      </c>
      <c r="G49" s="12" t="str">
        <f>_xlfn.XLOOKUP(Sales_Transactions!$F49,Products!$A$2:$A$151,Products!$B$2:$B$151,"missing product")</f>
        <v>Parle Namkeen 500g</v>
      </c>
      <c r="H49" s="12" t="str">
        <f>_xlfn.XLOOKUP(Sales_Transactions!$F49,Table9[Product_ID],Table9[Category],"Missing Catogory")</f>
        <v>Snacks</v>
      </c>
      <c r="I49" s="12" t="s">
        <v>1156</v>
      </c>
      <c r="J49" s="12" t="str">
        <f>_xlfn.XLOOKUP(Sales_Transactions!$I49,Store!$A$2:$A$181,Store!$B$2:$B$181,"Missing Store")</f>
        <v>FreshMart Madurai Colony</v>
      </c>
      <c r="K49" s="12" t="str">
        <f>_xlfn.XLOOKUP(Sales_Transactions!$I49,Store!$A$2:$A$181,Store!$D$2:$D$181,"East")</f>
        <v>South</v>
      </c>
      <c r="L49" s="12" t="s">
        <v>1157</v>
      </c>
      <c r="M49" s="12" t="s">
        <v>6358</v>
      </c>
      <c r="N49" s="12" t="str">
        <f>_xlfn.XLOOKUP(Sales_Transactions!$L49,Table12[Employee_ID],Table12[Department],"Missing Department")</f>
        <v>Store Manager</v>
      </c>
      <c r="O49" s="12">
        <v>3</v>
      </c>
      <c r="P49" s="13">
        <v>51.64</v>
      </c>
      <c r="Q49" s="12">
        <v>10</v>
      </c>
      <c r="R49" s="13">
        <v>15.49</v>
      </c>
      <c r="S49" s="13">
        <v>160.34</v>
      </c>
      <c r="T49" s="13">
        <v>112.44</v>
      </c>
      <c r="U49" s="13">
        <v>47.9</v>
      </c>
      <c r="V49" s="12" t="s">
        <v>40</v>
      </c>
      <c r="W49" s="12" t="s">
        <v>24</v>
      </c>
      <c r="X49" s="12" t="s">
        <v>25</v>
      </c>
      <c r="Y49" s="12" t="s">
        <v>1278</v>
      </c>
      <c r="Z49" s="12" t="s">
        <v>27</v>
      </c>
    </row>
    <row r="50" spans="1:26" x14ac:dyDescent="0.3">
      <c r="A50" s="14" t="s">
        <v>1298</v>
      </c>
      <c r="B50" s="15">
        <v>46084</v>
      </c>
      <c r="C50" s="16" t="s">
        <v>1299</v>
      </c>
      <c r="D50" s="16" t="str">
        <f>_xlfn.XLOOKUP(Sales_Transactions!$C50,Customer!$A$2:$A$701,Customer!$B$2:$B$701,"Missing")</f>
        <v>Karthik Pillai</v>
      </c>
      <c r="E50" s="38" t="str">
        <f>_xlfn.XLOOKUP(Table14[[#This Row],[Customer_ID]],Table10[Customer_ID],Table10[Membership],"Missing Membership")</f>
        <v>Silver</v>
      </c>
      <c r="F50" s="14" t="s">
        <v>1188</v>
      </c>
      <c r="G50" s="16" t="str">
        <f>_xlfn.XLOOKUP(Sales_Transactions!$F50,Products!$A$2:$A$151,Products!$B$2:$B$151,"missing product")</f>
        <v>Aachi Ponni Rice 250ml</v>
      </c>
      <c r="H50" s="16" t="str">
        <f>_xlfn.XLOOKUP(Sales_Transactions!$F50,Table9[Product_ID],Table9[Category],"Missing Catogory")</f>
        <v>Rice</v>
      </c>
      <c r="I50" s="16" t="s">
        <v>72</v>
      </c>
      <c r="J50" s="16" t="str">
        <f>_xlfn.XLOOKUP(Sales_Transactions!$I50,Store!$A$2:$A$181,Store!$B$2:$B$181,"Missing Store")</f>
        <v>FreshMart Hyderabad Heights</v>
      </c>
      <c r="K50" s="16" t="str">
        <f>_xlfn.XLOOKUP(Sales_Transactions!$I50,Store!$A$2:$A$181,Store!$D$2:$D$181,"East")</f>
        <v>South</v>
      </c>
      <c r="L50" s="16" t="s">
        <v>73</v>
      </c>
      <c r="M50" s="16" t="s">
        <v>6348</v>
      </c>
      <c r="N50" s="16" t="str">
        <f>_xlfn.XLOOKUP(Sales_Transactions!$L50,Table12[Employee_ID],Table12[Department],"Missing Department")</f>
        <v>Store Manager</v>
      </c>
      <c r="O50" s="16">
        <v>2</v>
      </c>
      <c r="P50" s="17">
        <v>188.64</v>
      </c>
      <c r="Q50" s="16">
        <v>0</v>
      </c>
      <c r="R50" s="17">
        <v>0</v>
      </c>
      <c r="S50" s="17">
        <v>377.28</v>
      </c>
      <c r="T50" s="17">
        <v>316.56</v>
      </c>
      <c r="U50" s="17">
        <v>60.72</v>
      </c>
      <c r="V50" s="16" t="s">
        <v>40</v>
      </c>
      <c r="W50" s="16" t="s">
        <v>24</v>
      </c>
      <c r="X50" s="16" t="s">
        <v>25</v>
      </c>
      <c r="Y50" s="16" t="s">
        <v>1300</v>
      </c>
      <c r="Z50" s="16" t="s">
        <v>49</v>
      </c>
    </row>
    <row r="51" spans="1:26" x14ac:dyDescent="0.3">
      <c r="A51" s="10" t="s">
        <v>1301</v>
      </c>
      <c r="B51" s="11">
        <v>45766</v>
      </c>
      <c r="C51" s="12" t="s">
        <v>862</v>
      </c>
      <c r="D51" s="12" t="str">
        <f>_xlfn.XLOOKUP(Sales_Transactions!$C51,Customer!$A$2:$A$701,Customer!$B$2:$B$701,"Missing")</f>
        <v>Gopal Pillai</v>
      </c>
      <c r="E51" s="39" t="str">
        <f>_xlfn.XLOOKUP(Table14[[#This Row],[Customer_ID]],Table10[Customer_ID],Table10[Membership],"Missing Membership")</f>
        <v>Silver</v>
      </c>
      <c r="F51" s="10" t="s">
        <v>89</v>
      </c>
      <c r="G51" s="12" t="str">
        <f>_xlfn.XLOOKUP(Sales_Transactions!$F51,Products!$A$2:$A$151,Products!$B$2:$B$151,"missing product")</f>
        <v>Milky Mist Butter Pack</v>
      </c>
      <c r="H51" s="12" t="str">
        <f>_xlfn.XLOOKUP(Sales_Transactions!$F51,Table9[Product_ID],Table9[Category],"Missing Catogory")</f>
        <v>Dairy</v>
      </c>
      <c r="I51" s="12" t="s">
        <v>794</v>
      </c>
      <c r="J51" s="12" t="str">
        <f>_xlfn.XLOOKUP(Sales_Transactions!$I51,Store!$A$2:$A$181,Store!$B$2:$B$181,"Missing Store")</f>
        <v>FreshMart Bengaluru Market</v>
      </c>
      <c r="K51" s="12" t="str">
        <f>_xlfn.XLOOKUP(Sales_Transactions!$I51,Store!$A$2:$A$181,Store!$D$2:$D$181,"East")</f>
        <v>South</v>
      </c>
      <c r="L51" s="12" t="s">
        <v>991</v>
      </c>
      <c r="M51" s="12" t="s">
        <v>6343</v>
      </c>
      <c r="N51" s="12" t="str">
        <f>_xlfn.XLOOKUP(Sales_Transactions!$L51,Table12[Employee_ID],Table12[Department],"Missing Department")</f>
        <v>Store Manager</v>
      </c>
      <c r="O51" s="12">
        <v>1</v>
      </c>
      <c r="P51" s="13">
        <v>38.659999999999997</v>
      </c>
      <c r="Q51" s="12">
        <v>15</v>
      </c>
      <c r="R51" s="13">
        <v>5.8</v>
      </c>
      <c r="S51" s="13">
        <v>37.79</v>
      </c>
      <c r="T51" s="13">
        <v>32.4</v>
      </c>
      <c r="U51" s="13">
        <v>5.39</v>
      </c>
      <c r="V51" s="12" t="s">
        <v>40</v>
      </c>
      <c r="W51" s="12" t="s">
        <v>24</v>
      </c>
      <c r="X51" s="12" t="s">
        <v>55</v>
      </c>
      <c r="Y51" s="12" t="s">
        <v>1302</v>
      </c>
      <c r="Z51" s="12" t="s">
        <v>27</v>
      </c>
    </row>
    <row r="52" spans="1:26" x14ac:dyDescent="0.3">
      <c r="A52" s="14" t="s">
        <v>1303</v>
      </c>
      <c r="B52" s="15">
        <v>45769</v>
      </c>
      <c r="C52" s="16" t="s">
        <v>669</v>
      </c>
      <c r="D52" s="16" t="str">
        <f>_xlfn.XLOOKUP(Sales_Transactions!$C52,Customer!$A$2:$A$701,Customer!$B$2:$B$701,"Missing")</f>
        <v>Anjali Prabhu</v>
      </c>
      <c r="E52" s="38" t="str">
        <f>_xlfn.XLOOKUP(Table14[[#This Row],[Customer_ID]],Table10[Customer_ID],Table10[Membership],"Missing Membership")</f>
        <v>Silver</v>
      </c>
      <c r="F52" s="14" t="s">
        <v>1304</v>
      </c>
      <c r="G52" s="16" t="str">
        <f>_xlfn.XLOOKUP(Sales_Transactions!$F52,Products!$A$2:$A$151,Products!$B$2:$B$151,"missing product")</f>
        <v>Everest Powdered Spices Combo</v>
      </c>
      <c r="H52" s="16" t="str">
        <f>_xlfn.XLOOKUP(Sales_Transactions!$F52,Table9[Product_ID],Table9[Category],"Missing Catogory")</f>
        <v>Masala</v>
      </c>
      <c r="I52" s="16" t="s">
        <v>350</v>
      </c>
      <c r="J52" s="16" t="str">
        <f>_xlfn.XLOOKUP(Sales_Transactions!$I52,Store!$A$2:$A$181,Store!$B$2:$B$181,"Missing Store")</f>
        <v>FreshMart Tiruppur Square</v>
      </c>
      <c r="K52" s="16" t="str">
        <f>_xlfn.XLOOKUP(Sales_Transactions!$I52,Store!$A$2:$A$181,Store!$D$2:$D$181,"East")</f>
        <v>South</v>
      </c>
      <c r="L52" s="16" t="s">
        <v>351</v>
      </c>
      <c r="M52" s="16" t="s">
        <v>5297</v>
      </c>
      <c r="N52" s="16" t="str">
        <f>_xlfn.XLOOKUP(Sales_Transactions!$L52,Table12[Employee_ID],Table12[Department],"Missing Department")</f>
        <v>Inventory</v>
      </c>
      <c r="O52" s="16">
        <v>1</v>
      </c>
      <c r="P52" s="17">
        <v>490.22</v>
      </c>
      <c r="Q52" s="16">
        <v>15</v>
      </c>
      <c r="R52" s="17">
        <v>73.53</v>
      </c>
      <c r="S52" s="17">
        <v>416.69</v>
      </c>
      <c r="T52" s="17">
        <v>373.58</v>
      </c>
      <c r="U52" s="17">
        <v>43.11</v>
      </c>
      <c r="V52" s="16" t="s">
        <v>40</v>
      </c>
      <c r="W52" s="16" t="s">
        <v>24</v>
      </c>
      <c r="X52" s="16" t="s">
        <v>55</v>
      </c>
      <c r="Y52" s="16" t="s">
        <v>434</v>
      </c>
      <c r="Z52" s="16" t="s">
        <v>49</v>
      </c>
    </row>
    <row r="53" spans="1:26" x14ac:dyDescent="0.3">
      <c r="A53" s="10" t="s">
        <v>1330</v>
      </c>
      <c r="B53" s="11">
        <v>45934</v>
      </c>
      <c r="C53" s="12" t="s">
        <v>1331</v>
      </c>
      <c r="D53" s="12" t="str">
        <f>_xlfn.XLOOKUP(Sales_Transactions!$C53,Customer!$A$2:$A$701,Customer!$B$2:$B$701,"Missing")</f>
        <v>Geetha Achari</v>
      </c>
      <c r="E53" s="39" t="str">
        <f>_xlfn.XLOOKUP(Table14[[#This Row],[Customer_ID]],Table10[Customer_ID],Table10[Membership],"Missing Membership")</f>
        <v>Silver</v>
      </c>
      <c r="F53" s="10" t="s">
        <v>65</v>
      </c>
      <c r="G53" s="12" t="str">
        <f>_xlfn.XLOOKUP(Sales_Transactions!$F53,Products!$A$2:$A$151,Products!$B$2:$B$151,"missing product")</f>
        <v>Nescafe Tea Combo</v>
      </c>
      <c r="H53" s="12" t="str">
        <f>_xlfn.XLOOKUP(Sales_Transactions!$F53,Table9[Product_ID],Table9[Category],"Missing Catogory")</f>
        <v>Beverages</v>
      </c>
      <c r="I53" s="12" t="s">
        <v>148</v>
      </c>
      <c r="J53" s="12" t="str">
        <f>_xlfn.XLOOKUP(Sales_Transactions!$I53,Store!$A$2:$A$181,Store!$B$2:$B$181,"Missing Store")</f>
        <v>FreshMart Tiruppur Heights</v>
      </c>
      <c r="K53" s="12" t="str">
        <f>_xlfn.XLOOKUP(Sales_Transactions!$I53,Store!$A$2:$A$181,Store!$D$2:$D$181,"East")</f>
        <v>South</v>
      </c>
      <c r="L53" s="12" t="s">
        <v>149</v>
      </c>
      <c r="M53" s="12" t="s">
        <v>6130</v>
      </c>
      <c r="N53" s="12" t="str">
        <f>_xlfn.XLOOKUP(Sales_Transactions!$L53,Table12[Employee_ID],Table12[Department],"Missing Department")</f>
        <v>Billing</v>
      </c>
      <c r="O53" s="12">
        <v>2</v>
      </c>
      <c r="P53" s="13">
        <v>172.63</v>
      </c>
      <c r="Q53" s="12">
        <v>0</v>
      </c>
      <c r="R53" s="13">
        <v>0</v>
      </c>
      <c r="S53" s="13">
        <v>397.05</v>
      </c>
      <c r="T53" s="13">
        <v>284</v>
      </c>
      <c r="U53" s="13">
        <v>113.05</v>
      </c>
      <c r="V53" s="12" t="s">
        <v>40</v>
      </c>
      <c r="W53" s="12" t="s">
        <v>345</v>
      </c>
      <c r="X53" s="12" t="s">
        <v>25</v>
      </c>
      <c r="Y53" s="12" t="s">
        <v>1332</v>
      </c>
      <c r="Z53" s="12" t="s">
        <v>27</v>
      </c>
    </row>
    <row r="54" spans="1:26" x14ac:dyDescent="0.3">
      <c r="A54" s="14" t="s">
        <v>1376</v>
      </c>
      <c r="B54" s="15">
        <v>45891</v>
      </c>
      <c r="C54" s="16" t="s">
        <v>1377</v>
      </c>
      <c r="D54" s="16" t="str">
        <f>_xlfn.XLOOKUP(Sales_Transactions!$C54,Customer!$A$2:$A$701,Customer!$B$2:$B$701,"Missing")</f>
        <v>Chandrasekar Venkataraman</v>
      </c>
      <c r="E54" s="38" t="str">
        <f>_xlfn.XLOOKUP(Table14[[#This Row],[Customer_ID]],Table10[Customer_ID],Table10[Membership],"Missing Membership")</f>
        <v>Bronze</v>
      </c>
      <c r="F54" s="14" t="s">
        <v>414</v>
      </c>
      <c r="G54" s="16" t="str">
        <f>_xlfn.XLOOKUP(Sales_Transactions!$F54,Products!$A$2:$A$151,Products!$B$2:$B$151,"missing product")</f>
        <v>Local Farm Fresh Vegetables 250ml</v>
      </c>
      <c r="H54" s="16" t="str">
        <f>_xlfn.XLOOKUP(Sales_Transactions!$F54,Table9[Product_ID],Table9[Category],"Missing Catogory")</f>
        <v>Vegetables</v>
      </c>
      <c r="I54" s="16" t="s">
        <v>120</v>
      </c>
      <c r="J54" s="16" t="str">
        <f>_xlfn.XLOOKUP(Sales_Transactions!$I54,Store!$A$2:$A$181,Store!$B$2:$B$181,"Missing Store")</f>
        <v>FreshMart Tiruppur Plaza</v>
      </c>
      <c r="K54" s="16" t="str">
        <f>_xlfn.XLOOKUP(Sales_Transactions!$I54,Store!$A$2:$A$181,Store!$D$2:$D$181,"East")</f>
        <v>South</v>
      </c>
      <c r="L54" s="16" t="s">
        <v>1378</v>
      </c>
      <c r="M54" s="16" t="s">
        <v>6321</v>
      </c>
      <c r="N54" s="16" t="str">
        <f>_xlfn.XLOOKUP(Sales_Transactions!$L54,Table12[Employee_ID],Table12[Department],"Missing Department")</f>
        <v>Sales</v>
      </c>
      <c r="O54" s="16">
        <v>4</v>
      </c>
      <c r="P54" s="17">
        <v>96.72</v>
      </c>
      <c r="Q54" s="16">
        <v>0</v>
      </c>
      <c r="R54" s="17">
        <v>0</v>
      </c>
      <c r="S54" s="17">
        <v>386.88</v>
      </c>
      <c r="T54" s="17">
        <v>319.27999999999997</v>
      </c>
      <c r="U54" s="17">
        <v>67.599999999999994</v>
      </c>
      <c r="V54" s="16" t="s">
        <v>40</v>
      </c>
      <c r="W54" s="16" t="s">
        <v>24</v>
      </c>
      <c r="X54" s="16" t="s">
        <v>25</v>
      </c>
      <c r="Y54" s="16" t="s">
        <v>1379</v>
      </c>
      <c r="Z54" s="16" t="s">
        <v>49</v>
      </c>
    </row>
    <row r="55" spans="1:26" x14ac:dyDescent="0.3">
      <c r="A55" s="10" t="s">
        <v>1414</v>
      </c>
      <c r="B55" s="11">
        <v>46095</v>
      </c>
      <c r="C55" s="12" t="s">
        <v>1415</v>
      </c>
      <c r="D55" s="12" t="str">
        <f>_xlfn.XLOOKUP(Sales_Transactions!$C55,Customer!$A$2:$A$701,Customer!$B$2:$B$701,"Missing")</f>
        <v>Nithya Raj</v>
      </c>
      <c r="E55" s="39" t="str">
        <f>_xlfn.XLOOKUP(Table14[[#This Row],[Customer_ID]],Table10[Customer_ID],Table10[Membership],"Missing Membership")</f>
        <v>Silver</v>
      </c>
      <c r="F55" s="10" t="s">
        <v>119</v>
      </c>
      <c r="G55" s="12" t="str">
        <f>_xlfn.XLOOKUP(Sales_Transactions!$F55,Products!$A$2:$A$151,Products!$B$2:$B$151,"missing product")</f>
        <v>Coca-Cola Coffee Combo</v>
      </c>
      <c r="H55" s="12" t="str">
        <f>_xlfn.XLOOKUP(Sales_Transactions!$F55,Table9[Product_ID],Table9[Category],"Missing Catogory")</f>
        <v>Beverages</v>
      </c>
      <c r="I55" s="12" t="s">
        <v>727</v>
      </c>
      <c r="J55" s="12" t="str">
        <f>_xlfn.XLOOKUP(Sales_Transactions!$I55,Store!$A$2:$A$181,Store!$B$2:$B$181,"Missing Store")</f>
        <v>FreshMart Surat Heights</v>
      </c>
      <c r="K55" s="12" t="str">
        <f>_xlfn.XLOOKUP(Sales_Transactions!$I55,Store!$A$2:$A$181,Store!$D$2:$D$181,"East")</f>
        <v>West</v>
      </c>
      <c r="L55" s="12" t="s">
        <v>728</v>
      </c>
      <c r="M55" s="12" t="s">
        <v>6300</v>
      </c>
      <c r="N55" s="12" t="str">
        <f>_xlfn.XLOOKUP(Sales_Transactions!$L55,Table12[Employee_ID],Table12[Department],"Missing Department")</f>
        <v>HR</v>
      </c>
      <c r="O55" s="12">
        <v>4</v>
      </c>
      <c r="P55" s="13">
        <v>141.11000000000001</v>
      </c>
      <c r="Q55" s="12">
        <v>0</v>
      </c>
      <c r="R55" s="13">
        <v>0</v>
      </c>
      <c r="S55" s="13">
        <v>649.11</v>
      </c>
      <c r="T55" s="13">
        <v>463.64</v>
      </c>
      <c r="U55" s="13">
        <v>185.47</v>
      </c>
      <c r="V55" s="12" t="s">
        <v>40</v>
      </c>
      <c r="W55" s="12" t="s">
        <v>24</v>
      </c>
      <c r="X55" s="12" t="s">
        <v>25</v>
      </c>
      <c r="Y55" s="12" t="s">
        <v>1416</v>
      </c>
      <c r="Z55" s="12" t="s">
        <v>27</v>
      </c>
    </row>
    <row r="56" spans="1:26" x14ac:dyDescent="0.3">
      <c r="A56" s="14" t="s">
        <v>1444</v>
      </c>
      <c r="B56" s="15">
        <v>45928</v>
      </c>
      <c r="C56" s="16" t="s">
        <v>476</v>
      </c>
      <c r="D56" s="16" t="str">
        <f>_xlfn.XLOOKUP(Sales_Transactions!$C56,Customer!$A$2:$A$701,Customer!$B$2:$B$701,"Missing")</f>
        <v>Ramesh Devi</v>
      </c>
      <c r="E56" s="38" t="str">
        <f>_xlfn.XLOOKUP(Table14[[#This Row],[Customer_ID]],Table10[Customer_ID],Table10[Membership],"Missing Membership")</f>
        <v>Gold</v>
      </c>
      <c r="F56" s="14" t="s">
        <v>214</v>
      </c>
      <c r="G56" s="16" t="str">
        <f>_xlfn.XLOOKUP(Sales_Transactions!$F56,Products!$A$2:$A$151,Products!$B$2:$B$151,"missing product")</f>
        <v>Cadbury Biscuits 250ml</v>
      </c>
      <c r="H56" s="16" t="str">
        <f>_xlfn.XLOOKUP(Sales_Transactions!$F56,Table9[Product_ID],Table9[Category],"Missing Catogory")</f>
        <v>Snacks</v>
      </c>
      <c r="I56" s="16" t="s">
        <v>1384</v>
      </c>
      <c r="J56" s="16" t="str">
        <f>_xlfn.XLOOKUP(Sales_Transactions!$I56,Store!$A$2:$A$181,Store!$B$2:$B$181,"Missing Store")</f>
        <v>FreshMart Guwahati Colony</v>
      </c>
      <c r="K56" s="16" t="str">
        <f>_xlfn.XLOOKUP(Sales_Transactions!$I56,Store!$A$2:$A$181,Store!$D$2:$D$181,"East")</f>
        <v>East</v>
      </c>
      <c r="L56" s="16" t="s">
        <v>1385</v>
      </c>
      <c r="M56" s="16" t="s">
        <v>6206</v>
      </c>
      <c r="N56" s="16" t="str">
        <f>_xlfn.XLOOKUP(Sales_Transactions!$L56,Table12[Employee_ID],Table12[Department],"Missing Department")</f>
        <v>HR</v>
      </c>
      <c r="O56" s="16">
        <v>3</v>
      </c>
      <c r="P56" s="17">
        <v>169.7</v>
      </c>
      <c r="Q56" s="16">
        <v>0</v>
      </c>
      <c r="R56" s="17">
        <v>0</v>
      </c>
      <c r="S56" s="17">
        <v>585.46</v>
      </c>
      <c r="T56" s="17">
        <v>338.4</v>
      </c>
      <c r="U56" s="17">
        <v>247.06</v>
      </c>
      <c r="V56" s="16" t="s">
        <v>40</v>
      </c>
      <c r="W56" s="16" t="s">
        <v>24</v>
      </c>
      <c r="X56" s="16" t="s">
        <v>25</v>
      </c>
      <c r="Y56" s="16" t="s">
        <v>1445</v>
      </c>
      <c r="Z56" s="16" t="s">
        <v>27</v>
      </c>
    </row>
    <row r="57" spans="1:26" x14ac:dyDescent="0.3">
      <c r="A57" s="10" t="s">
        <v>1450</v>
      </c>
      <c r="B57" s="11">
        <v>45928</v>
      </c>
      <c r="C57" s="12" t="s">
        <v>1451</v>
      </c>
      <c r="D57" s="12" t="str">
        <f>_xlfn.XLOOKUP(Sales_Transactions!$C57,Customer!$A$2:$A$701,Customer!$B$2:$B$701,"Missing")</f>
        <v>Kamala Subramaniam</v>
      </c>
      <c r="E57" s="39" t="str">
        <f>_xlfn.XLOOKUP(Table14[[#This Row],[Customer_ID]],Table10[Customer_ID],Table10[Membership],"Missing Membership")</f>
        <v>Silver</v>
      </c>
      <c r="F57" s="10" t="s">
        <v>713</v>
      </c>
      <c r="G57" s="12" t="str">
        <f>_xlfn.XLOOKUP(Sales_Transactions!$F57,Products!$A$2:$A$151,Products!$B$2:$B$151,"missing product")</f>
        <v>Amul Paneer 250ml</v>
      </c>
      <c r="H57" s="12" t="str">
        <f>_xlfn.XLOOKUP(Sales_Transactions!$F57,Table9[Product_ID],Table9[Category],"Missing Catogory")</f>
        <v>Dairy</v>
      </c>
      <c r="I57" s="12" t="s">
        <v>1452</v>
      </c>
      <c r="J57" s="12" t="str">
        <f>_xlfn.XLOOKUP(Sales_Transactions!$I57,Store!$A$2:$A$181,Store!$B$2:$B$181,"Missing Store")</f>
        <v>FreshMart Nagpur Market</v>
      </c>
      <c r="K57" s="12" t="str">
        <f>_xlfn.XLOOKUP(Sales_Transactions!$I57,Store!$A$2:$A$181,Store!$D$2:$D$181,"East")</f>
        <v>South</v>
      </c>
      <c r="L57" s="12" t="s">
        <v>1453</v>
      </c>
      <c r="M57" s="12" t="s">
        <v>6133</v>
      </c>
      <c r="N57" s="12" t="str">
        <f>_xlfn.XLOOKUP(Sales_Transactions!$L57,Table12[Employee_ID],Table12[Department],"Missing Department")</f>
        <v>Cashier</v>
      </c>
      <c r="O57" s="12">
        <v>1</v>
      </c>
      <c r="P57" s="13">
        <v>161.03</v>
      </c>
      <c r="Q57" s="12">
        <v>10</v>
      </c>
      <c r="R57" s="13">
        <v>16.100000000000001</v>
      </c>
      <c r="S57" s="13">
        <v>166.67</v>
      </c>
      <c r="T57" s="13">
        <v>124.24</v>
      </c>
      <c r="U57" s="13">
        <v>42.43</v>
      </c>
      <c r="V57" s="12" t="s">
        <v>40</v>
      </c>
      <c r="W57" s="12" t="s">
        <v>24</v>
      </c>
      <c r="X57" s="12" t="s">
        <v>55</v>
      </c>
      <c r="Y57" s="12" t="s">
        <v>1454</v>
      </c>
      <c r="Z57" s="12" t="s">
        <v>27</v>
      </c>
    </row>
    <row r="58" spans="1:26" x14ac:dyDescent="0.3">
      <c r="A58" s="14" t="s">
        <v>1455</v>
      </c>
      <c r="B58" s="15">
        <v>45900</v>
      </c>
      <c r="C58" s="16" t="s">
        <v>1456</v>
      </c>
      <c r="D58" s="16" t="str">
        <f>_xlfn.XLOOKUP(Sales_Transactions!$C58,Customer!$A$2:$A$701,Customer!$B$2:$B$701,"Missing")</f>
        <v>Anand Prabhu</v>
      </c>
      <c r="E58" s="38" t="str">
        <f>_xlfn.XLOOKUP(Table14[[#This Row],[Customer_ID]],Table10[Customer_ID],Table10[Membership],"Missing Membership")</f>
        <v>Gold</v>
      </c>
      <c r="F58" s="14" t="s">
        <v>646</v>
      </c>
      <c r="G58" s="16" t="str">
        <f>_xlfn.XLOOKUP(Sales_Transactions!$F58,Products!$A$2:$A$151,Products!$B$2:$B$151,"missing product")</f>
        <v>Aachi Whole Spices 200g v2</v>
      </c>
      <c r="H58" s="16" t="str">
        <f>_xlfn.XLOOKUP(Sales_Transactions!$F58,Table9[Product_ID],Table9[Category],"Missing Catogory")</f>
        <v>Masala</v>
      </c>
      <c r="I58" s="16" t="s">
        <v>372</v>
      </c>
      <c r="J58" s="16" t="str">
        <f>_xlfn.XLOOKUP(Sales_Transactions!$I58,Store!$A$2:$A$181,Store!$B$2:$B$181,"Missing Store")</f>
        <v>FreshMart Nagpur Crossing</v>
      </c>
      <c r="K58" s="16" t="str">
        <f>_xlfn.XLOOKUP(Sales_Transactions!$I58,Store!$A$2:$A$181,Store!$D$2:$D$181,"East")</f>
        <v>West</v>
      </c>
      <c r="L58" s="16" t="s">
        <v>373</v>
      </c>
      <c r="M58" s="16" t="s">
        <v>6181</v>
      </c>
      <c r="N58" s="16" t="str">
        <f>_xlfn.XLOOKUP(Sales_Transactions!$L58,Table12[Employee_ID],Table12[Department],"Missing Department")</f>
        <v>Sales</v>
      </c>
      <c r="O58" s="16">
        <v>4</v>
      </c>
      <c r="P58" s="17">
        <v>134.24</v>
      </c>
      <c r="Q58" s="16">
        <v>0</v>
      </c>
      <c r="R58" s="17">
        <v>0</v>
      </c>
      <c r="S58" s="17">
        <v>617.5</v>
      </c>
      <c r="T58" s="17">
        <v>364.72</v>
      </c>
      <c r="U58" s="17">
        <v>252.78</v>
      </c>
      <c r="V58" s="16" t="s">
        <v>40</v>
      </c>
      <c r="W58" s="16" t="s">
        <v>24</v>
      </c>
      <c r="X58" s="16" t="s">
        <v>25</v>
      </c>
      <c r="Y58" s="16" t="s">
        <v>1457</v>
      </c>
      <c r="Z58" s="16" t="s">
        <v>27</v>
      </c>
    </row>
    <row r="59" spans="1:26" x14ac:dyDescent="0.3">
      <c r="A59" s="10" t="s">
        <v>1483</v>
      </c>
      <c r="B59" s="11">
        <v>45862</v>
      </c>
      <c r="C59" s="12" t="s">
        <v>1484</v>
      </c>
      <c r="D59" s="12" t="str">
        <f>_xlfn.XLOOKUP(Sales_Transactions!$C59,Customer!$A$2:$A$701,Customer!$B$2:$B$701,"Missing")</f>
        <v>Balamurugan Naidu</v>
      </c>
      <c r="E59" s="39" t="str">
        <f>_xlfn.XLOOKUP(Table14[[#This Row],[Customer_ID]],Table10[Customer_ID],Table10[Membership],"Missing Membership")</f>
        <v>Silver</v>
      </c>
      <c r="F59" s="10" t="s">
        <v>84</v>
      </c>
      <c r="G59" s="12" t="str">
        <f>_xlfn.XLOOKUP(Sales_Transactions!$F59,Products!$A$2:$A$151,Products!$B$2:$B$151,"missing product")</f>
        <v>Eveready Detergent Pack</v>
      </c>
      <c r="H59" s="12" t="str">
        <f>_xlfn.XLOOKUP(Sales_Transactions!$F59,Table9[Product_ID],Table9[Category],"Missing Catogory")</f>
        <v>Household</v>
      </c>
      <c r="I59" s="12" t="s">
        <v>829</v>
      </c>
      <c r="J59" s="12" t="str">
        <f>_xlfn.XLOOKUP(Sales_Transactions!$I59,Store!$A$2:$A$181,Store!$B$2:$B$181,"Missing Store")</f>
        <v>FreshMart Mysuru Main Road</v>
      </c>
      <c r="K59" s="12" t="str">
        <f>_xlfn.XLOOKUP(Sales_Transactions!$I59,Store!$A$2:$A$181,Store!$D$2:$D$181,"East")</f>
        <v>South</v>
      </c>
      <c r="L59" s="12" t="s">
        <v>830</v>
      </c>
      <c r="M59" s="12" t="s">
        <v>6345</v>
      </c>
      <c r="N59" s="12" t="str">
        <f>_xlfn.XLOOKUP(Sales_Transactions!$L59,Table12[Employee_ID],Table12[Department],"Missing Department")</f>
        <v>Operations</v>
      </c>
      <c r="O59" s="12">
        <v>3</v>
      </c>
      <c r="P59" s="13">
        <v>260.93</v>
      </c>
      <c r="Q59" s="12">
        <v>0</v>
      </c>
      <c r="R59" s="13">
        <v>0</v>
      </c>
      <c r="S59" s="13">
        <v>782.79</v>
      </c>
      <c r="T59" s="13">
        <v>582.17999999999995</v>
      </c>
      <c r="U59" s="13">
        <v>200.61</v>
      </c>
      <c r="V59" s="12" t="s">
        <v>40</v>
      </c>
      <c r="W59" s="12" t="s">
        <v>24</v>
      </c>
      <c r="X59" s="12" t="s">
        <v>25</v>
      </c>
      <c r="Y59" s="12" t="s">
        <v>1485</v>
      </c>
      <c r="Z59" s="12" t="s">
        <v>49</v>
      </c>
    </row>
    <row r="60" spans="1:26" x14ac:dyDescent="0.3">
      <c r="A60" s="14" t="s">
        <v>1486</v>
      </c>
      <c r="B60" s="15">
        <v>46065</v>
      </c>
      <c r="C60" s="16" t="s">
        <v>1487</v>
      </c>
      <c r="D60" s="16" t="str">
        <f>_xlfn.XLOOKUP(Sales_Transactions!$C60,Customer!$A$2:$A$701,Customer!$B$2:$B$701,"Missing")</f>
        <v>Meena Pillai</v>
      </c>
      <c r="E60" s="38" t="str">
        <f>_xlfn.XLOOKUP(Table14[[#This Row],[Customer_ID]],Table10[Customer_ID],Table10[Membership],"Missing Membership")</f>
        <v>Silver</v>
      </c>
      <c r="F60" s="14" t="s">
        <v>1488</v>
      </c>
      <c r="G60" s="16" t="str">
        <f>_xlfn.XLOOKUP(Sales_Transactions!$F60,Products!$A$2:$A$151,Products!$B$2:$B$151,"missing product")</f>
        <v>Fortune Gingelly Oil 250ml</v>
      </c>
      <c r="H60" s="16" t="str">
        <f>_xlfn.XLOOKUP(Sales_Transactions!$F60,Table9[Product_ID],Table9[Category],"Missing Catogory")</f>
        <v>Oil</v>
      </c>
      <c r="I60" s="16" t="s">
        <v>437</v>
      </c>
      <c r="J60" s="16" t="str">
        <f>_xlfn.XLOOKUP(Sales_Transactions!$I60,Store!$A$2:$A$181,Store!$B$2:$B$181,"Missing Store")</f>
        <v>FreshMart Tiruppur Extension</v>
      </c>
      <c r="K60" s="16" t="str">
        <f>_xlfn.XLOOKUP(Sales_Transactions!$I60,Store!$A$2:$A$181,Store!$D$2:$D$181,"East")</f>
        <v>South</v>
      </c>
      <c r="L60" s="16" t="s">
        <v>1026</v>
      </c>
      <c r="M60" s="16" t="s">
        <v>6307</v>
      </c>
      <c r="N60" s="16" t="str">
        <f>_xlfn.XLOOKUP(Sales_Transactions!$L60,Table12[Employee_ID],Table12[Department],"Missing Department")</f>
        <v>Sales</v>
      </c>
      <c r="O60" s="16">
        <v>3</v>
      </c>
      <c r="P60" s="17">
        <v>102.51</v>
      </c>
      <c r="Q60" s="16">
        <v>0</v>
      </c>
      <c r="R60" s="17">
        <v>0</v>
      </c>
      <c r="S60" s="17">
        <v>307.52999999999997</v>
      </c>
      <c r="T60" s="17">
        <v>266.16000000000003</v>
      </c>
      <c r="U60" s="17">
        <v>41.37</v>
      </c>
      <c r="V60" s="16" t="s">
        <v>40</v>
      </c>
      <c r="W60" s="16" t="s">
        <v>24</v>
      </c>
      <c r="X60" s="16" t="s">
        <v>25</v>
      </c>
      <c r="Y60" s="16" t="s">
        <v>1489</v>
      </c>
      <c r="Z60" s="16" t="s">
        <v>49</v>
      </c>
    </row>
    <row r="61" spans="1:26" x14ac:dyDescent="0.3">
      <c r="A61" s="10" t="s">
        <v>1493</v>
      </c>
      <c r="B61" s="11">
        <v>45903</v>
      </c>
      <c r="C61" s="12" t="s">
        <v>1494</v>
      </c>
      <c r="D61" s="12" t="str">
        <f>_xlfn.XLOOKUP(Sales_Transactions!$C61,Customer!$A$2:$A$701,Customer!$B$2:$B$701,"Missing")</f>
        <v>Malathi Gupta</v>
      </c>
      <c r="E61" s="39" t="str">
        <f>_xlfn.XLOOKUP(Table14[[#This Row],[Customer_ID]],Table10[Customer_ID],Table10[Membership],"Missing Membership")</f>
        <v>Gold</v>
      </c>
      <c r="F61" s="10" t="s">
        <v>508</v>
      </c>
      <c r="G61" s="12" t="str">
        <f>_xlfn.XLOOKUP(Sales_Transactions!$F61,Products!$A$2:$A$151,Products!$B$2:$B$151,"missing product")</f>
        <v>India Gate Ponni Rice 1kg</v>
      </c>
      <c r="H61" s="12" t="str">
        <f>_xlfn.XLOOKUP(Sales_Transactions!$F61,Table9[Product_ID],Table9[Category],"Missing Catogory")</f>
        <v>Rice</v>
      </c>
      <c r="I61" s="12" t="s">
        <v>1397</v>
      </c>
      <c r="J61" s="12" t="str">
        <f>_xlfn.XLOOKUP(Sales_Transactions!$I61,Store!$A$2:$A$181,Store!$B$2:$B$181,"Missing Store")</f>
        <v>FreshMart Nagpur Gardens</v>
      </c>
      <c r="K61" s="12" t="str">
        <f>_xlfn.XLOOKUP(Sales_Transactions!$I61,Store!$A$2:$A$181,Store!$D$2:$D$181,"East")</f>
        <v>West</v>
      </c>
      <c r="L61" s="12" t="s">
        <v>1495</v>
      </c>
      <c r="M61" s="12" t="s">
        <v>5881</v>
      </c>
      <c r="N61" s="12" t="str">
        <f>_xlfn.XLOOKUP(Sales_Transactions!$L61,Table12[Employee_ID],Table12[Department],"Missing Department")</f>
        <v>Cashier</v>
      </c>
      <c r="O61" s="12">
        <v>5</v>
      </c>
      <c r="P61" s="13">
        <v>309.2</v>
      </c>
      <c r="Q61" s="12">
        <v>0</v>
      </c>
      <c r="R61" s="13">
        <v>0</v>
      </c>
      <c r="S61" s="13">
        <v>1546</v>
      </c>
      <c r="T61" s="13">
        <v>1268.5</v>
      </c>
      <c r="U61" s="13">
        <v>277.5</v>
      </c>
      <c r="V61" s="12" t="s">
        <v>40</v>
      </c>
      <c r="W61" s="12" t="s">
        <v>24</v>
      </c>
      <c r="X61" s="12" t="s">
        <v>33</v>
      </c>
      <c r="Y61" s="12" t="s">
        <v>696</v>
      </c>
      <c r="Z61" s="12" t="s">
        <v>49</v>
      </c>
    </row>
    <row r="62" spans="1:26" x14ac:dyDescent="0.3">
      <c r="A62" s="14" t="s">
        <v>1496</v>
      </c>
      <c r="B62" s="15">
        <v>45852</v>
      </c>
      <c r="C62" s="16" t="s">
        <v>1497</v>
      </c>
      <c r="D62" s="16" t="str">
        <f>_xlfn.XLOOKUP(Sales_Transactions!$C62,Customer!$A$2:$A$701,Customer!$B$2:$B$701,"Missing")</f>
        <v>Uma Pandian</v>
      </c>
      <c r="E62" s="38" t="str">
        <f>_xlfn.XLOOKUP(Table14[[#This Row],[Customer_ID]],Table10[Customer_ID],Table10[Membership],"Missing Membership")</f>
        <v>Bronze</v>
      </c>
      <c r="F62" s="14" t="s">
        <v>713</v>
      </c>
      <c r="G62" s="16" t="str">
        <f>_xlfn.XLOOKUP(Sales_Transactions!$F62,Products!$A$2:$A$151,Products!$B$2:$B$151,"missing product")</f>
        <v>Amul Paneer 250ml</v>
      </c>
      <c r="H62" s="16" t="str">
        <f>_xlfn.XLOOKUP(Sales_Transactions!$F62,Table9[Product_ID],Table9[Category],"Missing Catogory")</f>
        <v>Dairy</v>
      </c>
      <c r="I62" s="16" t="s">
        <v>415</v>
      </c>
      <c r="J62" s="16" t="str">
        <f>_xlfn.XLOOKUP(Sales_Transactions!$I62,Store!$A$2:$A$181,Store!$B$2:$B$181,"Missing Store")</f>
        <v>FreshMart Hyderabad Towers</v>
      </c>
      <c r="K62" s="16" t="str">
        <f>_xlfn.XLOOKUP(Sales_Transactions!$I62,Store!$A$2:$A$181,Store!$D$2:$D$181,"East")</f>
        <v>South</v>
      </c>
      <c r="L62" s="16" t="s">
        <v>1498</v>
      </c>
      <c r="M62" s="16" t="s">
        <v>7262</v>
      </c>
      <c r="N62" s="16" t="str">
        <f>_xlfn.XLOOKUP(Sales_Transactions!$L62,Table12[Employee_ID],Table12[Department],"Missing Department")</f>
        <v>Sales</v>
      </c>
      <c r="O62" s="16">
        <v>3</v>
      </c>
      <c r="P62" s="17">
        <v>161.03</v>
      </c>
      <c r="Q62" s="16">
        <v>0</v>
      </c>
      <c r="R62" s="17">
        <v>0</v>
      </c>
      <c r="S62" s="17">
        <v>483.09</v>
      </c>
      <c r="T62" s="17">
        <v>372.72</v>
      </c>
      <c r="U62" s="17">
        <v>110.37</v>
      </c>
      <c r="V62" s="16" t="s">
        <v>40</v>
      </c>
      <c r="W62" s="16" t="s">
        <v>24</v>
      </c>
      <c r="X62" s="16" t="s">
        <v>25</v>
      </c>
      <c r="Y62" s="16" t="s">
        <v>779</v>
      </c>
      <c r="Z62" s="16" t="s">
        <v>49</v>
      </c>
    </row>
    <row r="63" spans="1:26" x14ac:dyDescent="0.3">
      <c r="A63" s="10" t="s">
        <v>1499</v>
      </c>
      <c r="B63" s="11">
        <v>45915</v>
      </c>
      <c r="C63" s="12" t="s">
        <v>1408</v>
      </c>
      <c r="D63" s="12" t="str">
        <f>_xlfn.XLOOKUP(Sales_Transactions!$C63,Customer!$A$2:$A$701,Customer!$B$2:$B$701,"Missing")</f>
        <v>Raghav Kumar</v>
      </c>
      <c r="E63" s="39" t="str">
        <f>_xlfn.XLOOKUP(Table14[[#This Row],[Customer_ID]],Table10[Customer_ID],Table10[Membership],"Missing Membership")</f>
        <v>Gold</v>
      </c>
      <c r="F63" s="10" t="s">
        <v>371</v>
      </c>
      <c r="G63" s="12" t="str">
        <f>_xlfn.XLOOKUP(Sales_Transactions!$F63,Products!$A$2:$A$151,Products!$B$2:$B$151,"missing product")</f>
        <v>Tata Tea Soft Drinks 500g</v>
      </c>
      <c r="H63" s="12" t="str">
        <f>_xlfn.XLOOKUP(Sales_Transactions!$F63,Table9[Product_ID],Table9[Category],"Missing Catogory")</f>
        <v>Beverages</v>
      </c>
      <c r="I63" s="12" t="s">
        <v>21</v>
      </c>
      <c r="J63" s="12" t="str">
        <f>_xlfn.XLOOKUP(Sales_Transactions!$I63,Store!$A$2:$A$181,Store!$B$2:$B$181,"Missing Store")</f>
        <v>FreshMart Madurai Arcade</v>
      </c>
      <c r="K63" s="12" t="str">
        <f>_xlfn.XLOOKUP(Sales_Transactions!$I63,Store!$A$2:$A$181,Store!$D$2:$D$181,"East")</f>
        <v>South</v>
      </c>
      <c r="L63" s="12" t="s">
        <v>310</v>
      </c>
      <c r="M63" s="12" t="s">
        <v>6323</v>
      </c>
      <c r="N63" s="12" t="str">
        <f>_xlfn.XLOOKUP(Sales_Transactions!$L63,Table12[Employee_ID],Table12[Department],"Missing Department")</f>
        <v>Sales</v>
      </c>
      <c r="O63" s="12">
        <v>4</v>
      </c>
      <c r="P63" s="13">
        <v>432.85</v>
      </c>
      <c r="Q63" s="12">
        <v>5</v>
      </c>
      <c r="R63" s="13">
        <v>86.57</v>
      </c>
      <c r="S63" s="13">
        <v>1644.83</v>
      </c>
      <c r="T63" s="13">
        <v>1239.92</v>
      </c>
      <c r="U63" s="13">
        <v>404.91</v>
      </c>
      <c r="V63" s="12" t="s">
        <v>40</v>
      </c>
      <c r="W63" s="12" t="s">
        <v>24</v>
      </c>
      <c r="X63" s="12" t="s">
        <v>25</v>
      </c>
      <c r="Y63" s="12" t="s">
        <v>1500</v>
      </c>
      <c r="Z63" s="12" t="s">
        <v>49</v>
      </c>
    </row>
    <row r="64" spans="1:26" x14ac:dyDescent="0.3">
      <c r="A64" s="14" t="s">
        <v>1510</v>
      </c>
      <c r="B64" s="15">
        <v>46027</v>
      </c>
      <c r="C64" s="16" t="s">
        <v>1511</v>
      </c>
      <c r="D64" s="16" t="str">
        <f>_xlfn.XLOOKUP(Sales_Transactions!$C64,Customer!$A$2:$A$701,Customer!$B$2:$B$701,"Missing")</f>
        <v>Priya Iyer</v>
      </c>
      <c r="E64" s="38" t="str">
        <f>_xlfn.XLOOKUP(Table14[[#This Row],[Customer_ID]],Table10[Customer_ID],Table10[Membership],"Missing Membership")</f>
        <v>Gold</v>
      </c>
      <c r="F64" s="14" t="s">
        <v>371</v>
      </c>
      <c r="G64" s="16" t="str">
        <f>_xlfn.XLOOKUP(Sales_Transactions!$F64,Products!$A$2:$A$151,Products!$B$2:$B$151,"missing product")</f>
        <v>Tata Tea Soft Drinks 500g</v>
      </c>
      <c r="H64" s="16" t="str">
        <f>_xlfn.XLOOKUP(Sales_Transactions!$F64,Table9[Product_ID],Table9[Category],"Missing Catogory")</f>
        <v>Beverages</v>
      </c>
      <c r="I64" s="16" t="s">
        <v>1232</v>
      </c>
      <c r="J64" s="16" t="str">
        <f>_xlfn.XLOOKUP(Sales_Transactions!$I64,Store!$A$2:$A$181,Store!$B$2:$B$181,"Missing Store")</f>
        <v>FreshMart Tiruppur Towers</v>
      </c>
      <c r="K64" s="16" t="str">
        <f>_xlfn.XLOOKUP(Sales_Transactions!$I64,Store!$A$2:$A$181,Store!$D$2:$D$181,"East")</f>
        <v>South</v>
      </c>
      <c r="L64" s="16" t="s">
        <v>928</v>
      </c>
      <c r="M64" s="16" t="s">
        <v>6368</v>
      </c>
      <c r="N64" s="16" t="str">
        <f>_xlfn.XLOOKUP(Sales_Transactions!$L64,Table12[Employee_ID],Table12[Department],"Missing Department")</f>
        <v>Billing</v>
      </c>
      <c r="O64" s="16">
        <v>3</v>
      </c>
      <c r="P64" s="17">
        <v>399.15</v>
      </c>
      <c r="Q64" s="16">
        <v>0</v>
      </c>
      <c r="R64" s="17">
        <v>0</v>
      </c>
      <c r="S64" s="17">
        <v>1197.45</v>
      </c>
      <c r="T64" s="17">
        <v>929.94</v>
      </c>
      <c r="U64" s="17">
        <v>267.51</v>
      </c>
      <c r="V64" s="16" t="s">
        <v>40</v>
      </c>
      <c r="W64" s="16" t="s">
        <v>24</v>
      </c>
      <c r="X64" s="16" t="s">
        <v>25</v>
      </c>
      <c r="Y64" s="16" t="s">
        <v>1125</v>
      </c>
      <c r="Z64" s="16" t="s">
        <v>49</v>
      </c>
    </row>
    <row r="65" spans="1:26" x14ac:dyDescent="0.3">
      <c r="A65" s="10" t="s">
        <v>1514</v>
      </c>
      <c r="B65" s="11">
        <v>46038</v>
      </c>
      <c r="C65" s="12" t="s">
        <v>1515</v>
      </c>
      <c r="D65" s="12" t="str">
        <f>_xlfn.XLOOKUP(Sales_Transactions!$C65,Customer!$A$2:$A$701,Customer!$B$2:$B$701,"Missing")</f>
        <v>Lalitha Devi</v>
      </c>
      <c r="E65" s="39" t="str">
        <f>_xlfn.XLOOKUP(Table14[[#This Row],[Customer_ID]],Table10[Customer_ID],Table10[Membership],"Missing Membership")</f>
        <v>Bronze</v>
      </c>
      <c r="F65" s="10" t="s">
        <v>604</v>
      </c>
      <c r="G65" s="12" t="str">
        <f>_xlfn.XLOOKUP(Sales_Transactions!$F65,Products!$A$2:$A$151,Products!$B$2:$B$151,"missing product")</f>
        <v>Organic Fresh Fresh Vegetables 200g</v>
      </c>
      <c r="H65" s="12" t="str">
        <f>_xlfn.XLOOKUP(Sales_Transactions!$F65,Table9[Product_ID],Table9[Category],"Missing Catogory")</f>
        <v>Vegetables</v>
      </c>
      <c r="I65" s="12" t="s">
        <v>846</v>
      </c>
      <c r="J65" s="12" t="str">
        <f>_xlfn.XLOOKUP(Sales_Transactions!$I65,Store!$A$2:$A$181,Store!$B$2:$B$181,"Missing Store")</f>
        <v>FreshMart Pune Extension</v>
      </c>
      <c r="K65" s="12" t="str">
        <f>_xlfn.XLOOKUP(Sales_Transactions!$I65,Store!$A$2:$A$181,Store!$D$2:$D$181,"East")</f>
        <v>West</v>
      </c>
      <c r="L65" s="12" t="s">
        <v>847</v>
      </c>
      <c r="M65" s="12" t="s">
        <v>6135</v>
      </c>
      <c r="N65" s="12" t="str">
        <f>_xlfn.XLOOKUP(Sales_Transactions!$L65,Table12[Employee_ID],Table12[Department],"Missing Department")</f>
        <v>Billing</v>
      </c>
      <c r="O65" s="12">
        <v>2</v>
      </c>
      <c r="P65" s="13">
        <v>75.680000000000007</v>
      </c>
      <c r="Q65" s="12">
        <v>0</v>
      </c>
      <c r="R65" s="13">
        <v>0</v>
      </c>
      <c r="S65" s="13">
        <v>151.36000000000001</v>
      </c>
      <c r="T65" s="13">
        <v>124.28</v>
      </c>
      <c r="U65" s="13">
        <v>27.08</v>
      </c>
      <c r="V65" s="12" t="s">
        <v>40</v>
      </c>
      <c r="W65" s="12" t="s">
        <v>24</v>
      </c>
      <c r="X65" s="12" t="s">
        <v>25</v>
      </c>
      <c r="Y65" s="12" t="s">
        <v>1516</v>
      </c>
      <c r="Z65" s="12" t="s">
        <v>49</v>
      </c>
    </row>
    <row r="66" spans="1:26" x14ac:dyDescent="0.3">
      <c r="A66" s="14" t="s">
        <v>1542</v>
      </c>
      <c r="B66" s="15">
        <v>46088</v>
      </c>
      <c r="C66" s="16" t="s">
        <v>1543</v>
      </c>
      <c r="D66" s="16" t="str">
        <f>_xlfn.XLOOKUP(Sales_Transactions!$C66,Customer!$A$2:$A$701,Customer!$B$2:$B$701,"Missing")</f>
        <v>Nirmala Mudaliar</v>
      </c>
      <c r="E66" s="38" t="str">
        <f>_xlfn.XLOOKUP(Table14[[#This Row],[Customer_ID]],Table10[Customer_ID],Table10[Membership],"Missing Membership")</f>
        <v>Bronze</v>
      </c>
      <c r="F66" s="14" t="s">
        <v>571</v>
      </c>
      <c r="G66" s="16" t="str">
        <f>_xlfn.XLOOKUP(Sales_Transactions!$F66,Products!$A$2:$A$151,Products!$B$2:$B$151,"missing product")</f>
        <v>Vim Floor Cleaner 1L</v>
      </c>
      <c r="H66" s="16" t="str">
        <f>_xlfn.XLOOKUP(Sales_Transactions!$F66,Table9[Product_ID],Table9[Category],"Missing Catogory")</f>
        <v>Cleaning</v>
      </c>
      <c r="I66" s="16" t="s">
        <v>125</v>
      </c>
      <c r="J66" s="16" t="str">
        <f>_xlfn.XLOOKUP(Sales_Transactions!$I66,Store!$A$2:$A$181,Store!$B$2:$B$181,"Missing Store")</f>
        <v>FreshMart Salem Main Road</v>
      </c>
      <c r="K66" s="16" t="str">
        <f>_xlfn.XLOOKUP(Sales_Transactions!$I66,Store!$A$2:$A$181,Store!$D$2:$D$181,"East")</f>
        <v>South</v>
      </c>
      <c r="L66" s="16" t="s">
        <v>410</v>
      </c>
      <c r="M66" s="16" t="s">
        <v>6152</v>
      </c>
      <c r="N66" s="16" t="str">
        <f>_xlfn.XLOOKUP(Sales_Transactions!$L66,Table12[Employee_ID],Table12[Department],"Missing Department")</f>
        <v>Sales</v>
      </c>
      <c r="O66" s="16">
        <v>2</v>
      </c>
      <c r="P66" s="17">
        <v>46.76</v>
      </c>
      <c r="Q66" s="16">
        <v>5</v>
      </c>
      <c r="R66" s="17">
        <v>4.68</v>
      </c>
      <c r="S66" s="17">
        <v>102.17</v>
      </c>
      <c r="T66" s="17">
        <v>73.3</v>
      </c>
      <c r="U66" s="17">
        <v>28.87</v>
      </c>
      <c r="V66" s="16" t="s">
        <v>40</v>
      </c>
      <c r="W66" s="16" t="s">
        <v>24</v>
      </c>
      <c r="X66" s="16" t="s">
        <v>25</v>
      </c>
      <c r="Y66" s="16" t="s">
        <v>1544</v>
      </c>
      <c r="Z66" s="16" t="s">
        <v>27</v>
      </c>
    </row>
    <row r="67" spans="1:26" x14ac:dyDescent="0.3">
      <c r="A67" s="10" t="s">
        <v>1567</v>
      </c>
      <c r="B67" s="11">
        <v>45940</v>
      </c>
      <c r="C67" s="12" t="s">
        <v>862</v>
      </c>
      <c r="D67" s="12" t="str">
        <f>_xlfn.XLOOKUP(Sales_Transactions!$C67,Customer!$A$2:$A$701,Customer!$B$2:$B$701,"Missing")</f>
        <v>Gopal Pillai</v>
      </c>
      <c r="E67" s="39" t="str">
        <f>_xlfn.XLOOKUP(Table14[[#This Row],[Customer_ID]],Table10[Customer_ID],Table10[Membership],"Missing Membership")</f>
        <v>Silver</v>
      </c>
      <c r="F67" s="10" t="s">
        <v>881</v>
      </c>
      <c r="G67" s="12" t="str">
        <f>_xlfn.XLOOKUP(Sales_Transactions!$F67,Products!$A$2:$A$151,Products!$B$2:$B$151,"missing product")</f>
        <v>Cadbury Namkeen Pack</v>
      </c>
      <c r="H67" s="12" t="str">
        <f>_xlfn.XLOOKUP(Sales_Transactions!$F67,Table9[Product_ID],Table9[Category],"Missing Catogory")</f>
        <v>Snacks</v>
      </c>
      <c r="I67" s="12" t="s">
        <v>834</v>
      </c>
      <c r="J67" s="12" t="str">
        <f>_xlfn.XLOOKUP(Sales_Transactions!$I67,Store!$A$2:$A$181,Store!$B$2:$B$181,"Missing Store")</f>
        <v>FreshMart Ahmedabad Gardens</v>
      </c>
      <c r="K67" s="12" t="str">
        <f>_xlfn.XLOOKUP(Sales_Transactions!$I67,Store!$A$2:$A$181,Store!$D$2:$D$181,"East")</f>
        <v>West</v>
      </c>
      <c r="L67" s="12" t="s">
        <v>704</v>
      </c>
      <c r="M67" s="12" t="s">
        <v>6284</v>
      </c>
      <c r="N67" s="12" t="str">
        <f>_xlfn.XLOOKUP(Sales_Transactions!$L67,Table12[Employee_ID],Table12[Department],"Missing Department")</f>
        <v>Sales</v>
      </c>
      <c r="O67" s="12">
        <v>5</v>
      </c>
      <c r="P67" s="13">
        <v>262.77</v>
      </c>
      <c r="Q67" s="12">
        <v>15</v>
      </c>
      <c r="R67" s="13">
        <v>197.08</v>
      </c>
      <c r="S67" s="13">
        <v>1116.77</v>
      </c>
      <c r="T67" s="13">
        <v>973.2</v>
      </c>
      <c r="U67" s="13">
        <v>143.57</v>
      </c>
      <c r="V67" s="12" t="s">
        <v>40</v>
      </c>
      <c r="W67" s="12" t="s">
        <v>24</v>
      </c>
      <c r="X67" s="12" t="s">
        <v>25</v>
      </c>
      <c r="Y67" s="12" t="s">
        <v>1568</v>
      </c>
      <c r="Z67" s="12" t="s">
        <v>49</v>
      </c>
    </row>
    <row r="68" spans="1:26" x14ac:dyDescent="0.3">
      <c r="A68" s="14" t="s">
        <v>1569</v>
      </c>
      <c r="B68" s="15">
        <v>45955</v>
      </c>
      <c r="C68" s="16" t="s">
        <v>1570</v>
      </c>
      <c r="D68" s="16" t="str">
        <f>_xlfn.XLOOKUP(Sales_Transactions!$C68,Customer!$A$2:$A$701,Customer!$B$2:$B$701,"Missing")</f>
        <v>Nagarajan Krishnan</v>
      </c>
      <c r="E68" s="38" t="str">
        <f>_xlfn.XLOOKUP(Table14[[#This Row],[Customer_ID]],Table10[Customer_ID],Table10[Membership],"Missing Membership")</f>
        <v>Silver</v>
      </c>
      <c r="F68" s="14" t="s">
        <v>214</v>
      </c>
      <c r="G68" s="16" t="str">
        <f>_xlfn.XLOOKUP(Sales_Transactions!$F68,Products!$A$2:$A$151,Products!$B$2:$B$151,"missing product")</f>
        <v>Cadbury Biscuits 250ml</v>
      </c>
      <c r="H68" s="16" t="str">
        <f>_xlfn.XLOOKUP(Sales_Transactions!$F68,Table9[Product_ID],Table9[Category],"Missing Catogory")</f>
        <v>Snacks</v>
      </c>
      <c r="I68" s="16" t="s">
        <v>1571</v>
      </c>
      <c r="J68" s="16" t="str">
        <f>_xlfn.XLOOKUP(Sales_Transactions!$I68,Store!$A$2:$A$181,Store!$B$2:$B$181,"Missing Store")</f>
        <v>FreshMart Bhubaneswar Nagar</v>
      </c>
      <c r="K68" s="16" t="str">
        <f>_xlfn.XLOOKUP(Sales_Transactions!$I68,Store!$A$2:$A$181,Store!$D$2:$D$181,"East")</f>
        <v>East</v>
      </c>
      <c r="L68" s="16" t="s">
        <v>1572</v>
      </c>
      <c r="M68" s="16" t="s">
        <v>7262</v>
      </c>
      <c r="N68" s="16" t="str">
        <f>_xlfn.XLOOKUP(Sales_Transactions!$L68,Table12[Employee_ID],Table12[Department],"Missing Department")</f>
        <v>Billing</v>
      </c>
      <c r="O68" s="16">
        <v>4</v>
      </c>
      <c r="P68" s="17">
        <v>147.97</v>
      </c>
      <c r="Q68" s="16">
        <v>0</v>
      </c>
      <c r="R68" s="17">
        <v>0</v>
      </c>
      <c r="S68" s="17">
        <v>680.66</v>
      </c>
      <c r="T68" s="17">
        <v>451.2</v>
      </c>
      <c r="U68" s="17">
        <v>229.46</v>
      </c>
      <c r="V68" s="16" t="s">
        <v>40</v>
      </c>
      <c r="W68" s="16" t="s">
        <v>24</v>
      </c>
      <c r="X68" s="16" t="s">
        <v>55</v>
      </c>
      <c r="Y68" s="16" t="s">
        <v>1573</v>
      </c>
      <c r="Z68" s="16" t="s">
        <v>27</v>
      </c>
    </row>
    <row r="69" spans="1:26" x14ac:dyDescent="0.3">
      <c r="A69" s="10" t="s">
        <v>1612</v>
      </c>
      <c r="B69" s="11">
        <v>45869</v>
      </c>
      <c r="C69" s="12" t="s">
        <v>1613</v>
      </c>
      <c r="D69" s="12" t="str">
        <f>_xlfn.XLOOKUP(Sales_Transactions!$C69,Customer!$A$2:$A$701,Customer!$B$2:$B$701,"Missing")</f>
        <v>Missing Customer Name</v>
      </c>
      <c r="E69" s="39" t="str">
        <f>_xlfn.XLOOKUP(Table14[[#This Row],[Customer_ID]],Table10[Customer_ID],Table10[Membership],"Missing Membership")</f>
        <v>Silver</v>
      </c>
      <c r="F69" s="10" t="s">
        <v>158</v>
      </c>
      <c r="G69" s="12" t="str">
        <f>_xlfn.XLOOKUP(Sales_Transactions!$F69,Products!$A$2:$A$151,Products!$B$2:$B$151,"missing product")</f>
        <v>Daawat Basmati Rice 2kg</v>
      </c>
      <c r="H69" s="12" t="str">
        <f>_xlfn.XLOOKUP(Sales_Transactions!$F69,Table9[Product_ID],Table9[Category],"Missing Catogory")</f>
        <v>Rice</v>
      </c>
      <c r="I69" s="12" t="s">
        <v>566</v>
      </c>
      <c r="J69" s="12" t="str">
        <f>_xlfn.XLOOKUP(Sales_Transactions!$I69,Store!$A$2:$A$181,Store!$B$2:$B$181,"Missing Store")</f>
        <v>FreshMart Hyderabad Extension</v>
      </c>
      <c r="K69" s="12" t="str">
        <f>_xlfn.XLOOKUP(Sales_Transactions!$I69,Store!$A$2:$A$181,Store!$D$2:$D$181,"East")</f>
        <v>South</v>
      </c>
      <c r="L69" s="12" t="s">
        <v>928</v>
      </c>
      <c r="M69" s="12" t="s">
        <v>6368</v>
      </c>
      <c r="N69" s="12" t="str">
        <f>_xlfn.XLOOKUP(Sales_Transactions!$L69,Table12[Employee_ID],Table12[Department],"Missing Department")</f>
        <v>Billing</v>
      </c>
      <c r="O69" s="12">
        <v>2</v>
      </c>
      <c r="P69" s="13">
        <v>306.62</v>
      </c>
      <c r="Q69" s="12">
        <v>15</v>
      </c>
      <c r="R69" s="13">
        <v>91.99</v>
      </c>
      <c r="S69" s="13">
        <v>521.25</v>
      </c>
      <c r="T69" s="13">
        <v>519.86</v>
      </c>
      <c r="U69" s="13">
        <v>1.39</v>
      </c>
      <c r="V69" s="12" t="s">
        <v>40</v>
      </c>
      <c r="W69" s="12" t="s">
        <v>24</v>
      </c>
      <c r="X69" s="12" t="s">
        <v>25</v>
      </c>
      <c r="Y69" s="12" t="s">
        <v>1614</v>
      </c>
      <c r="Z69" s="12" t="s">
        <v>49</v>
      </c>
    </row>
    <row r="70" spans="1:26" x14ac:dyDescent="0.3">
      <c r="A70" s="14" t="s">
        <v>1652</v>
      </c>
      <c r="B70" s="15">
        <v>45811</v>
      </c>
      <c r="C70" s="16" t="s">
        <v>564</v>
      </c>
      <c r="D70" s="16" t="str">
        <f>_xlfn.XLOOKUP(Sales_Transactions!$C70,Customer!$A$2:$A$701,Customer!$B$2:$B$701,"Missing")</f>
        <v>Anand Subramaniam</v>
      </c>
      <c r="E70" s="38" t="str">
        <f>_xlfn.XLOOKUP(Table14[[#This Row],[Customer_ID]],Table10[Customer_ID],Table10[Membership],"Missing Membership")</f>
        <v>Gold</v>
      </c>
      <c r="F70" s="14" t="s">
        <v>508</v>
      </c>
      <c r="G70" s="16" t="str">
        <f>_xlfn.XLOOKUP(Sales_Transactions!$F70,Products!$A$2:$A$151,Products!$B$2:$B$151,"missing product")</f>
        <v>India Gate Ponni Rice 1kg</v>
      </c>
      <c r="H70" s="16" t="str">
        <f>_xlfn.XLOOKUP(Sales_Transactions!$F70,Table9[Product_ID],Table9[Category],"Missing Catogory")</f>
        <v>Rice</v>
      </c>
      <c r="I70" s="16" t="s">
        <v>1066</v>
      </c>
      <c r="J70" s="16" t="str">
        <f>_xlfn.XLOOKUP(Sales_Transactions!$I70,Store!$A$2:$A$181,Store!$B$2:$B$181,"Missing Store")</f>
        <v>FreshMart Mysuru Colony</v>
      </c>
      <c r="K70" s="16" t="str">
        <f>_xlfn.XLOOKUP(Sales_Transactions!$I70,Store!$A$2:$A$181,Store!$D$2:$D$181,"East")</f>
        <v>South</v>
      </c>
      <c r="L70" s="16" t="s">
        <v>1653</v>
      </c>
      <c r="M70" s="16" t="s">
        <v>6034</v>
      </c>
      <c r="N70" s="16" t="str">
        <f>_xlfn.XLOOKUP(Sales_Transactions!$L70,Table12[Employee_ID],Table12[Department],"Missing Department")</f>
        <v>Cashier</v>
      </c>
      <c r="O70" s="16">
        <v>4</v>
      </c>
      <c r="P70" s="17">
        <v>332.43</v>
      </c>
      <c r="Q70" s="16">
        <v>0</v>
      </c>
      <c r="R70" s="17">
        <v>0</v>
      </c>
      <c r="S70" s="17">
        <v>1329.72</v>
      </c>
      <c r="T70" s="17">
        <v>1014.8</v>
      </c>
      <c r="U70" s="17">
        <v>314.92</v>
      </c>
      <c r="V70" s="16" t="s">
        <v>40</v>
      </c>
      <c r="W70" s="16" t="s">
        <v>24</v>
      </c>
      <c r="X70" s="16" t="s">
        <v>25</v>
      </c>
      <c r="Y70" s="16" t="s">
        <v>1654</v>
      </c>
      <c r="Z70" s="16" t="s">
        <v>49</v>
      </c>
    </row>
    <row r="71" spans="1:26" x14ac:dyDescent="0.3">
      <c r="A71" s="10" t="s">
        <v>1673</v>
      </c>
      <c r="B71" s="11">
        <v>45948</v>
      </c>
      <c r="C71" s="12" t="s">
        <v>558</v>
      </c>
      <c r="D71" s="12" t="str">
        <f>_xlfn.XLOOKUP(Sales_Transactions!$C71,Customer!$A$2:$A$701,Customer!$B$2:$B$701,"Missing")</f>
        <v>Missing Customer Name</v>
      </c>
      <c r="E71" s="39" t="str">
        <f>_xlfn.XLOOKUP(Table14[[#This Row],[Customer_ID]],Table10[Customer_ID],Table10[Membership],"Missing Membership")</f>
        <v>Gold</v>
      </c>
      <c r="F71" s="10" t="s">
        <v>870</v>
      </c>
      <c r="G71" s="12" t="str">
        <f>_xlfn.XLOOKUP(Sales_Transactions!$F71,Products!$A$2:$A$151,Products!$B$2:$B$151,"missing product")</f>
        <v>Lizol Toilet Cleaner 200g v2</v>
      </c>
      <c r="H71" s="12" t="str">
        <f>_xlfn.XLOOKUP(Sales_Transactions!$F71,Table9[Product_ID],Table9[Category],"Missing Catogory")</f>
        <v>Cleaning</v>
      </c>
      <c r="I71" s="12" t="s">
        <v>420</v>
      </c>
      <c r="J71" s="12" t="str">
        <f>_xlfn.XLOOKUP(Sales_Transactions!$I71,Store!$A$2:$A$181,Store!$B$2:$B$181,"Missing Store")</f>
        <v>FreshMart Chennai Complex</v>
      </c>
      <c r="K71" s="12" t="str">
        <f>_xlfn.XLOOKUP(Sales_Transactions!$I71,Store!$A$2:$A$181,Store!$D$2:$D$181,"East")</f>
        <v>South</v>
      </c>
      <c r="L71" s="12" t="s">
        <v>786</v>
      </c>
      <c r="M71" s="12" t="s">
        <v>4657</v>
      </c>
      <c r="N71" s="12" t="str">
        <f>_xlfn.XLOOKUP(Sales_Transactions!$L71,Table12[Employee_ID],Table12[Department],"Missing Department")</f>
        <v>Sales</v>
      </c>
      <c r="O71" s="12">
        <v>3</v>
      </c>
      <c r="P71" s="13">
        <v>221.79</v>
      </c>
      <c r="Q71" s="12">
        <v>10</v>
      </c>
      <c r="R71" s="13">
        <v>66.540000000000006</v>
      </c>
      <c r="S71" s="13">
        <v>688.65</v>
      </c>
      <c r="T71" s="13">
        <v>474.18</v>
      </c>
      <c r="U71" s="13">
        <v>214.47</v>
      </c>
      <c r="V71" s="12" t="s">
        <v>40</v>
      </c>
      <c r="W71" s="12" t="s">
        <v>24</v>
      </c>
      <c r="X71" s="12" t="s">
        <v>25</v>
      </c>
      <c r="Y71" s="12" t="s">
        <v>1674</v>
      </c>
      <c r="Z71" s="12" t="s">
        <v>27</v>
      </c>
    </row>
    <row r="72" spans="1:26" x14ac:dyDescent="0.3">
      <c r="A72" s="14" t="s">
        <v>1711</v>
      </c>
      <c r="B72" s="15">
        <v>45947</v>
      </c>
      <c r="C72" s="16" t="s">
        <v>43</v>
      </c>
      <c r="D72" s="16" t="str">
        <f>_xlfn.XLOOKUP(Sales_Transactions!$C72,Customer!$A$2:$A$701,Customer!$B$2:$B$701,"Missing")</f>
        <v>Lokesh Chandran</v>
      </c>
      <c r="E72" s="38" t="str">
        <f>_xlfn.XLOOKUP(Table14[[#This Row],[Customer_ID]],Table10[Customer_ID],Table10[Membership],"Missing Membership")</f>
        <v>Silver</v>
      </c>
      <c r="F72" s="14" t="s">
        <v>707</v>
      </c>
      <c r="G72" s="16" t="str">
        <f>_xlfn.XLOOKUP(Sales_Transactions!$F72,Products!$A$2:$A$151,Products!$B$2:$B$151,"missing product")</f>
        <v>Lays Chocolates Combo</v>
      </c>
      <c r="H72" s="16" t="str">
        <f>_xlfn.XLOOKUP(Sales_Transactions!$F72,Table9[Product_ID],Table9[Category],"Missing Catogory")</f>
        <v>Snacks</v>
      </c>
      <c r="I72" s="16" t="s">
        <v>950</v>
      </c>
      <c r="J72" s="16" t="str">
        <f>_xlfn.XLOOKUP(Sales_Transactions!$I72,Store!$A$2:$A$181,Store!$B$2:$B$181,"Missing Store")</f>
        <v>FreshMart Mysuru Square</v>
      </c>
      <c r="K72" s="16" t="str">
        <f>_xlfn.XLOOKUP(Sales_Transactions!$I72,Store!$A$2:$A$181,Store!$D$2:$D$181,"East")</f>
        <v>South</v>
      </c>
      <c r="L72" s="16" t="s">
        <v>1653</v>
      </c>
      <c r="M72" s="16" t="s">
        <v>6034</v>
      </c>
      <c r="N72" s="16" t="str">
        <f>_xlfn.XLOOKUP(Sales_Transactions!$L72,Table12[Employee_ID],Table12[Department],"Missing Department")</f>
        <v>Cashier</v>
      </c>
      <c r="O72" s="16">
        <v>5</v>
      </c>
      <c r="P72" s="17">
        <v>474.19</v>
      </c>
      <c r="Q72" s="16">
        <v>10</v>
      </c>
      <c r="R72" s="17">
        <v>237.09</v>
      </c>
      <c r="S72" s="17">
        <v>2133.86</v>
      </c>
      <c r="T72" s="17">
        <v>1719.45</v>
      </c>
      <c r="U72" s="17">
        <v>414.41</v>
      </c>
      <c r="V72" s="16" t="s">
        <v>40</v>
      </c>
      <c r="W72" s="16" t="s">
        <v>24</v>
      </c>
      <c r="X72" s="16" t="s">
        <v>55</v>
      </c>
      <c r="Y72" s="16" t="s">
        <v>1712</v>
      </c>
      <c r="Z72" s="16" t="s">
        <v>49</v>
      </c>
    </row>
    <row r="73" spans="1:26" x14ac:dyDescent="0.3">
      <c r="A73" s="10" t="s">
        <v>1720</v>
      </c>
      <c r="B73" s="11">
        <v>45913</v>
      </c>
      <c r="C73" s="12" t="s">
        <v>383</v>
      </c>
      <c r="D73" s="12" t="str">
        <f>_xlfn.XLOOKUP(Sales_Transactions!$C73,Customer!$A$2:$A$701,Customer!$B$2:$B$701,"Missing")</f>
        <v>Udhay Varma</v>
      </c>
      <c r="E73" s="39" t="str">
        <f>_xlfn.XLOOKUP(Table14[[#This Row],[Customer_ID]],Table10[Customer_ID],Table10[Membership],"Missing Membership")</f>
        <v>Gold</v>
      </c>
      <c r="F73" s="10" t="s">
        <v>542</v>
      </c>
      <c r="G73" s="12" t="str">
        <f>_xlfn.XLOOKUP(Sales_Transactions!$F73,Products!$A$2:$A$151,Products!$B$2:$B$151,"missing product")</f>
        <v>Patanjali Soap Combo</v>
      </c>
      <c r="H73" s="12" t="str">
        <f>_xlfn.XLOOKUP(Sales_Transactions!$F73,Table9[Product_ID],Table9[Category],"Missing Catogory")</f>
        <v>Personal Care</v>
      </c>
      <c r="I73" s="12" t="s">
        <v>616</v>
      </c>
      <c r="J73" s="12" t="str">
        <f>_xlfn.XLOOKUP(Sales_Transactions!$I73,Store!$A$2:$A$181,Store!$B$2:$B$181,"Missing Store")</f>
        <v>FreshMart Bengaluru Plaza</v>
      </c>
      <c r="K73" s="12" t="str">
        <f>_xlfn.XLOOKUP(Sales_Transactions!$I73,Store!$A$2:$A$181,Store!$D$2:$D$181,"East")</f>
        <v>South</v>
      </c>
      <c r="L73" s="12" t="s">
        <v>216</v>
      </c>
      <c r="M73" s="12" t="s">
        <v>6227</v>
      </c>
      <c r="N73" s="12" t="str">
        <f>_xlfn.XLOOKUP(Sales_Transactions!$L73,Table12[Employee_ID],Table12[Department],"Missing Department")</f>
        <v>Sales</v>
      </c>
      <c r="O73" s="12">
        <v>8</v>
      </c>
      <c r="P73" s="13">
        <v>404.88</v>
      </c>
      <c r="Q73" s="12">
        <v>0</v>
      </c>
      <c r="R73" s="13">
        <v>0</v>
      </c>
      <c r="S73" s="13">
        <v>3724.9</v>
      </c>
      <c r="T73" s="13">
        <v>2205.36</v>
      </c>
      <c r="U73" s="13">
        <v>1519.54</v>
      </c>
      <c r="V73" s="12" t="s">
        <v>40</v>
      </c>
      <c r="W73" s="12" t="s">
        <v>24</v>
      </c>
      <c r="X73" s="12" t="s">
        <v>55</v>
      </c>
      <c r="Y73" s="12" t="s">
        <v>821</v>
      </c>
      <c r="Z73" s="12" t="s">
        <v>27</v>
      </c>
    </row>
    <row r="74" spans="1:26" x14ac:dyDescent="0.3">
      <c r="A74" s="14" t="s">
        <v>1721</v>
      </c>
      <c r="B74" s="15">
        <v>45974</v>
      </c>
      <c r="C74" s="16" t="s">
        <v>1722</v>
      </c>
      <c r="D74" s="16" t="str">
        <f>_xlfn.XLOOKUP(Sales_Transactions!$C74,Customer!$A$2:$A$701,Customer!$B$2:$B$701,"Missing")</f>
        <v>Ezhil Pillai</v>
      </c>
      <c r="E74" s="38" t="str">
        <f>_xlfn.XLOOKUP(Table14[[#This Row],[Customer_ID]],Table10[Customer_ID],Table10[Membership],"Missing Membership")</f>
        <v>Silver</v>
      </c>
      <c r="F74" s="14" t="s">
        <v>214</v>
      </c>
      <c r="G74" s="16" t="str">
        <f>_xlfn.XLOOKUP(Sales_Transactions!$F74,Products!$A$2:$A$151,Products!$B$2:$B$151,"missing product")</f>
        <v>Cadbury Biscuits 250ml</v>
      </c>
      <c r="H74" s="16" t="str">
        <f>_xlfn.XLOOKUP(Sales_Transactions!$F74,Table9[Product_ID],Table9[Category],"Missing Catogory")</f>
        <v>Snacks</v>
      </c>
      <c r="I74" s="16" t="s">
        <v>1402</v>
      </c>
      <c r="J74" s="16" t="str">
        <f>_xlfn.XLOOKUP(Sales_Transactions!$I74,Store!$A$2:$A$181,Store!$B$2:$B$181,"Missing Store")</f>
        <v>FreshMart Surat Hub</v>
      </c>
      <c r="K74" s="16" t="str">
        <f>_xlfn.XLOOKUP(Sales_Transactions!$I74,Store!$A$2:$A$181,Store!$D$2:$D$181,"East")</f>
        <v>West</v>
      </c>
      <c r="L74" s="16" t="s">
        <v>1403</v>
      </c>
      <c r="M74" s="16" t="s">
        <v>6174</v>
      </c>
      <c r="N74" s="16" t="str">
        <f>_xlfn.XLOOKUP(Sales_Transactions!$L74,Table12[Employee_ID],Table12[Department],"Missing Department")</f>
        <v>Store Manager</v>
      </c>
      <c r="O74" s="16">
        <v>5</v>
      </c>
      <c r="P74" s="17">
        <v>147.97</v>
      </c>
      <c r="Q74" s="16">
        <v>0</v>
      </c>
      <c r="R74" s="17">
        <v>0</v>
      </c>
      <c r="S74" s="17">
        <v>739.85</v>
      </c>
      <c r="T74" s="17">
        <v>564</v>
      </c>
      <c r="U74" s="17">
        <v>175.85</v>
      </c>
      <c r="V74" s="16" t="s">
        <v>40</v>
      </c>
      <c r="W74" s="16" t="s">
        <v>24</v>
      </c>
      <c r="X74" s="16" t="s">
        <v>25</v>
      </c>
      <c r="Y74" s="16" t="s">
        <v>34</v>
      </c>
      <c r="Z74" s="16" t="s">
        <v>49</v>
      </c>
    </row>
    <row r="75" spans="1:26" x14ac:dyDescent="0.3">
      <c r="A75" s="10" t="s">
        <v>1728</v>
      </c>
      <c r="B75" s="11">
        <v>45966</v>
      </c>
      <c r="C75" s="12" t="s">
        <v>1729</v>
      </c>
      <c r="D75" s="12" t="str">
        <f>_xlfn.XLOOKUP(Sales_Transactions!$C75,Customer!$A$2:$A$701,Customer!$B$2:$B$701,"Missing")</f>
        <v>Anitha Reddy</v>
      </c>
      <c r="E75" s="39" t="str">
        <f>_xlfn.XLOOKUP(Table14[[#This Row],[Customer_ID]],Table10[Customer_ID],Table10[Membership],"Missing Membership")</f>
        <v>Gold</v>
      </c>
      <c r="F75" s="10" t="s">
        <v>944</v>
      </c>
      <c r="G75" s="12" t="str">
        <f>_xlfn.XLOOKUP(Sales_Transactions!$F75,Products!$A$2:$A$151,Products!$B$2:$B$151,"missing product")</f>
        <v>Cadbury Namkeen Combo</v>
      </c>
      <c r="H75" s="12" t="str">
        <f>_xlfn.XLOOKUP(Sales_Transactions!$F75,Table9[Product_ID],Table9[Category],"Missing Catogory")</f>
        <v>Snacks</v>
      </c>
      <c r="I75" s="12" t="s">
        <v>120</v>
      </c>
      <c r="J75" s="12" t="str">
        <f>_xlfn.XLOOKUP(Sales_Transactions!$I75,Store!$A$2:$A$181,Store!$B$2:$B$181,"Missing Store")</f>
        <v>FreshMart Tiruppur Plaza</v>
      </c>
      <c r="K75" s="12" t="str">
        <f>_xlfn.XLOOKUP(Sales_Transactions!$I75,Store!$A$2:$A$181,Store!$D$2:$D$181,"East")</f>
        <v>South</v>
      </c>
      <c r="L75" s="12" t="s">
        <v>523</v>
      </c>
      <c r="M75" s="12" t="s">
        <v>6215</v>
      </c>
      <c r="N75" s="12" t="str">
        <f>_xlfn.XLOOKUP(Sales_Transactions!$L75,Table12[Employee_ID],Table12[Department],"Missing Department")</f>
        <v>Cashier</v>
      </c>
      <c r="O75" s="12">
        <v>3</v>
      </c>
      <c r="P75" s="13">
        <v>349.11</v>
      </c>
      <c r="Q75" s="12">
        <v>0</v>
      </c>
      <c r="R75" s="13">
        <v>0</v>
      </c>
      <c r="S75" s="13">
        <v>1047.33</v>
      </c>
      <c r="T75" s="13">
        <v>715.29</v>
      </c>
      <c r="U75" s="13">
        <v>332.04</v>
      </c>
      <c r="V75" s="12" t="s">
        <v>40</v>
      </c>
      <c r="W75" s="12" t="s">
        <v>24</v>
      </c>
      <c r="X75" s="12" t="s">
        <v>25</v>
      </c>
      <c r="Y75" s="12" t="s">
        <v>1730</v>
      </c>
      <c r="Z75" s="12" t="s">
        <v>49</v>
      </c>
    </row>
    <row r="76" spans="1:26" x14ac:dyDescent="0.3">
      <c r="A76" s="14" t="s">
        <v>1732</v>
      </c>
      <c r="B76" s="15">
        <v>46062</v>
      </c>
      <c r="C76" s="16" t="s">
        <v>993</v>
      </c>
      <c r="D76" s="16" t="str">
        <f>_xlfn.XLOOKUP(Sales_Transactions!$C76,Customer!$A$2:$A$701,Customer!$B$2:$B$701,"Missing")</f>
        <v>Karthik Achari</v>
      </c>
      <c r="E76" s="38" t="str">
        <f>_xlfn.XLOOKUP(Table14[[#This Row],[Customer_ID]],Table10[Customer_ID],Table10[Membership],"Missing Membership")</f>
        <v>Gold</v>
      </c>
      <c r="F76" s="14" t="s">
        <v>365</v>
      </c>
      <c r="G76" s="16" t="str">
        <f>_xlfn.XLOOKUP(Sales_Transactions!$F76,Products!$A$2:$A$151,Products!$B$2:$B$151,"missing product")</f>
        <v>Nestle Butter 250ml</v>
      </c>
      <c r="H76" s="16" t="str">
        <f>_xlfn.XLOOKUP(Sales_Transactions!$F76,Table9[Product_ID],Table9[Category],"Missing Catogory")</f>
        <v>Dairy</v>
      </c>
      <c r="I76" s="16" t="s">
        <v>957</v>
      </c>
      <c r="J76" s="16" t="str">
        <f>_xlfn.XLOOKUP(Sales_Transactions!$I76,Store!$A$2:$A$181,Store!$B$2:$B$181,"Missing Store")</f>
        <v>FreshMart Ahmedabad Hub</v>
      </c>
      <c r="K76" s="16" t="str">
        <f>_xlfn.XLOOKUP(Sales_Transactions!$I76,Store!$A$2:$A$181,Store!$D$2:$D$181,"East")</f>
        <v>South</v>
      </c>
      <c r="L76" s="16" t="s">
        <v>1733</v>
      </c>
      <c r="M76" s="16" t="s">
        <v>6226</v>
      </c>
      <c r="N76" s="16" t="str">
        <f>_xlfn.XLOOKUP(Sales_Transactions!$L76,Table12[Employee_ID],Table12[Department],"Missing Department")</f>
        <v>Cashier</v>
      </c>
      <c r="O76" s="16">
        <v>6</v>
      </c>
      <c r="P76" s="17">
        <v>464.87</v>
      </c>
      <c r="Q76" s="16">
        <v>0</v>
      </c>
      <c r="R76" s="17">
        <v>0</v>
      </c>
      <c r="S76" s="17">
        <v>2789.22</v>
      </c>
      <c r="T76" s="17">
        <v>2321.34</v>
      </c>
      <c r="U76" s="17">
        <v>467.88</v>
      </c>
      <c r="V76" s="16" t="s">
        <v>40</v>
      </c>
      <c r="W76" s="16" t="s">
        <v>24</v>
      </c>
      <c r="X76" s="16" t="s">
        <v>55</v>
      </c>
      <c r="Y76" s="16" t="s">
        <v>1734</v>
      </c>
      <c r="Z76" s="16" t="s">
        <v>49</v>
      </c>
    </row>
    <row r="77" spans="1:26" x14ac:dyDescent="0.3">
      <c r="A77" s="10" t="s">
        <v>1738</v>
      </c>
      <c r="B77" s="11">
        <v>45812</v>
      </c>
      <c r="C77" s="12" t="s">
        <v>1739</v>
      </c>
      <c r="D77" s="12" t="str">
        <f>_xlfn.XLOOKUP(Sales_Transactions!$C77,Customer!$A$2:$A$701,Customer!$B$2:$B$701,"Missing")</f>
        <v>Usha Krishnan</v>
      </c>
      <c r="E77" s="39" t="str">
        <f>_xlfn.XLOOKUP(Table14[[#This Row],[Customer_ID]],Table10[Customer_ID],Table10[Membership],"Missing Membership")</f>
        <v>Gold</v>
      </c>
      <c r="F77" s="10" t="s">
        <v>107</v>
      </c>
      <c r="G77" s="12" t="str">
        <f>_xlfn.XLOOKUP(Sales_Transactions!$F77,Products!$A$2:$A$151,Products!$B$2:$B$151,"missing product")</f>
        <v>Milky Mist Milk 2kg</v>
      </c>
      <c r="H77" s="12" t="str">
        <f>_xlfn.XLOOKUP(Sales_Transactions!$F77,Table9[Product_ID],Table9[Category],"Missing Catogory")</f>
        <v>Dairy</v>
      </c>
      <c r="I77" s="12" t="s">
        <v>343</v>
      </c>
      <c r="J77" s="12" t="str">
        <f>_xlfn.XLOOKUP(Sales_Transactions!$I77,Store!$A$2:$A$181,Store!$B$2:$B$181,"Missing Store")</f>
        <v>FreshMart Mysuru Junction</v>
      </c>
      <c r="K77" s="12" t="str">
        <f>_xlfn.XLOOKUP(Sales_Transactions!$I77,Store!$A$2:$A$181,Store!$D$2:$D$181,"East")</f>
        <v>South</v>
      </c>
      <c r="L77" s="12" t="s">
        <v>344</v>
      </c>
      <c r="M77" s="12" t="s">
        <v>6340</v>
      </c>
      <c r="N77" s="12" t="str">
        <f>_xlfn.XLOOKUP(Sales_Transactions!$L77,Table12[Employee_ID],Table12[Department],"Missing Department")</f>
        <v>Operations</v>
      </c>
      <c r="O77" s="12">
        <v>6</v>
      </c>
      <c r="P77" s="13">
        <v>66.930000000000007</v>
      </c>
      <c r="Q77" s="12">
        <v>0</v>
      </c>
      <c r="R77" s="13">
        <v>0</v>
      </c>
      <c r="S77" s="13">
        <v>401.58</v>
      </c>
      <c r="T77" s="13">
        <v>288.89999999999998</v>
      </c>
      <c r="U77" s="13">
        <v>112.68</v>
      </c>
      <c r="V77" s="12" t="s">
        <v>40</v>
      </c>
      <c r="W77" s="12" t="s">
        <v>24</v>
      </c>
      <c r="X77" s="12" t="s">
        <v>55</v>
      </c>
      <c r="Y77" s="12" t="s">
        <v>1740</v>
      </c>
      <c r="Z77" s="12" t="s">
        <v>49</v>
      </c>
    </row>
    <row r="78" spans="1:26" x14ac:dyDescent="0.3">
      <c r="A78" s="14" t="s">
        <v>1759</v>
      </c>
      <c r="B78" s="15">
        <v>45910</v>
      </c>
      <c r="C78" s="16" t="s">
        <v>1239</v>
      </c>
      <c r="D78" s="16" t="str">
        <f>_xlfn.XLOOKUP(Sales_Transactions!$C78,Customer!$A$2:$A$701,Customer!$B$2:$B$701,"Missing")</f>
        <v>Anand Reddy</v>
      </c>
      <c r="E78" s="38" t="str">
        <f>_xlfn.XLOOKUP(Table14[[#This Row],[Customer_ID]],Table10[Customer_ID],Table10[Membership],"Missing Membership")</f>
        <v>Gold</v>
      </c>
      <c r="F78" s="14" t="s">
        <v>1188</v>
      </c>
      <c r="G78" s="16" t="str">
        <f>_xlfn.XLOOKUP(Sales_Transactions!$F78,Products!$A$2:$A$151,Products!$B$2:$B$151,"missing product")</f>
        <v>Aachi Ponni Rice 250ml</v>
      </c>
      <c r="H78" s="16" t="str">
        <f>_xlfn.XLOOKUP(Sales_Transactions!$F78,Table9[Product_ID],Table9[Category],"Missing Catogory")</f>
        <v>Rice</v>
      </c>
      <c r="I78" s="16" t="s">
        <v>575</v>
      </c>
      <c r="J78" s="16" t="str">
        <f>_xlfn.XLOOKUP(Sales_Transactions!$I78,Store!$A$2:$A$181,Store!$B$2:$B$181,"Missing Store")</f>
        <v>FreshMart Ahmedabad Arcade</v>
      </c>
      <c r="K78" s="16" t="str">
        <f>_xlfn.XLOOKUP(Sales_Transactions!$I78,Store!$A$2:$A$181,Store!$D$2:$D$181,"East")</f>
        <v>West</v>
      </c>
      <c r="L78" s="16" t="s">
        <v>576</v>
      </c>
      <c r="M78" s="16" t="s">
        <v>6246</v>
      </c>
      <c r="N78" s="16" t="str">
        <f>_xlfn.XLOOKUP(Sales_Transactions!$L78,Table12[Employee_ID],Table12[Department],"Missing Department")</f>
        <v>Inventory</v>
      </c>
      <c r="O78" s="16">
        <v>6</v>
      </c>
      <c r="P78" s="17">
        <v>200.08</v>
      </c>
      <c r="Q78" s="16">
        <v>10</v>
      </c>
      <c r="R78" s="17">
        <v>120.05</v>
      </c>
      <c r="S78" s="17">
        <v>1080.43</v>
      </c>
      <c r="T78" s="17">
        <v>949.68</v>
      </c>
      <c r="U78" s="17">
        <v>130.75</v>
      </c>
      <c r="V78" s="16" t="s">
        <v>40</v>
      </c>
      <c r="W78" s="16" t="s">
        <v>24</v>
      </c>
      <c r="X78" s="16" t="s">
        <v>25</v>
      </c>
      <c r="Y78" s="16" t="s">
        <v>787</v>
      </c>
      <c r="Z78" s="16" t="s">
        <v>49</v>
      </c>
    </row>
    <row r="79" spans="1:26" x14ac:dyDescent="0.3">
      <c r="A79" s="10" t="s">
        <v>1805</v>
      </c>
      <c r="B79" s="11">
        <v>45887</v>
      </c>
      <c r="C79" s="12" t="s">
        <v>1806</v>
      </c>
      <c r="D79" s="12" t="str">
        <f>_xlfn.XLOOKUP(Sales_Transactions!$C79,Customer!$A$2:$A$701,Customer!$B$2:$B$701,"Missing")</f>
        <v>Malathi Chandran</v>
      </c>
      <c r="E79" s="39" t="str">
        <f>_xlfn.XLOOKUP(Table14[[#This Row],[Customer_ID]],Table10[Customer_ID],Table10[Membership],"Missing Membership")</f>
        <v>Silver</v>
      </c>
      <c r="F79" s="10" t="s">
        <v>337</v>
      </c>
      <c r="G79" s="12" t="str">
        <f>_xlfn.XLOOKUP(Sales_Transactions!$F79,Products!$A$2:$A$151,Products!$B$2:$B$151,"missing product")</f>
        <v>Dove Shampoo 500g</v>
      </c>
      <c r="H79" s="12" t="str">
        <f>_xlfn.XLOOKUP(Sales_Transactions!$F79,Table9[Product_ID],Table9[Category],"Missing Catogory")</f>
        <v>Personal Care</v>
      </c>
      <c r="I79" s="12" t="s">
        <v>1156</v>
      </c>
      <c r="J79" s="12" t="str">
        <f>_xlfn.XLOOKUP(Sales_Transactions!$I79,Store!$A$2:$A$181,Store!$B$2:$B$181,"Missing Store")</f>
        <v>FreshMart Madurai Colony</v>
      </c>
      <c r="K79" s="12" t="str">
        <f>_xlfn.XLOOKUP(Sales_Transactions!$I79,Store!$A$2:$A$181,Store!$D$2:$D$181,"East")</f>
        <v>South</v>
      </c>
      <c r="L79" s="12" t="s">
        <v>1157</v>
      </c>
      <c r="M79" s="12" t="s">
        <v>6358</v>
      </c>
      <c r="N79" s="12" t="str">
        <f>_xlfn.XLOOKUP(Sales_Transactions!$L79,Table12[Employee_ID],Table12[Department],"Missing Department")</f>
        <v>Store Manager</v>
      </c>
      <c r="O79" s="12">
        <v>3</v>
      </c>
      <c r="P79" s="13">
        <v>186.38</v>
      </c>
      <c r="Q79" s="12">
        <v>5</v>
      </c>
      <c r="R79" s="13">
        <v>27.96</v>
      </c>
      <c r="S79" s="13">
        <v>531.17999999999995</v>
      </c>
      <c r="T79" s="13">
        <v>406.98</v>
      </c>
      <c r="U79" s="13">
        <v>124.2</v>
      </c>
      <c r="V79" s="12" t="s">
        <v>40</v>
      </c>
      <c r="W79" s="12" t="s">
        <v>24</v>
      </c>
      <c r="X79" s="12" t="s">
        <v>25</v>
      </c>
      <c r="Y79" s="12" t="s">
        <v>1807</v>
      </c>
      <c r="Z79" s="12" t="s">
        <v>49</v>
      </c>
    </row>
    <row r="80" spans="1:26" x14ac:dyDescent="0.3">
      <c r="A80" s="14" t="s">
        <v>1810</v>
      </c>
      <c r="B80" s="15">
        <v>45760</v>
      </c>
      <c r="C80" s="16" t="s">
        <v>650</v>
      </c>
      <c r="D80" s="16" t="str">
        <f>_xlfn.XLOOKUP(Sales_Transactions!$C80,Customer!$A$2:$A$701,Customer!$B$2:$B$701,"Missing")</f>
        <v>Hari Rao</v>
      </c>
      <c r="E80" s="38" t="str">
        <f>_xlfn.XLOOKUP(Table14[[#This Row],[Customer_ID]],Table10[Customer_ID],Table10[Membership],"Missing Membership")</f>
        <v>Silver</v>
      </c>
      <c r="F80" s="14" t="s">
        <v>469</v>
      </c>
      <c r="G80" s="16" t="str">
        <f>_xlfn.XLOOKUP(Sales_Transactions!$F80,Products!$A$2:$A$151,Products!$B$2:$B$151,"missing product")</f>
        <v>Harvest Gold Buns Combo</v>
      </c>
      <c r="H80" s="16" t="str">
        <f>_xlfn.XLOOKUP(Sales_Transactions!$F80,Table9[Product_ID],Table9[Category],"Missing Catogory")</f>
        <v>Bakery</v>
      </c>
      <c r="I80" s="16" t="s">
        <v>588</v>
      </c>
      <c r="J80" s="16" t="str">
        <f>_xlfn.XLOOKUP(Sales_Transactions!$I80,Store!$A$2:$A$181,Store!$B$2:$B$181,"Missing Store")</f>
        <v>FreshMart Lucknow Complex</v>
      </c>
      <c r="K80" s="16" t="str">
        <f>_xlfn.XLOOKUP(Sales_Transactions!$I80,Store!$A$2:$A$181,Store!$D$2:$D$181,"East")</f>
        <v>North</v>
      </c>
      <c r="L80" s="16" t="s">
        <v>589</v>
      </c>
      <c r="M80" s="16" t="s">
        <v>6184</v>
      </c>
      <c r="N80" s="16" t="str">
        <f>_xlfn.XLOOKUP(Sales_Transactions!$L80,Table12[Employee_ID],Table12[Department],"Missing Department")</f>
        <v>Sales</v>
      </c>
      <c r="O80" s="16">
        <v>5</v>
      </c>
      <c r="P80" s="17">
        <v>589.75</v>
      </c>
      <c r="Q80" s="16">
        <v>0</v>
      </c>
      <c r="R80" s="17">
        <v>0</v>
      </c>
      <c r="S80" s="17">
        <v>3391.06</v>
      </c>
      <c r="T80" s="17">
        <v>1718.25</v>
      </c>
      <c r="U80" s="17">
        <v>1672.81</v>
      </c>
      <c r="V80" s="16" t="s">
        <v>40</v>
      </c>
      <c r="W80" s="16" t="s">
        <v>24</v>
      </c>
      <c r="X80" s="16" t="s">
        <v>25</v>
      </c>
      <c r="Y80" s="16" t="s">
        <v>710</v>
      </c>
      <c r="Z80" s="16" t="s">
        <v>27</v>
      </c>
    </row>
    <row r="81" spans="1:26" x14ac:dyDescent="0.3">
      <c r="A81" s="10" t="s">
        <v>1814</v>
      </c>
      <c r="B81" s="11">
        <v>45794</v>
      </c>
      <c r="C81" s="12" t="s">
        <v>1468</v>
      </c>
      <c r="D81" s="12" t="str">
        <f>_xlfn.XLOOKUP(Sales_Transactions!$C81,Customer!$A$2:$A$701,Customer!$B$2:$B$701,"Missing")</f>
        <v>Lokesh Gupta</v>
      </c>
      <c r="E81" s="39" t="str">
        <f>_xlfn.XLOOKUP(Table14[[#This Row],[Customer_ID]],Table10[Customer_ID],Table10[Membership],"Missing Membership")</f>
        <v>Gold</v>
      </c>
      <c r="F81" s="10" t="s">
        <v>927</v>
      </c>
      <c r="G81" s="12" t="str">
        <f>_xlfn.XLOOKUP(Sales_Transactions!$F81,Products!$A$2:$A$151,Products!$B$2:$B$151,"missing product")</f>
        <v>Everest Blended Masala 2kg</v>
      </c>
      <c r="H81" s="12" t="str">
        <f>_xlfn.XLOOKUP(Sales_Transactions!$F81,Table9[Product_ID],Table9[Category],"Missing Catogory")</f>
        <v>Masala</v>
      </c>
      <c r="I81" s="12" t="s">
        <v>380</v>
      </c>
      <c r="J81" s="12" t="str">
        <f>_xlfn.XLOOKUP(Sales_Transactions!$I81,Store!$A$2:$A$181,Store!$B$2:$B$181,"Missing Store")</f>
        <v>FreshMart Ahmedabad Complex</v>
      </c>
      <c r="K81" s="12" t="str">
        <f>_xlfn.XLOOKUP(Sales_Transactions!$I81,Store!$A$2:$A$181,Store!$D$2:$D$181,"East")</f>
        <v>South</v>
      </c>
      <c r="L81" s="12" t="s">
        <v>936</v>
      </c>
      <c r="M81" s="12" t="s">
        <v>6386</v>
      </c>
      <c r="N81" s="12" t="str">
        <f>_xlfn.XLOOKUP(Sales_Transactions!$L81,Table12[Employee_ID],Table12[Department],"Missing Department")</f>
        <v>HR</v>
      </c>
      <c r="O81" s="12">
        <v>8</v>
      </c>
      <c r="P81" s="13">
        <v>392.42</v>
      </c>
      <c r="Q81" s="12">
        <v>0</v>
      </c>
      <c r="R81" s="13">
        <v>0</v>
      </c>
      <c r="S81" s="13">
        <v>3610.26</v>
      </c>
      <c r="T81" s="13">
        <v>2030.64</v>
      </c>
      <c r="U81" s="13">
        <v>1579.62</v>
      </c>
      <c r="V81" s="12" t="s">
        <v>40</v>
      </c>
      <c r="W81" s="12" t="s">
        <v>24</v>
      </c>
      <c r="X81" s="12" t="s">
        <v>25</v>
      </c>
      <c r="Y81" s="12" t="s">
        <v>581</v>
      </c>
      <c r="Z81" s="12" t="s">
        <v>27</v>
      </c>
    </row>
    <row r="82" spans="1:26" x14ac:dyDescent="0.3">
      <c r="A82" s="14" t="s">
        <v>1819</v>
      </c>
      <c r="B82" s="15">
        <v>45795</v>
      </c>
      <c r="C82" s="16" t="s">
        <v>252</v>
      </c>
      <c r="D82" s="16" t="str">
        <f>_xlfn.XLOOKUP(Sales_Transactions!$C82,Customer!$A$2:$A$701,Customer!$B$2:$B$701,"Missing")</f>
        <v>Sudha Mudaliar</v>
      </c>
      <c r="E82" s="38" t="str">
        <f>_xlfn.XLOOKUP(Table14[[#This Row],[Customer_ID]],Table10[Customer_ID],Table10[Membership],"Missing Membership")</f>
        <v>Gold</v>
      </c>
      <c r="F82" s="14" t="s">
        <v>158</v>
      </c>
      <c r="G82" s="16" t="str">
        <f>_xlfn.XLOOKUP(Sales_Transactions!$F82,Products!$A$2:$A$151,Products!$B$2:$B$151,"missing product")</f>
        <v>Daawat Basmati Rice 2kg</v>
      </c>
      <c r="H82" s="16" t="str">
        <f>_xlfn.XLOOKUP(Sales_Transactions!$F82,Table9[Product_ID],Table9[Category],"Missing Catogory")</f>
        <v>Rice</v>
      </c>
      <c r="I82" s="16" t="s">
        <v>102</v>
      </c>
      <c r="J82" s="16" t="str">
        <f>_xlfn.XLOOKUP(Sales_Transactions!$I82,Store!$A$2:$A$181,Store!$B$2:$B$181,"Missing Store")</f>
        <v>FreshMart Erode Point</v>
      </c>
      <c r="K82" s="16" t="str">
        <f>_xlfn.XLOOKUP(Sales_Transactions!$I82,Store!$A$2:$A$181,Store!$D$2:$D$181,"East")</f>
        <v>South</v>
      </c>
      <c r="L82" s="16" t="s">
        <v>103</v>
      </c>
      <c r="M82" s="16" t="s">
        <v>6336</v>
      </c>
      <c r="N82" s="16" t="str">
        <f>_xlfn.XLOOKUP(Sales_Transactions!$L82,Table12[Employee_ID],Table12[Department],"Missing Department")</f>
        <v>Sales</v>
      </c>
      <c r="O82" s="16">
        <v>7</v>
      </c>
      <c r="P82" s="17">
        <v>327.68</v>
      </c>
      <c r="Q82" s="16">
        <v>20</v>
      </c>
      <c r="R82" s="17">
        <v>458.75</v>
      </c>
      <c r="S82" s="17">
        <v>2110.2600000000002</v>
      </c>
      <c r="T82" s="17">
        <v>1819.51</v>
      </c>
      <c r="U82" s="17">
        <v>290.75</v>
      </c>
      <c r="V82" s="16" t="s">
        <v>40</v>
      </c>
      <c r="W82" s="16" t="s">
        <v>24</v>
      </c>
      <c r="X82" s="16" t="s">
        <v>25</v>
      </c>
      <c r="Y82" s="16" t="s">
        <v>1820</v>
      </c>
      <c r="Z82" s="16" t="s">
        <v>27</v>
      </c>
    </row>
    <row r="83" spans="1:26" x14ac:dyDescent="0.3">
      <c r="A83" s="10" t="s">
        <v>1826</v>
      </c>
      <c r="B83" s="11">
        <v>45849</v>
      </c>
      <c r="C83" s="12" t="s">
        <v>51</v>
      </c>
      <c r="D83" s="12" t="str">
        <f>_xlfn.XLOOKUP(Sales_Transactions!$C83,Customer!$A$2:$A$701,Customer!$B$2:$B$701,"Missing")</f>
        <v>Raghav Selvam</v>
      </c>
      <c r="E83" s="39" t="str">
        <f>_xlfn.XLOOKUP(Table14[[#This Row],[Customer_ID]],Table10[Customer_ID],Table10[Membership],"Missing Membership")</f>
        <v>Gold</v>
      </c>
      <c r="F83" s="10" t="s">
        <v>660</v>
      </c>
      <c r="G83" s="12" t="str">
        <f>_xlfn.XLOOKUP(Sales_Transactions!$F83,Products!$A$2:$A$151,Products!$B$2:$B$151,"missing product")</f>
        <v>Organic Fresh Fresh Fruits 200g</v>
      </c>
      <c r="H83" s="12" t="str">
        <f>_xlfn.XLOOKUP(Sales_Transactions!$F83,Table9[Product_ID],Table9[Category],"Missing Catogory")</f>
        <v>Fruits</v>
      </c>
      <c r="I83" s="12" t="s">
        <v>60</v>
      </c>
      <c r="J83" s="12" t="str">
        <f>_xlfn.XLOOKUP(Sales_Transactions!$I83,Store!$A$2:$A$181,Store!$B$2:$B$181,"Missing Store")</f>
        <v>FreshMart Tiruppur Enclave</v>
      </c>
      <c r="K83" s="12" t="str">
        <f>_xlfn.XLOOKUP(Sales_Transactions!$I83,Store!$A$2:$A$181,Store!$D$2:$D$181,"East")</f>
        <v>South</v>
      </c>
      <c r="L83" s="12" t="s">
        <v>1240</v>
      </c>
      <c r="M83" s="12" t="s">
        <v>6189</v>
      </c>
      <c r="N83" s="12" t="str">
        <f>_xlfn.XLOOKUP(Sales_Transactions!$L83,Table12[Employee_ID],Table12[Department],"Missing Department")</f>
        <v>Sales</v>
      </c>
      <c r="O83" s="12">
        <v>4</v>
      </c>
      <c r="P83" s="13">
        <v>240.9</v>
      </c>
      <c r="Q83" s="12">
        <v>15</v>
      </c>
      <c r="R83" s="13">
        <v>144.54</v>
      </c>
      <c r="S83" s="13">
        <v>819.06</v>
      </c>
      <c r="T83" s="13">
        <v>769.56</v>
      </c>
      <c r="U83" s="13">
        <v>49.5</v>
      </c>
      <c r="V83" s="12" t="s">
        <v>40</v>
      </c>
      <c r="W83" s="12" t="s">
        <v>24</v>
      </c>
      <c r="X83" s="12" t="s">
        <v>25</v>
      </c>
      <c r="Y83" s="12" t="s">
        <v>281</v>
      </c>
      <c r="Z83" s="12" t="s">
        <v>49</v>
      </c>
    </row>
    <row r="84" spans="1:26" x14ac:dyDescent="0.3">
      <c r="A84" s="14" t="s">
        <v>1848</v>
      </c>
      <c r="B84" s="15">
        <v>45961</v>
      </c>
      <c r="C84" s="16" t="s">
        <v>1849</v>
      </c>
      <c r="D84" s="16" t="str">
        <f>_xlfn.XLOOKUP(Sales_Transactions!$C84,Customer!$A$2:$A$701,Customer!$B$2:$B$701,"Missing")</f>
        <v>Sudha Rao</v>
      </c>
      <c r="E84" s="38" t="str">
        <f>_xlfn.XLOOKUP(Table14[[#This Row],[Customer_ID]],Table10[Customer_ID],Table10[Membership],"Missing Membership")</f>
        <v>Bronze</v>
      </c>
      <c r="F84" s="14" t="s">
        <v>1010</v>
      </c>
      <c r="G84" s="16" t="str">
        <f>_xlfn.XLOOKUP(Sales_Transactions!$F84,Products!$A$2:$A$151,Products!$B$2:$B$151,"missing product")</f>
        <v>Vim Kitchenware Combo</v>
      </c>
      <c r="H84" s="16" t="str">
        <f>_xlfn.XLOOKUP(Sales_Transactions!$F84,Table9[Product_ID],Table9[Category],"Missing Catogory")</f>
        <v>Household</v>
      </c>
      <c r="I84" s="16" t="s">
        <v>78</v>
      </c>
      <c r="J84" s="16" t="str">
        <f>_xlfn.XLOOKUP(Sales_Transactions!$I84,Store!$A$2:$A$181,Store!$B$2:$B$181,"Missing Store")</f>
        <v>FreshMart Hyderabad Crossing</v>
      </c>
      <c r="K84" s="16" t="str">
        <f>_xlfn.XLOOKUP(Sales_Transactions!$I84,Store!$A$2:$A$181,Store!$D$2:$D$181,"East")</f>
        <v>South</v>
      </c>
      <c r="L84" s="16" t="s">
        <v>79</v>
      </c>
      <c r="M84" s="16" t="s">
        <v>5275</v>
      </c>
      <c r="N84" s="16" t="str">
        <f>_xlfn.XLOOKUP(Sales_Transactions!$L84,Table12[Employee_ID],Table12[Department],"Missing Department")</f>
        <v>Cashier</v>
      </c>
      <c r="O84" s="16">
        <v>1</v>
      </c>
      <c r="P84" s="17">
        <v>261.55</v>
      </c>
      <c r="Q84" s="16">
        <v>0</v>
      </c>
      <c r="R84" s="17">
        <v>0</v>
      </c>
      <c r="S84" s="17">
        <v>261.55</v>
      </c>
      <c r="T84" s="17">
        <v>215.03</v>
      </c>
      <c r="U84" s="17">
        <v>46.52</v>
      </c>
      <c r="V84" s="16" t="s">
        <v>40</v>
      </c>
      <c r="W84" s="16" t="s">
        <v>345</v>
      </c>
      <c r="X84" s="16" t="s">
        <v>25</v>
      </c>
      <c r="Y84" s="16" t="s">
        <v>1191</v>
      </c>
      <c r="Z84" s="16" t="s">
        <v>49</v>
      </c>
    </row>
    <row r="85" spans="1:26" x14ac:dyDescent="0.3">
      <c r="A85" s="10" t="s">
        <v>1850</v>
      </c>
      <c r="B85" s="11">
        <v>45861</v>
      </c>
      <c r="C85" s="12" t="s">
        <v>1851</v>
      </c>
      <c r="D85" s="12" t="str">
        <f>_xlfn.XLOOKUP(Sales_Transactions!$C85,Customer!$A$2:$A$701,Customer!$B$2:$B$701,"Missing")</f>
        <v>Geetha Balan</v>
      </c>
      <c r="E85" s="39" t="str">
        <f>_xlfn.XLOOKUP(Table14[[#This Row],[Customer_ID]],Table10[Customer_ID],Table10[Membership],"Missing Membership")</f>
        <v>Silver</v>
      </c>
      <c r="F85" s="10" t="s">
        <v>37</v>
      </c>
      <c r="G85" s="12" t="str">
        <f>_xlfn.XLOOKUP(Sales_Transactions!$F85,Products!$A$2:$A$151,Products!$B$2:$B$151,"missing product")</f>
        <v>Gold Winner Sunflower Oil 200g</v>
      </c>
      <c r="H85" s="12" t="str">
        <f>_xlfn.XLOOKUP(Sales_Transactions!$F85,Table9[Product_ID],Table9[Category],"Missing Catogory")</f>
        <v>Oil</v>
      </c>
      <c r="I85" s="12" t="s">
        <v>680</v>
      </c>
      <c r="J85" s="12" t="str">
        <f>_xlfn.XLOOKUP(Sales_Transactions!$I85,Store!$A$2:$A$181,Store!$B$2:$B$181,"Missing Store")</f>
        <v>FreshMart Ahmedabad Crossing</v>
      </c>
      <c r="K85" s="12" t="str">
        <f>_xlfn.XLOOKUP(Sales_Transactions!$I85,Store!$A$2:$A$181,Store!$D$2:$D$181,"East")</f>
        <v>West</v>
      </c>
      <c r="L85" s="12" t="s">
        <v>1852</v>
      </c>
      <c r="M85" s="12" t="s">
        <v>7265</v>
      </c>
      <c r="N85" s="12" t="str">
        <f>_xlfn.XLOOKUP(Sales_Transactions!$L85,Table12[Employee_ID],Table12[Department],"Missing Department")</f>
        <v>Billing</v>
      </c>
      <c r="O85" s="12">
        <v>4</v>
      </c>
      <c r="P85" s="13">
        <v>234.86</v>
      </c>
      <c r="Q85" s="12">
        <v>10</v>
      </c>
      <c r="R85" s="13">
        <v>93.94</v>
      </c>
      <c r="S85" s="13">
        <v>845.5</v>
      </c>
      <c r="T85" s="13">
        <v>852.92</v>
      </c>
      <c r="U85" s="13">
        <v>-7.42</v>
      </c>
      <c r="V85" s="12" t="s">
        <v>40</v>
      </c>
      <c r="W85" s="12" t="s">
        <v>24</v>
      </c>
      <c r="X85" s="12" t="s">
        <v>55</v>
      </c>
      <c r="Y85" s="12" t="s">
        <v>1853</v>
      </c>
      <c r="Z85" s="12" t="s">
        <v>49</v>
      </c>
    </row>
    <row r="86" spans="1:26" x14ac:dyDescent="0.3">
      <c r="A86" s="14" t="s">
        <v>1867</v>
      </c>
      <c r="B86" s="15">
        <v>46077</v>
      </c>
      <c r="C86" s="16" t="s">
        <v>547</v>
      </c>
      <c r="D86" s="16" t="str">
        <f>_xlfn.XLOOKUP(Sales_Transactions!$C86,Customer!$A$2:$A$701,Customer!$B$2:$B$701,"Missing")</f>
        <v>Priya Varma</v>
      </c>
      <c r="E86" s="38" t="str">
        <f>_xlfn.XLOOKUP(Table14[[#This Row],[Customer_ID]],Table10[Customer_ID],Table10[Membership],"Missing Membership")</f>
        <v>Gold</v>
      </c>
      <c r="F86" s="14" t="s">
        <v>237</v>
      </c>
      <c r="G86" s="16" t="str">
        <f>_xlfn.XLOOKUP(Sales_Transactions!$F86,Products!$A$2:$A$151,Products!$B$2:$B$151,"missing product")</f>
        <v>Harvest Gold Rusk 1kg</v>
      </c>
      <c r="H86" s="16" t="str">
        <f>_xlfn.XLOOKUP(Sales_Transactions!$F86,Table9[Product_ID],Table9[Category],"Missing Catogory")</f>
        <v>Bakery</v>
      </c>
      <c r="I86" s="16" t="s">
        <v>815</v>
      </c>
      <c r="J86" s="16" t="str">
        <f>_xlfn.XLOOKUP(Sales_Transactions!$I86,Store!$A$2:$A$181,Store!$B$2:$B$181,"Missing Store")</f>
        <v>FreshMart Hyderabad Hub</v>
      </c>
      <c r="K86" s="16" t="str">
        <f>_xlfn.XLOOKUP(Sales_Transactions!$I86,Store!$A$2:$A$181,Store!$D$2:$D$181,"East")</f>
        <v>South</v>
      </c>
      <c r="L86" s="16" t="s">
        <v>1587</v>
      </c>
      <c r="M86" s="16" t="s">
        <v>4751</v>
      </c>
      <c r="N86" s="16" t="str">
        <f>_xlfn.XLOOKUP(Sales_Transactions!$L86,Table12[Employee_ID],Table12[Department],"Missing Department")</f>
        <v>Inventory</v>
      </c>
      <c r="O86" s="16">
        <v>8</v>
      </c>
      <c r="P86" s="17">
        <v>574.91</v>
      </c>
      <c r="Q86" s="16">
        <v>15</v>
      </c>
      <c r="R86" s="17">
        <v>689.89</v>
      </c>
      <c r="S86" s="17">
        <v>3909.39</v>
      </c>
      <c r="T86" s="17">
        <v>2691.2</v>
      </c>
      <c r="U86" s="17">
        <v>1218.19</v>
      </c>
      <c r="V86" s="16" t="s">
        <v>40</v>
      </c>
      <c r="W86" s="16" t="s">
        <v>24</v>
      </c>
      <c r="X86" s="16" t="s">
        <v>55</v>
      </c>
      <c r="Y86" s="16" t="s">
        <v>1868</v>
      </c>
      <c r="Z86" s="16" t="s">
        <v>49</v>
      </c>
    </row>
    <row r="87" spans="1:26" x14ac:dyDescent="0.3">
      <c r="A87" s="10" t="s">
        <v>1870</v>
      </c>
      <c r="B87" s="11">
        <v>45867</v>
      </c>
      <c r="C87" s="12" t="s">
        <v>1549</v>
      </c>
      <c r="D87" s="12" t="str">
        <f>_xlfn.XLOOKUP(Sales_Transactions!$C87,Customer!$A$2:$A$701,Customer!$B$2:$B$701,"Missing")</f>
        <v>Deepak Pillai</v>
      </c>
      <c r="E87" s="39" t="str">
        <f>_xlfn.XLOOKUP(Table14[[#This Row],[Customer_ID]],Table10[Customer_ID],Table10[Membership],"Missing Membership")</f>
        <v>Gold</v>
      </c>
      <c r="F87" s="10" t="s">
        <v>502</v>
      </c>
      <c r="G87" s="12" t="str">
        <f>_xlfn.XLOOKUP(Sales_Transactions!$F87,Products!$A$2:$A$151,Products!$B$2:$B$151,"missing product")</f>
        <v>Coca-Cola Coffee 500g</v>
      </c>
      <c r="H87" s="12" t="str">
        <f>_xlfn.XLOOKUP(Sales_Transactions!$F87,Table9[Product_ID],Table9[Category],"Missing Catogory")</f>
        <v>Beverages</v>
      </c>
      <c r="I87" s="12" t="s">
        <v>420</v>
      </c>
      <c r="J87" s="12" t="str">
        <f>_xlfn.XLOOKUP(Sales_Transactions!$I87,Store!$A$2:$A$181,Store!$B$2:$B$181,"Missing Store")</f>
        <v>FreshMart Chennai Complex</v>
      </c>
      <c r="K87" s="12" t="str">
        <f>_xlfn.XLOOKUP(Sales_Transactions!$I87,Store!$A$2:$A$181,Store!$D$2:$D$181,"East")</f>
        <v>South</v>
      </c>
      <c r="L87" s="12" t="s">
        <v>786</v>
      </c>
      <c r="M87" s="12" t="s">
        <v>4657</v>
      </c>
      <c r="N87" s="12" t="str">
        <f>_xlfn.XLOOKUP(Sales_Transactions!$L87,Table12[Employee_ID],Table12[Department],"Missing Department")</f>
        <v>Sales</v>
      </c>
      <c r="O87" s="12">
        <v>3</v>
      </c>
      <c r="P87" s="13">
        <v>550.69000000000005</v>
      </c>
      <c r="Q87" s="12">
        <v>10</v>
      </c>
      <c r="R87" s="13">
        <v>165.21</v>
      </c>
      <c r="S87" s="13">
        <v>1486.86</v>
      </c>
      <c r="T87" s="13">
        <v>1169.4000000000001</v>
      </c>
      <c r="U87" s="13">
        <v>317.45999999999998</v>
      </c>
      <c r="V87" s="12" t="s">
        <v>40</v>
      </c>
      <c r="W87" s="12" t="s">
        <v>24</v>
      </c>
      <c r="X87" s="12" t="s">
        <v>55</v>
      </c>
      <c r="Y87" s="12" t="s">
        <v>1270</v>
      </c>
      <c r="Z87" s="12" t="s">
        <v>49</v>
      </c>
    </row>
    <row r="88" spans="1:26" x14ac:dyDescent="0.3">
      <c r="A88" s="14" t="s">
        <v>1903</v>
      </c>
      <c r="B88" s="15">
        <v>45951</v>
      </c>
      <c r="C88" s="16" t="s">
        <v>935</v>
      </c>
      <c r="D88" s="16" t="str">
        <f>_xlfn.XLOOKUP(Sales_Transactions!$C88,Customer!$A$2:$A$701,Customer!$B$2:$B$701,"Missing")</f>
        <v>Sathish Sharma</v>
      </c>
      <c r="E88" s="38" t="str">
        <f>_xlfn.XLOOKUP(Table14[[#This Row],[Customer_ID]],Table10[Customer_ID],Table10[Membership],"Missing Membership")</f>
        <v>Silver</v>
      </c>
      <c r="F88" s="14" t="s">
        <v>685</v>
      </c>
      <c r="G88" s="16" t="str">
        <f>_xlfn.XLOOKUP(Sales_Transactions!$F88,Products!$A$2:$A$151,Products!$B$2:$B$151,"missing product")</f>
        <v>Organic Fresh Fresh Vegetables 500g</v>
      </c>
      <c r="H88" s="16" t="str">
        <f>_xlfn.XLOOKUP(Sales_Transactions!$F88,Table9[Product_ID],Table9[Category],"Missing Catogory")</f>
        <v>Vegetables</v>
      </c>
      <c r="I88" s="16" t="s">
        <v>437</v>
      </c>
      <c r="J88" s="16" t="str">
        <f>_xlfn.XLOOKUP(Sales_Transactions!$I88,Store!$A$2:$A$181,Store!$B$2:$B$181,"Missing Store")</f>
        <v>FreshMart Tiruppur Extension</v>
      </c>
      <c r="K88" s="16" t="str">
        <f>_xlfn.XLOOKUP(Sales_Transactions!$I88,Store!$A$2:$A$181,Store!$D$2:$D$181,"East")</f>
        <v>South</v>
      </c>
      <c r="L88" s="16" t="s">
        <v>1904</v>
      </c>
      <c r="M88" s="16" t="s">
        <v>6339</v>
      </c>
      <c r="N88" s="16" t="str">
        <f>_xlfn.XLOOKUP(Sales_Transactions!$L88,Table12[Employee_ID],Table12[Department],"Missing Department")</f>
        <v>Sales</v>
      </c>
      <c r="O88" s="16">
        <v>1</v>
      </c>
      <c r="P88" s="17">
        <v>451.89</v>
      </c>
      <c r="Q88" s="16">
        <v>20</v>
      </c>
      <c r="R88" s="17">
        <v>90.38</v>
      </c>
      <c r="S88" s="17">
        <v>361.51</v>
      </c>
      <c r="T88" s="17">
        <v>387.16</v>
      </c>
      <c r="U88" s="17">
        <v>-25.65</v>
      </c>
      <c r="V88" s="16" t="s">
        <v>40</v>
      </c>
      <c r="W88" s="16" t="s">
        <v>24</v>
      </c>
      <c r="X88" s="16" t="s">
        <v>25</v>
      </c>
      <c r="Y88" s="16" t="s">
        <v>1609</v>
      </c>
      <c r="Z88" s="16" t="s">
        <v>49</v>
      </c>
    </row>
    <row r="89" spans="1:26" x14ac:dyDescent="0.3">
      <c r="A89" s="10" t="s">
        <v>1915</v>
      </c>
      <c r="B89" s="11">
        <v>46004</v>
      </c>
      <c r="C89" s="12" t="s">
        <v>1916</v>
      </c>
      <c r="D89" s="12" t="str">
        <f>_xlfn.XLOOKUP(Sales_Transactions!$C89,Customer!$A$2:$A$701,Customer!$B$2:$B$701,"Missing")</f>
        <v>Radha Nair</v>
      </c>
      <c r="E89" s="39" t="str">
        <f>_xlfn.XLOOKUP(Table14[[#This Row],[Customer_ID]],Table10[Customer_ID],Table10[Membership],"Missing Membership")</f>
        <v>Gold</v>
      </c>
      <c r="F89" s="10" t="s">
        <v>1328</v>
      </c>
      <c r="G89" s="12" t="str">
        <f>_xlfn.XLOOKUP(Sales_Transactions!$F89,Products!$A$2:$A$151,Products!$B$2:$B$151,"missing product")</f>
        <v>Eveready Batteries 250ml</v>
      </c>
      <c r="H89" s="12" t="str">
        <f>_xlfn.XLOOKUP(Sales_Transactions!$F89,Table9[Product_ID],Table9[Category],"Missing Catogory")</f>
        <v>Household</v>
      </c>
      <c r="I89" s="12" t="s">
        <v>1371</v>
      </c>
      <c r="J89" s="12" t="str">
        <f>_xlfn.XLOOKUP(Sales_Transactions!$I89,Store!$A$2:$A$181,Store!$B$2:$B$181,"Missing Store")</f>
        <v>FreshMart Hyderabad Colony</v>
      </c>
      <c r="K89" s="12" t="str">
        <f>_xlfn.XLOOKUP(Sales_Transactions!$I89,Store!$A$2:$A$181,Store!$D$2:$D$181,"East")</f>
        <v>South</v>
      </c>
      <c r="L89" s="12" t="s">
        <v>1372</v>
      </c>
      <c r="M89" s="12" t="s">
        <v>6354</v>
      </c>
      <c r="N89" s="12" t="str">
        <f>_xlfn.XLOOKUP(Sales_Transactions!$L89,Table12[Employee_ID],Table12[Department],"Missing Department")</f>
        <v>Sales</v>
      </c>
      <c r="O89" s="12">
        <v>3</v>
      </c>
      <c r="P89" s="13">
        <v>56.89</v>
      </c>
      <c r="Q89" s="12">
        <v>0</v>
      </c>
      <c r="R89" s="13">
        <v>0</v>
      </c>
      <c r="S89" s="13">
        <v>196.27</v>
      </c>
      <c r="T89" s="13">
        <v>134.88</v>
      </c>
      <c r="U89" s="13">
        <v>61.39</v>
      </c>
      <c r="V89" s="12" t="s">
        <v>40</v>
      </c>
      <c r="W89" s="12" t="s">
        <v>24</v>
      </c>
      <c r="X89" s="12" t="s">
        <v>55</v>
      </c>
      <c r="Y89" s="12" t="s">
        <v>1103</v>
      </c>
      <c r="Z89" s="12" t="s">
        <v>27</v>
      </c>
    </row>
    <row r="90" spans="1:26" x14ac:dyDescent="0.3">
      <c r="A90" s="14" t="s">
        <v>1920</v>
      </c>
      <c r="B90" s="15">
        <v>46012</v>
      </c>
      <c r="C90" s="16" t="s">
        <v>854</v>
      </c>
      <c r="D90" s="16" t="str">
        <f>_xlfn.XLOOKUP(Sales_Transactions!$C90,Customer!$A$2:$A$701,Customer!$B$2:$B$701,"Missing")</f>
        <v>Senthil Kumar</v>
      </c>
      <c r="E90" s="38" t="str">
        <f>_xlfn.XLOOKUP(Table14[[#This Row],[Customer_ID]],Table10[Customer_ID],Table10[Membership],"Missing Membership")</f>
        <v>Gold</v>
      </c>
      <c r="F90" s="14" t="s">
        <v>170</v>
      </c>
      <c r="G90" s="16" t="str">
        <f>_xlfn.XLOOKUP(Sales_Transactions!$F90,Products!$A$2:$A$151,Products!$B$2:$B$151,"missing product")</f>
        <v>Aachi Idli Rice 500g</v>
      </c>
      <c r="H90" s="16" t="str">
        <f>_xlfn.XLOOKUP(Sales_Transactions!$F90,Table9[Product_ID],Table9[Category],"Missing Catogory")</f>
        <v>Rice</v>
      </c>
      <c r="I90" s="16" t="s">
        <v>599</v>
      </c>
      <c r="J90" s="16" t="str">
        <f>_xlfn.XLOOKUP(Sales_Transactions!$I90,Store!$A$2:$A$181,Store!$B$2:$B$181,"Missing Store")</f>
        <v>FreshMart Kochi Bypass</v>
      </c>
      <c r="K90" s="16" t="str">
        <f>_xlfn.XLOOKUP(Sales_Transactions!$I90,Store!$A$2:$A$181,Store!$D$2:$D$181,"East")</f>
        <v>South</v>
      </c>
      <c r="L90" s="16" t="s">
        <v>576</v>
      </c>
      <c r="M90" s="16" t="s">
        <v>6246</v>
      </c>
      <c r="N90" s="16" t="str">
        <f>_xlfn.XLOOKUP(Sales_Transactions!$L90,Table12[Employee_ID],Table12[Department],"Missing Department")</f>
        <v>Inventory</v>
      </c>
      <c r="O90" s="16">
        <v>7</v>
      </c>
      <c r="P90" s="17">
        <v>230.21</v>
      </c>
      <c r="Q90" s="16">
        <v>0</v>
      </c>
      <c r="R90" s="17">
        <v>0</v>
      </c>
      <c r="S90" s="17">
        <v>1853.19</v>
      </c>
      <c r="T90" s="17">
        <v>1336.3</v>
      </c>
      <c r="U90" s="17">
        <v>516.89</v>
      </c>
      <c r="V90" s="16" t="s">
        <v>40</v>
      </c>
      <c r="W90" s="16" t="s">
        <v>24</v>
      </c>
      <c r="X90" s="16" t="s">
        <v>25</v>
      </c>
      <c r="Y90" s="16" t="s">
        <v>1921</v>
      </c>
      <c r="Z90" s="16" t="s">
        <v>27</v>
      </c>
    </row>
    <row r="91" spans="1:26" x14ac:dyDescent="0.3">
      <c r="A91" s="10" t="s">
        <v>1922</v>
      </c>
      <c r="B91" s="11">
        <v>45923</v>
      </c>
      <c r="C91" s="12" t="s">
        <v>684</v>
      </c>
      <c r="D91" s="12" t="str">
        <f>_xlfn.XLOOKUP(Sales_Transactions!$C91,Customer!$A$2:$A$701,Customer!$B$2:$B$701,"Missing")</f>
        <v>Padma Varma</v>
      </c>
      <c r="E91" s="39" t="str">
        <f>_xlfn.XLOOKUP(Table14[[#This Row],[Customer_ID]],Table10[Customer_ID],Table10[Membership],"Missing Membership")</f>
        <v>Bronze</v>
      </c>
      <c r="F91" s="10" t="s">
        <v>1193</v>
      </c>
      <c r="G91" s="12" t="str">
        <f>_xlfn.XLOOKUP(Sales_Transactions!$F91,Products!$A$2:$A$151,Products!$B$2:$B$151,"missing product")</f>
        <v>Idhayam Groundnut Oil 2kg</v>
      </c>
      <c r="H91" s="12" t="str">
        <f>_xlfn.XLOOKUP(Sales_Transactions!$F91,Table9[Product_ID],Table9[Category],"Missing Catogory")</f>
        <v>Oil</v>
      </c>
      <c r="I91" s="12" t="s">
        <v>372</v>
      </c>
      <c r="J91" s="12" t="str">
        <f>_xlfn.XLOOKUP(Sales_Transactions!$I91,Store!$A$2:$A$181,Store!$B$2:$B$181,"Missing Store")</f>
        <v>FreshMart Nagpur Crossing</v>
      </c>
      <c r="K91" s="12" t="str">
        <f>_xlfn.XLOOKUP(Sales_Transactions!$I91,Store!$A$2:$A$181,Store!$D$2:$D$181,"East")</f>
        <v>West</v>
      </c>
      <c r="L91" s="12" t="s">
        <v>373</v>
      </c>
      <c r="M91" s="12" t="s">
        <v>6181</v>
      </c>
      <c r="N91" s="12" t="str">
        <f>_xlfn.XLOOKUP(Sales_Transactions!$L91,Table12[Employee_ID],Table12[Department],"Missing Department")</f>
        <v>Sales</v>
      </c>
      <c r="O91" s="12">
        <v>5</v>
      </c>
      <c r="P91" s="13">
        <v>121.56</v>
      </c>
      <c r="Q91" s="12">
        <v>20</v>
      </c>
      <c r="R91" s="13">
        <v>121.56</v>
      </c>
      <c r="S91" s="13">
        <v>486.24</v>
      </c>
      <c r="T91" s="13">
        <v>464.8</v>
      </c>
      <c r="U91" s="13">
        <v>21.44</v>
      </c>
      <c r="V91" s="12" t="s">
        <v>40</v>
      </c>
      <c r="W91" s="12" t="s">
        <v>24</v>
      </c>
      <c r="X91" s="12" t="s">
        <v>55</v>
      </c>
      <c r="Y91" s="12" t="s">
        <v>34</v>
      </c>
      <c r="Z91" s="12" t="s">
        <v>49</v>
      </c>
    </row>
    <row r="92" spans="1:26" x14ac:dyDescent="0.3">
      <c r="A92" s="14" t="s">
        <v>1943</v>
      </c>
      <c r="B92" s="15">
        <v>45917</v>
      </c>
      <c r="C92" s="16" t="s">
        <v>1944</v>
      </c>
      <c r="D92" s="16" t="str">
        <f>_xlfn.XLOOKUP(Sales_Transactions!$C92,Customer!$A$2:$A$701,Customer!$B$2:$B$701,"Missing")</f>
        <v>Jaya Naicker</v>
      </c>
      <c r="E92" s="38" t="str">
        <f>_xlfn.XLOOKUP(Table14[[#This Row],[Customer_ID]],Table10[Customer_ID],Table10[Membership],"Missing Membership")</f>
        <v>Gold</v>
      </c>
      <c r="F92" s="14" t="s">
        <v>119</v>
      </c>
      <c r="G92" s="16" t="str">
        <f>_xlfn.XLOOKUP(Sales_Transactions!$F92,Products!$A$2:$A$151,Products!$B$2:$B$151,"missing product")</f>
        <v>Coca-Cola Coffee Combo</v>
      </c>
      <c r="H92" s="16" t="str">
        <f>_xlfn.XLOOKUP(Sales_Transactions!$F92,Table9[Product_ID],Table9[Category],"Missing Catogory")</f>
        <v>Beverages</v>
      </c>
      <c r="I92" s="16" t="s">
        <v>66</v>
      </c>
      <c r="J92" s="16" t="str">
        <f>_xlfn.XLOOKUP(Sales_Transactions!$I92,Store!$A$2:$A$181,Store!$B$2:$B$181,"Missing Store")</f>
        <v>FreshMart Coimbatore Plaza</v>
      </c>
      <c r="K92" s="16" t="str">
        <f>_xlfn.XLOOKUP(Sales_Transactions!$I92,Store!$A$2:$A$181,Store!$D$2:$D$181,"East")</f>
        <v>South</v>
      </c>
      <c r="L92" s="16" t="s">
        <v>653</v>
      </c>
      <c r="M92" s="16" t="s">
        <v>6151</v>
      </c>
      <c r="N92" s="16" t="str">
        <f>_xlfn.XLOOKUP(Sales_Transactions!$L92,Table12[Employee_ID],Table12[Department],"Missing Department")</f>
        <v>Cashier</v>
      </c>
      <c r="O92" s="16">
        <v>8</v>
      </c>
      <c r="P92" s="17">
        <v>145.96</v>
      </c>
      <c r="Q92" s="16">
        <v>0</v>
      </c>
      <c r="R92" s="17">
        <v>0</v>
      </c>
      <c r="S92" s="17">
        <v>1167.68</v>
      </c>
      <c r="T92" s="17">
        <v>927.28</v>
      </c>
      <c r="U92" s="17">
        <v>240.4</v>
      </c>
      <c r="V92" s="16" t="s">
        <v>40</v>
      </c>
      <c r="W92" s="16" t="s">
        <v>24</v>
      </c>
      <c r="X92" s="16" t="s">
        <v>25</v>
      </c>
      <c r="Y92" s="16" t="s">
        <v>1181</v>
      </c>
      <c r="Z92" s="16" t="s">
        <v>49</v>
      </c>
    </row>
    <row r="93" spans="1:26" x14ac:dyDescent="0.3">
      <c r="A93" s="10" t="s">
        <v>1957</v>
      </c>
      <c r="B93" s="11">
        <v>45803</v>
      </c>
      <c r="C93" s="12" t="s">
        <v>1299</v>
      </c>
      <c r="D93" s="12" t="str">
        <f>_xlfn.XLOOKUP(Sales_Transactions!$C93,Customer!$A$2:$A$701,Customer!$B$2:$B$701,"Missing")</f>
        <v>Karthik Pillai</v>
      </c>
      <c r="E93" s="39" t="str">
        <f>_xlfn.XLOOKUP(Table14[[#This Row],[Customer_ID]],Table10[Customer_ID],Table10[Membership],"Missing Membership")</f>
        <v>Silver</v>
      </c>
      <c r="F93" s="10" t="s">
        <v>414</v>
      </c>
      <c r="G93" s="12" t="str">
        <f>_xlfn.XLOOKUP(Sales_Transactions!$F93,Products!$A$2:$A$151,Products!$B$2:$B$151,"missing product")</f>
        <v>Local Farm Fresh Vegetables 250ml</v>
      </c>
      <c r="H93" s="12" t="str">
        <f>_xlfn.XLOOKUP(Sales_Transactions!$F93,Table9[Product_ID],Table9[Category],"Missing Catogory")</f>
        <v>Vegetables</v>
      </c>
      <c r="I93" s="12" t="s">
        <v>38</v>
      </c>
      <c r="J93" s="12" t="str">
        <f>_xlfn.XLOOKUP(Sales_Transactions!$I93,Store!$A$2:$A$181,Store!$B$2:$B$181,"Missing Store")</f>
        <v>FreshMart Kochi Plaza</v>
      </c>
      <c r="K93" s="12" t="str">
        <f>_xlfn.XLOOKUP(Sales_Transactions!$I93,Store!$A$2:$A$181,Store!$D$2:$D$181,"East")</f>
        <v>South</v>
      </c>
      <c r="L93" s="12" t="s">
        <v>1885</v>
      </c>
      <c r="M93" s="12" t="s">
        <v>6392</v>
      </c>
      <c r="N93" s="12" t="str">
        <f>_xlfn.XLOOKUP(Sales_Transactions!$L93,Table12[Employee_ID],Table12[Department],"Missing Department")</f>
        <v>Cashier</v>
      </c>
      <c r="O93" s="12">
        <v>1</v>
      </c>
      <c r="P93" s="13">
        <v>96.72</v>
      </c>
      <c r="Q93" s="12">
        <v>0</v>
      </c>
      <c r="R93" s="13">
        <v>0</v>
      </c>
      <c r="S93" s="13">
        <v>96.72</v>
      </c>
      <c r="T93" s="13">
        <v>79.819999999999993</v>
      </c>
      <c r="U93" s="13">
        <v>16.899999999999999</v>
      </c>
      <c r="V93" s="12" t="s">
        <v>40</v>
      </c>
      <c r="W93" s="12" t="s">
        <v>345</v>
      </c>
      <c r="X93" s="12" t="s">
        <v>25</v>
      </c>
      <c r="Y93" s="12" t="s">
        <v>1757</v>
      </c>
      <c r="Z93" s="12" t="s">
        <v>49</v>
      </c>
    </row>
    <row r="94" spans="1:26" x14ac:dyDescent="0.3">
      <c r="A94" s="14" t="s">
        <v>1971</v>
      </c>
      <c r="B94" s="15">
        <v>46083</v>
      </c>
      <c r="C94" s="16" t="s">
        <v>1972</v>
      </c>
      <c r="D94" s="16" t="str">
        <f>_xlfn.XLOOKUP(Sales_Transactions!$C94,Customer!$A$2:$A$701,Customer!$B$2:$B$701,"Missing")</f>
        <v>Lakshmi Rao</v>
      </c>
      <c r="E94" s="38" t="str">
        <f>_xlfn.XLOOKUP(Table14[[#This Row],[Customer_ID]],Table10[Customer_ID],Table10[Membership],"Missing Membership")</f>
        <v>Bronze</v>
      </c>
      <c r="F94" s="14" t="s">
        <v>1473</v>
      </c>
      <c r="G94" s="16" t="str">
        <f>_xlfn.XLOOKUP(Sales_Transactions!$F94,Products!$A$2:$A$151,Products!$B$2:$B$151,"missing product")</f>
        <v>Fortune Gingelly Oil 200g</v>
      </c>
      <c r="H94" s="16" t="str">
        <f>_xlfn.XLOOKUP(Sales_Transactions!$F94,Table9[Product_ID],Table9[Category],"Missing Catogory")</f>
        <v>Oil</v>
      </c>
      <c r="I94" s="16" t="s">
        <v>543</v>
      </c>
      <c r="J94" s="16" t="str">
        <f>_xlfn.XLOOKUP(Sales_Transactions!$I94,Store!$A$2:$A$181,Store!$B$2:$B$181,"Missing Store")</f>
        <v>FreshMart Hyderabad Main Road</v>
      </c>
      <c r="K94" s="16" t="str">
        <f>_xlfn.XLOOKUP(Sales_Transactions!$I94,Store!$A$2:$A$181,Store!$D$2:$D$181,"East")</f>
        <v>South</v>
      </c>
      <c r="L94" s="16" t="s">
        <v>544</v>
      </c>
      <c r="M94" s="16" t="s">
        <v>6380</v>
      </c>
      <c r="N94" s="16" t="str">
        <f>_xlfn.XLOOKUP(Sales_Transactions!$L94,Table12[Employee_ID],Table12[Department],"Missing Department")</f>
        <v>Cashier</v>
      </c>
      <c r="O94" s="16">
        <v>2</v>
      </c>
      <c r="P94" s="17">
        <v>183.39</v>
      </c>
      <c r="Q94" s="16">
        <v>0</v>
      </c>
      <c r="R94" s="17">
        <v>0</v>
      </c>
      <c r="S94" s="17">
        <v>366.78</v>
      </c>
      <c r="T94" s="17">
        <v>316.86</v>
      </c>
      <c r="U94" s="17">
        <v>49.92</v>
      </c>
      <c r="V94" s="16" t="s">
        <v>40</v>
      </c>
      <c r="W94" s="16" t="s">
        <v>24</v>
      </c>
      <c r="X94" s="16" t="s">
        <v>55</v>
      </c>
      <c r="Y94" s="16" t="s">
        <v>1276</v>
      </c>
      <c r="Z94" s="16" t="s">
        <v>49</v>
      </c>
    </row>
    <row r="95" spans="1:26" x14ac:dyDescent="0.3">
      <c r="A95" s="10" t="s">
        <v>1985</v>
      </c>
      <c r="B95" s="11">
        <v>45969</v>
      </c>
      <c r="C95" s="12" t="s">
        <v>1986</v>
      </c>
      <c r="D95" s="12" t="str">
        <f>_xlfn.XLOOKUP(Sales_Transactions!$C95,Customer!$A$2:$A$701,Customer!$B$2:$B$701,"Missing")</f>
        <v>Janani Chettiar</v>
      </c>
      <c r="E95" s="39" t="str">
        <f>_xlfn.XLOOKUP(Table14[[#This Row],[Customer_ID]],Table10[Customer_ID],Table10[Membership],"Missing Membership")</f>
        <v>Bronze</v>
      </c>
      <c r="F95" s="10" t="s">
        <v>1987</v>
      </c>
      <c r="G95" s="12" t="str">
        <f>_xlfn.XLOOKUP(Sales_Transactions!$F95,Products!$A$2:$A$151,Products!$B$2:$B$151,"missing product")</f>
        <v>Vim Toilet Cleaner 2kg</v>
      </c>
      <c r="H95" s="12" t="str">
        <f>_xlfn.XLOOKUP(Sales_Transactions!$F95,Table9[Product_ID],Table9[Category],"Missing Catogory")</f>
        <v>Cleaning</v>
      </c>
      <c r="I95" s="12" t="s">
        <v>518</v>
      </c>
      <c r="J95" s="12" t="str">
        <f>_xlfn.XLOOKUP(Sales_Transactions!$I95,Store!$A$2:$A$181,Store!$B$2:$B$181,"Missing Store")</f>
        <v>FreshMart Nagpur Central</v>
      </c>
      <c r="K95" s="12" t="str">
        <f>_xlfn.XLOOKUP(Sales_Transactions!$I95,Store!$A$2:$A$181,Store!$D$2:$D$181,"East")</f>
        <v>West</v>
      </c>
      <c r="L95" s="12" t="s">
        <v>519</v>
      </c>
      <c r="M95" s="12" t="s">
        <v>5333</v>
      </c>
      <c r="N95" s="12" t="str">
        <f>_xlfn.XLOOKUP(Sales_Transactions!$L95,Table12[Employee_ID],Table12[Department],"Missing Department")</f>
        <v>Sales</v>
      </c>
      <c r="O95" s="12">
        <v>1</v>
      </c>
      <c r="P95" s="13">
        <v>352.51</v>
      </c>
      <c r="Q95" s="12">
        <v>0</v>
      </c>
      <c r="R95" s="13">
        <v>0</v>
      </c>
      <c r="S95" s="13">
        <v>405.39</v>
      </c>
      <c r="T95" s="13">
        <v>260.06</v>
      </c>
      <c r="U95" s="13">
        <v>145.33000000000001</v>
      </c>
      <c r="V95" s="12" t="s">
        <v>40</v>
      </c>
      <c r="W95" s="12" t="s">
        <v>24</v>
      </c>
      <c r="X95" s="12" t="s">
        <v>25</v>
      </c>
      <c r="Y95" s="12" t="s">
        <v>1988</v>
      </c>
      <c r="Z95" s="12" t="s">
        <v>27</v>
      </c>
    </row>
    <row r="96" spans="1:26" x14ac:dyDescent="0.3">
      <c r="A96" s="14" t="s">
        <v>1991</v>
      </c>
      <c r="B96" s="15">
        <v>45997</v>
      </c>
      <c r="C96" s="16" t="s">
        <v>1986</v>
      </c>
      <c r="D96" s="16" t="str">
        <f>_xlfn.XLOOKUP(Sales_Transactions!$C96,Customer!$A$2:$A$701,Customer!$B$2:$B$701,"Missing")</f>
        <v>Janani Chettiar</v>
      </c>
      <c r="E96" s="38" t="str">
        <f>_xlfn.XLOOKUP(Table14[[#This Row],[Customer_ID]],Table10[Customer_ID],Table10[Membership],"Missing Membership")</f>
        <v>Bronze</v>
      </c>
      <c r="F96" s="14" t="s">
        <v>101</v>
      </c>
      <c r="G96" s="16" t="str">
        <f>_xlfn.XLOOKUP(Sales_Transactions!$F96,Products!$A$2:$A$151,Products!$B$2:$B$151,"missing product")</f>
        <v>Milky Mist Curd 1kg</v>
      </c>
      <c r="H96" s="16" t="str">
        <f>_xlfn.XLOOKUP(Sales_Transactions!$F96,Table9[Product_ID],Table9[Category],"Missing Catogory")</f>
        <v>Dairy</v>
      </c>
      <c r="I96" s="16" t="s">
        <v>1901</v>
      </c>
      <c r="J96" s="16" t="str">
        <f>_xlfn.XLOOKUP(Sales_Transactions!$I96,Store!$A$2:$A$181,Store!$B$2:$B$181,"Missing Store")</f>
        <v>FreshMart Ahmedabad Heights</v>
      </c>
      <c r="K96" s="16" t="str">
        <f>_xlfn.XLOOKUP(Sales_Transactions!$I96,Store!$A$2:$A$181,Store!$D$2:$D$181,"East")</f>
        <v>West</v>
      </c>
      <c r="L96" s="16" t="s">
        <v>1992</v>
      </c>
      <c r="M96" s="16" t="s">
        <v>6313</v>
      </c>
      <c r="N96" s="16" t="str">
        <f>_xlfn.XLOOKUP(Sales_Transactions!$L96,Table12[Employee_ID],Table12[Department],"Missing Department")</f>
        <v>Sales</v>
      </c>
      <c r="O96" s="16">
        <v>3</v>
      </c>
      <c r="P96" s="17">
        <v>434.65</v>
      </c>
      <c r="Q96" s="16">
        <v>15</v>
      </c>
      <c r="R96" s="17">
        <v>195.59</v>
      </c>
      <c r="S96" s="17">
        <v>1274.6099999999999</v>
      </c>
      <c r="T96" s="17">
        <v>1054.8900000000001</v>
      </c>
      <c r="U96" s="17">
        <v>219.72</v>
      </c>
      <c r="V96" s="16" t="s">
        <v>40</v>
      </c>
      <c r="W96" s="16" t="s">
        <v>24</v>
      </c>
      <c r="X96" s="16" t="s">
        <v>33</v>
      </c>
      <c r="Y96" s="16" t="s">
        <v>1993</v>
      </c>
      <c r="Z96" s="16" t="s">
        <v>27</v>
      </c>
    </row>
    <row r="97" spans="1:26" x14ac:dyDescent="0.3">
      <c r="A97" s="10" t="s">
        <v>1998</v>
      </c>
      <c r="B97" s="11">
        <v>46009</v>
      </c>
      <c r="C97" s="12" t="s">
        <v>1999</v>
      </c>
      <c r="D97" s="12" t="str">
        <f>_xlfn.XLOOKUP(Sales_Transactions!$C97,Customer!$A$2:$A$701,Customer!$B$2:$B$701,"Missing")</f>
        <v>Bharath Velan</v>
      </c>
      <c r="E97" s="39" t="str">
        <f>_xlfn.XLOOKUP(Table14[[#This Row],[Customer_ID]],Table10[Customer_ID],Table10[Membership],"Missing Membership")</f>
        <v>Bronze</v>
      </c>
      <c r="F97" s="10" t="s">
        <v>77</v>
      </c>
      <c r="G97" s="12" t="str">
        <f>_xlfn.XLOOKUP(Sales_Transactions!$F97,Products!$A$2:$A$151,Products!$B$2:$B$151,"missing product")</f>
        <v>India Gate Basmati Rice 250ml</v>
      </c>
      <c r="H97" s="12" t="str">
        <f>_xlfn.XLOOKUP(Sales_Transactions!$F97,Table9[Product_ID],Table9[Category],"Missing Catogory")</f>
        <v>Rice</v>
      </c>
      <c r="I97" s="12" t="s">
        <v>1680</v>
      </c>
      <c r="J97" s="12" t="str">
        <f>_xlfn.XLOOKUP(Sales_Transactions!$I97,Store!$A$2:$A$181,Store!$B$2:$B$181,"Missing Store")</f>
        <v>FreshMart Hyderabad Market</v>
      </c>
      <c r="K97" s="12" t="str">
        <f>_xlfn.XLOOKUP(Sales_Transactions!$I97,Store!$A$2:$A$181,Store!$D$2:$D$181,"East")</f>
        <v>South</v>
      </c>
      <c r="L97" s="12" t="s">
        <v>795</v>
      </c>
      <c r="M97" s="12" t="s">
        <v>6218</v>
      </c>
      <c r="N97" s="12" t="str">
        <f>_xlfn.XLOOKUP(Sales_Transactions!$L97,Table12[Employee_ID],Table12[Department],"Missing Department")</f>
        <v>Store Manager</v>
      </c>
      <c r="O97" s="12">
        <v>2</v>
      </c>
      <c r="P97" s="13">
        <v>131.03</v>
      </c>
      <c r="Q97" s="12">
        <v>10</v>
      </c>
      <c r="R97" s="13">
        <v>26.21</v>
      </c>
      <c r="S97" s="13">
        <v>235.85</v>
      </c>
      <c r="T97" s="13">
        <v>234.54</v>
      </c>
      <c r="U97" s="13">
        <v>1.31</v>
      </c>
      <c r="V97" s="12" t="s">
        <v>40</v>
      </c>
      <c r="W97" s="12" t="s">
        <v>24</v>
      </c>
      <c r="X97" s="12" t="s">
        <v>25</v>
      </c>
      <c r="Y97" s="12" t="s">
        <v>1391</v>
      </c>
      <c r="Z97" s="12" t="s">
        <v>49</v>
      </c>
    </row>
    <row r="98" spans="1:26" x14ac:dyDescent="0.3">
      <c r="A98" s="14" t="s">
        <v>2000</v>
      </c>
      <c r="B98" s="15">
        <v>45780</v>
      </c>
      <c r="C98" s="16" t="s">
        <v>2001</v>
      </c>
      <c r="D98" s="16" t="str">
        <f>_xlfn.XLOOKUP(Sales_Transactions!$C98,Customer!$A$2:$A$701,Customer!$B$2:$B$701,"Missing")</f>
        <v>Thenmozhi Menon</v>
      </c>
      <c r="E98" s="38" t="str">
        <f>_xlfn.XLOOKUP(Table14[[#This Row],[Customer_ID]],Table10[Customer_ID],Table10[Membership],"Missing Membership")</f>
        <v>Silver</v>
      </c>
      <c r="F98" s="14" t="s">
        <v>726</v>
      </c>
      <c r="G98" s="16" t="str">
        <f>_xlfn.XLOOKUP(Sales_Transactions!$F98,Products!$A$2:$A$151,Products!$B$2:$B$151,"missing product")</f>
        <v>Aachi Basmati Rice 2kg</v>
      </c>
      <c r="H98" s="16" t="str">
        <f>_xlfn.XLOOKUP(Sales_Transactions!$F98,Table9[Product_ID],Table9[Category],"Missing Catogory")</f>
        <v>Rice</v>
      </c>
      <c r="I98" s="16" t="s">
        <v>588</v>
      </c>
      <c r="J98" s="16" t="str">
        <f>_xlfn.XLOOKUP(Sales_Transactions!$I98,Store!$A$2:$A$181,Store!$B$2:$B$181,"Missing Store")</f>
        <v>FreshMart Lucknow Complex</v>
      </c>
      <c r="K98" s="16" t="str">
        <f>_xlfn.XLOOKUP(Sales_Transactions!$I98,Store!$A$2:$A$181,Store!$D$2:$D$181,"East")</f>
        <v>North</v>
      </c>
      <c r="L98" s="16" t="s">
        <v>589</v>
      </c>
      <c r="M98" s="16" t="s">
        <v>6184</v>
      </c>
      <c r="N98" s="16" t="str">
        <f>_xlfn.XLOOKUP(Sales_Transactions!$L98,Table12[Employee_ID],Table12[Department],"Missing Department")</f>
        <v>Sales</v>
      </c>
      <c r="O98" s="16">
        <v>1</v>
      </c>
      <c r="P98" s="17">
        <v>227</v>
      </c>
      <c r="Q98" s="16">
        <v>0</v>
      </c>
      <c r="R98" s="17">
        <v>0</v>
      </c>
      <c r="S98" s="17">
        <v>261.05</v>
      </c>
      <c r="T98" s="17">
        <v>196.3</v>
      </c>
      <c r="U98" s="17">
        <v>64.75</v>
      </c>
      <c r="V98" s="16" t="s">
        <v>40</v>
      </c>
      <c r="W98" s="16" t="s">
        <v>24</v>
      </c>
      <c r="X98" s="16" t="s">
        <v>55</v>
      </c>
      <c r="Y98" s="16" t="s">
        <v>1906</v>
      </c>
      <c r="Z98" s="16" t="s">
        <v>27</v>
      </c>
    </row>
    <row r="99" spans="1:26" x14ac:dyDescent="0.3">
      <c r="A99" s="10" t="s">
        <v>2007</v>
      </c>
      <c r="B99" s="11">
        <v>46095</v>
      </c>
      <c r="C99" s="12" t="s">
        <v>1669</v>
      </c>
      <c r="D99" s="12" t="str">
        <f>_xlfn.XLOOKUP(Sales_Transactions!$C99,Customer!$A$2:$A$701,Customer!$B$2:$B$701,"Missing")</f>
        <v>Aishwarya Balan</v>
      </c>
      <c r="E99" s="39" t="str">
        <f>_xlfn.XLOOKUP(Table14[[#This Row],[Customer_ID]],Table10[Customer_ID],Table10[Membership],"Missing Membership")</f>
        <v>Bronze</v>
      </c>
      <c r="F99" s="10" t="s">
        <v>621</v>
      </c>
      <c r="G99" s="12" t="str">
        <f>_xlfn.XLOOKUP(Sales_Transactions!$F99,Products!$A$2:$A$151,Products!$B$2:$B$151,"missing product")</f>
        <v>Local Farm Fresh Fruits Combo v2</v>
      </c>
      <c r="H99" s="12" t="str">
        <f>_xlfn.XLOOKUP(Sales_Transactions!$F99,Table9[Product_ID],Table9[Category],"Missing Catogory")</f>
        <v>Fruits</v>
      </c>
      <c r="I99" s="12" t="s">
        <v>1680</v>
      </c>
      <c r="J99" s="12" t="str">
        <f>_xlfn.XLOOKUP(Sales_Transactions!$I99,Store!$A$2:$A$181,Store!$B$2:$B$181,"Missing Store")</f>
        <v>FreshMart Hyderabad Market</v>
      </c>
      <c r="K99" s="12" t="str">
        <f>_xlfn.XLOOKUP(Sales_Transactions!$I99,Store!$A$2:$A$181,Store!$D$2:$D$181,"East")</f>
        <v>South</v>
      </c>
      <c r="L99" s="12" t="s">
        <v>143</v>
      </c>
      <c r="M99" s="12" t="s">
        <v>6243</v>
      </c>
      <c r="N99" s="12" t="str">
        <f>_xlfn.XLOOKUP(Sales_Transactions!$L99,Table12[Employee_ID],Table12[Department],"Missing Department")</f>
        <v>Sales</v>
      </c>
      <c r="O99" s="12">
        <v>3</v>
      </c>
      <c r="P99" s="13">
        <v>327.08</v>
      </c>
      <c r="Q99" s="12">
        <v>15</v>
      </c>
      <c r="R99" s="13">
        <v>147.19</v>
      </c>
      <c r="S99" s="13">
        <v>959.16</v>
      </c>
      <c r="T99" s="13">
        <v>823.83</v>
      </c>
      <c r="U99" s="13">
        <v>135.33000000000001</v>
      </c>
      <c r="V99" s="12" t="s">
        <v>40</v>
      </c>
      <c r="W99" s="12" t="s">
        <v>24</v>
      </c>
      <c r="X99" s="12" t="s">
        <v>25</v>
      </c>
      <c r="Y99" s="12" t="s">
        <v>2008</v>
      </c>
      <c r="Z99" s="12" t="s">
        <v>27</v>
      </c>
    </row>
    <row r="100" spans="1:26" x14ac:dyDescent="0.3">
      <c r="A100" s="14" t="s">
        <v>2009</v>
      </c>
      <c r="B100" s="15">
        <v>45793</v>
      </c>
      <c r="C100" s="16" t="s">
        <v>2010</v>
      </c>
      <c r="D100" s="16" t="str">
        <f>_xlfn.XLOOKUP(Sales_Transactions!$C100,Customer!$A$2:$A$701,Customer!$B$2:$B$701,"Missing")</f>
        <v>Sudha Sekar</v>
      </c>
      <c r="E100" s="38" t="str">
        <f>_xlfn.XLOOKUP(Table14[[#This Row],[Customer_ID]],Table10[Customer_ID],Table10[Membership],"Missing Membership")</f>
        <v>Bronze</v>
      </c>
      <c r="F100" s="14" t="s">
        <v>621</v>
      </c>
      <c r="G100" s="16" t="str">
        <f>_xlfn.XLOOKUP(Sales_Transactions!$F100,Products!$A$2:$A$151,Products!$B$2:$B$151,"missing product")</f>
        <v>Local Farm Fresh Fruits Combo v2</v>
      </c>
      <c r="H100" s="16" t="str">
        <f>_xlfn.XLOOKUP(Sales_Transactions!$F100,Table9[Product_ID],Table9[Category],"Missing Catogory")</f>
        <v>Fruits</v>
      </c>
      <c r="I100" s="16" t="s">
        <v>708</v>
      </c>
      <c r="J100" s="16" t="str">
        <f>_xlfn.XLOOKUP(Sales_Transactions!$I100,Store!$A$2:$A$181,Store!$B$2:$B$181,"Missing Store")</f>
        <v>FreshMart Surat Crossing</v>
      </c>
      <c r="K100" s="16" t="str">
        <f>_xlfn.XLOOKUP(Sales_Transactions!$I100,Store!$A$2:$A$181,Store!$D$2:$D$181,"East")</f>
        <v>West</v>
      </c>
      <c r="L100" s="16" t="s">
        <v>709</v>
      </c>
      <c r="M100" s="16" t="s">
        <v>6245</v>
      </c>
      <c r="N100" s="16" t="str">
        <f>_xlfn.XLOOKUP(Sales_Transactions!$L100,Table12[Employee_ID],Table12[Department],"Missing Department")</f>
        <v>Cashier</v>
      </c>
      <c r="O100" s="16">
        <v>4</v>
      </c>
      <c r="P100" s="17">
        <v>327.08</v>
      </c>
      <c r="Q100" s="16">
        <v>15</v>
      </c>
      <c r="R100" s="17">
        <v>196.25</v>
      </c>
      <c r="S100" s="17">
        <v>1112.07</v>
      </c>
      <c r="T100" s="17">
        <v>1098.44</v>
      </c>
      <c r="U100" s="17">
        <v>13.63</v>
      </c>
      <c r="V100" s="16" t="s">
        <v>40</v>
      </c>
      <c r="W100" s="16" t="s">
        <v>24</v>
      </c>
      <c r="X100" s="16" t="s">
        <v>25</v>
      </c>
      <c r="Y100" s="16" t="s">
        <v>756</v>
      </c>
      <c r="Z100" s="16" t="s">
        <v>49</v>
      </c>
    </row>
    <row r="101" spans="1:26" x14ac:dyDescent="0.3">
      <c r="A101" s="10" t="s">
        <v>2011</v>
      </c>
      <c r="B101" s="11">
        <v>45775</v>
      </c>
      <c r="C101" s="12" t="s">
        <v>1897</v>
      </c>
      <c r="D101" s="12" t="str">
        <f>_xlfn.XLOOKUP(Sales_Transactions!$C101,Customer!$A$2:$A$701,Customer!$B$2:$B$701,"Missing")</f>
        <v>Pandi Chandran</v>
      </c>
      <c r="E101" s="39" t="str">
        <f>_xlfn.XLOOKUP(Table14[[#This Row],[Customer_ID]],Table10[Customer_ID],Table10[Membership],"Missing Membership")</f>
        <v>Gold</v>
      </c>
      <c r="F101" s="10" t="s">
        <v>284</v>
      </c>
      <c r="G101" s="12" t="str">
        <f>_xlfn.XLOOKUP(Sales_Transactions!$F101,Products!$A$2:$A$151,Products!$B$2:$B$151,"missing product")</f>
        <v>Patanjali Shampoo Combo</v>
      </c>
      <c r="H101" s="12" t="str">
        <f>_xlfn.XLOOKUP(Sales_Transactions!$F101,Table9[Product_ID],Table9[Category],"Missing Catogory")</f>
        <v>Personal Care</v>
      </c>
      <c r="I101" s="12" t="s">
        <v>633</v>
      </c>
      <c r="J101" s="12" t="str">
        <f>_xlfn.XLOOKUP(Sales_Transactions!$I101,Store!$A$2:$A$181,Store!$B$2:$B$181,"Missing Store")</f>
        <v>FreshMart Kochi Colony</v>
      </c>
      <c r="K101" s="12" t="str">
        <f>_xlfn.XLOOKUP(Sales_Transactions!$I101,Store!$A$2:$A$181,Store!$D$2:$D$181,"East")</f>
        <v>South</v>
      </c>
      <c r="L101" s="12" t="s">
        <v>2012</v>
      </c>
      <c r="M101" s="12" t="s">
        <v>6263</v>
      </c>
      <c r="N101" s="12" t="str">
        <f>_xlfn.XLOOKUP(Sales_Transactions!$L101,Table12[Employee_ID],Table12[Department],"Missing Department")</f>
        <v>Inventory</v>
      </c>
      <c r="O101" s="12">
        <v>7</v>
      </c>
      <c r="P101" s="13">
        <v>75.44</v>
      </c>
      <c r="Q101" s="12">
        <v>0</v>
      </c>
      <c r="R101" s="13">
        <v>0</v>
      </c>
      <c r="S101" s="13">
        <v>528.08000000000004</v>
      </c>
      <c r="T101" s="13">
        <v>380.24</v>
      </c>
      <c r="U101" s="13">
        <v>147.84</v>
      </c>
      <c r="V101" s="12" t="s">
        <v>40</v>
      </c>
      <c r="W101" s="12" t="s">
        <v>24</v>
      </c>
      <c r="X101" s="12" t="s">
        <v>25</v>
      </c>
      <c r="Y101" s="12" t="s">
        <v>2013</v>
      </c>
      <c r="Z101" s="12" t="s">
        <v>49</v>
      </c>
    </row>
    <row r="102" spans="1:26" x14ac:dyDescent="0.3">
      <c r="A102" s="14" t="s">
        <v>2019</v>
      </c>
      <c r="B102" s="15">
        <v>45953</v>
      </c>
      <c r="C102" s="16" t="s">
        <v>2020</v>
      </c>
      <c r="D102" s="16" t="str">
        <f>_xlfn.XLOOKUP(Sales_Transactions!$C102,Customer!$A$2:$A$701,Customer!$B$2:$B$701,"Missing")</f>
        <v>Mani Pandian</v>
      </c>
      <c r="E102" s="38" t="str">
        <f>_xlfn.XLOOKUP(Table14[[#This Row],[Customer_ID]],Table10[Customer_ID],Table10[Membership],"Missing Membership")</f>
        <v>Silver</v>
      </c>
      <c r="F102" s="14" t="s">
        <v>498</v>
      </c>
      <c r="G102" s="16" t="str">
        <f>_xlfn.XLOOKUP(Sales_Transactions!$F102,Products!$A$2:$A$151,Products!$B$2:$B$151,"missing product")</f>
        <v>Local Farm Fresh Vegetables 200g</v>
      </c>
      <c r="H102" s="16" t="str">
        <f>_xlfn.XLOOKUP(Sales_Transactions!$F102,Table9[Product_ID],Table9[Category],"Missing Catogory")</f>
        <v>Vegetables</v>
      </c>
      <c r="I102" s="16" t="s">
        <v>588</v>
      </c>
      <c r="J102" s="16" t="str">
        <f>_xlfn.XLOOKUP(Sales_Transactions!$I102,Store!$A$2:$A$181,Store!$B$2:$B$181,"Missing Store")</f>
        <v>FreshMart Lucknow Complex</v>
      </c>
      <c r="K102" s="16" t="str">
        <f>_xlfn.XLOOKUP(Sales_Transactions!$I102,Store!$A$2:$A$181,Store!$D$2:$D$181,"East")</f>
        <v>North</v>
      </c>
      <c r="L102" s="16" t="s">
        <v>589</v>
      </c>
      <c r="M102" s="16" t="s">
        <v>6184</v>
      </c>
      <c r="N102" s="16" t="str">
        <f>_xlfn.XLOOKUP(Sales_Transactions!$L102,Table12[Employee_ID],Table12[Department],"Missing Department")</f>
        <v>Sales</v>
      </c>
      <c r="O102" s="16">
        <v>1</v>
      </c>
      <c r="P102" s="17">
        <v>401.06</v>
      </c>
      <c r="Q102" s="16">
        <v>0</v>
      </c>
      <c r="R102" s="17">
        <v>0</v>
      </c>
      <c r="S102" s="17">
        <v>401.06</v>
      </c>
      <c r="T102" s="17">
        <v>347.47</v>
      </c>
      <c r="U102" s="17">
        <v>53.59</v>
      </c>
      <c r="V102" s="16" t="s">
        <v>40</v>
      </c>
      <c r="W102" s="16" t="s">
        <v>24</v>
      </c>
      <c r="X102" s="16" t="s">
        <v>25</v>
      </c>
      <c r="Y102" s="16" t="s">
        <v>2021</v>
      </c>
      <c r="Z102" s="16" t="s">
        <v>49</v>
      </c>
    </row>
    <row r="103" spans="1:26" x14ac:dyDescent="0.3">
      <c r="A103" s="10" t="s">
        <v>2039</v>
      </c>
      <c r="B103" s="11">
        <v>46091</v>
      </c>
      <c r="C103" s="12" t="s">
        <v>2040</v>
      </c>
      <c r="D103" s="12" t="str">
        <f>_xlfn.XLOOKUP(Sales_Transactions!$C103,Customer!$A$2:$A$701,Customer!$B$2:$B$701,"Missing")</f>
        <v>Ezhil Balan</v>
      </c>
      <c r="E103" s="39" t="str">
        <f>_xlfn.XLOOKUP(Table14[[#This Row],[Customer_ID]],Table10[Customer_ID],Table10[Membership],"Missing Membership")</f>
        <v>GOLD</v>
      </c>
      <c r="F103" s="10" t="s">
        <v>554</v>
      </c>
      <c r="G103" s="12" t="str">
        <f>_xlfn.XLOOKUP(Sales_Transactions!$F103,Products!$A$2:$A$151,Products!$B$2:$B$151,"missing product")</f>
        <v>Dove Shampoo 2kg</v>
      </c>
      <c r="H103" s="12" t="str">
        <f>_xlfn.XLOOKUP(Sales_Transactions!$F103,Table9[Product_ID],Table9[Category],"Missing Catogory")</f>
        <v>Personal Care</v>
      </c>
      <c r="I103" s="12" t="s">
        <v>355</v>
      </c>
      <c r="J103" s="12" t="str">
        <f>_xlfn.XLOOKUP(Sales_Transactions!$I103,Store!$A$2:$A$181,Store!$B$2:$B$181,"Missing Store")</f>
        <v>FreshMart Salem Hub</v>
      </c>
      <c r="K103" s="12" t="str">
        <f>_xlfn.XLOOKUP(Sales_Transactions!$I103,Store!$A$2:$A$181,Store!$D$2:$D$181,"East")</f>
        <v>South</v>
      </c>
      <c r="L103" s="12" t="s">
        <v>356</v>
      </c>
      <c r="M103" s="12" t="s">
        <v>6210</v>
      </c>
      <c r="N103" s="12" t="str">
        <f>_xlfn.XLOOKUP(Sales_Transactions!$L103,Table12[Employee_ID],Table12[Department],"Missing Department")</f>
        <v>Cashier</v>
      </c>
      <c r="O103" s="12">
        <v>3</v>
      </c>
      <c r="P103" s="13">
        <v>491.81</v>
      </c>
      <c r="Q103" s="12">
        <v>10</v>
      </c>
      <c r="R103" s="13">
        <v>147.54</v>
      </c>
      <c r="S103" s="13">
        <v>1327.89</v>
      </c>
      <c r="T103" s="13">
        <v>1096.71</v>
      </c>
      <c r="U103" s="13">
        <v>231.18</v>
      </c>
      <c r="V103" s="12" t="s">
        <v>40</v>
      </c>
      <c r="W103" s="12" t="s">
        <v>24</v>
      </c>
      <c r="X103" s="12" t="s">
        <v>25</v>
      </c>
      <c r="Y103" s="12" t="s">
        <v>2041</v>
      </c>
      <c r="Z103" s="12" t="s">
        <v>49</v>
      </c>
    </row>
    <row r="104" spans="1:26" x14ac:dyDescent="0.3">
      <c r="A104" s="14" t="s">
        <v>2042</v>
      </c>
      <c r="B104" s="15">
        <v>46108</v>
      </c>
      <c r="C104" s="16" t="s">
        <v>2043</v>
      </c>
      <c r="D104" s="16" t="str">
        <f>_xlfn.XLOOKUP(Sales_Transactions!$C104,Customer!$A$2:$A$701,Customer!$B$2:$B$701,"Missing")</f>
        <v>Nithya Nathan</v>
      </c>
      <c r="E104" s="38" t="str">
        <f>_xlfn.XLOOKUP(Table14[[#This Row],[Customer_ID]],Table10[Customer_ID],Table10[Membership],"Missing Membership")</f>
        <v>Bronze</v>
      </c>
      <c r="F104" s="14" t="s">
        <v>158</v>
      </c>
      <c r="G104" s="16" t="str">
        <f>_xlfn.XLOOKUP(Sales_Transactions!$F104,Products!$A$2:$A$151,Products!$B$2:$B$151,"missing product")</f>
        <v>Daawat Basmati Rice 2kg</v>
      </c>
      <c r="H104" s="16" t="str">
        <f>_xlfn.XLOOKUP(Sales_Transactions!$F104,Table9[Product_ID],Table9[Category],"Missing Catogory")</f>
        <v>Rice</v>
      </c>
      <c r="I104" s="16" t="s">
        <v>1474</v>
      </c>
      <c r="J104" s="16" t="str">
        <f>_xlfn.XLOOKUP(Sales_Transactions!$I104,Store!$A$2:$A$181,Store!$B$2:$B$181,"Missing Store")</f>
        <v>FreshMart Delhi Towers</v>
      </c>
      <c r="K104" s="16" t="str">
        <f>_xlfn.XLOOKUP(Sales_Transactions!$I104,Store!$A$2:$A$181,Store!$D$2:$D$181,"East")</f>
        <v>North</v>
      </c>
      <c r="L104" s="16" t="s">
        <v>1374</v>
      </c>
      <c r="M104" s="16" t="s">
        <v>6128</v>
      </c>
      <c r="N104" s="16" t="str">
        <f>_xlfn.XLOOKUP(Sales_Transactions!$L104,Table12[Employee_ID],Table12[Department],"Missing Department")</f>
        <v>Cashier</v>
      </c>
      <c r="O104" s="16">
        <v>4</v>
      </c>
      <c r="P104" s="17">
        <v>306.62</v>
      </c>
      <c r="Q104" s="16">
        <v>0</v>
      </c>
      <c r="R104" s="17">
        <v>0</v>
      </c>
      <c r="S104" s="17">
        <v>1226.48</v>
      </c>
      <c r="T104" s="17">
        <v>1039.72</v>
      </c>
      <c r="U104" s="17">
        <v>186.76</v>
      </c>
      <c r="V104" s="16" t="s">
        <v>40</v>
      </c>
      <c r="W104" s="16" t="s">
        <v>24</v>
      </c>
      <c r="X104" s="16" t="s">
        <v>33</v>
      </c>
      <c r="Y104" s="16" t="s">
        <v>2044</v>
      </c>
      <c r="Z104" s="16" t="s">
        <v>49</v>
      </c>
    </row>
    <row r="105" spans="1:26" x14ac:dyDescent="0.3">
      <c r="A105" s="10" t="s">
        <v>2045</v>
      </c>
      <c r="B105" s="11">
        <v>46104</v>
      </c>
      <c r="C105" s="12" t="s">
        <v>2046</v>
      </c>
      <c r="D105" s="12" t="str">
        <f>_xlfn.XLOOKUP(Sales_Transactions!$C105,Customer!$A$2:$A$701,Customer!$B$2:$B$701,"Missing")</f>
        <v>Balaji Mudaliar</v>
      </c>
      <c r="E105" s="39" t="str">
        <f>_xlfn.XLOOKUP(Table14[[#This Row],[Customer_ID]],Table10[Customer_ID],Table10[Membership],"Missing Membership")</f>
        <v>Gold</v>
      </c>
      <c r="F105" s="10" t="s">
        <v>1328</v>
      </c>
      <c r="G105" s="12" t="str">
        <f>_xlfn.XLOOKUP(Sales_Transactions!$F105,Products!$A$2:$A$151,Products!$B$2:$B$151,"missing product")</f>
        <v>Eveready Batteries 250ml</v>
      </c>
      <c r="H105" s="12" t="str">
        <f>_xlfn.XLOOKUP(Sales_Transactions!$F105,Table9[Product_ID],Table9[Category],"Missing Catogory")</f>
        <v>Household</v>
      </c>
      <c r="I105" s="12" t="s">
        <v>2047</v>
      </c>
      <c r="J105" s="12" t="str">
        <f>_xlfn.XLOOKUP(Sales_Transactions!$I105,Store!$A$2:$A$181,Store!$B$2:$B$181,"Missing Store")</f>
        <v>FreshMart Patna Arcade</v>
      </c>
      <c r="K105" s="12" t="str">
        <f>_xlfn.XLOOKUP(Sales_Transactions!$I105,Store!$A$2:$A$181,Store!$D$2:$D$181,"East")</f>
        <v>East</v>
      </c>
      <c r="L105" s="12" t="s">
        <v>1992</v>
      </c>
      <c r="M105" s="12" t="s">
        <v>6313</v>
      </c>
      <c r="N105" s="12" t="str">
        <f>_xlfn.XLOOKUP(Sales_Transactions!$L105,Table12[Employee_ID],Table12[Department],"Missing Department")</f>
        <v>Sales</v>
      </c>
      <c r="O105" s="12">
        <v>7</v>
      </c>
      <c r="P105" s="13">
        <v>56.88</v>
      </c>
      <c r="Q105" s="12">
        <v>20</v>
      </c>
      <c r="R105" s="13">
        <v>79.63</v>
      </c>
      <c r="S105" s="13">
        <v>318.52999999999997</v>
      </c>
      <c r="T105" s="13">
        <v>314.72000000000003</v>
      </c>
      <c r="U105" s="13">
        <v>3.81</v>
      </c>
      <c r="V105" s="12" t="s">
        <v>40</v>
      </c>
      <c r="W105" s="12" t="s">
        <v>24</v>
      </c>
      <c r="X105" s="12" t="s">
        <v>25</v>
      </c>
      <c r="Y105" s="12" t="s">
        <v>2048</v>
      </c>
      <c r="Z105" s="12" t="s">
        <v>49</v>
      </c>
    </row>
    <row r="106" spans="1:26" x14ac:dyDescent="0.3">
      <c r="A106" s="14" t="s">
        <v>2060</v>
      </c>
      <c r="B106" s="15">
        <v>46093</v>
      </c>
      <c r="C106" s="16" t="s">
        <v>2061</v>
      </c>
      <c r="D106" s="16" t="str">
        <f>_xlfn.XLOOKUP(Sales_Transactions!$C106,Customer!$A$2:$A$701,Customer!$B$2:$B$701,"Missing")</f>
        <v>Harini Pandian</v>
      </c>
      <c r="E106" s="38" t="str">
        <f>_xlfn.XLOOKUP(Table14[[#This Row],[Customer_ID]],Table10[Customer_ID],Table10[Membership],"Missing Membership")</f>
        <v>Silver</v>
      </c>
      <c r="F106" s="14" t="s">
        <v>37</v>
      </c>
      <c r="G106" s="16" t="str">
        <f>_xlfn.XLOOKUP(Sales_Transactions!$F106,Products!$A$2:$A$151,Products!$B$2:$B$151,"missing product")</f>
        <v>Gold Winner Sunflower Oil 200g</v>
      </c>
      <c r="H106" s="16" t="str">
        <f>_xlfn.XLOOKUP(Sales_Transactions!$F106,Table9[Product_ID],Table9[Category],"Missing Catogory")</f>
        <v>Oil</v>
      </c>
      <c r="I106" s="16" t="s">
        <v>670</v>
      </c>
      <c r="J106" s="16" t="str">
        <f>_xlfn.XLOOKUP(Sales_Transactions!$I106,Store!$A$2:$A$181,Store!$B$2:$B$181,"Missing Store")</f>
        <v>FreshMart Mumbai Extension</v>
      </c>
      <c r="K106" s="16" t="str">
        <f>_xlfn.XLOOKUP(Sales_Transactions!$I106,Store!$A$2:$A$181,Store!$D$2:$D$181,"East")</f>
        <v>West</v>
      </c>
      <c r="L106" s="16" t="s">
        <v>661</v>
      </c>
      <c r="M106" s="16" t="s">
        <v>4808</v>
      </c>
      <c r="N106" s="16" t="str">
        <f>_xlfn.XLOOKUP(Sales_Transactions!$L106,Table12[Employee_ID],Table12[Department],"Missing Department")</f>
        <v>Cashier</v>
      </c>
      <c r="O106" s="16">
        <v>5</v>
      </c>
      <c r="P106" s="17">
        <v>234.86</v>
      </c>
      <c r="Q106" s="16">
        <v>0</v>
      </c>
      <c r="R106" s="17">
        <v>0</v>
      </c>
      <c r="S106" s="17">
        <v>1174.3</v>
      </c>
      <c r="T106" s="17">
        <v>1066.1500000000001</v>
      </c>
      <c r="U106" s="17">
        <v>108.15</v>
      </c>
      <c r="V106" s="16" t="s">
        <v>40</v>
      </c>
      <c r="W106" s="16" t="s">
        <v>24</v>
      </c>
      <c r="X106" s="16" t="s">
        <v>25</v>
      </c>
      <c r="Y106" s="16" t="s">
        <v>1399</v>
      </c>
      <c r="Z106" s="16" t="s">
        <v>49</v>
      </c>
    </row>
    <row r="107" spans="1:26" x14ac:dyDescent="0.3">
      <c r="A107" s="10" t="s">
        <v>2070</v>
      </c>
      <c r="B107" s="11">
        <v>45927</v>
      </c>
      <c r="C107" s="12" t="s">
        <v>2071</v>
      </c>
      <c r="D107" s="12" t="str">
        <f>_xlfn.XLOOKUP(Sales_Transactions!$C107,Customer!$A$2:$A$701,Customer!$B$2:$B$701,"Missing")</f>
        <v>Hariharan Iyer</v>
      </c>
      <c r="E107" s="39" t="str">
        <f>_xlfn.XLOOKUP(Table14[[#This Row],[Customer_ID]],Table10[Customer_ID],Table10[Membership],"Missing Membership")</f>
        <v>Bronze</v>
      </c>
      <c r="F107" s="10" t="s">
        <v>1537</v>
      </c>
      <c r="G107" s="12" t="str">
        <f>_xlfn.XLOOKUP(Sales_Transactions!$F107,Products!$A$2:$A$151,Products!$B$2:$B$151,"missing product")</f>
        <v>Lizol Floor Cleaner 200g</v>
      </c>
      <c r="H107" s="12" t="str">
        <f>_xlfn.XLOOKUP(Sales_Transactions!$F107,Table9[Product_ID],Table9[Category],"Missing Catogory")</f>
        <v>Cleaning</v>
      </c>
      <c r="I107" s="12" t="s">
        <v>125</v>
      </c>
      <c r="J107" s="12" t="str">
        <f>_xlfn.XLOOKUP(Sales_Transactions!$I107,Store!$A$2:$A$181,Store!$B$2:$B$181,"Missing Store")</f>
        <v>FreshMart Salem Main Road</v>
      </c>
      <c r="K107" s="12" t="str">
        <f>_xlfn.XLOOKUP(Sales_Transactions!$I107,Store!$A$2:$A$181,Store!$D$2:$D$181,"East")</f>
        <v>South</v>
      </c>
      <c r="L107" s="12" t="s">
        <v>647</v>
      </c>
      <c r="M107" s="12" t="s">
        <v>6234</v>
      </c>
      <c r="N107" s="12" t="str">
        <f>_xlfn.XLOOKUP(Sales_Transactions!$L107,Table12[Employee_ID],Table12[Department],"Missing Department")</f>
        <v>Sales</v>
      </c>
      <c r="O107" s="12">
        <v>3</v>
      </c>
      <c r="P107" s="13">
        <v>66.400000000000006</v>
      </c>
      <c r="Q107" s="12">
        <v>15</v>
      </c>
      <c r="R107" s="13">
        <v>29.88</v>
      </c>
      <c r="S107" s="13">
        <v>194.72</v>
      </c>
      <c r="T107" s="13">
        <v>149.97</v>
      </c>
      <c r="U107" s="13">
        <v>44.75</v>
      </c>
      <c r="V107" s="12" t="s">
        <v>40</v>
      </c>
      <c r="W107" s="12" t="s">
        <v>24</v>
      </c>
      <c r="X107" s="12" t="s">
        <v>25</v>
      </c>
      <c r="Y107" s="12" t="s">
        <v>2072</v>
      </c>
      <c r="Z107" s="12" t="s">
        <v>27</v>
      </c>
    </row>
    <row r="108" spans="1:26" x14ac:dyDescent="0.3">
      <c r="A108" s="14" t="s">
        <v>2084</v>
      </c>
      <c r="B108" s="15">
        <v>46006</v>
      </c>
      <c r="C108" s="16" t="s">
        <v>1632</v>
      </c>
      <c r="D108" s="16" t="str">
        <f>_xlfn.XLOOKUP(Sales_Transactions!$C108,Customer!$A$2:$A$701,Customer!$B$2:$B$701,"Missing")</f>
        <v>Eswari Raj</v>
      </c>
      <c r="E108" s="38" t="str">
        <f>_xlfn.XLOOKUP(Table14[[#This Row],[Customer_ID]],Table10[Customer_ID],Table10[Membership],"Missing Membership")</f>
        <v>Silver</v>
      </c>
      <c r="F108" s="14" t="s">
        <v>811</v>
      </c>
      <c r="G108" s="16" t="str">
        <f>_xlfn.XLOOKUP(Sales_Transactions!$F108,Products!$A$2:$A$151,Products!$B$2:$B$151,"missing product")</f>
        <v>Lays Namkeen 2kg</v>
      </c>
      <c r="H108" s="16" t="str">
        <f>_xlfn.XLOOKUP(Sales_Transactions!$F108,Table9[Product_ID],Table9[Category],"Missing Catogory")</f>
        <v>Snacks</v>
      </c>
      <c r="I108" s="16" t="s">
        <v>243</v>
      </c>
      <c r="J108" s="16" t="str">
        <f>_xlfn.XLOOKUP(Sales_Transactions!$I108,Store!$A$2:$A$181,Store!$B$2:$B$181,"Missing Store")</f>
        <v>FreshMart Tiruppur Complex</v>
      </c>
      <c r="K108" s="16" t="str">
        <f>_xlfn.XLOOKUP(Sales_Transactions!$I108,Store!$A$2:$A$181,Store!$D$2:$D$181,"East")</f>
        <v>South</v>
      </c>
      <c r="L108" s="16" t="s">
        <v>239</v>
      </c>
      <c r="M108" s="16" t="s">
        <v>6235</v>
      </c>
      <c r="N108" s="16" t="str">
        <f>_xlfn.XLOOKUP(Sales_Transactions!$L108,Table12[Employee_ID],Table12[Department],"Missing Department")</f>
        <v>Sales</v>
      </c>
      <c r="O108" s="16">
        <v>1</v>
      </c>
      <c r="P108" s="17">
        <v>530.16</v>
      </c>
      <c r="Q108" s="16">
        <v>0</v>
      </c>
      <c r="R108" s="17">
        <v>0</v>
      </c>
      <c r="S108" s="17">
        <v>530.16</v>
      </c>
      <c r="T108" s="17">
        <v>379.19</v>
      </c>
      <c r="U108" s="17">
        <v>150.97</v>
      </c>
      <c r="V108" s="16" t="s">
        <v>40</v>
      </c>
      <c r="W108" s="16" t="s">
        <v>24</v>
      </c>
      <c r="X108" s="16" t="s">
        <v>25</v>
      </c>
      <c r="Y108" s="16" t="s">
        <v>924</v>
      </c>
      <c r="Z108" s="16" t="s">
        <v>49</v>
      </c>
    </row>
    <row r="109" spans="1:26" x14ac:dyDescent="0.3">
      <c r="A109" s="10" t="s">
        <v>2090</v>
      </c>
      <c r="B109" s="11">
        <v>45788</v>
      </c>
      <c r="C109" s="12" t="s">
        <v>1331</v>
      </c>
      <c r="D109" s="12" t="str">
        <f>_xlfn.XLOOKUP(Sales_Transactions!$C109,Customer!$A$2:$A$701,Customer!$B$2:$B$701,"Missing")</f>
        <v>Geetha Achari</v>
      </c>
      <c r="E109" s="39" t="str">
        <f>_xlfn.XLOOKUP(Table14[[#This Row],[Customer_ID]],Table10[Customer_ID],Table10[Membership],"Missing Membership")</f>
        <v>Silver</v>
      </c>
      <c r="F109" s="10" t="s">
        <v>124</v>
      </c>
      <c r="G109" s="12" t="str">
        <f>_xlfn.XLOOKUP(Sales_Transactions!$F109,Products!$A$2:$A$151,Products!$B$2:$B$151,"missing product")</f>
        <v>Aavin Milk Pack</v>
      </c>
      <c r="H109" s="12" t="str">
        <f>_xlfn.XLOOKUP(Sales_Transactions!$F109,Table9[Product_ID],Table9[Category],"Missing Catogory")</f>
        <v>Dairy</v>
      </c>
      <c r="I109" s="12" t="s">
        <v>622</v>
      </c>
      <c r="J109" s="12" t="str">
        <f>_xlfn.XLOOKUP(Sales_Transactions!$I109,Store!$A$2:$A$181,Store!$B$2:$B$181,"Missing Store")</f>
        <v>FreshMart Mysuru Arcade</v>
      </c>
      <c r="K109" s="12" t="str">
        <f>_xlfn.XLOOKUP(Sales_Transactions!$I109,Store!$A$2:$A$181,Store!$D$2:$D$181,"East")</f>
        <v>South</v>
      </c>
      <c r="L109" s="12" t="s">
        <v>623</v>
      </c>
      <c r="M109" s="12" t="s">
        <v>6251</v>
      </c>
      <c r="N109" s="12" t="str">
        <f>_xlfn.XLOOKUP(Sales_Transactions!$L109,Table12[Employee_ID],Table12[Department],"Missing Department")</f>
        <v>Store Manager</v>
      </c>
      <c r="O109" s="12">
        <v>1</v>
      </c>
      <c r="P109" s="13">
        <v>397.22</v>
      </c>
      <c r="Q109" s="12">
        <v>15</v>
      </c>
      <c r="R109" s="13">
        <v>59.58</v>
      </c>
      <c r="S109" s="13">
        <v>388.29</v>
      </c>
      <c r="T109" s="13">
        <v>319.37</v>
      </c>
      <c r="U109" s="13">
        <v>68.92</v>
      </c>
      <c r="V109" s="12" t="s">
        <v>40</v>
      </c>
      <c r="W109" s="12" t="s">
        <v>24</v>
      </c>
      <c r="X109" s="12" t="s">
        <v>33</v>
      </c>
      <c r="Y109" s="12" t="s">
        <v>2091</v>
      </c>
      <c r="Z109" s="12" t="s">
        <v>27</v>
      </c>
    </row>
    <row r="110" spans="1:26" x14ac:dyDescent="0.3">
      <c r="A110" s="14" t="s">
        <v>2092</v>
      </c>
      <c r="B110" s="15">
        <v>46021</v>
      </c>
      <c r="C110" s="16" t="s">
        <v>1199</v>
      </c>
      <c r="D110" s="16" t="str">
        <f>_xlfn.XLOOKUP(Sales_Transactions!$C110,Customer!$A$2:$A$701,Customer!$B$2:$B$701,"Missing")</f>
        <v>Pandi Raj</v>
      </c>
      <c r="E110" s="38" t="str">
        <f>_xlfn.XLOOKUP(Table14[[#This Row],[Customer_ID]],Table10[Customer_ID],Table10[Membership],"Missing Membership")</f>
        <v>Silver</v>
      </c>
      <c r="F110" s="14" t="s">
        <v>377</v>
      </c>
      <c r="G110" s="16" t="str">
        <f>_xlfn.XLOOKUP(Sales_Transactions!$F110,Products!$A$2:$A$151,Products!$B$2:$B$151,"missing product")</f>
        <v>Eveready Batteries Combo</v>
      </c>
      <c r="H110" s="16" t="str">
        <f>_xlfn.XLOOKUP(Sales_Transactions!$F110,Table9[Product_ID],Table9[Category],"Missing Catogory")</f>
        <v>Household</v>
      </c>
      <c r="I110" s="16" t="s">
        <v>1452</v>
      </c>
      <c r="J110" s="16" t="str">
        <f>_xlfn.XLOOKUP(Sales_Transactions!$I110,Store!$A$2:$A$181,Store!$B$2:$B$181,"Missing Store")</f>
        <v>FreshMart Nagpur Market</v>
      </c>
      <c r="K110" s="16" t="str">
        <f>_xlfn.XLOOKUP(Sales_Transactions!$I110,Store!$A$2:$A$181,Store!$D$2:$D$181,"East")</f>
        <v>South</v>
      </c>
      <c r="L110" s="16" t="s">
        <v>1453</v>
      </c>
      <c r="M110" s="16" t="s">
        <v>6133</v>
      </c>
      <c r="N110" s="16" t="str">
        <f>_xlfn.XLOOKUP(Sales_Transactions!$L110,Table12[Employee_ID],Table12[Department],"Missing Department")</f>
        <v>Cashier</v>
      </c>
      <c r="O110" s="16">
        <v>1</v>
      </c>
      <c r="P110" s="17">
        <v>53.39</v>
      </c>
      <c r="Q110" s="16">
        <v>15</v>
      </c>
      <c r="R110" s="17">
        <v>8.01</v>
      </c>
      <c r="S110" s="17">
        <v>45.38</v>
      </c>
      <c r="T110" s="17">
        <v>43.01</v>
      </c>
      <c r="U110" s="17">
        <v>2.37</v>
      </c>
      <c r="V110" s="16" t="s">
        <v>40</v>
      </c>
      <c r="W110" s="16" t="s">
        <v>24</v>
      </c>
      <c r="X110" s="16" t="s">
        <v>55</v>
      </c>
      <c r="Y110" s="16" t="s">
        <v>2093</v>
      </c>
      <c r="Z110" s="16" t="s">
        <v>49</v>
      </c>
    </row>
    <row r="111" spans="1:26" x14ac:dyDescent="0.3">
      <c r="A111" s="10" t="s">
        <v>2113</v>
      </c>
      <c r="B111" s="11">
        <v>45990</v>
      </c>
      <c r="C111" s="12" t="s">
        <v>1523</v>
      </c>
      <c r="D111" s="12" t="str">
        <f>_xlfn.XLOOKUP(Sales_Transactions!$C111,Customer!$A$2:$A$701,Customer!$B$2:$B$701,"Missing")</f>
        <v>Meena Selvam</v>
      </c>
      <c r="E111" s="39" t="str">
        <f>_xlfn.XLOOKUP(Table14[[#This Row],[Customer_ID]],Table10[Customer_ID],Table10[Membership],"Missing Membership")</f>
        <v>Bronze</v>
      </c>
      <c r="F111" s="10" t="s">
        <v>147</v>
      </c>
      <c r="G111" s="12" t="str">
        <f>_xlfn.XLOOKUP(Sales_Transactions!$F111,Products!$A$2:$A$151,Products!$B$2:$B$151,"missing product")</f>
        <v>Pepsi Tea 200g</v>
      </c>
      <c r="H111" s="12" t="str">
        <f>_xlfn.XLOOKUP(Sales_Transactions!$F111,Table9[Product_ID],Table9[Category],"Missing Catogory")</f>
        <v>Beverages</v>
      </c>
      <c r="I111" s="12" t="s">
        <v>973</v>
      </c>
      <c r="J111" s="12" t="str">
        <f>_xlfn.XLOOKUP(Sales_Transactions!$I111,Store!$A$2:$A$181,Store!$B$2:$B$181,"Missing Store")</f>
        <v>FreshMart Pune Junction</v>
      </c>
      <c r="K111" s="12" t="str">
        <f>_xlfn.XLOOKUP(Sales_Transactions!$I111,Store!$A$2:$A$181,Store!$D$2:$D$181,"East")</f>
        <v>West</v>
      </c>
      <c r="L111" s="12" t="s">
        <v>974</v>
      </c>
      <c r="M111" s="12" t="s">
        <v>6390</v>
      </c>
      <c r="N111" s="12" t="str">
        <f>_xlfn.XLOOKUP(Sales_Transactions!$L111,Table12[Employee_ID],Table12[Department],"Missing Department")</f>
        <v>Cashier</v>
      </c>
      <c r="O111" s="12">
        <v>3</v>
      </c>
      <c r="P111" s="13">
        <v>332.73</v>
      </c>
      <c r="Q111" s="12">
        <v>0</v>
      </c>
      <c r="R111" s="13">
        <v>0</v>
      </c>
      <c r="S111" s="13">
        <v>1147.92</v>
      </c>
      <c r="T111" s="13">
        <v>783.66</v>
      </c>
      <c r="U111" s="13">
        <v>364.26</v>
      </c>
      <c r="V111" s="12" t="s">
        <v>40</v>
      </c>
      <c r="W111" s="12" t="s">
        <v>24</v>
      </c>
      <c r="X111" s="12" t="s">
        <v>25</v>
      </c>
      <c r="Y111" s="12" t="s">
        <v>1831</v>
      </c>
      <c r="Z111" s="12" t="s">
        <v>27</v>
      </c>
    </row>
    <row r="112" spans="1:26" x14ac:dyDescent="0.3">
      <c r="A112" s="14" t="s">
        <v>2116</v>
      </c>
      <c r="B112" s="15">
        <v>45992</v>
      </c>
      <c r="C112" s="16" t="s">
        <v>169</v>
      </c>
      <c r="D112" s="16" t="str">
        <f>_xlfn.XLOOKUP(Sales_Transactions!$C112,Customer!$A$2:$A$701,Customer!$B$2:$B$701,"Missing")</f>
        <v>Kamala Iyer</v>
      </c>
      <c r="E112" s="38" t="str">
        <f>_xlfn.XLOOKUP(Table14[[#This Row],[Customer_ID]],Table10[Customer_ID],Table10[Membership],"Missing Membership")</f>
        <v>Silver</v>
      </c>
      <c r="F112" s="14" t="s">
        <v>77</v>
      </c>
      <c r="G112" s="16" t="str">
        <f>_xlfn.XLOOKUP(Sales_Transactions!$F112,Products!$A$2:$A$151,Products!$B$2:$B$151,"missing product")</f>
        <v>India Gate Basmati Rice 250ml</v>
      </c>
      <c r="H112" s="16" t="str">
        <f>_xlfn.XLOOKUP(Sales_Transactions!$F112,Table9[Product_ID],Table9[Category],"Missing Catogory")</f>
        <v>Rice</v>
      </c>
      <c r="I112" s="16" t="s">
        <v>1066</v>
      </c>
      <c r="J112" s="16" t="str">
        <f>_xlfn.XLOOKUP(Sales_Transactions!$I112,Store!$A$2:$A$181,Store!$B$2:$B$181,"Missing Store")</f>
        <v>FreshMart Mysuru Colony</v>
      </c>
      <c r="K112" s="16" t="str">
        <f>_xlfn.XLOOKUP(Sales_Transactions!$I112,Store!$A$2:$A$181,Store!$D$2:$D$181,"East")</f>
        <v>South</v>
      </c>
      <c r="L112" s="16" t="s">
        <v>1200</v>
      </c>
      <c r="M112" s="16" t="s">
        <v>5529</v>
      </c>
      <c r="N112" s="16" t="str">
        <f>_xlfn.XLOOKUP(Sales_Transactions!$L112,Table12[Employee_ID],Table12[Department],"Missing Department")</f>
        <v>Operations</v>
      </c>
      <c r="O112" s="16">
        <v>4</v>
      </c>
      <c r="P112" s="17">
        <v>131.03</v>
      </c>
      <c r="Q112" s="16">
        <v>20</v>
      </c>
      <c r="R112" s="17">
        <v>104.82</v>
      </c>
      <c r="S112" s="17">
        <v>419.3</v>
      </c>
      <c r="T112" s="17">
        <v>469.08</v>
      </c>
      <c r="U112" s="17">
        <v>-49.78</v>
      </c>
      <c r="V112" s="16" t="s">
        <v>40</v>
      </c>
      <c r="W112" s="16" t="s">
        <v>24</v>
      </c>
      <c r="X112" s="16" t="s">
        <v>25</v>
      </c>
      <c r="Y112" s="16" t="s">
        <v>2117</v>
      </c>
      <c r="Z112" s="16" t="s">
        <v>49</v>
      </c>
    </row>
    <row r="113" spans="1:26" x14ac:dyDescent="0.3">
      <c r="A113" s="10" t="s">
        <v>2141</v>
      </c>
      <c r="B113" s="11">
        <v>46102</v>
      </c>
      <c r="C113" s="12" t="s">
        <v>112</v>
      </c>
      <c r="D113" s="12" t="str">
        <f>_xlfn.XLOOKUP(Sales_Transactions!$C113,Customer!$A$2:$A$701,Customer!$B$2:$B$701,"Missing")</f>
        <v>Elango Balan</v>
      </c>
      <c r="E113" s="39" t="str">
        <f>_xlfn.XLOOKUP(Table14[[#This Row],[Customer_ID]],Table10[Customer_ID],Table10[Membership],"Missing Membership")</f>
        <v>Bronze</v>
      </c>
      <c r="F113" s="10" t="s">
        <v>130</v>
      </c>
      <c r="G113" s="12" t="str">
        <f>_xlfn.XLOOKUP(Sales_Transactions!$F113,Products!$A$2:$A$151,Products!$B$2:$B$151,"missing product")</f>
        <v>MDH Whole Spices 1L</v>
      </c>
      <c r="H113" s="12" t="str">
        <f>_xlfn.XLOOKUP(Sales_Transactions!$F113,Table9[Product_ID],Table9[Category],"Missing Catogory")</f>
        <v>Masala</v>
      </c>
      <c r="I113" s="12" t="s">
        <v>1109</v>
      </c>
      <c r="J113" s="12" t="str">
        <f>_xlfn.XLOOKUP(Sales_Transactions!$I113,Store!$A$2:$A$181,Store!$B$2:$B$181,"Missing Store")</f>
        <v>FreshMart Tiruppur Colony</v>
      </c>
      <c r="K113" s="12" t="str">
        <f>_xlfn.XLOOKUP(Sales_Transactions!$I113,Store!$A$2:$A$181,Store!$D$2:$D$181,"East")</f>
        <v>South</v>
      </c>
      <c r="L113" s="12" t="s">
        <v>2023</v>
      </c>
      <c r="M113" s="12" t="s">
        <v>6395</v>
      </c>
      <c r="N113" s="12" t="str">
        <f>_xlfn.XLOOKUP(Sales_Transactions!$L113,Table12[Employee_ID],Table12[Department],"Missing Department")</f>
        <v>Cashier</v>
      </c>
      <c r="O113" s="12">
        <v>3</v>
      </c>
      <c r="P113" s="13">
        <v>379.12</v>
      </c>
      <c r="Q113" s="12">
        <v>15</v>
      </c>
      <c r="R113" s="13">
        <v>170.6</v>
      </c>
      <c r="S113" s="13">
        <v>1111.77</v>
      </c>
      <c r="T113" s="13">
        <v>879.15</v>
      </c>
      <c r="U113" s="13">
        <v>232.62</v>
      </c>
      <c r="V113" s="12" t="s">
        <v>40</v>
      </c>
      <c r="W113" s="12" t="s">
        <v>24</v>
      </c>
      <c r="X113" s="12" t="s">
        <v>25</v>
      </c>
      <c r="Y113" s="12" t="s">
        <v>1705</v>
      </c>
      <c r="Z113" s="12" t="s">
        <v>27</v>
      </c>
    </row>
    <row r="114" spans="1:26" x14ac:dyDescent="0.3">
      <c r="A114" s="14" t="s">
        <v>2142</v>
      </c>
      <c r="B114" s="15">
        <v>46078</v>
      </c>
      <c r="C114" s="16" t="s">
        <v>1090</v>
      </c>
      <c r="D114" s="16" t="str">
        <f>_xlfn.XLOOKUP(Sales_Transactions!$C114,Customer!$A$2:$A$701,Customer!$B$2:$B$701,"Missing")</f>
        <v>Kalpana Subramaniam</v>
      </c>
      <c r="E114" s="38" t="str">
        <f>_xlfn.XLOOKUP(Table14[[#This Row],[Customer_ID]],Table10[Customer_ID],Table10[Membership],"Missing Membership")</f>
        <v>Gold</v>
      </c>
      <c r="F114" s="14" t="s">
        <v>247</v>
      </c>
      <c r="G114" s="16" t="str">
        <f>_xlfn.XLOOKUP(Sales_Transactions!$F114,Products!$A$2:$A$151,Products!$B$2:$B$151,"missing product")</f>
        <v>Fortune Coconut Oil 500g</v>
      </c>
      <c r="H114" s="16" t="str">
        <f>_xlfn.XLOOKUP(Sales_Transactions!$F114,Table9[Product_ID],Table9[Category],"Missing Catogory")</f>
        <v>Oil</v>
      </c>
      <c r="I114" s="16" t="s">
        <v>66</v>
      </c>
      <c r="J114" s="16" t="str">
        <f>_xlfn.XLOOKUP(Sales_Transactions!$I114,Store!$A$2:$A$181,Store!$B$2:$B$181,"Missing Store")</f>
        <v>FreshMart Coimbatore Plaza</v>
      </c>
      <c r="K114" s="16" t="str">
        <f>_xlfn.XLOOKUP(Sales_Transactions!$I114,Store!$A$2:$A$181,Store!$D$2:$D$181,"East")</f>
        <v>South</v>
      </c>
      <c r="L114" s="16" t="s">
        <v>494</v>
      </c>
      <c r="M114" s="16" t="s">
        <v>6161</v>
      </c>
      <c r="N114" s="16" t="str">
        <f>_xlfn.XLOOKUP(Sales_Transactions!$L114,Table12[Employee_ID],Table12[Department],"Missing Department")</f>
        <v>Cashier</v>
      </c>
      <c r="O114" s="16">
        <v>6</v>
      </c>
      <c r="P114" s="17">
        <v>322.24</v>
      </c>
      <c r="Q114" s="16">
        <v>15</v>
      </c>
      <c r="R114" s="17">
        <v>290.02</v>
      </c>
      <c r="S114" s="17">
        <v>1643.42</v>
      </c>
      <c r="T114" s="17">
        <v>1629.18</v>
      </c>
      <c r="U114" s="17">
        <v>14.24</v>
      </c>
      <c r="V114" s="16" t="s">
        <v>40</v>
      </c>
      <c r="W114" s="16" t="s">
        <v>24</v>
      </c>
      <c r="X114" s="16" t="s">
        <v>55</v>
      </c>
      <c r="Y114" s="16" t="s">
        <v>1117</v>
      </c>
      <c r="Z114" s="16" t="s">
        <v>49</v>
      </c>
    </row>
    <row r="115" spans="1:26" x14ac:dyDescent="0.3">
      <c r="A115" s="10" t="s">
        <v>2151</v>
      </c>
      <c r="B115" s="11">
        <v>46012</v>
      </c>
      <c r="C115" s="12" t="s">
        <v>695</v>
      </c>
      <c r="D115" s="12" t="str">
        <f>_xlfn.XLOOKUP(Sales_Transactions!$C115,Customer!$A$2:$A$701,Customer!$B$2:$B$701,"Missing")</f>
        <v>Thenmozhi Naicker</v>
      </c>
      <c r="E115" s="39" t="str">
        <f>_xlfn.XLOOKUP(Table14[[#This Row],[Customer_ID]],Table10[Customer_ID],Table10[Membership],"Missing Membership")</f>
        <v>Gold</v>
      </c>
      <c r="F115" s="10" t="s">
        <v>904</v>
      </c>
      <c r="G115" s="12" t="str">
        <f>_xlfn.XLOOKUP(Sales_Transactions!$F115,Products!$A$2:$A$151,Products!$B$2:$B$151,"missing product")</f>
        <v>Nestle Curd 1kg</v>
      </c>
      <c r="H115" s="12" t="str">
        <f>_xlfn.XLOOKUP(Sales_Transactions!$F115,Table9[Product_ID],Table9[Category],"Missing Catogory")</f>
        <v>Dairy</v>
      </c>
      <c r="I115" s="12" t="s">
        <v>90</v>
      </c>
      <c r="J115" s="12" t="str">
        <f>_xlfn.XLOOKUP(Sales_Transactions!$I115,Store!$A$2:$A$181,Store!$B$2:$B$181,"Missing Store")</f>
        <v>FreshMart Tiruppur Market</v>
      </c>
      <c r="K115" s="12" t="str">
        <f>_xlfn.XLOOKUP(Sales_Transactions!$I115,Store!$A$2:$A$181,Store!$D$2:$D$181,"East")</f>
        <v>South</v>
      </c>
      <c r="L115" s="12" t="s">
        <v>91</v>
      </c>
      <c r="M115" s="12" t="s">
        <v>6361</v>
      </c>
      <c r="N115" s="12" t="str">
        <f>_xlfn.XLOOKUP(Sales_Transactions!$L115,Table12[Employee_ID],Table12[Department],"Missing Department")</f>
        <v>Sales</v>
      </c>
      <c r="O115" s="12">
        <v>3</v>
      </c>
      <c r="P115" s="13">
        <v>528.04</v>
      </c>
      <c r="Q115" s="12">
        <v>15</v>
      </c>
      <c r="R115" s="13">
        <v>237.62</v>
      </c>
      <c r="S115" s="13">
        <v>1548.47</v>
      </c>
      <c r="T115" s="13">
        <v>1193.07</v>
      </c>
      <c r="U115" s="13">
        <v>355.4</v>
      </c>
      <c r="V115" s="12" t="s">
        <v>40</v>
      </c>
      <c r="W115" s="12" t="s">
        <v>24</v>
      </c>
      <c r="X115" s="12" t="s">
        <v>33</v>
      </c>
      <c r="Y115" s="12" t="s">
        <v>2152</v>
      </c>
      <c r="Z115" s="12" t="s">
        <v>27</v>
      </c>
    </row>
    <row r="116" spans="1:26" x14ac:dyDescent="0.3">
      <c r="A116" s="14" t="s">
        <v>2170</v>
      </c>
      <c r="B116" s="15">
        <v>45846</v>
      </c>
      <c r="C116" s="16" t="s">
        <v>1421</v>
      </c>
      <c r="D116" s="16" t="str">
        <f>_xlfn.XLOOKUP(Sales_Transactions!$C116,Customer!$A$2:$A$701,Customer!$B$2:$B$701,"Missing")</f>
        <v>Ilango Murugan</v>
      </c>
      <c r="E116" s="38" t="str">
        <f>_xlfn.XLOOKUP(Table14[[#This Row],[Customer_ID]],Table10[Customer_ID],Table10[Membership],"Missing Membership")</f>
        <v>Bronze</v>
      </c>
      <c r="F116" s="14" t="s">
        <v>1112</v>
      </c>
      <c r="G116" s="16" t="str">
        <f>_xlfn.XLOOKUP(Sales_Transactions!$F116,Products!$A$2:$A$151,Products!$B$2:$B$151,"missing product")</f>
        <v>Fortune Gingelly Oil 1L</v>
      </c>
      <c r="H116" s="16" t="str">
        <f>_xlfn.XLOOKUP(Sales_Transactions!$F116,Table9[Product_ID],Table9[Category],"Missing Catogory")</f>
        <v>Oil</v>
      </c>
      <c r="I116" s="16" t="s">
        <v>390</v>
      </c>
      <c r="J116" s="16" t="str">
        <f>_xlfn.XLOOKUP(Sales_Transactions!$I116,Store!$A$2:$A$181,Store!$B$2:$B$181,"Missing Store")</f>
        <v>FreshMart Bengaluru Square</v>
      </c>
      <c r="K116" s="16" t="str">
        <f>_xlfn.XLOOKUP(Sales_Transactions!$I116,Store!$A$2:$A$181,Store!$D$2:$D$181,"East")</f>
        <v>South</v>
      </c>
      <c r="L116" s="16" t="s">
        <v>820</v>
      </c>
      <c r="M116" s="16" t="s">
        <v>6250</v>
      </c>
      <c r="N116" s="16" t="str">
        <f>_xlfn.XLOOKUP(Sales_Transactions!$L116,Table12[Employee_ID],Table12[Department],"Missing Department")</f>
        <v>Store Manager</v>
      </c>
      <c r="O116" s="16">
        <v>3</v>
      </c>
      <c r="P116" s="17">
        <v>360.52</v>
      </c>
      <c r="Q116" s="16">
        <v>0</v>
      </c>
      <c r="R116" s="17">
        <v>0</v>
      </c>
      <c r="S116" s="17">
        <v>1081.56</v>
      </c>
      <c r="T116" s="17">
        <v>973.44</v>
      </c>
      <c r="U116" s="17">
        <v>108.12</v>
      </c>
      <c r="V116" s="16" t="s">
        <v>40</v>
      </c>
      <c r="W116" s="16" t="s">
        <v>24</v>
      </c>
      <c r="X116" s="16" t="s">
        <v>55</v>
      </c>
      <c r="Y116" s="16" t="s">
        <v>2171</v>
      </c>
      <c r="Z116" s="16" t="s">
        <v>49</v>
      </c>
    </row>
    <row r="117" spans="1:26" x14ac:dyDescent="0.3">
      <c r="A117" s="10" t="s">
        <v>2184</v>
      </c>
      <c r="B117" s="11">
        <v>46087</v>
      </c>
      <c r="C117" s="12" t="s">
        <v>58</v>
      </c>
      <c r="D117" s="12" t="str">
        <f>_xlfn.XLOOKUP(Sales_Transactions!$C117,Customer!$A$2:$A$701,Customer!$B$2:$B$701,"Missing")</f>
        <v>Anand Kumar</v>
      </c>
      <c r="E117" s="39" t="str">
        <f>_xlfn.XLOOKUP(Table14[[#This Row],[Customer_ID]],Table10[Customer_ID],Table10[Membership],"Missing Membership")</f>
        <v>Gold</v>
      </c>
      <c r="F117" s="10" t="s">
        <v>2081</v>
      </c>
      <c r="G117" s="12" t="str">
        <f>_xlfn.XLOOKUP(Sales_Transactions!$F117,Products!$A$2:$A$151,Products!$B$2:$B$151,"missing product")</f>
        <v>Harvest Gold Rusk 1kg</v>
      </c>
      <c r="H117" s="12" t="str">
        <f>_xlfn.XLOOKUP(Sales_Transactions!$F117,Table9[Product_ID],Table9[Category],"Missing Catogory")</f>
        <v>Household</v>
      </c>
      <c r="I117" s="12" t="s">
        <v>477</v>
      </c>
      <c r="J117" s="12" t="str">
        <f>_xlfn.XLOOKUP(Sales_Transactions!$I117,Store!$A$2:$A$181,Store!$B$2:$B$181,"Missing Store")</f>
        <v>FreshMart Pune Enclave</v>
      </c>
      <c r="K117" s="12" t="str">
        <f>_xlfn.XLOOKUP(Sales_Transactions!$I117,Store!$A$2:$A$181,Store!$D$2:$D$181,"East")</f>
        <v>West</v>
      </c>
      <c r="L117" s="12" t="s">
        <v>1830</v>
      </c>
      <c r="M117" s="12" t="s">
        <v>5366</v>
      </c>
      <c r="N117" s="12" t="str">
        <f>_xlfn.XLOOKUP(Sales_Transactions!$L117,Table12[Employee_ID],Table12[Department],"Missing Department")</f>
        <v>Operations</v>
      </c>
      <c r="O117" s="12">
        <v>3</v>
      </c>
      <c r="P117" s="13">
        <v>415.16</v>
      </c>
      <c r="Q117" s="12">
        <v>10</v>
      </c>
      <c r="R117" s="13">
        <v>124.55</v>
      </c>
      <c r="S117" s="13">
        <v>1120.93</v>
      </c>
      <c r="T117" s="13">
        <v>957.15</v>
      </c>
      <c r="U117" s="13">
        <v>163.78</v>
      </c>
      <c r="V117" s="12" t="s">
        <v>40</v>
      </c>
      <c r="W117" s="12" t="s">
        <v>24</v>
      </c>
      <c r="X117" s="12" t="s">
        <v>55</v>
      </c>
      <c r="Y117" s="12" t="s">
        <v>1588</v>
      </c>
      <c r="Z117" s="12" t="s">
        <v>49</v>
      </c>
    </row>
    <row r="118" spans="1:26" x14ac:dyDescent="0.3">
      <c r="A118" s="14" t="s">
        <v>2201</v>
      </c>
      <c r="B118" s="15">
        <v>45888</v>
      </c>
      <c r="C118" s="16" t="s">
        <v>2202</v>
      </c>
      <c r="D118" s="16" t="str">
        <f>_xlfn.XLOOKUP(Sales_Transactions!$C118,Customer!$A$2:$A$701,Customer!$B$2:$B$701,"Missing")</f>
        <v>Missing Customer Name</v>
      </c>
      <c r="E118" s="38" t="str">
        <f>_xlfn.XLOOKUP(Table14[[#This Row],[Customer_ID]],Table10[Customer_ID],Table10[Membership],"Missing Membership")</f>
        <v>Gold</v>
      </c>
      <c r="F118" s="14" t="s">
        <v>399</v>
      </c>
      <c r="G118" s="16" t="str">
        <f>_xlfn.XLOOKUP(Sales_Transactions!$F118,Products!$A$2:$A$151,Products!$B$2:$B$151,"missing product")</f>
        <v>Aavin Milk 1L</v>
      </c>
      <c r="H118" s="16" t="str">
        <f>_xlfn.XLOOKUP(Sales_Transactions!$F118,Table9[Product_ID],Table9[Category],"Missing Catogory")</f>
        <v>Dairy</v>
      </c>
      <c r="I118" s="16" t="s">
        <v>1346</v>
      </c>
      <c r="J118" s="16" t="str">
        <f>_xlfn.XLOOKUP(Sales_Transactions!$I118,Store!$A$2:$A$181,Store!$B$2:$B$181,"Missing Store")</f>
        <v>FreshMart Chennai Central</v>
      </c>
      <c r="K118" s="16" t="str">
        <f>_xlfn.XLOOKUP(Sales_Transactions!$I118,Store!$A$2:$A$181,Store!$D$2:$D$181,"East")</f>
        <v>South</v>
      </c>
      <c r="L118" s="16" t="s">
        <v>1312</v>
      </c>
      <c r="M118" s="16" t="s">
        <v>6249</v>
      </c>
      <c r="N118" s="16" t="str">
        <f>_xlfn.XLOOKUP(Sales_Transactions!$L118,Table12[Employee_ID],Table12[Department],"Missing Department")</f>
        <v>Operations</v>
      </c>
      <c r="O118" s="16">
        <v>7</v>
      </c>
      <c r="P118" s="17">
        <v>103.2</v>
      </c>
      <c r="Q118" s="16">
        <v>20</v>
      </c>
      <c r="R118" s="17">
        <v>144.47999999999999</v>
      </c>
      <c r="S118" s="17">
        <v>577.91999999999996</v>
      </c>
      <c r="T118" s="17">
        <v>602.35</v>
      </c>
      <c r="U118" s="17">
        <v>-24.43</v>
      </c>
      <c r="V118" s="16" t="s">
        <v>40</v>
      </c>
      <c r="W118" s="16" t="s">
        <v>24</v>
      </c>
      <c r="X118" s="16" t="s">
        <v>55</v>
      </c>
      <c r="Y118" s="16" t="s">
        <v>766</v>
      </c>
      <c r="Z118" s="16" t="s">
        <v>49</v>
      </c>
    </row>
    <row r="119" spans="1:26" x14ac:dyDescent="0.3">
      <c r="A119" s="10" t="s">
        <v>2215</v>
      </c>
      <c r="B119" s="11">
        <v>45938</v>
      </c>
      <c r="C119" s="12" t="s">
        <v>526</v>
      </c>
      <c r="D119" s="12" t="str">
        <f>_xlfn.XLOOKUP(Sales_Transactions!$C119,Customer!$A$2:$A$701,Customer!$B$2:$B$701,"Missing")</f>
        <v>Bharath Mudaliar</v>
      </c>
      <c r="E119" s="39" t="str">
        <f>_xlfn.XLOOKUP(Table14[[#This Row],[Customer_ID]],Table10[Customer_ID],Table10[Membership],"Missing Membership")</f>
        <v>Silver</v>
      </c>
      <c r="F119" s="10" t="s">
        <v>1096</v>
      </c>
      <c r="G119" s="12" t="str">
        <f>_xlfn.XLOOKUP(Sales_Transactions!$F119,Products!$A$2:$A$151,Products!$B$2:$B$151,"missing product")</f>
        <v>Aachi Idli Rice Combo</v>
      </c>
      <c r="H119" s="12" t="str">
        <f>_xlfn.XLOOKUP(Sales_Transactions!$F119,Table9[Product_ID],Table9[Category],"Missing Catogory")</f>
        <v>Rice</v>
      </c>
      <c r="I119" s="12" t="s">
        <v>303</v>
      </c>
      <c r="J119" s="12" t="str">
        <f>_xlfn.XLOOKUP(Sales_Transactions!$I119,Store!$A$2:$A$181,Store!$B$2:$B$181,"Missing Store")</f>
        <v>FreshMart Mysuru Market</v>
      </c>
      <c r="K119" s="12" t="str">
        <f>_xlfn.XLOOKUP(Sales_Transactions!$I119,Store!$A$2:$A$181,Store!$D$2:$D$181,"East")</f>
        <v>South</v>
      </c>
      <c r="L119" s="12" t="s">
        <v>210</v>
      </c>
      <c r="M119" s="12" t="s">
        <v>6149</v>
      </c>
      <c r="N119" s="12" t="str">
        <f>_xlfn.XLOOKUP(Sales_Transactions!$L119,Table12[Employee_ID],Table12[Department],"Missing Department")</f>
        <v>Cashier</v>
      </c>
      <c r="O119" s="12">
        <v>2</v>
      </c>
      <c r="P119" s="13">
        <v>405.1</v>
      </c>
      <c r="Q119" s="12">
        <v>0</v>
      </c>
      <c r="R119" s="13">
        <v>0</v>
      </c>
      <c r="S119" s="13">
        <v>810.2</v>
      </c>
      <c r="T119" s="13">
        <v>696.82</v>
      </c>
      <c r="U119" s="13">
        <v>113.38</v>
      </c>
      <c r="V119" s="12" t="s">
        <v>40</v>
      </c>
      <c r="W119" s="12" t="s">
        <v>24</v>
      </c>
      <c r="X119" s="12" t="s">
        <v>25</v>
      </c>
      <c r="Y119" s="12" t="s">
        <v>281</v>
      </c>
      <c r="Z119" s="12" t="s">
        <v>49</v>
      </c>
    </row>
    <row r="120" spans="1:26" x14ac:dyDescent="0.3">
      <c r="A120" s="14" t="s">
        <v>2227</v>
      </c>
      <c r="B120" s="15">
        <v>45991</v>
      </c>
      <c r="C120" s="16" t="s">
        <v>246</v>
      </c>
      <c r="D120" s="16" t="str">
        <f>_xlfn.XLOOKUP(Sales_Transactions!$C120,Customer!$A$2:$A$701,Customer!$B$2:$B$701,"Missing")</f>
        <v>Chandrasekar Balan</v>
      </c>
      <c r="E120" s="38" t="str">
        <f>_xlfn.XLOOKUP(Table14[[#This Row],[Customer_ID]],Table10[Customer_ID],Table10[Membership],"Missing Membership")</f>
        <v>Gold</v>
      </c>
      <c r="F120" s="14" t="s">
        <v>1473</v>
      </c>
      <c r="G120" s="16" t="str">
        <f>_xlfn.XLOOKUP(Sales_Transactions!$F120,Products!$A$2:$A$151,Products!$B$2:$B$151,"missing product")</f>
        <v>Fortune Gingelly Oil 200g</v>
      </c>
      <c r="H120" s="16" t="str">
        <f>_xlfn.XLOOKUP(Sales_Transactions!$F120,Table9[Product_ID],Table9[Category],"Missing Catogory")</f>
        <v>Oil</v>
      </c>
      <c r="I120" s="16" t="s">
        <v>400</v>
      </c>
      <c r="J120" s="16" t="str">
        <f>_xlfn.XLOOKUP(Sales_Transactions!$I120,Store!$A$2:$A$181,Store!$B$2:$B$181,"Missing Store")</f>
        <v>FreshMart Chennai Junction</v>
      </c>
      <c r="K120" s="16" t="str">
        <f>_xlfn.XLOOKUP(Sales_Transactions!$I120,Store!$A$2:$A$181,Store!$D$2:$D$181,"East")</f>
        <v>South</v>
      </c>
      <c r="L120" s="16" t="s">
        <v>401</v>
      </c>
      <c r="M120" s="16" t="s">
        <v>6242</v>
      </c>
      <c r="N120" s="16" t="str">
        <f>_xlfn.XLOOKUP(Sales_Transactions!$L120,Table12[Employee_ID],Table12[Department],"Missing Department")</f>
        <v>Billing</v>
      </c>
      <c r="O120" s="16">
        <v>4</v>
      </c>
      <c r="P120" s="17">
        <v>187.3</v>
      </c>
      <c r="Q120" s="16">
        <v>0</v>
      </c>
      <c r="R120" s="17">
        <v>0</v>
      </c>
      <c r="S120" s="17">
        <v>861.58</v>
      </c>
      <c r="T120" s="17">
        <v>633.72</v>
      </c>
      <c r="U120" s="17">
        <v>227.86</v>
      </c>
      <c r="V120" s="16" t="s">
        <v>40</v>
      </c>
      <c r="W120" s="16" t="s">
        <v>24</v>
      </c>
      <c r="X120" s="16" t="s">
        <v>25</v>
      </c>
      <c r="Y120" s="16" t="s">
        <v>2228</v>
      </c>
      <c r="Z120" s="16" t="s">
        <v>27</v>
      </c>
    </row>
    <row r="121" spans="1:26" x14ac:dyDescent="0.3">
      <c r="A121" s="10" t="s">
        <v>2244</v>
      </c>
      <c r="B121" s="11">
        <v>45898</v>
      </c>
      <c r="C121" s="12" t="s">
        <v>2245</v>
      </c>
      <c r="D121" s="12" t="str">
        <f>_xlfn.XLOOKUP(Sales_Transactions!$C121,Customer!$A$2:$A$701,Customer!$B$2:$B$701,"Missing")</f>
        <v>Udhay Mudaliar</v>
      </c>
      <c r="E121" s="39" t="str">
        <f>_xlfn.XLOOKUP(Table14[[#This Row],[Customer_ID]],Table10[Customer_ID],Table10[Membership],"Missing Membership")</f>
        <v>Silver</v>
      </c>
      <c r="F121" s="10" t="s">
        <v>811</v>
      </c>
      <c r="G121" s="12" t="str">
        <f>_xlfn.XLOOKUP(Sales_Transactions!$F121,Products!$A$2:$A$151,Products!$B$2:$B$151,"missing product")</f>
        <v>Lays Namkeen 2kg</v>
      </c>
      <c r="H121" s="12" t="str">
        <f>_xlfn.XLOOKUP(Sales_Transactions!$F121,Table9[Product_ID],Table9[Category],"Missing Catogory")</f>
        <v>Snacks</v>
      </c>
      <c r="I121" s="12" t="s">
        <v>270</v>
      </c>
      <c r="J121" s="12" t="str">
        <f>_xlfn.XLOOKUP(Sales_Transactions!$I121,Store!$A$2:$A$181,Store!$B$2:$B$181,"Missing Store")</f>
        <v>FreshMart Ahmedabad Hub</v>
      </c>
      <c r="K121" s="12" t="str">
        <f>_xlfn.XLOOKUP(Sales_Transactions!$I121,Store!$A$2:$A$181,Store!$D$2:$D$181,"East")</f>
        <v>West</v>
      </c>
      <c r="L121" s="12" t="s">
        <v>109</v>
      </c>
      <c r="M121" s="12" t="s">
        <v>5493</v>
      </c>
      <c r="N121" s="12" t="str">
        <f>_xlfn.XLOOKUP(Sales_Transactions!$L121,Table12[Employee_ID],Table12[Department],"Missing Department")</f>
        <v>Store Manager</v>
      </c>
      <c r="O121" s="12">
        <v>5</v>
      </c>
      <c r="P121" s="13">
        <v>530.16</v>
      </c>
      <c r="Q121" s="12">
        <v>0</v>
      </c>
      <c r="R121" s="13">
        <v>0</v>
      </c>
      <c r="S121" s="13">
        <v>2650.8</v>
      </c>
      <c r="T121" s="13">
        <v>1895.95</v>
      </c>
      <c r="U121" s="13">
        <v>754.85</v>
      </c>
      <c r="V121" s="12" t="s">
        <v>40</v>
      </c>
      <c r="W121" s="12" t="s">
        <v>24</v>
      </c>
      <c r="X121" s="12" t="s">
        <v>55</v>
      </c>
      <c r="Y121" s="12" t="s">
        <v>964</v>
      </c>
      <c r="Z121" s="12" t="s">
        <v>49</v>
      </c>
    </row>
    <row r="122" spans="1:26" x14ac:dyDescent="0.3">
      <c r="A122" s="14" t="s">
        <v>2266</v>
      </c>
      <c r="B122" s="15">
        <v>45928</v>
      </c>
      <c r="C122" s="16" t="s">
        <v>2267</v>
      </c>
      <c r="D122" s="16" t="str">
        <f>_xlfn.XLOOKUP(Sales_Transactions!$C122,Customer!$A$2:$A$701,Customer!$B$2:$B$701,"Missing")</f>
        <v>Thenmozhi Murugan</v>
      </c>
      <c r="E122" s="38" t="str">
        <f>_xlfn.XLOOKUP(Table14[[#This Row],[Customer_ID]],Table10[Customer_ID],Table10[Membership],"Missing Membership")</f>
        <v>Bronze</v>
      </c>
      <c r="F122" s="14" t="s">
        <v>1704</v>
      </c>
      <c r="G122" s="16" t="str">
        <f>_xlfn.XLOOKUP(Sales_Transactions!$F122,Products!$A$2:$A$151,Products!$B$2:$B$151,"missing product")</f>
        <v>Idhayam Groundnut Oil 1kg</v>
      </c>
      <c r="H122" s="16" t="str">
        <f>_xlfn.XLOOKUP(Sales_Transactions!$F122,Table9[Product_ID],Table9[Category],"Missing Catogory")</f>
        <v>Oil</v>
      </c>
      <c r="I122" s="16" t="s">
        <v>616</v>
      </c>
      <c r="J122" s="16" t="str">
        <f>_xlfn.XLOOKUP(Sales_Transactions!$I122,Store!$A$2:$A$181,Store!$B$2:$B$181,"Missing Store")</f>
        <v>FreshMart Bengaluru Plaza</v>
      </c>
      <c r="K122" s="16" t="str">
        <f>_xlfn.XLOOKUP(Sales_Transactions!$I122,Store!$A$2:$A$181,Store!$D$2:$D$181,"East")</f>
        <v>South</v>
      </c>
      <c r="L122" s="16" t="s">
        <v>239</v>
      </c>
      <c r="M122" s="16" t="s">
        <v>6235</v>
      </c>
      <c r="N122" s="16" t="str">
        <f>_xlfn.XLOOKUP(Sales_Transactions!$L122,Table12[Employee_ID],Table12[Department],"Missing Department")</f>
        <v>Sales</v>
      </c>
      <c r="O122" s="16">
        <v>3</v>
      </c>
      <c r="P122" s="17">
        <v>268.32</v>
      </c>
      <c r="Q122" s="16">
        <v>20</v>
      </c>
      <c r="R122" s="17">
        <v>160.99</v>
      </c>
      <c r="S122" s="17">
        <v>740.57</v>
      </c>
      <c r="T122" s="17">
        <v>724.32</v>
      </c>
      <c r="U122" s="17">
        <v>16.25</v>
      </c>
      <c r="V122" s="16" t="s">
        <v>40</v>
      </c>
      <c r="W122" s="16" t="s">
        <v>24</v>
      </c>
      <c r="X122" s="16" t="s">
        <v>25</v>
      </c>
      <c r="Y122" s="16" t="s">
        <v>2268</v>
      </c>
      <c r="Z122" s="16" t="s">
        <v>27</v>
      </c>
    </row>
    <row r="123" spans="1:26" x14ac:dyDescent="0.3">
      <c r="A123" s="10" t="s">
        <v>2295</v>
      </c>
      <c r="B123" s="11">
        <v>45914</v>
      </c>
      <c r="C123" s="12" t="s">
        <v>1891</v>
      </c>
      <c r="D123" s="12" t="str">
        <f>_xlfn.XLOOKUP(Sales_Transactions!$C123,Customer!$A$2:$A$701,Customer!$B$2:$B$701,"Missing")</f>
        <v>Venkat Iyer</v>
      </c>
      <c r="E123" s="39" t="str">
        <f>_xlfn.XLOOKUP(Table14[[#This Row],[Customer_ID]],Table10[Customer_ID],Table10[Membership],"Missing Membership")</f>
        <v>Silver</v>
      </c>
      <c r="F123" s="10" t="s">
        <v>1648</v>
      </c>
      <c r="G123" s="12" t="str">
        <f>_xlfn.XLOOKUP(Sales_Transactions!$F123,Products!$A$2:$A$151,Products!$B$2:$B$151,"missing product")</f>
        <v>Patanjali Shampoo 2kg</v>
      </c>
      <c r="H123" s="12" t="str">
        <f>_xlfn.XLOOKUP(Sales_Transactions!$F123,Table9[Product_ID],Table9[Category],"Missing Catogory")</f>
        <v>Personal Care</v>
      </c>
      <c r="I123" s="12" t="s">
        <v>503</v>
      </c>
      <c r="J123" s="12" t="str">
        <f>_xlfn.XLOOKUP(Sales_Transactions!$I123,Store!$A$2:$A$181,Store!$B$2:$B$181,"Missing Store")</f>
        <v>FreshMart Nagpur Plaza</v>
      </c>
      <c r="K123" s="12" t="str">
        <f>_xlfn.XLOOKUP(Sales_Transactions!$I123,Store!$A$2:$A$181,Store!$D$2:$D$181,"East")</f>
        <v>West</v>
      </c>
      <c r="L123" s="12" t="s">
        <v>1389</v>
      </c>
      <c r="M123" s="12" t="s">
        <v>6145</v>
      </c>
      <c r="N123" s="12" t="str">
        <f>_xlfn.XLOOKUP(Sales_Transactions!$L123,Table12[Employee_ID],Table12[Department],"Missing Department")</f>
        <v>Operations</v>
      </c>
      <c r="O123" s="12">
        <v>3</v>
      </c>
      <c r="P123" s="13">
        <v>232.2</v>
      </c>
      <c r="Q123" s="12">
        <v>0</v>
      </c>
      <c r="R123" s="13">
        <v>0</v>
      </c>
      <c r="S123" s="13">
        <v>801.09</v>
      </c>
      <c r="T123" s="13">
        <v>482.94</v>
      </c>
      <c r="U123" s="13">
        <v>318.14999999999998</v>
      </c>
      <c r="V123" s="12" t="s">
        <v>40</v>
      </c>
      <c r="W123" s="12" t="s">
        <v>24</v>
      </c>
      <c r="X123" s="12" t="s">
        <v>25</v>
      </c>
      <c r="Y123" s="12" t="s">
        <v>2296</v>
      </c>
      <c r="Z123" s="12" t="s">
        <v>27</v>
      </c>
    </row>
    <row r="124" spans="1:26" x14ac:dyDescent="0.3">
      <c r="A124" s="14" t="s">
        <v>2305</v>
      </c>
      <c r="B124" s="15">
        <v>45873</v>
      </c>
      <c r="C124" s="16" t="s">
        <v>2306</v>
      </c>
      <c r="D124" s="16" t="str">
        <f>_xlfn.XLOOKUP(Sales_Transactions!$C124,Customer!$A$2:$A$701,Customer!$B$2:$B$701,"Missing")</f>
        <v>Prasath Prabhu</v>
      </c>
      <c r="E124" s="38" t="str">
        <f>_xlfn.XLOOKUP(Table14[[#This Row],[Customer_ID]],Table10[Customer_ID],Table10[Membership],"Missing Membership")</f>
        <v>Bronze</v>
      </c>
      <c r="F124" s="14" t="s">
        <v>253</v>
      </c>
      <c r="G124" s="16" t="str">
        <f>_xlfn.XLOOKUP(Sales_Transactions!$F124,Products!$A$2:$A$151,Products!$B$2:$B$151,"missing product")</f>
        <v>Gold Winner Coconut Oil 2kg v2</v>
      </c>
      <c r="H124" s="16" t="str">
        <f>_xlfn.XLOOKUP(Sales_Transactions!$F124,Table9[Product_ID],Table9[Category],"Missing Catogory")</f>
        <v>Oil</v>
      </c>
      <c r="I124" s="16" t="s">
        <v>31</v>
      </c>
      <c r="J124" s="16" t="str">
        <f>_xlfn.XLOOKUP(Sales_Transactions!$I124,Store!$A$2:$A$181,Store!$B$2:$B$181,"Missing Store")</f>
        <v>FreshMart Salem Bypass</v>
      </c>
      <c r="K124" s="16" t="str">
        <f>_xlfn.XLOOKUP(Sales_Transactions!$I124,Store!$A$2:$A$181,Store!$D$2:$D$181,"East")</f>
        <v>South</v>
      </c>
      <c r="L124" s="16" t="s">
        <v>32</v>
      </c>
      <c r="M124" s="16" t="s">
        <v>6219</v>
      </c>
      <c r="N124" s="16" t="str">
        <f>_xlfn.XLOOKUP(Sales_Transactions!$L124,Table12[Employee_ID],Table12[Department],"Missing Department")</f>
        <v>Store Manager</v>
      </c>
      <c r="O124" s="16">
        <v>4</v>
      </c>
      <c r="P124" s="17">
        <v>219.39</v>
      </c>
      <c r="Q124" s="16">
        <v>0</v>
      </c>
      <c r="R124" s="17">
        <v>0</v>
      </c>
      <c r="S124" s="17">
        <v>877.56</v>
      </c>
      <c r="T124" s="17">
        <v>781.76</v>
      </c>
      <c r="U124" s="17">
        <v>95.8</v>
      </c>
      <c r="V124" s="16" t="s">
        <v>40</v>
      </c>
      <c r="W124" s="16" t="s">
        <v>24</v>
      </c>
      <c r="X124" s="16" t="s">
        <v>25</v>
      </c>
      <c r="Y124" s="16" t="s">
        <v>1489</v>
      </c>
      <c r="Z124" s="16" t="s">
        <v>49</v>
      </c>
    </row>
    <row r="125" spans="1:26" x14ac:dyDescent="0.3">
      <c r="A125" s="10" t="s">
        <v>2325</v>
      </c>
      <c r="B125" s="11">
        <v>45871</v>
      </c>
      <c r="C125" s="12" t="s">
        <v>283</v>
      </c>
      <c r="D125" s="12" t="str">
        <f>_xlfn.XLOOKUP(Sales_Transactions!$C125,Customer!$A$2:$A$701,Customer!$B$2:$B$701,"Missing")</f>
        <v>Yazhini Sekar</v>
      </c>
      <c r="E125" s="39" t="str">
        <f>_xlfn.XLOOKUP(Table14[[#This Row],[Customer_ID]],Table10[Customer_ID],Table10[Membership],"Missing Membership")</f>
        <v>Gold</v>
      </c>
      <c r="F125" s="10" t="s">
        <v>84</v>
      </c>
      <c r="G125" s="12" t="str">
        <f>_xlfn.XLOOKUP(Sales_Transactions!$F125,Products!$A$2:$A$151,Products!$B$2:$B$151,"missing product")</f>
        <v>Eveready Detergent Pack</v>
      </c>
      <c r="H125" s="12" t="str">
        <f>_xlfn.XLOOKUP(Sales_Transactions!$F125,Table9[Product_ID],Table9[Category],"Missing Catogory")</f>
        <v>Household</v>
      </c>
      <c r="I125" s="12" t="s">
        <v>248</v>
      </c>
      <c r="J125" s="12" t="str">
        <f>_xlfn.XLOOKUP(Sales_Transactions!$I125,Store!$A$2:$A$181,Store!$B$2:$B$181,"Missing Store")</f>
        <v>FreshMart Mysuru Complex</v>
      </c>
      <c r="K125" s="12" t="str">
        <f>_xlfn.XLOOKUP(Sales_Transactions!$I125,Store!$A$2:$A$181,Store!$D$2:$D$181,"East")</f>
        <v>South</v>
      </c>
      <c r="L125" s="12" t="s">
        <v>249</v>
      </c>
      <c r="M125" s="12" t="s">
        <v>6299</v>
      </c>
      <c r="N125" s="12" t="str">
        <f>_xlfn.XLOOKUP(Sales_Transactions!$L125,Table12[Employee_ID],Table12[Department],"Missing Department")</f>
        <v>Inventory</v>
      </c>
      <c r="O125" s="12">
        <v>5</v>
      </c>
      <c r="P125" s="13">
        <v>269.06</v>
      </c>
      <c r="Q125" s="12">
        <v>0</v>
      </c>
      <c r="R125" s="13">
        <v>0</v>
      </c>
      <c r="S125" s="13">
        <v>1547.09</v>
      </c>
      <c r="T125" s="13">
        <v>970.3</v>
      </c>
      <c r="U125" s="13">
        <v>576.79</v>
      </c>
      <c r="V125" s="12" t="s">
        <v>40</v>
      </c>
      <c r="W125" s="12" t="s">
        <v>24</v>
      </c>
      <c r="X125" s="12" t="s">
        <v>25</v>
      </c>
      <c r="Y125" s="12" t="s">
        <v>2326</v>
      </c>
      <c r="Z125" s="12" t="s">
        <v>27</v>
      </c>
    </row>
    <row r="126" spans="1:26" x14ac:dyDescent="0.3">
      <c r="A126" s="14" t="s">
        <v>2335</v>
      </c>
      <c r="B126" s="15">
        <v>45956</v>
      </c>
      <c r="C126" s="16" t="s">
        <v>307</v>
      </c>
      <c r="D126" s="16" t="str">
        <f>_xlfn.XLOOKUP(Sales_Transactions!$C126,Customer!$A$2:$A$701,Customer!$B$2:$B$701,"Missing")</f>
        <v>Lalitha Nathan</v>
      </c>
      <c r="E126" s="38" t="str">
        <f>_xlfn.XLOOKUP(Table14[[#This Row],[Customer_ID]],Table10[Customer_ID],Table10[Membership],"Missing Membership")</f>
        <v>Gold</v>
      </c>
      <c r="F126" s="14" t="s">
        <v>492</v>
      </c>
      <c r="G126" s="16" t="str">
        <f>_xlfn.XLOOKUP(Sales_Transactions!$F126,Products!$A$2:$A$151,Products!$B$2:$B$151,"missing product")</f>
        <v>Aavin Cheese 200g</v>
      </c>
      <c r="H126" s="16" t="str">
        <f>_xlfn.XLOOKUP(Sales_Transactions!$F126,Table9[Product_ID],Table9[Category],"Missing Catogory")</f>
        <v>Dairy</v>
      </c>
      <c r="I126" s="16" t="s">
        <v>807</v>
      </c>
      <c r="J126" s="16" t="str">
        <f>_xlfn.XLOOKUP(Sales_Transactions!$I126,Store!$A$2:$A$181,Store!$B$2:$B$181,"Missing Store")</f>
        <v>FreshMart Mysuru Towers</v>
      </c>
      <c r="K126" s="16" t="str">
        <f>_xlfn.XLOOKUP(Sales_Transactions!$I126,Store!$A$2:$A$181,Store!$D$2:$D$181,"East")</f>
        <v>South</v>
      </c>
      <c r="L126" s="16" t="s">
        <v>381</v>
      </c>
      <c r="M126" s="16" t="s">
        <v>6144</v>
      </c>
      <c r="N126" s="16" t="str">
        <f>_xlfn.XLOOKUP(Sales_Transactions!$L126,Table12[Employee_ID],Table12[Department],"Missing Department")</f>
        <v>Cashier</v>
      </c>
      <c r="O126" s="16">
        <v>7</v>
      </c>
      <c r="P126" s="17">
        <v>260.82</v>
      </c>
      <c r="Q126" s="16">
        <v>20</v>
      </c>
      <c r="R126" s="17">
        <v>365.15</v>
      </c>
      <c r="S126" s="17">
        <v>1679.68</v>
      </c>
      <c r="T126" s="17">
        <v>1338.4</v>
      </c>
      <c r="U126" s="17">
        <v>341.28</v>
      </c>
      <c r="V126" s="16" t="s">
        <v>40</v>
      </c>
      <c r="W126" s="16" t="s">
        <v>24</v>
      </c>
      <c r="X126" s="16" t="s">
        <v>55</v>
      </c>
      <c r="Y126" s="16" t="s">
        <v>2336</v>
      </c>
      <c r="Z126" s="16" t="s">
        <v>27</v>
      </c>
    </row>
    <row r="127" spans="1:26" x14ac:dyDescent="0.3">
      <c r="A127" s="10" t="s">
        <v>2351</v>
      </c>
      <c r="B127" s="11">
        <v>45985</v>
      </c>
      <c r="C127" s="12" t="s">
        <v>2352</v>
      </c>
      <c r="D127" s="12" t="str">
        <f>_xlfn.XLOOKUP(Sales_Transactions!$C127,Customer!$A$2:$A$701,Customer!$B$2:$B$701,"Missing")</f>
        <v>Kannan Gupta</v>
      </c>
      <c r="E127" s="39" t="str">
        <f>_xlfn.XLOOKUP(Table14[[#This Row],[Customer_ID]],Table10[Customer_ID],Table10[Membership],"Missing Membership")</f>
        <v>Silver</v>
      </c>
      <c r="F127" s="10" t="s">
        <v>365</v>
      </c>
      <c r="G127" s="12" t="str">
        <f>_xlfn.XLOOKUP(Sales_Transactions!$F127,Products!$A$2:$A$151,Products!$B$2:$B$151,"missing product")</f>
        <v>Nestle Butter 250ml</v>
      </c>
      <c r="H127" s="12" t="str">
        <f>_xlfn.XLOOKUP(Sales_Transactions!$F127,Table9[Product_ID],Table9[Category],"Missing Catogory")</f>
        <v>Dairy</v>
      </c>
      <c r="I127" s="12" t="s">
        <v>622</v>
      </c>
      <c r="J127" s="12" t="str">
        <f>_xlfn.XLOOKUP(Sales_Transactions!$I127,Store!$A$2:$A$181,Store!$B$2:$B$181,"Missing Store")</f>
        <v>FreshMart Mysuru Arcade</v>
      </c>
      <c r="K127" s="12" t="str">
        <f>_xlfn.XLOOKUP(Sales_Transactions!$I127,Store!$A$2:$A$181,Store!$D$2:$D$181,"East")</f>
        <v>South</v>
      </c>
      <c r="L127" s="12" t="s">
        <v>741</v>
      </c>
      <c r="M127" s="12" t="s">
        <v>5462</v>
      </c>
      <c r="N127" s="12" t="str">
        <f>_xlfn.XLOOKUP(Sales_Transactions!$L127,Table12[Employee_ID],Table12[Department],"Missing Department")</f>
        <v>Cashier</v>
      </c>
      <c r="O127" s="12">
        <v>1</v>
      </c>
      <c r="P127" s="13">
        <v>459.58</v>
      </c>
      <c r="Q127" s="12">
        <v>5</v>
      </c>
      <c r="R127" s="13">
        <v>22.98</v>
      </c>
      <c r="S127" s="13">
        <v>436.6</v>
      </c>
      <c r="T127" s="13">
        <v>386.89</v>
      </c>
      <c r="U127" s="13">
        <v>49.71</v>
      </c>
      <c r="V127" s="12" t="s">
        <v>40</v>
      </c>
      <c r="W127" s="12" t="s">
        <v>24</v>
      </c>
      <c r="X127" s="12" t="s">
        <v>25</v>
      </c>
      <c r="Y127" s="12" t="s">
        <v>1191</v>
      </c>
      <c r="Z127" s="12" t="s">
        <v>49</v>
      </c>
    </row>
    <row r="128" spans="1:26" x14ac:dyDescent="0.3">
      <c r="A128" s="14" t="s">
        <v>2356</v>
      </c>
      <c r="B128" s="15">
        <v>45962</v>
      </c>
      <c r="C128" s="16" t="s">
        <v>1434</v>
      </c>
      <c r="D128" s="16" t="str">
        <f>_xlfn.XLOOKUP(Sales_Transactions!$C128,Customer!$A$2:$A$701,Customer!$B$2:$B$701,"Missing")</f>
        <v>Ashok Nathan</v>
      </c>
      <c r="E128" s="38" t="str">
        <f>_xlfn.XLOOKUP(Table14[[#This Row],[Customer_ID]],Table10[Customer_ID],Table10[Membership],"Missing Membership")</f>
        <v>Bronze</v>
      </c>
      <c r="F128" s="14" t="s">
        <v>707</v>
      </c>
      <c r="G128" s="16" t="str">
        <f>_xlfn.XLOOKUP(Sales_Transactions!$F128,Products!$A$2:$A$151,Products!$B$2:$B$151,"missing product")</f>
        <v>Lays Chocolates Combo</v>
      </c>
      <c r="H128" s="16" t="str">
        <f>_xlfn.XLOOKUP(Sales_Transactions!$F128,Table9[Product_ID],Table9[Category],"Missing Catogory")</f>
        <v>Snacks</v>
      </c>
      <c r="I128" s="16" t="s">
        <v>815</v>
      </c>
      <c r="J128" s="16" t="str">
        <f>_xlfn.XLOOKUP(Sales_Transactions!$I128,Store!$A$2:$A$181,Store!$B$2:$B$181,"Missing Store")</f>
        <v>FreshMart Hyderabad Hub</v>
      </c>
      <c r="K128" s="16" t="str">
        <f>_xlfn.XLOOKUP(Sales_Transactions!$I128,Store!$A$2:$A$181,Store!$D$2:$D$181,"East")</f>
        <v>South</v>
      </c>
      <c r="L128" s="16" t="s">
        <v>816</v>
      </c>
      <c r="M128" s="16" t="s">
        <v>6330</v>
      </c>
      <c r="N128" s="16" t="str">
        <f>_xlfn.XLOOKUP(Sales_Transactions!$L128,Table12[Employee_ID],Table12[Department],"Missing Department")</f>
        <v>Billing</v>
      </c>
      <c r="O128" s="16">
        <v>3</v>
      </c>
      <c r="P128" s="17">
        <v>474.19</v>
      </c>
      <c r="Q128" s="16">
        <v>5</v>
      </c>
      <c r="R128" s="17">
        <v>71.13</v>
      </c>
      <c r="S128" s="17">
        <v>1554.16</v>
      </c>
      <c r="T128" s="17">
        <v>1031.67</v>
      </c>
      <c r="U128" s="17">
        <v>522.49</v>
      </c>
      <c r="V128" s="16" t="s">
        <v>40</v>
      </c>
      <c r="W128" s="16" t="s">
        <v>24</v>
      </c>
      <c r="X128" s="16" t="s">
        <v>25</v>
      </c>
      <c r="Y128" s="16" t="s">
        <v>1500</v>
      </c>
      <c r="Z128" s="16" t="s">
        <v>27</v>
      </c>
    </row>
    <row r="129" spans="1:26" x14ac:dyDescent="0.3">
      <c r="A129" s="10" t="s">
        <v>2380</v>
      </c>
      <c r="B129" s="11">
        <v>46036</v>
      </c>
      <c r="C129" s="12" t="s">
        <v>2381</v>
      </c>
      <c r="D129" s="12" t="str">
        <f>_xlfn.XLOOKUP(Sales_Transactions!$C129,Customer!$A$2:$A$701,Customer!$B$2:$B$701,"Missing")</f>
        <v>Hemalatha Gounder</v>
      </c>
      <c r="E129" s="39" t="str">
        <f>_xlfn.XLOOKUP(Table14[[#This Row],[Customer_ID]],Table10[Customer_ID],Table10[Membership],"Missing Membership")</f>
        <v>Silver</v>
      </c>
      <c r="F129" s="10" t="s">
        <v>65</v>
      </c>
      <c r="G129" s="12" t="str">
        <f>_xlfn.XLOOKUP(Sales_Transactions!$F129,Products!$A$2:$A$151,Products!$B$2:$B$151,"missing product")</f>
        <v>Nescafe Tea Combo</v>
      </c>
      <c r="H129" s="12" t="str">
        <f>_xlfn.XLOOKUP(Sales_Transactions!$F129,Table9[Product_ID],Table9[Category],"Missing Catogory")</f>
        <v>Beverages</v>
      </c>
      <c r="I129" s="12" t="s">
        <v>1179</v>
      </c>
      <c r="J129" s="12" t="str">
        <f>_xlfn.XLOOKUP(Sales_Transactions!$I129,Store!$A$2:$A$181,Store!$B$2:$B$181,"Missing Store")</f>
        <v>FreshMart Erode Central</v>
      </c>
      <c r="K129" s="12" t="str">
        <f>_xlfn.XLOOKUP(Sales_Transactions!$I129,Store!$A$2:$A$181,Store!$D$2:$D$181,"East")</f>
        <v>South</v>
      </c>
      <c r="L129" s="12" t="s">
        <v>1261</v>
      </c>
      <c r="M129" s="12" t="s">
        <v>4728</v>
      </c>
      <c r="N129" s="12" t="str">
        <f>_xlfn.XLOOKUP(Sales_Transactions!$L129,Table12[Employee_ID],Table12[Department],"Missing Department")</f>
        <v>Billing</v>
      </c>
      <c r="O129" s="12">
        <v>2</v>
      </c>
      <c r="P129" s="13">
        <v>172.63</v>
      </c>
      <c r="Q129" s="12">
        <v>15</v>
      </c>
      <c r="R129" s="13">
        <v>51.79</v>
      </c>
      <c r="S129" s="13">
        <v>293.47000000000003</v>
      </c>
      <c r="T129" s="13">
        <v>284</v>
      </c>
      <c r="U129" s="13">
        <v>9.4700000000000006</v>
      </c>
      <c r="V129" s="12" t="s">
        <v>40</v>
      </c>
      <c r="W129" s="12" t="s">
        <v>24</v>
      </c>
      <c r="X129" s="12" t="s">
        <v>25</v>
      </c>
      <c r="Y129" s="12" t="s">
        <v>1153</v>
      </c>
      <c r="Z129" s="12" t="s">
        <v>49</v>
      </c>
    </row>
    <row r="130" spans="1:26" x14ac:dyDescent="0.3">
      <c r="A130" s="14" t="s">
        <v>2394</v>
      </c>
      <c r="B130" s="15">
        <v>45876</v>
      </c>
      <c r="C130" s="16" t="s">
        <v>2395</v>
      </c>
      <c r="D130" s="16" t="str">
        <f>_xlfn.XLOOKUP(Sales_Transactions!$C130,Customer!$A$2:$A$701,Customer!$B$2:$B$701,"Missing")</f>
        <v>Suresh Prabhu</v>
      </c>
      <c r="E130" s="38" t="str">
        <f>_xlfn.XLOOKUP(Table14[[#This Row],[Customer_ID]],Table10[Customer_ID],Table10[Membership],"Missing Membership")</f>
        <v>Silver</v>
      </c>
      <c r="F130" s="14" t="s">
        <v>538</v>
      </c>
      <c r="G130" s="16" t="str">
        <f>_xlfn.XLOOKUP(Sales_Transactions!$F130,Products!$A$2:$A$151,Products!$B$2:$B$151,"missing product")</f>
        <v>Aachi Ponni Rice 2kg</v>
      </c>
      <c r="H130" s="16" t="str">
        <f>_xlfn.XLOOKUP(Sales_Transactions!$F130,Table9[Product_ID],Table9[Category],"Missing Catogory")</f>
        <v>Rice</v>
      </c>
      <c r="I130" s="16" t="s">
        <v>518</v>
      </c>
      <c r="J130" s="16" t="str">
        <f>_xlfn.XLOOKUP(Sales_Transactions!$I130,Store!$A$2:$A$181,Store!$B$2:$B$181,"Missing Store")</f>
        <v>FreshMart Nagpur Central</v>
      </c>
      <c r="K130" s="16" t="str">
        <f>_xlfn.XLOOKUP(Sales_Transactions!$I130,Store!$A$2:$A$181,Store!$D$2:$D$181,"East")</f>
        <v>West</v>
      </c>
      <c r="L130" s="16" t="s">
        <v>2314</v>
      </c>
      <c r="M130" s="16" t="s">
        <v>6205</v>
      </c>
      <c r="N130" s="16" t="str">
        <f>_xlfn.XLOOKUP(Sales_Transactions!$L130,Table12[Employee_ID],Table12[Department],"Missing Department")</f>
        <v>Inventory</v>
      </c>
      <c r="O130" s="16">
        <v>5</v>
      </c>
      <c r="P130" s="17">
        <v>251.73</v>
      </c>
      <c r="Q130" s="16">
        <v>0</v>
      </c>
      <c r="R130" s="17">
        <v>0</v>
      </c>
      <c r="S130" s="17">
        <v>1258.6500000000001</v>
      </c>
      <c r="T130" s="17">
        <v>1052.5999999999999</v>
      </c>
      <c r="U130" s="17">
        <v>206.05</v>
      </c>
      <c r="V130" s="16" t="s">
        <v>40</v>
      </c>
      <c r="W130" s="16" t="s">
        <v>24</v>
      </c>
      <c r="X130" s="16" t="s">
        <v>55</v>
      </c>
      <c r="Y130" s="16" t="s">
        <v>2396</v>
      </c>
      <c r="Z130" s="16" t="s">
        <v>49</v>
      </c>
    </row>
    <row r="131" spans="1:26" x14ac:dyDescent="0.3">
      <c r="A131" s="10" t="s">
        <v>2430</v>
      </c>
      <c r="B131" s="11">
        <v>45753</v>
      </c>
      <c r="C131" s="12" t="s">
        <v>2431</v>
      </c>
      <c r="D131" s="12" t="str">
        <f>_xlfn.XLOOKUP(Sales_Transactions!$C131,Customer!$A$2:$A$701,Customer!$B$2:$B$701,"Missing")</f>
        <v>Thenmozhi Venkataraman</v>
      </c>
      <c r="E131" s="39" t="str">
        <f>_xlfn.XLOOKUP(Table14[[#This Row],[Customer_ID]],Table10[Customer_ID],Table10[Membership],"Missing Membership")</f>
        <v>Gold</v>
      </c>
      <c r="F131" s="10" t="s">
        <v>1987</v>
      </c>
      <c r="G131" s="12" t="str">
        <f>_xlfn.XLOOKUP(Sales_Transactions!$F131,Products!$A$2:$A$151,Products!$B$2:$B$151,"missing product")</f>
        <v>Vim Toilet Cleaner 2kg</v>
      </c>
      <c r="H131" s="12" t="str">
        <f>_xlfn.XLOOKUP(Sales_Transactions!$F131,Table9[Product_ID],Table9[Category],"Missing Catogory")</f>
        <v>Cleaning</v>
      </c>
      <c r="I131" s="12" t="s">
        <v>1059</v>
      </c>
      <c r="J131" s="12" t="str">
        <f>_xlfn.XLOOKUP(Sales_Transactions!$I131,Store!$A$2:$A$181,Store!$B$2:$B$181,"Missing Store")</f>
        <v>FreshMart Coimbatore Colony</v>
      </c>
      <c r="K131" s="12" t="str">
        <f>_xlfn.XLOOKUP(Sales_Transactions!$I131,Store!$A$2:$A$181,Store!$D$2:$D$181,"East")</f>
        <v>West</v>
      </c>
      <c r="L131" s="12" t="s">
        <v>304</v>
      </c>
      <c r="M131" s="12" t="s">
        <v>5564</v>
      </c>
      <c r="N131" s="12" t="str">
        <f>_xlfn.XLOOKUP(Sales_Transactions!$L131,Table12[Employee_ID],Table12[Department],"Missing Department")</f>
        <v>Billing</v>
      </c>
      <c r="O131" s="12">
        <v>6</v>
      </c>
      <c r="P131" s="13">
        <v>398.95</v>
      </c>
      <c r="Q131" s="12">
        <v>20</v>
      </c>
      <c r="R131" s="13">
        <v>478.74</v>
      </c>
      <c r="S131" s="13">
        <v>2202.1999999999998</v>
      </c>
      <c r="T131" s="13">
        <v>1560.36</v>
      </c>
      <c r="U131" s="13">
        <v>641.84</v>
      </c>
      <c r="V131" s="12" t="s">
        <v>40</v>
      </c>
      <c r="W131" s="12" t="s">
        <v>345</v>
      </c>
      <c r="X131" s="12" t="s">
        <v>25</v>
      </c>
      <c r="Y131" s="12" t="s">
        <v>2432</v>
      </c>
      <c r="Z131" s="12" t="s">
        <v>27</v>
      </c>
    </row>
    <row r="132" spans="1:26" x14ac:dyDescent="0.3">
      <c r="A132" s="14" t="s">
        <v>2433</v>
      </c>
      <c r="B132" s="15">
        <v>45935</v>
      </c>
      <c r="C132" s="16" t="s">
        <v>553</v>
      </c>
      <c r="D132" s="16" t="str">
        <f>_xlfn.XLOOKUP(Sales_Transactions!$C132,Customer!$A$2:$A$701,Customer!$B$2:$B$701,"Missing")</f>
        <v>Yogesh Raj</v>
      </c>
      <c r="E132" s="38" t="str">
        <f>_xlfn.XLOOKUP(Table14[[#This Row],[Customer_ID]],Table10[Customer_ID],Table10[Membership],"Missing Membership")</f>
        <v>Silver</v>
      </c>
      <c r="F132" s="14" t="s">
        <v>280</v>
      </c>
      <c r="G132" s="16" t="str">
        <f>_xlfn.XLOOKUP(Sales_Transactions!$F132,Products!$A$2:$A$151,Products!$B$2:$B$151,"missing product")</f>
        <v>Nescafe Coffee 500g</v>
      </c>
      <c r="H132" s="16" t="str">
        <f>_xlfn.XLOOKUP(Sales_Transactions!$F132,Table9[Product_ID],Table9[Category],"Missing Catogory")</f>
        <v>Beverages</v>
      </c>
      <c r="I132" s="16" t="s">
        <v>148</v>
      </c>
      <c r="J132" s="16" t="str">
        <f>_xlfn.XLOOKUP(Sales_Transactions!$I132,Store!$A$2:$A$181,Store!$B$2:$B$181,"Missing Store")</f>
        <v>FreshMart Tiruppur Heights</v>
      </c>
      <c r="K132" s="16" t="str">
        <f>_xlfn.XLOOKUP(Sales_Transactions!$I132,Store!$A$2:$A$181,Store!$D$2:$D$181,"East")</f>
        <v>South</v>
      </c>
      <c r="L132" s="16" t="s">
        <v>149</v>
      </c>
      <c r="M132" s="16" t="s">
        <v>6130</v>
      </c>
      <c r="N132" s="16" t="str">
        <f>_xlfn.XLOOKUP(Sales_Transactions!$L132,Table12[Employee_ID],Table12[Department],"Missing Department")</f>
        <v>Billing</v>
      </c>
      <c r="O132" s="16">
        <v>5</v>
      </c>
      <c r="P132" s="17">
        <v>124.84</v>
      </c>
      <c r="Q132" s="16">
        <v>10</v>
      </c>
      <c r="R132" s="17">
        <v>62.42</v>
      </c>
      <c r="S132" s="17">
        <v>646.04999999999995</v>
      </c>
      <c r="T132" s="17">
        <v>486.75</v>
      </c>
      <c r="U132" s="17">
        <v>159.30000000000001</v>
      </c>
      <c r="V132" s="16" t="s">
        <v>40</v>
      </c>
      <c r="W132" s="16" t="s">
        <v>24</v>
      </c>
      <c r="X132" s="16" t="s">
        <v>25</v>
      </c>
      <c r="Y132" s="16" t="s">
        <v>1988</v>
      </c>
      <c r="Z132" s="16" t="s">
        <v>27</v>
      </c>
    </row>
    <row r="133" spans="1:26" x14ac:dyDescent="0.3">
      <c r="A133" s="10" t="s">
        <v>2436</v>
      </c>
      <c r="B133" s="11">
        <v>45930</v>
      </c>
      <c r="C133" s="12" t="s">
        <v>2437</v>
      </c>
      <c r="D133" s="12" t="str">
        <f>_xlfn.XLOOKUP(Sales_Transactions!$C133,Customer!$A$2:$A$701,Customer!$B$2:$B$701,"Missing")</f>
        <v>Dhanya Chandran</v>
      </c>
      <c r="E133" s="39" t="str">
        <f>_xlfn.XLOOKUP(Table14[[#This Row],[Customer_ID]],Table10[Customer_ID],Table10[Membership],"Missing Membership")</f>
        <v>Silver</v>
      </c>
      <c r="F133" s="10" t="s">
        <v>371</v>
      </c>
      <c r="G133" s="12" t="str">
        <f>_xlfn.XLOOKUP(Sales_Transactions!$F133,Products!$A$2:$A$151,Products!$B$2:$B$151,"missing product")</f>
        <v>Tata Tea Soft Drinks 500g</v>
      </c>
      <c r="H133" s="12" t="str">
        <f>_xlfn.XLOOKUP(Sales_Transactions!$F133,Table9[Product_ID],Table9[Category],"Missing Catogory")</f>
        <v>Beverages</v>
      </c>
      <c r="I133" s="12" t="s">
        <v>1109</v>
      </c>
      <c r="J133" s="12" t="str">
        <f>_xlfn.XLOOKUP(Sales_Transactions!$I133,Store!$A$2:$A$181,Store!$B$2:$B$181,"Missing Store")</f>
        <v>FreshMart Tiruppur Colony</v>
      </c>
      <c r="K133" s="12" t="str">
        <f>_xlfn.XLOOKUP(Sales_Transactions!$I133,Store!$A$2:$A$181,Store!$D$2:$D$181,"East")</f>
        <v>South</v>
      </c>
      <c r="L133" s="12" t="s">
        <v>1110</v>
      </c>
      <c r="M133" s="12" t="s">
        <v>6204</v>
      </c>
      <c r="N133" s="12" t="str">
        <f>_xlfn.XLOOKUP(Sales_Transactions!$L133,Table12[Employee_ID],Table12[Department],"Missing Department")</f>
        <v>Billing</v>
      </c>
      <c r="O133" s="12">
        <v>3</v>
      </c>
      <c r="P133" s="13">
        <v>380.12</v>
      </c>
      <c r="Q133" s="12">
        <v>5</v>
      </c>
      <c r="R133" s="13">
        <v>57.02</v>
      </c>
      <c r="S133" s="13">
        <v>1083.3399999999999</v>
      </c>
      <c r="T133" s="13">
        <v>929.94</v>
      </c>
      <c r="U133" s="13">
        <v>153.4</v>
      </c>
      <c r="V133" s="12" t="s">
        <v>40</v>
      </c>
      <c r="W133" s="12" t="s">
        <v>24</v>
      </c>
      <c r="X133" s="12" t="s">
        <v>25</v>
      </c>
      <c r="Y133" s="12" t="s">
        <v>1710</v>
      </c>
      <c r="Z133" s="12" t="s">
        <v>49</v>
      </c>
    </row>
    <row r="134" spans="1:26" x14ac:dyDescent="0.3">
      <c r="A134" s="14" t="s">
        <v>2438</v>
      </c>
      <c r="B134" s="15">
        <v>45973</v>
      </c>
      <c r="C134" s="16" t="s">
        <v>993</v>
      </c>
      <c r="D134" s="16" t="str">
        <f>_xlfn.XLOOKUP(Sales_Transactions!$C134,Customer!$A$2:$A$701,Customer!$B$2:$B$701,"Missing")</f>
        <v>Karthik Achari</v>
      </c>
      <c r="E134" s="38" t="str">
        <f>_xlfn.XLOOKUP(Table14[[#This Row],[Customer_ID]],Table10[Customer_ID],Table10[Membership],"Missing Membership")</f>
        <v>Gold</v>
      </c>
      <c r="F134" s="14" t="s">
        <v>280</v>
      </c>
      <c r="G134" s="16" t="str">
        <f>_xlfn.XLOOKUP(Sales_Transactions!$F134,Products!$A$2:$A$151,Products!$B$2:$B$151,"missing product")</f>
        <v>Nescafe Coffee 500g</v>
      </c>
      <c r="H134" s="16" t="str">
        <f>_xlfn.XLOOKUP(Sales_Transactions!$F134,Table9[Product_ID],Table9[Category],"Missing Catogory")</f>
        <v>Beverages</v>
      </c>
      <c r="I134" s="16" t="s">
        <v>38</v>
      </c>
      <c r="J134" s="16" t="str">
        <f>_xlfn.XLOOKUP(Sales_Transactions!$I134,Store!$A$2:$A$181,Store!$B$2:$B$181,"Missing Store")</f>
        <v>FreshMart Kochi Plaza</v>
      </c>
      <c r="K134" s="16" t="str">
        <f>_xlfn.XLOOKUP(Sales_Transactions!$I134,Store!$A$2:$A$181,Store!$D$2:$D$181,"East")</f>
        <v>South</v>
      </c>
      <c r="L134" s="16" t="s">
        <v>227</v>
      </c>
      <c r="M134" s="16" t="s">
        <v>6353</v>
      </c>
      <c r="N134" s="16" t="str">
        <f>_xlfn.XLOOKUP(Sales_Transactions!$L134,Table12[Employee_ID],Table12[Department],"Missing Department")</f>
        <v>Inventory</v>
      </c>
      <c r="O134" s="16">
        <v>7</v>
      </c>
      <c r="P134" s="17">
        <v>133.02000000000001</v>
      </c>
      <c r="Q134" s="16">
        <v>0</v>
      </c>
      <c r="R134" s="17">
        <v>0</v>
      </c>
      <c r="S134" s="17">
        <v>931.14</v>
      </c>
      <c r="T134" s="17">
        <v>681.45</v>
      </c>
      <c r="U134" s="17">
        <v>249.69</v>
      </c>
      <c r="V134" s="16" t="s">
        <v>40</v>
      </c>
      <c r="W134" s="16" t="s">
        <v>24</v>
      </c>
      <c r="X134" s="16" t="s">
        <v>55</v>
      </c>
      <c r="Y134" s="16" t="s">
        <v>1557</v>
      </c>
      <c r="Z134" s="16" t="s">
        <v>49</v>
      </c>
    </row>
    <row r="135" spans="1:26" x14ac:dyDescent="0.3">
      <c r="A135" s="10" t="s">
        <v>2439</v>
      </c>
      <c r="B135" s="11">
        <v>45848</v>
      </c>
      <c r="C135" s="12" t="s">
        <v>1205</v>
      </c>
      <c r="D135" s="12" t="str">
        <f>_xlfn.XLOOKUP(Sales_Transactions!$C135,Customer!$A$2:$A$701,Customer!$B$2:$B$701,"Missing")</f>
        <v>Devi Raj</v>
      </c>
      <c r="E135" s="39" t="str">
        <f>_xlfn.XLOOKUP(Table14[[#This Row],[Customer_ID]],Table10[Customer_ID],Table10[Membership],"Missing Membership")</f>
        <v>Silver</v>
      </c>
      <c r="F135" s="10" t="s">
        <v>764</v>
      </c>
      <c r="G135" s="12" t="str">
        <f>_xlfn.XLOOKUP(Sales_Transactions!$F135,Products!$A$2:$A$151,Products!$B$2:$B$151,"missing product")</f>
        <v>Eveready Detergent 1L</v>
      </c>
      <c r="H135" s="12" t="str">
        <f>_xlfn.XLOOKUP(Sales_Transactions!$F135,Table9[Product_ID],Table9[Category],"Missing Catogory")</f>
        <v>Household</v>
      </c>
      <c r="I135" s="12" t="s">
        <v>1081</v>
      </c>
      <c r="J135" s="12" t="str">
        <f>_xlfn.XLOOKUP(Sales_Transactions!$I135,Store!$A$2:$A$181,Store!$B$2:$B$181,"Missing Store")</f>
        <v>FreshMart Lucknow Square</v>
      </c>
      <c r="K135" s="12" t="str">
        <f>_xlfn.XLOOKUP(Sales_Transactions!$I135,Store!$A$2:$A$181,Store!$D$2:$D$181,"East")</f>
        <v>North</v>
      </c>
      <c r="L135" s="12" t="s">
        <v>1082</v>
      </c>
      <c r="M135" s="12" t="s">
        <v>6365</v>
      </c>
      <c r="N135" s="12" t="str">
        <f>_xlfn.XLOOKUP(Sales_Transactions!$L135,Table12[Employee_ID],Table12[Department],"Missing Department")</f>
        <v>Inventory</v>
      </c>
      <c r="O135" s="12">
        <v>3</v>
      </c>
      <c r="P135" s="13">
        <v>340.25</v>
      </c>
      <c r="Q135" s="12">
        <v>0</v>
      </c>
      <c r="R135" s="13">
        <v>0</v>
      </c>
      <c r="S135" s="13">
        <v>1020.75</v>
      </c>
      <c r="T135" s="13">
        <v>791.55</v>
      </c>
      <c r="U135" s="13">
        <v>229.2</v>
      </c>
      <c r="V135" s="12" t="s">
        <v>40</v>
      </c>
      <c r="W135" s="12" t="s">
        <v>24</v>
      </c>
      <c r="X135" s="12" t="s">
        <v>55</v>
      </c>
      <c r="Y135" s="12" t="s">
        <v>1049</v>
      </c>
      <c r="Z135" s="12" t="s">
        <v>49</v>
      </c>
    </row>
    <row r="136" spans="1:26" x14ac:dyDescent="0.3">
      <c r="A136" s="14" t="s">
        <v>2440</v>
      </c>
      <c r="B136" s="15">
        <v>45900</v>
      </c>
      <c r="C136" s="16" t="s">
        <v>2441</v>
      </c>
      <c r="D136" s="16" t="str">
        <f>_xlfn.XLOOKUP(Sales_Transactions!$C136,Customer!$A$2:$A$701,Customer!$B$2:$B$701,"Missing")</f>
        <v>Senthil Sekar</v>
      </c>
      <c r="E136" s="38" t="str">
        <f>_xlfn.XLOOKUP(Table14[[#This Row],[Customer_ID]],Table10[Customer_ID],Table10[Membership],"Missing Membership")</f>
        <v>Bronze</v>
      </c>
      <c r="F136" s="14" t="s">
        <v>492</v>
      </c>
      <c r="G136" s="16" t="str">
        <f>_xlfn.XLOOKUP(Sales_Transactions!$F136,Products!$A$2:$A$151,Products!$B$2:$B$151,"missing product")</f>
        <v>Aavin Cheese 200g</v>
      </c>
      <c r="H136" s="16" t="str">
        <f>_xlfn.XLOOKUP(Sales_Transactions!$F136,Table9[Product_ID],Table9[Category],"Missing Catogory")</f>
        <v>Dairy</v>
      </c>
      <c r="I136" s="16" t="s">
        <v>1156</v>
      </c>
      <c r="J136" s="16" t="str">
        <f>_xlfn.XLOOKUP(Sales_Transactions!$I136,Store!$A$2:$A$181,Store!$B$2:$B$181,"Missing Store")</f>
        <v>FreshMart Madurai Colony</v>
      </c>
      <c r="K136" s="16" t="str">
        <f>_xlfn.XLOOKUP(Sales_Transactions!$I136,Store!$A$2:$A$181,Store!$D$2:$D$181,"East")</f>
        <v>South</v>
      </c>
      <c r="L136" s="16" t="s">
        <v>1157</v>
      </c>
      <c r="M136" s="16" t="s">
        <v>6358</v>
      </c>
      <c r="N136" s="16" t="str">
        <f>_xlfn.XLOOKUP(Sales_Transactions!$L136,Table12[Employee_ID],Table12[Department],"Missing Department")</f>
        <v>Store Manager</v>
      </c>
      <c r="O136" s="16">
        <v>1</v>
      </c>
      <c r="P136" s="17">
        <v>232.58</v>
      </c>
      <c r="Q136" s="16">
        <v>20</v>
      </c>
      <c r="R136" s="17">
        <v>46.52</v>
      </c>
      <c r="S136" s="17">
        <v>213.97</v>
      </c>
      <c r="T136" s="17">
        <v>191.2</v>
      </c>
      <c r="U136" s="17">
        <v>22.77</v>
      </c>
      <c r="V136" s="16" t="s">
        <v>40</v>
      </c>
      <c r="W136" s="16" t="s">
        <v>24</v>
      </c>
      <c r="X136" s="16" t="s">
        <v>55</v>
      </c>
      <c r="Y136" s="16" t="s">
        <v>1253</v>
      </c>
      <c r="Z136" s="16" t="s">
        <v>27</v>
      </c>
    </row>
    <row r="137" spans="1:26" x14ac:dyDescent="0.3">
      <c r="A137" s="10" t="s">
        <v>2491</v>
      </c>
      <c r="B137" s="11">
        <v>46047</v>
      </c>
      <c r="C137" s="12" t="s">
        <v>2492</v>
      </c>
      <c r="D137" s="12" t="str">
        <f>_xlfn.XLOOKUP(Sales_Transactions!$C137,Customer!$A$2:$A$701,Customer!$B$2:$B$701,"Missing")</f>
        <v>Sanjay Achari</v>
      </c>
      <c r="E137" s="39" t="str">
        <f>_xlfn.XLOOKUP(Table14[[#This Row],[Customer_ID]],Table10[Customer_ID],Table10[Membership],"Missing Membership")</f>
        <v>Silver</v>
      </c>
      <c r="F137" s="10" t="s">
        <v>2387</v>
      </c>
      <c r="G137" s="12" t="str">
        <f>_xlfn.XLOOKUP(Sales_Transactions!$F137,Products!$A$2:$A$151,Products!$B$2:$B$151,"missing product")</f>
        <v>Aachi Basmati Rice 200g</v>
      </c>
      <c r="H137" s="12" t="str">
        <f>_xlfn.XLOOKUP(Sales_Transactions!$F137,Table9[Product_ID],Table9[Category],"Missing Catogory")</f>
        <v>Rice</v>
      </c>
      <c r="I137" s="12" t="s">
        <v>1430</v>
      </c>
      <c r="J137" s="12" t="str">
        <f>_xlfn.XLOOKUP(Sales_Transactions!$I137,Store!$A$2:$A$181,Store!$B$2:$B$181,"Missing Store")</f>
        <v>FreshMart Surat Colony</v>
      </c>
      <c r="K137" s="12" t="str">
        <f>_xlfn.XLOOKUP(Sales_Transactions!$I137,Store!$A$2:$A$181,Store!$D$2:$D$181,"East")</f>
        <v>West</v>
      </c>
      <c r="L137" s="12" t="s">
        <v>1431</v>
      </c>
      <c r="M137" s="12" t="s">
        <v>5540</v>
      </c>
      <c r="N137" s="12" t="str">
        <f>_xlfn.XLOOKUP(Sales_Transactions!$L137,Table12[Employee_ID],Table12[Department],"Missing Department")</f>
        <v>Cashier</v>
      </c>
      <c r="O137" s="12">
        <v>4</v>
      </c>
      <c r="P137" s="13">
        <v>150.04</v>
      </c>
      <c r="Q137" s="12">
        <v>5</v>
      </c>
      <c r="R137" s="13">
        <v>30.01</v>
      </c>
      <c r="S137" s="13">
        <v>655.67</v>
      </c>
      <c r="T137" s="13">
        <v>511.92</v>
      </c>
      <c r="U137" s="13">
        <v>143.75</v>
      </c>
      <c r="V137" s="12" t="s">
        <v>40</v>
      </c>
      <c r="W137" s="12" t="s">
        <v>24</v>
      </c>
      <c r="X137" s="12" t="s">
        <v>25</v>
      </c>
      <c r="Y137" s="12" t="s">
        <v>742</v>
      </c>
      <c r="Z137" s="12" t="s">
        <v>27</v>
      </c>
    </row>
    <row r="138" spans="1:26" x14ac:dyDescent="0.3">
      <c r="A138" s="14" t="s">
        <v>2501</v>
      </c>
      <c r="B138" s="15">
        <v>45901</v>
      </c>
      <c r="C138" s="16" t="s">
        <v>2502</v>
      </c>
      <c r="D138" s="16" t="str">
        <f>_xlfn.XLOOKUP(Sales_Transactions!$C138,Customer!$A$2:$A$701,Customer!$B$2:$B$701,"Missing")</f>
        <v>Suresh Chandran</v>
      </c>
      <c r="E138" s="38" t="str">
        <f>_xlfn.XLOOKUP(Table14[[#This Row],[Customer_ID]],Table10[Customer_ID],Table10[Membership],"Missing Membership")</f>
        <v>Gold</v>
      </c>
      <c r="F138" s="14" t="s">
        <v>744</v>
      </c>
      <c r="G138" s="16" t="str">
        <f>_xlfn.XLOOKUP(Sales_Transactions!$F138,Products!$A$2:$A$151,Products!$B$2:$B$151,"missing product")</f>
        <v>Britannia Rusk 1L</v>
      </c>
      <c r="H138" s="16" t="str">
        <f>_xlfn.XLOOKUP(Sales_Transactions!$F138,Table9[Product_ID],Table9[Category],"Missing Catogory")</f>
        <v>Bakery</v>
      </c>
      <c r="I138" s="16" t="s">
        <v>807</v>
      </c>
      <c r="J138" s="16" t="str">
        <f>_xlfn.XLOOKUP(Sales_Transactions!$I138,Store!$A$2:$A$181,Store!$B$2:$B$181,"Missing Store")</f>
        <v>FreshMart Mysuru Towers</v>
      </c>
      <c r="K138" s="16" t="str">
        <f>_xlfn.XLOOKUP(Sales_Transactions!$I138,Store!$A$2:$A$181,Store!$D$2:$D$181,"East")</f>
        <v>South</v>
      </c>
      <c r="L138" s="16" t="s">
        <v>322</v>
      </c>
      <c r="M138" s="16" t="s">
        <v>6311</v>
      </c>
      <c r="N138" s="16" t="str">
        <f>_xlfn.XLOOKUP(Sales_Transactions!$L138,Table12[Employee_ID],Table12[Department],"Missing Department")</f>
        <v>Sales</v>
      </c>
      <c r="O138" s="16">
        <v>6</v>
      </c>
      <c r="P138" s="17">
        <v>188.72</v>
      </c>
      <c r="Q138" s="16">
        <v>10</v>
      </c>
      <c r="R138" s="17">
        <v>113.23</v>
      </c>
      <c r="S138" s="17">
        <v>1019.09</v>
      </c>
      <c r="T138" s="17">
        <v>613.38</v>
      </c>
      <c r="U138" s="17">
        <v>405.71</v>
      </c>
      <c r="V138" s="16" t="s">
        <v>40</v>
      </c>
      <c r="W138" s="16" t="s">
        <v>24</v>
      </c>
      <c r="X138" s="16" t="s">
        <v>55</v>
      </c>
      <c r="Y138" s="16" t="s">
        <v>1563</v>
      </c>
      <c r="Z138" s="16" t="s">
        <v>49</v>
      </c>
    </row>
    <row r="139" spans="1:26" x14ac:dyDescent="0.3">
      <c r="A139" s="10" t="s">
        <v>2504</v>
      </c>
      <c r="B139" s="11">
        <v>45913</v>
      </c>
      <c r="C139" s="12" t="s">
        <v>2502</v>
      </c>
      <c r="D139" s="12" t="str">
        <f>_xlfn.XLOOKUP(Sales_Transactions!$C139,Customer!$A$2:$A$701,Customer!$B$2:$B$701,"Missing")</f>
        <v>Suresh Chandran</v>
      </c>
      <c r="E139" s="39" t="str">
        <f>_xlfn.XLOOKUP(Table14[[#This Row],[Customer_ID]],Table10[Customer_ID],Table10[Membership],"Missing Membership")</f>
        <v>Gold</v>
      </c>
      <c r="F139" s="10" t="s">
        <v>242</v>
      </c>
      <c r="G139" s="12" t="str">
        <f>_xlfn.XLOOKUP(Sales_Transactions!$F139,Products!$A$2:$A$151,Products!$B$2:$B$151,"missing product")</f>
        <v>Aachi Powdered Spices 200g</v>
      </c>
      <c r="H139" s="12" t="str">
        <f>_xlfn.XLOOKUP(Sales_Transactions!$F139,Table9[Product_ID],Table9[Category],"Missing Catogory")</f>
        <v>Masala</v>
      </c>
      <c r="I139" s="12" t="s">
        <v>973</v>
      </c>
      <c r="J139" s="12" t="str">
        <f>_xlfn.XLOOKUP(Sales_Transactions!$I139,Store!$A$2:$A$181,Store!$B$2:$B$181,"Missing Store")</f>
        <v>FreshMart Pune Junction</v>
      </c>
      <c r="K139" s="12" t="str">
        <f>_xlfn.XLOOKUP(Sales_Transactions!$I139,Store!$A$2:$A$181,Store!$D$2:$D$181,"East")</f>
        <v>West</v>
      </c>
      <c r="L139" s="12" t="s">
        <v>974</v>
      </c>
      <c r="M139" s="12" t="s">
        <v>6390</v>
      </c>
      <c r="N139" s="12" t="str">
        <f>_xlfn.XLOOKUP(Sales_Transactions!$L139,Table12[Employee_ID],Table12[Department],"Missing Department")</f>
        <v>Cashier</v>
      </c>
      <c r="O139" s="12">
        <v>5</v>
      </c>
      <c r="P139" s="13">
        <v>89.69</v>
      </c>
      <c r="Q139" s="12">
        <v>5</v>
      </c>
      <c r="R139" s="13">
        <v>22.42</v>
      </c>
      <c r="S139" s="13">
        <v>489.93</v>
      </c>
      <c r="T139" s="13">
        <v>311.25</v>
      </c>
      <c r="U139" s="13">
        <v>178.68</v>
      </c>
      <c r="V139" s="12" t="s">
        <v>40</v>
      </c>
      <c r="W139" s="12" t="s">
        <v>24</v>
      </c>
      <c r="X139" s="12" t="s">
        <v>25</v>
      </c>
      <c r="Y139" s="12" t="s">
        <v>1617</v>
      </c>
      <c r="Z139" s="12" t="s">
        <v>27</v>
      </c>
    </row>
    <row r="140" spans="1:26" x14ac:dyDescent="0.3">
      <c r="A140" s="14" t="s">
        <v>2508</v>
      </c>
      <c r="B140" s="15">
        <v>45798</v>
      </c>
      <c r="C140" s="16" t="s">
        <v>931</v>
      </c>
      <c r="D140" s="16" t="str">
        <f>_xlfn.XLOOKUP(Sales_Transactions!$C140,Customer!$A$2:$A$701,Customer!$B$2:$B$701,"Missing")</f>
        <v>Hemalatha Balan</v>
      </c>
      <c r="E140" s="38" t="str">
        <f>_xlfn.XLOOKUP(Table14[[#This Row],[Customer_ID]],Table10[Customer_ID],Table10[Membership],"Missing Membership")</f>
        <v>Gold</v>
      </c>
      <c r="F140" s="14" t="s">
        <v>621</v>
      </c>
      <c r="G140" s="16" t="str">
        <f>_xlfn.XLOOKUP(Sales_Transactions!$F140,Products!$A$2:$A$151,Products!$B$2:$B$151,"missing product")</f>
        <v>Local Farm Fresh Fruits Combo v2</v>
      </c>
      <c r="H140" s="16" t="str">
        <f>_xlfn.XLOOKUP(Sales_Transactions!$F140,Table9[Product_ID],Table9[Category],"Missing Catogory")</f>
        <v>Fruits</v>
      </c>
      <c r="I140" s="16" t="s">
        <v>420</v>
      </c>
      <c r="J140" s="16" t="str">
        <f>_xlfn.XLOOKUP(Sales_Transactions!$I140,Store!$A$2:$A$181,Store!$B$2:$B$181,"Missing Store")</f>
        <v>FreshMart Chennai Complex</v>
      </c>
      <c r="K140" s="16" t="str">
        <f>_xlfn.XLOOKUP(Sales_Transactions!$I140,Store!$A$2:$A$181,Store!$D$2:$D$181,"East")</f>
        <v>South</v>
      </c>
      <c r="L140" s="16" t="s">
        <v>786</v>
      </c>
      <c r="M140" s="16" t="s">
        <v>4657</v>
      </c>
      <c r="N140" s="16" t="str">
        <f>_xlfn.XLOOKUP(Sales_Transactions!$L140,Table12[Employee_ID],Table12[Department],"Missing Department")</f>
        <v>Sales</v>
      </c>
      <c r="O140" s="16">
        <v>4</v>
      </c>
      <c r="P140" s="17">
        <v>370.96</v>
      </c>
      <c r="Q140" s="16">
        <v>10</v>
      </c>
      <c r="R140" s="17">
        <v>148.38</v>
      </c>
      <c r="S140" s="17">
        <v>1335.46</v>
      </c>
      <c r="T140" s="17">
        <v>1098.44</v>
      </c>
      <c r="U140" s="17">
        <v>237.02</v>
      </c>
      <c r="V140" s="16" t="s">
        <v>40</v>
      </c>
      <c r="W140" s="16" t="s">
        <v>24</v>
      </c>
      <c r="X140" s="16" t="s">
        <v>25</v>
      </c>
      <c r="Y140" s="16" t="s">
        <v>1103</v>
      </c>
      <c r="Z140" s="16" t="s">
        <v>49</v>
      </c>
    </row>
    <row r="141" spans="1:26" x14ac:dyDescent="0.3">
      <c r="A141" s="10" t="s">
        <v>2533</v>
      </c>
      <c r="B141" s="11">
        <v>46010</v>
      </c>
      <c r="C141" s="12" t="s">
        <v>1999</v>
      </c>
      <c r="D141" s="12" t="str">
        <f>_xlfn.XLOOKUP(Sales_Transactions!$C141,Customer!$A$2:$A$701,Customer!$B$2:$B$701,"Missing")</f>
        <v>Bharath Velan</v>
      </c>
      <c r="E141" s="39" t="str">
        <f>_xlfn.XLOOKUP(Table14[[#This Row],[Customer_ID]],Table10[Customer_ID],Table10[Membership],"Missing Membership")</f>
        <v>Bronze</v>
      </c>
      <c r="F141" s="10" t="s">
        <v>726</v>
      </c>
      <c r="G141" s="12" t="str">
        <f>_xlfn.XLOOKUP(Sales_Transactions!$F141,Products!$A$2:$A$151,Products!$B$2:$B$151,"missing product")</f>
        <v>Aachi Basmati Rice 2kg</v>
      </c>
      <c r="H141" s="12" t="str">
        <f>_xlfn.XLOOKUP(Sales_Transactions!$F141,Table9[Product_ID],Table9[Category],"Missing Catogory")</f>
        <v>Rice</v>
      </c>
      <c r="I141" s="12" t="s">
        <v>192</v>
      </c>
      <c r="J141" s="12" t="str">
        <f>_xlfn.XLOOKUP(Sales_Transactions!$I141,Store!$A$2:$A$181,Store!$B$2:$B$181,"Missing Store")</f>
        <v>FreshMart Erode Heights</v>
      </c>
      <c r="K141" s="12" t="str">
        <f>_xlfn.XLOOKUP(Sales_Transactions!$I141,Store!$A$2:$A$181,Store!$D$2:$D$181,"East")</f>
        <v>South</v>
      </c>
      <c r="L141" s="12" t="s">
        <v>2534</v>
      </c>
      <c r="M141" s="12" t="s">
        <v>6346</v>
      </c>
      <c r="N141" s="12" t="str">
        <f>_xlfn.XLOOKUP(Sales_Transactions!$L141,Table12[Employee_ID],Table12[Department],"Missing Department")</f>
        <v>Inventory</v>
      </c>
      <c r="O141" s="12">
        <v>1</v>
      </c>
      <c r="P141" s="13">
        <v>227</v>
      </c>
      <c r="Q141" s="12">
        <v>5</v>
      </c>
      <c r="R141" s="13">
        <v>11.35</v>
      </c>
      <c r="S141" s="13">
        <v>215.65</v>
      </c>
      <c r="T141" s="13">
        <v>196.3</v>
      </c>
      <c r="U141" s="13">
        <v>19.350000000000001</v>
      </c>
      <c r="V141" s="12" t="s">
        <v>40</v>
      </c>
      <c r="W141" s="12" t="s">
        <v>24</v>
      </c>
      <c r="X141" s="12" t="s">
        <v>25</v>
      </c>
      <c r="Y141" s="12" t="s">
        <v>2535</v>
      </c>
      <c r="Z141" s="12" t="s">
        <v>49</v>
      </c>
    </row>
    <row r="142" spans="1:26" x14ac:dyDescent="0.3">
      <c r="A142" s="14" t="s">
        <v>2540</v>
      </c>
      <c r="B142" s="15">
        <v>45836</v>
      </c>
      <c r="C142" s="16" t="s">
        <v>331</v>
      </c>
      <c r="D142" s="16" t="str">
        <f>_xlfn.XLOOKUP(Sales_Transactions!$C142,Customer!$A$2:$A$701,Customer!$B$2:$B$701,"Missing")</f>
        <v>Anitha Sharma</v>
      </c>
      <c r="E142" s="38" t="str">
        <f>_xlfn.XLOOKUP(Table14[[#This Row],[Customer_ID]],Table10[Customer_ID],Table10[Membership],"Missing Membership")</f>
        <v>Silver</v>
      </c>
      <c r="F142" s="14" t="s">
        <v>2541</v>
      </c>
      <c r="G142" s="16" t="str">
        <f>_xlfn.XLOOKUP(Sales_Transactions!$F142,Products!$A$2:$A$151,Products!$B$2:$B$151,"missing product")</f>
        <v>ITC Ice Cream 250ml</v>
      </c>
      <c r="H142" s="16" t="str">
        <f>_xlfn.XLOOKUP(Sales_Transactions!$F142,Table9[Product_ID],Table9[Category],"Missing Catogory")</f>
        <v>Frozen Foods</v>
      </c>
      <c r="I142" s="16" t="s">
        <v>321</v>
      </c>
      <c r="J142" s="16" t="str">
        <f>_xlfn.XLOOKUP(Sales_Transactions!$I142,Store!$A$2:$A$181,Store!$B$2:$B$181,"Missing Store")</f>
        <v>FreshMart Coimbatore Main Road</v>
      </c>
      <c r="K142" s="16" t="str">
        <f>_xlfn.XLOOKUP(Sales_Transactions!$I142,Store!$A$2:$A$181,Store!$D$2:$D$181,"East")</f>
        <v>South</v>
      </c>
      <c r="L142" s="16" t="s">
        <v>322</v>
      </c>
      <c r="M142" s="16" t="s">
        <v>6311</v>
      </c>
      <c r="N142" s="16" t="str">
        <f>_xlfn.XLOOKUP(Sales_Transactions!$L142,Table12[Employee_ID],Table12[Department],"Missing Department")</f>
        <v>Sales</v>
      </c>
      <c r="O142" s="16">
        <v>5</v>
      </c>
      <c r="P142" s="17">
        <v>57.06</v>
      </c>
      <c r="Q142" s="16">
        <v>0</v>
      </c>
      <c r="R142" s="17">
        <v>0</v>
      </c>
      <c r="S142" s="17">
        <v>328.09</v>
      </c>
      <c r="T142" s="17">
        <v>242.15</v>
      </c>
      <c r="U142" s="17">
        <v>85.94</v>
      </c>
      <c r="V142" s="16" t="s">
        <v>40</v>
      </c>
      <c r="W142" s="16" t="s">
        <v>24</v>
      </c>
      <c r="X142" s="16" t="s">
        <v>25</v>
      </c>
      <c r="Y142" s="16" t="s">
        <v>116</v>
      </c>
      <c r="Z142" s="16" t="s">
        <v>27</v>
      </c>
    </row>
    <row r="143" spans="1:26" x14ac:dyDescent="0.3">
      <c r="A143" s="10" t="s">
        <v>2546</v>
      </c>
      <c r="B143" s="11">
        <v>45809</v>
      </c>
      <c r="C143" s="12" t="s">
        <v>537</v>
      </c>
      <c r="D143" s="12" t="str">
        <f>_xlfn.XLOOKUP(Sales_Transactions!$C143,Customer!$A$2:$A$701,Customer!$B$2:$B$701,"Missing")</f>
        <v>Deepa Kumar</v>
      </c>
      <c r="E143" s="39" t="str">
        <f>_xlfn.XLOOKUP(Table14[[#This Row],[Customer_ID]],Table10[Customer_ID],Table10[Membership],"Missing Membership")</f>
        <v>Gold</v>
      </c>
      <c r="F143" s="10" t="s">
        <v>308</v>
      </c>
      <c r="G143" s="12" t="str">
        <f>_xlfn.XLOOKUP(Sales_Transactions!$F143,Products!$A$2:$A$151,Products!$B$2:$B$151,"missing product")</f>
        <v>Britannia Cookies 200g</v>
      </c>
      <c r="H143" s="12" t="str">
        <f>_xlfn.XLOOKUP(Sales_Transactions!$F143,Table9[Product_ID],Table9[Category],"Missing Catogory")</f>
        <v>Bakery</v>
      </c>
      <c r="I143" s="12" t="s">
        <v>355</v>
      </c>
      <c r="J143" s="12" t="str">
        <f>_xlfn.XLOOKUP(Sales_Transactions!$I143,Store!$A$2:$A$181,Store!$B$2:$B$181,"Missing Store")</f>
        <v>FreshMart Salem Hub</v>
      </c>
      <c r="K143" s="12" t="str">
        <f>_xlfn.XLOOKUP(Sales_Transactions!$I143,Store!$A$2:$A$181,Store!$D$2:$D$181,"East")</f>
        <v>South</v>
      </c>
      <c r="L143" s="12" t="s">
        <v>239</v>
      </c>
      <c r="M143" s="12" t="s">
        <v>6235</v>
      </c>
      <c r="N143" s="12" t="str">
        <f>_xlfn.XLOOKUP(Sales_Transactions!$L143,Table12[Employee_ID],Table12[Department],"Missing Department")</f>
        <v>Sales</v>
      </c>
      <c r="O143" s="12">
        <v>3</v>
      </c>
      <c r="P143" s="13">
        <v>495.42</v>
      </c>
      <c r="Q143" s="12">
        <v>20</v>
      </c>
      <c r="R143" s="13">
        <v>297.25</v>
      </c>
      <c r="S143" s="13">
        <v>1367.36</v>
      </c>
      <c r="T143" s="13">
        <v>848.64</v>
      </c>
      <c r="U143" s="13">
        <v>518.72</v>
      </c>
      <c r="V143" s="12" t="s">
        <v>40</v>
      </c>
      <c r="W143" s="12" t="s">
        <v>24</v>
      </c>
      <c r="X143" s="12" t="s">
        <v>55</v>
      </c>
      <c r="Y143" s="12" t="s">
        <v>1316</v>
      </c>
      <c r="Z143" s="12" t="s">
        <v>27</v>
      </c>
    </row>
    <row r="144" spans="1:26" x14ac:dyDescent="0.3">
      <c r="A144" s="14" t="s">
        <v>2560</v>
      </c>
      <c r="B144" s="15">
        <v>46054</v>
      </c>
      <c r="C144" s="16" t="s">
        <v>2561</v>
      </c>
      <c r="D144" s="16" t="str">
        <f>_xlfn.XLOOKUP(Sales_Transactions!$C144,Customer!$A$2:$A$701,Customer!$B$2:$B$701,"Missing")</f>
        <v>Venkat Chandran</v>
      </c>
      <c r="E144" s="38" t="str">
        <f>_xlfn.XLOOKUP(Table14[[#This Row],[Customer_ID]],Table10[Customer_ID],Table10[Membership],"Missing Membership")</f>
        <v>Bronze</v>
      </c>
      <c r="F144" s="14" t="s">
        <v>707</v>
      </c>
      <c r="G144" s="16" t="str">
        <f>_xlfn.XLOOKUP(Sales_Transactions!$F144,Products!$A$2:$A$151,Products!$B$2:$B$151,"missing product")</f>
        <v>Lays Chocolates Combo</v>
      </c>
      <c r="H144" s="16" t="str">
        <f>_xlfn.XLOOKUP(Sales_Transactions!$F144,Table9[Product_ID],Table9[Category],"Missing Catogory")</f>
        <v>Snacks</v>
      </c>
      <c r="I144" s="16" t="s">
        <v>355</v>
      </c>
      <c r="J144" s="16" t="str">
        <f>_xlfn.XLOOKUP(Sales_Transactions!$I144,Store!$A$2:$A$181,Store!$B$2:$B$181,"Missing Store")</f>
        <v>FreshMart Salem Hub</v>
      </c>
      <c r="K144" s="16" t="str">
        <f>_xlfn.XLOOKUP(Sales_Transactions!$I144,Store!$A$2:$A$181,Store!$D$2:$D$181,"East")</f>
        <v>South</v>
      </c>
      <c r="L144" s="16" t="s">
        <v>356</v>
      </c>
      <c r="M144" s="16" t="s">
        <v>6210</v>
      </c>
      <c r="N144" s="16" t="str">
        <f>_xlfn.XLOOKUP(Sales_Transactions!$L144,Table12[Employee_ID],Table12[Department],"Missing Department")</f>
        <v>Cashier</v>
      </c>
      <c r="O144" s="16">
        <v>1</v>
      </c>
      <c r="P144" s="17">
        <v>474.19</v>
      </c>
      <c r="Q144" s="16">
        <v>0</v>
      </c>
      <c r="R144" s="17">
        <v>0</v>
      </c>
      <c r="S144" s="17">
        <v>545.32000000000005</v>
      </c>
      <c r="T144" s="17">
        <v>343.89</v>
      </c>
      <c r="U144" s="17">
        <v>201.43</v>
      </c>
      <c r="V144" s="16" t="s">
        <v>40</v>
      </c>
      <c r="W144" s="16" t="s">
        <v>24</v>
      </c>
      <c r="X144" s="16" t="s">
        <v>25</v>
      </c>
      <c r="Y144" s="16" t="s">
        <v>406</v>
      </c>
      <c r="Z144" s="16" t="s">
        <v>27</v>
      </c>
    </row>
    <row r="145" spans="1:26" x14ac:dyDescent="0.3">
      <c r="A145" s="10" t="s">
        <v>2588</v>
      </c>
      <c r="B145" s="11">
        <v>45933</v>
      </c>
      <c r="C145" s="12" t="s">
        <v>398</v>
      </c>
      <c r="D145" s="12" t="str">
        <f>_xlfn.XLOOKUP(Sales_Transactions!$C145,Customer!$A$2:$A$701,Customer!$B$2:$B$701,"Missing")</f>
        <v>Ilango Iyer</v>
      </c>
      <c r="E145" s="39" t="str">
        <f>_xlfn.XLOOKUP(Table14[[#This Row],[Customer_ID]],Table10[Customer_ID],Table10[Membership],"Missing Membership")</f>
        <v>Bronze</v>
      </c>
      <c r="F145" s="10" t="s">
        <v>44</v>
      </c>
      <c r="G145" s="12" t="str">
        <f>_xlfn.XLOOKUP(Sales_Transactions!$F145,Products!$A$2:$A$151,Products!$B$2:$B$151,"missing product")</f>
        <v>Britannia Buns 2kg</v>
      </c>
      <c r="H145" s="12" t="str">
        <f>_xlfn.XLOOKUP(Sales_Transactions!$F145,Table9[Product_ID],Table9[Category],"Missing Catogory")</f>
        <v>Bakery</v>
      </c>
      <c r="I145" s="12" t="s">
        <v>432</v>
      </c>
      <c r="J145" s="12" t="str">
        <f>_xlfn.XLOOKUP(Sales_Transactions!$I145,Store!$A$2:$A$181,Store!$B$2:$B$181,"Missing Store")</f>
        <v>FreshMart Surat Central</v>
      </c>
      <c r="K145" s="12" t="str">
        <f>_xlfn.XLOOKUP(Sales_Transactions!$I145,Store!$A$2:$A$181,Store!$D$2:$D$181,"East")</f>
        <v>West</v>
      </c>
      <c r="L145" s="12" t="s">
        <v>433</v>
      </c>
      <c r="M145" s="12" t="s">
        <v>6296</v>
      </c>
      <c r="N145" s="12" t="str">
        <f>_xlfn.XLOOKUP(Sales_Transactions!$L145,Table12[Employee_ID],Table12[Department],"Missing Department")</f>
        <v>Sales</v>
      </c>
      <c r="O145" s="12">
        <v>2</v>
      </c>
      <c r="P145" s="13">
        <v>398.25</v>
      </c>
      <c r="Q145" s="12">
        <v>0</v>
      </c>
      <c r="R145" s="13">
        <v>0</v>
      </c>
      <c r="S145" s="13">
        <v>796.5</v>
      </c>
      <c r="T145" s="13">
        <v>473.08</v>
      </c>
      <c r="U145" s="13">
        <v>323.42</v>
      </c>
      <c r="V145" s="12" t="s">
        <v>40</v>
      </c>
      <c r="W145" s="12" t="s">
        <v>24</v>
      </c>
      <c r="X145" s="12" t="s">
        <v>25</v>
      </c>
      <c r="Y145" s="12" t="s">
        <v>266</v>
      </c>
      <c r="Z145" s="12" t="s">
        <v>49</v>
      </c>
    </row>
    <row r="146" spans="1:26" x14ac:dyDescent="0.3">
      <c r="A146" s="14" t="s">
        <v>2589</v>
      </c>
      <c r="B146" s="15">
        <v>45946</v>
      </c>
      <c r="C146" s="16" t="s">
        <v>642</v>
      </c>
      <c r="D146" s="16" t="str">
        <f>_xlfn.XLOOKUP(Sales_Transactions!$C146,Customer!$A$2:$A$701,Customer!$B$2:$B$701,"Missing")</f>
        <v>Sangeetha Pandian</v>
      </c>
      <c r="E146" s="38" t="str">
        <f>_xlfn.XLOOKUP(Table14[[#This Row],[Customer_ID]],Table10[Customer_ID],Table10[Membership],"Missing Membership")</f>
        <v>Silver</v>
      </c>
      <c r="F146" s="14" t="s">
        <v>77</v>
      </c>
      <c r="G146" s="16" t="str">
        <f>_xlfn.XLOOKUP(Sales_Transactions!$F146,Products!$A$2:$A$151,Products!$B$2:$B$151,"missing product")</f>
        <v>India Gate Basmati Rice 250ml</v>
      </c>
      <c r="H146" s="16" t="str">
        <f>_xlfn.XLOOKUP(Sales_Transactions!$F146,Table9[Product_ID],Table9[Category],"Missing Catogory")</f>
        <v>Rice</v>
      </c>
      <c r="I146" s="16" t="s">
        <v>2590</v>
      </c>
      <c r="J146" s="16" t="str">
        <f>_xlfn.XLOOKUP(Sales_Transactions!$I146,Store!$A$2:$A$181,Store!$B$2:$B$181,"Missing Store")</f>
        <v>FreshMart Surat Towers</v>
      </c>
      <c r="K146" s="16" t="str">
        <f>_xlfn.XLOOKUP(Sales_Transactions!$I146,Store!$A$2:$A$181,Store!$D$2:$D$181,"East")</f>
        <v>West</v>
      </c>
      <c r="L146" s="16" t="s">
        <v>239</v>
      </c>
      <c r="M146" s="16" t="s">
        <v>6235</v>
      </c>
      <c r="N146" s="16" t="str">
        <f>_xlfn.XLOOKUP(Sales_Transactions!$L146,Table12[Employee_ID],Table12[Department],"Missing Department")</f>
        <v>Sales</v>
      </c>
      <c r="O146" s="16">
        <v>4</v>
      </c>
      <c r="P146" s="17">
        <v>131.03</v>
      </c>
      <c r="Q146" s="16">
        <v>0</v>
      </c>
      <c r="R146" s="17">
        <v>0</v>
      </c>
      <c r="S146" s="17">
        <v>524.12</v>
      </c>
      <c r="T146" s="17">
        <v>469.08</v>
      </c>
      <c r="U146" s="17">
        <v>55.04</v>
      </c>
      <c r="V146" s="16" t="s">
        <v>40</v>
      </c>
      <c r="W146" s="16" t="s">
        <v>24</v>
      </c>
      <c r="X146" s="16" t="s">
        <v>25</v>
      </c>
      <c r="Y146" s="16" t="s">
        <v>2591</v>
      </c>
      <c r="Z146" s="16" t="s">
        <v>49</v>
      </c>
    </row>
    <row r="147" spans="1:26" x14ac:dyDescent="0.3">
      <c r="A147" s="10" t="s">
        <v>2592</v>
      </c>
      <c r="B147" s="11">
        <v>45780</v>
      </c>
      <c r="C147" s="12" t="s">
        <v>1085</v>
      </c>
      <c r="D147" s="12" t="str">
        <f>_xlfn.XLOOKUP(Sales_Transactions!$C147,Customer!$A$2:$A$701,Customer!$B$2:$B$701,"Missing")</f>
        <v>Janani Selvam</v>
      </c>
      <c r="E147" s="39" t="str">
        <f>_xlfn.XLOOKUP(Table14[[#This Row],[Customer_ID]],Table10[Customer_ID],Table10[Membership],"Missing Membership")</f>
        <v>Gold</v>
      </c>
      <c r="F147" s="10" t="s">
        <v>59</v>
      </c>
      <c r="G147" s="12" t="str">
        <f>_xlfn.XLOOKUP(Sales_Transactions!$F147,Products!$A$2:$A$151,Products!$B$2:$B$151,"missing product")</f>
        <v>Nescafe Coffee Pack</v>
      </c>
      <c r="H147" s="12" t="str">
        <f>_xlfn.XLOOKUP(Sales_Transactions!$F147,Table9[Product_ID],Table9[Category],"Missing Catogory")</f>
        <v>Beverages</v>
      </c>
      <c r="I147" s="12" t="s">
        <v>1619</v>
      </c>
      <c r="J147" s="12" t="str">
        <f>_xlfn.XLOOKUP(Sales_Transactions!$I147,Store!$A$2:$A$181,Store!$B$2:$B$181,"Missing Store")</f>
        <v>FreshMart Mysuru Plaza</v>
      </c>
      <c r="K147" s="12" t="str">
        <f>_xlfn.XLOOKUP(Sales_Transactions!$I147,Store!$A$2:$A$181,Store!$D$2:$D$181,"East")</f>
        <v>South</v>
      </c>
      <c r="L147" s="12" t="s">
        <v>1620</v>
      </c>
      <c r="M147" s="12" t="s">
        <v>5865</v>
      </c>
      <c r="N147" s="12" t="str">
        <f>_xlfn.XLOOKUP(Sales_Transactions!$L147,Table12[Employee_ID],Table12[Department],"Missing Department")</f>
        <v>Inventory</v>
      </c>
      <c r="O147" s="12">
        <v>3</v>
      </c>
      <c r="P147" s="13">
        <v>383.94</v>
      </c>
      <c r="Q147" s="12">
        <v>0</v>
      </c>
      <c r="R147" s="13">
        <v>0</v>
      </c>
      <c r="S147" s="13">
        <v>1324.59</v>
      </c>
      <c r="T147" s="13">
        <v>815.34</v>
      </c>
      <c r="U147" s="13">
        <v>509.25</v>
      </c>
      <c r="V147" s="12" t="s">
        <v>40</v>
      </c>
      <c r="W147" s="12" t="s">
        <v>24</v>
      </c>
      <c r="X147" s="12" t="s">
        <v>33</v>
      </c>
      <c r="Y147" s="12" t="s">
        <v>1651</v>
      </c>
      <c r="Z147" s="12" t="s">
        <v>27</v>
      </c>
    </row>
    <row r="148" spans="1:26" x14ac:dyDescent="0.3">
      <c r="A148" s="14" t="s">
        <v>2602</v>
      </c>
      <c r="B148" s="15">
        <v>45902</v>
      </c>
      <c r="C148" s="16" t="s">
        <v>1116</v>
      </c>
      <c r="D148" s="16" t="str">
        <f>_xlfn.XLOOKUP(Sales_Transactions!$C148,Customer!$A$2:$A$701,Customer!$B$2:$B$701,"Missing")</f>
        <v>Nithya Venkataraman</v>
      </c>
      <c r="E148" s="38" t="str">
        <f>_xlfn.XLOOKUP(Table14[[#This Row],[Customer_ID]],Table10[Customer_ID],Table10[Membership],"Missing Membership")</f>
        <v>Gold</v>
      </c>
      <c r="F148" s="14" t="s">
        <v>492</v>
      </c>
      <c r="G148" s="16" t="str">
        <f>_xlfn.XLOOKUP(Sales_Transactions!$F148,Products!$A$2:$A$151,Products!$B$2:$B$151,"missing product")</f>
        <v>Aavin Cheese 200g</v>
      </c>
      <c r="H148" s="16" t="str">
        <f>_xlfn.XLOOKUP(Sales_Transactions!$F148,Table9[Product_ID],Table9[Category],"Missing Catogory")</f>
        <v>Dairy</v>
      </c>
      <c r="I148" s="16" t="s">
        <v>142</v>
      </c>
      <c r="J148" s="16" t="str">
        <f>_xlfn.XLOOKUP(Sales_Transactions!$I148,Store!$A$2:$A$181,Store!$B$2:$B$181,"Missing Store")</f>
        <v>FreshMart Coimbatore Heights</v>
      </c>
      <c r="K148" s="16" t="str">
        <f>_xlfn.XLOOKUP(Sales_Transactions!$I148,Store!$A$2:$A$181,Store!$D$2:$D$181,"East")</f>
        <v>South</v>
      </c>
      <c r="L148" s="16" t="s">
        <v>454</v>
      </c>
      <c r="M148" s="16" t="s">
        <v>5715</v>
      </c>
      <c r="N148" s="16" t="str">
        <f>_xlfn.XLOOKUP(Sales_Transactions!$L148,Table12[Employee_ID],Table12[Department],"Missing Department")</f>
        <v>Sales</v>
      </c>
      <c r="O148" s="16">
        <v>6</v>
      </c>
      <c r="P148" s="17">
        <v>252.1</v>
      </c>
      <c r="Q148" s="16">
        <v>0</v>
      </c>
      <c r="R148" s="17">
        <v>0</v>
      </c>
      <c r="S148" s="17">
        <v>1512.6</v>
      </c>
      <c r="T148" s="17">
        <v>1147.2</v>
      </c>
      <c r="U148" s="17">
        <v>365.4</v>
      </c>
      <c r="V148" s="16" t="s">
        <v>40</v>
      </c>
      <c r="W148" s="16" t="s">
        <v>24</v>
      </c>
      <c r="X148" s="16" t="s">
        <v>25</v>
      </c>
      <c r="Y148" s="16" t="s">
        <v>256</v>
      </c>
      <c r="Z148" s="16" t="s">
        <v>49</v>
      </c>
    </row>
    <row r="149" spans="1:26" x14ac:dyDescent="0.3">
      <c r="A149" s="10" t="s">
        <v>2626</v>
      </c>
      <c r="B149" s="11">
        <v>46016</v>
      </c>
      <c r="C149" s="12" t="s">
        <v>443</v>
      </c>
      <c r="D149" s="12" t="str">
        <f>_xlfn.XLOOKUP(Sales_Transactions!$C149,Customer!$A$2:$A$701,Customer!$B$2:$B$701,"Missing")</f>
        <v>Bharath Balan</v>
      </c>
      <c r="E149" s="39" t="str">
        <f>_xlfn.XLOOKUP(Table14[[#This Row],[Customer_ID]],Table10[Customer_ID],Table10[Membership],"Missing Membership")</f>
        <v>Gold</v>
      </c>
      <c r="F149" s="10" t="s">
        <v>1537</v>
      </c>
      <c r="G149" s="12" t="str">
        <f>_xlfn.XLOOKUP(Sales_Transactions!$F149,Products!$A$2:$A$151,Products!$B$2:$B$151,"missing product")</f>
        <v>Lizol Floor Cleaner 200g</v>
      </c>
      <c r="H149" s="12" t="str">
        <f>_xlfn.XLOOKUP(Sales_Transactions!$F149,Table9[Product_ID],Table9[Category],"Missing Catogory")</f>
        <v>Cleaning</v>
      </c>
      <c r="I149" s="12" t="s">
        <v>1901</v>
      </c>
      <c r="J149" s="12" t="str">
        <f>_xlfn.XLOOKUP(Sales_Transactions!$I149,Store!$A$2:$A$181,Store!$B$2:$B$181,"Missing Store")</f>
        <v>FreshMart Ahmedabad Heights</v>
      </c>
      <c r="K149" s="12" t="str">
        <f>_xlfn.XLOOKUP(Sales_Transactions!$I149,Store!$A$2:$A$181,Store!$D$2:$D$181,"East")</f>
        <v>West</v>
      </c>
      <c r="L149" s="12" t="s">
        <v>1312</v>
      </c>
      <c r="M149" s="12" t="s">
        <v>6249</v>
      </c>
      <c r="N149" s="12" t="str">
        <f>_xlfn.XLOOKUP(Sales_Transactions!$L149,Table12[Employee_ID],Table12[Department],"Missing Department")</f>
        <v>Operations</v>
      </c>
      <c r="O149" s="12">
        <v>5</v>
      </c>
      <c r="P149" s="13">
        <v>67.040000000000006</v>
      </c>
      <c r="Q149" s="12">
        <v>0</v>
      </c>
      <c r="R149" s="13">
        <v>0</v>
      </c>
      <c r="S149" s="13">
        <v>335.2</v>
      </c>
      <c r="T149" s="13">
        <v>249.95</v>
      </c>
      <c r="U149" s="13">
        <v>85.25</v>
      </c>
      <c r="V149" s="12" t="s">
        <v>40</v>
      </c>
      <c r="W149" s="12" t="s">
        <v>24</v>
      </c>
      <c r="X149" s="12" t="s">
        <v>25</v>
      </c>
      <c r="Y149" s="12" t="s">
        <v>1573</v>
      </c>
      <c r="Z149" s="12" t="s">
        <v>49</v>
      </c>
    </row>
    <row r="150" spans="1:26" x14ac:dyDescent="0.3">
      <c r="A150" s="14" t="s">
        <v>2627</v>
      </c>
      <c r="B150" s="15">
        <v>46099</v>
      </c>
      <c r="C150" s="16" t="s">
        <v>2628</v>
      </c>
      <c r="D150" s="16" t="str">
        <f>_xlfn.XLOOKUP(Sales_Transactions!$C150,Customer!$A$2:$A$701,Customer!$B$2:$B$701,"Missing")</f>
        <v>Anand Chettiar</v>
      </c>
      <c r="E150" s="38" t="str">
        <f>_xlfn.XLOOKUP(Table14[[#This Row],[Customer_ID]],Table10[Customer_ID],Table10[Membership],"Missing Membership")</f>
        <v>Gold</v>
      </c>
      <c r="F150" s="14" t="s">
        <v>580</v>
      </c>
      <c r="G150" s="16" t="str">
        <f>_xlfn.XLOOKUP(Sales_Transactions!$F150,Products!$A$2:$A$151,Products!$B$2:$B$151,"missing product")</f>
        <v>Coca-Cola Tea 1kg</v>
      </c>
      <c r="H150" s="16" t="str">
        <f>_xlfn.XLOOKUP(Sales_Transactions!$F150,Table9[Product_ID],Table9[Category],"Missing Catogory")</f>
        <v>Beverages</v>
      </c>
      <c r="I150" s="16" t="s">
        <v>477</v>
      </c>
      <c r="J150" s="16" t="str">
        <f>_xlfn.XLOOKUP(Sales_Transactions!$I150,Store!$A$2:$A$181,Store!$B$2:$B$181,"Missing Store")</f>
        <v>FreshMart Pune Enclave</v>
      </c>
      <c r="K150" s="16" t="str">
        <f>_xlfn.XLOOKUP(Sales_Transactions!$I150,Store!$A$2:$A$181,Store!$D$2:$D$181,"East")</f>
        <v>West</v>
      </c>
      <c r="L150" s="16" t="s">
        <v>1830</v>
      </c>
      <c r="M150" s="16" t="s">
        <v>5366</v>
      </c>
      <c r="N150" s="16" t="str">
        <f>_xlfn.XLOOKUP(Sales_Transactions!$L150,Table12[Employee_ID],Table12[Department],"Missing Department")</f>
        <v>Operations</v>
      </c>
      <c r="O150" s="16">
        <v>4</v>
      </c>
      <c r="P150" s="17">
        <v>149.26</v>
      </c>
      <c r="Q150" s="16">
        <v>15</v>
      </c>
      <c r="R150" s="17">
        <v>89.56</v>
      </c>
      <c r="S150" s="17">
        <v>507.48</v>
      </c>
      <c r="T150" s="17">
        <v>427.96</v>
      </c>
      <c r="U150" s="17">
        <v>79.52</v>
      </c>
      <c r="V150" s="16" t="s">
        <v>40</v>
      </c>
      <c r="W150" s="16" t="s">
        <v>24</v>
      </c>
      <c r="X150" s="16" t="s">
        <v>25</v>
      </c>
      <c r="Y150" s="16" t="s">
        <v>1228</v>
      </c>
      <c r="Z150" s="16" t="s">
        <v>49</v>
      </c>
    </row>
    <row r="151" spans="1:26" x14ac:dyDescent="0.3">
      <c r="A151" s="10" t="s">
        <v>2644</v>
      </c>
      <c r="B151" s="11">
        <v>45875</v>
      </c>
      <c r="C151" s="12" t="s">
        <v>628</v>
      </c>
      <c r="D151" s="12" t="str">
        <f>_xlfn.XLOOKUP(Sales_Transactions!$C151,Customer!$A$2:$A$701,Customer!$B$2:$B$701,"Missing")</f>
        <v>Nandhini Naidu</v>
      </c>
      <c r="E151" s="39" t="str">
        <f>_xlfn.XLOOKUP(Table14[[#This Row],[Customer_ID]],Table10[Customer_ID],Table10[Membership],"Missing Membership")</f>
        <v>Gold</v>
      </c>
      <c r="F151" s="10" t="s">
        <v>894</v>
      </c>
      <c r="G151" s="12" t="str">
        <f>_xlfn.XLOOKUP(Sales_Transactions!$F151,Products!$A$2:$A$151,Products!$B$2:$B$151,"missing product")</f>
        <v>Organic Fresh Fresh Fruits Pack v2</v>
      </c>
      <c r="H151" s="12" t="str">
        <f>_xlfn.XLOOKUP(Sales_Transactions!$F151,Table9[Product_ID],Table9[Category],"Missing Catogory")</f>
        <v>Fruits</v>
      </c>
      <c r="I151" s="12" t="s">
        <v>198</v>
      </c>
      <c r="J151" s="12" t="str">
        <f>_xlfn.XLOOKUP(Sales_Transactions!$I151,Store!$A$2:$A$181,Store!$B$2:$B$181,"Missing Store")</f>
        <v>FreshMart Salem Extension</v>
      </c>
      <c r="K151" s="12" t="str">
        <f>_xlfn.XLOOKUP(Sales_Transactions!$I151,Store!$A$2:$A$181,Store!$D$2:$D$181,"East")</f>
        <v>South</v>
      </c>
      <c r="L151" s="12" t="s">
        <v>693</v>
      </c>
      <c r="M151" s="12" t="s">
        <v>6134</v>
      </c>
      <c r="N151" s="12" t="str">
        <f>_xlfn.XLOOKUP(Sales_Transactions!$L151,Table12[Employee_ID],Table12[Department],"Missing Department")</f>
        <v>Cashier</v>
      </c>
      <c r="O151" s="12">
        <v>4</v>
      </c>
      <c r="P151" s="13">
        <v>470.43</v>
      </c>
      <c r="Q151" s="12">
        <v>0</v>
      </c>
      <c r="R151" s="13">
        <v>0</v>
      </c>
      <c r="S151" s="13">
        <v>1881.72</v>
      </c>
      <c r="T151" s="13">
        <v>1480.72</v>
      </c>
      <c r="U151" s="13">
        <v>401</v>
      </c>
      <c r="V151" s="12" t="s">
        <v>40</v>
      </c>
      <c r="W151" s="12" t="s">
        <v>24</v>
      </c>
      <c r="X151" s="12" t="s">
        <v>55</v>
      </c>
      <c r="Y151" s="12" t="s">
        <v>2645</v>
      </c>
      <c r="Z151" s="12" t="s">
        <v>49</v>
      </c>
    </row>
    <row r="152" spans="1:26" x14ac:dyDescent="0.3">
      <c r="A152" s="14" t="s">
        <v>2651</v>
      </c>
      <c r="B152" s="15">
        <v>45779</v>
      </c>
      <c r="C152" s="16" t="s">
        <v>2652</v>
      </c>
      <c r="D152" s="16" t="str">
        <f>_xlfn.XLOOKUP(Sales_Transactions!$C152,Customer!$A$2:$A$701,Customer!$B$2:$B$701,"Missing")</f>
        <v>Kamala Menon</v>
      </c>
      <c r="E152" s="38" t="str">
        <f>_xlfn.XLOOKUP(Table14[[#This Row],[Customer_ID]],Table10[Customer_ID],Table10[Membership],"Missing Membership")</f>
        <v>Bronze</v>
      </c>
      <c r="F152" s="14" t="s">
        <v>119</v>
      </c>
      <c r="G152" s="16" t="str">
        <f>_xlfn.XLOOKUP(Sales_Transactions!$F152,Products!$A$2:$A$151,Products!$B$2:$B$151,"missing product")</f>
        <v>Coca-Cola Coffee Combo</v>
      </c>
      <c r="H152" s="16" t="str">
        <f>_xlfn.XLOOKUP(Sales_Transactions!$F152,Table9[Product_ID],Table9[Category],"Missing Catogory")</f>
        <v>Beverages</v>
      </c>
      <c r="I152" s="16" t="s">
        <v>420</v>
      </c>
      <c r="J152" s="16" t="str">
        <f>_xlfn.XLOOKUP(Sales_Transactions!$I152,Store!$A$2:$A$181,Store!$B$2:$B$181,"Missing Store")</f>
        <v>FreshMart Chennai Complex</v>
      </c>
      <c r="K152" s="16" t="str">
        <f>_xlfn.XLOOKUP(Sales_Transactions!$I152,Store!$A$2:$A$181,Store!$D$2:$D$181,"East")</f>
        <v>South</v>
      </c>
      <c r="L152" s="16" t="s">
        <v>421</v>
      </c>
      <c r="M152" s="16" t="s">
        <v>5673</v>
      </c>
      <c r="N152" s="16" t="str">
        <f>_xlfn.XLOOKUP(Sales_Transactions!$L152,Table12[Employee_ID],Table12[Department],"Missing Department")</f>
        <v>Cashier</v>
      </c>
      <c r="O152" s="16">
        <v>1</v>
      </c>
      <c r="P152" s="17">
        <v>141.11000000000001</v>
      </c>
      <c r="Q152" s="16">
        <v>20</v>
      </c>
      <c r="R152" s="17">
        <v>28.22</v>
      </c>
      <c r="S152" s="17">
        <v>112.89</v>
      </c>
      <c r="T152" s="17">
        <v>115.91</v>
      </c>
      <c r="U152" s="17">
        <v>-3.02</v>
      </c>
      <c r="V152" s="16" t="s">
        <v>40</v>
      </c>
      <c r="W152" s="16" t="s">
        <v>24</v>
      </c>
      <c r="X152" s="16" t="s">
        <v>55</v>
      </c>
      <c r="Y152" s="16" t="s">
        <v>2653</v>
      </c>
      <c r="Z152" s="16" t="s">
        <v>49</v>
      </c>
    </row>
    <row r="153" spans="1:26" x14ac:dyDescent="0.3">
      <c r="A153" s="10" t="s">
        <v>2657</v>
      </c>
      <c r="B153" s="11">
        <v>45878</v>
      </c>
      <c r="C153" s="12" t="s">
        <v>2658</v>
      </c>
      <c r="D153" s="12" t="str">
        <f>_xlfn.XLOOKUP(Sales_Transactions!$C153,Customer!$A$2:$A$701,Customer!$B$2:$B$701,"Missing")</f>
        <v>Prakash Naicker</v>
      </c>
      <c r="E153" s="39" t="str">
        <f>_xlfn.XLOOKUP(Table14[[#This Row],[Customer_ID]],Table10[Customer_ID],Table10[Membership],"Missing Membership")</f>
        <v>Gold</v>
      </c>
      <c r="F153" s="10" t="s">
        <v>944</v>
      </c>
      <c r="G153" s="12" t="str">
        <f>_xlfn.XLOOKUP(Sales_Transactions!$F153,Products!$A$2:$A$151,Products!$B$2:$B$151,"missing product")</f>
        <v>Cadbury Namkeen Combo</v>
      </c>
      <c r="H153" s="12" t="str">
        <f>_xlfn.XLOOKUP(Sales_Transactions!$F153,Table9[Product_ID],Table9[Category],"Missing Catogory")</f>
        <v>Snacks</v>
      </c>
      <c r="I153" s="12" t="s">
        <v>459</v>
      </c>
      <c r="J153" s="12" t="str">
        <f>_xlfn.XLOOKUP(Sales_Transactions!$I153,Store!$A$2:$A$181,Store!$B$2:$B$181,"Missing Store")</f>
        <v>FreshMart Erode Plaza</v>
      </c>
      <c r="K153" s="12" t="str">
        <f>_xlfn.XLOOKUP(Sales_Transactions!$I153,Store!$A$2:$A$181,Store!$D$2:$D$181,"East")</f>
        <v>South</v>
      </c>
      <c r="L153" s="12" t="s">
        <v>460</v>
      </c>
      <c r="M153" s="12" t="s">
        <v>6292</v>
      </c>
      <c r="N153" s="12" t="str">
        <f>_xlfn.XLOOKUP(Sales_Transactions!$L153,Table12[Employee_ID],Table12[Department],"Missing Department")</f>
        <v>Billing</v>
      </c>
      <c r="O153" s="12">
        <v>5</v>
      </c>
      <c r="P153" s="13">
        <v>352.39</v>
      </c>
      <c r="Q153" s="12">
        <v>0</v>
      </c>
      <c r="R153" s="13">
        <v>0</v>
      </c>
      <c r="S153" s="13">
        <v>2026.24</v>
      </c>
      <c r="T153" s="13">
        <v>1192.1500000000001</v>
      </c>
      <c r="U153" s="13">
        <v>834.09</v>
      </c>
      <c r="V153" s="12" t="s">
        <v>40</v>
      </c>
      <c r="W153" s="12" t="s">
        <v>24</v>
      </c>
      <c r="X153" s="12" t="s">
        <v>25</v>
      </c>
      <c r="Y153" s="12" t="s">
        <v>2659</v>
      </c>
      <c r="Z153" s="12" t="s">
        <v>27</v>
      </c>
    </row>
    <row r="154" spans="1:26" x14ac:dyDescent="0.3">
      <c r="A154" s="14" t="s">
        <v>2670</v>
      </c>
      <c r="B154" s="15">
        <v>46093</v>
      </c>
      <c r="C154" s="16" t="s">
        <v>537</v>
      </c>
      <c r="D154" s="16" t="str">
        <f>_xlfn.XLOOKUP(Sales_Transactions!$C154,Customer!$A$2:$A$701,Customer!$B$2:$B$701,"Missing")</f>
        <v>Deepa Kumar</v>
      </c>
      <c r="E154" s="38" t="str">
        <f>_xlfn.XLOOKUP(Table14[[#This Row],[Customer_ID]],Table10[Customer_ID],Table10[Membership],"Missing Membership")</f>
        <v>Gold</v>
      </c>
      <c r="F154" s="14" t="s">
        <v>2081</v>
      </c>
      <c r="G154" s="16" t="str">
        <f>_xlfn.XLOOKUP(Sales_Transactions!$F154,Products!$A$2:$A$151,Products!$B$2:$B$151,"missing product")</f>
        <v>Harvest Gold Rusk 1kg</v>
      </c>
      <c r="H154" s="16" t="str">
        <f>_xlfn.XLOOKUP(Sales_Transactions!$F154,Table9[Product_ID],Table9[Category],"Missing Catogory")</f>
        <v>Household</v>
      </c>
      <c r="I154" s="16" t="s">
        <v>297</v>
      </c>
      <c r="J154" s="16" t="str">
        <f>_xlfn.XLOOKUP(Sales_Transactions!$I154,Store!$A$2:$A$181,Store!$B$2:$B$181,"Missing Store")</f>
        <v>FreshMart Kochi Circle</v>
      </c>
      <c r="K154" s="16" t="str">
        <f>_xlfn.XLOOKUP(Sales_Transactions!$I154,Store!$A$2:$A$181,Store!$D$2:$D$181,"East")</f>
        <v>South</v>
      </c>
      <c r="L154" s="16" t="s">
        <v>298</v>
      </c>
      <c r="M154" s="16" t="s">
        <v>6254</v>
      </c>
      <c r="N154" s="16" t="str">
        <f>_xlfn.XLOOKUP(Sales_Transactions!$L154,Table12[Employee_ID],Table12[Department],"Missing Department")</f>
        <v>Sales</v>
      </c>
      <c r="O154" s="16">
        <v>3</v>
      </c>
      <c r="P154" s="17">
        <v>402.67</v>
      </c>
      <c r="Q154" s="16">
        <v>10</v>
      </c>
      <c r="R154" s="17">
        <v>120.8</v>
      </c>
      <c r="S154" s="17">
        <v>1087.21</v>
      </c>
      <c r="T154" s="17">
        <v>957.15</v>
      </c>
      <c r="U154" s="17">
        <v>130.06</v>
      </c>
      <c r="V154" s="16" t="s">
        <v>40</v>
      </c>
      <c r="W154" s="16" t="s">
        <v>24</v>
      </c>
      <c r="X154" s="16" t="s">
        <v>33</v>
      </c>
      <c r="Y154" s="16" t="s">
        <v>2671</v>
      </c>
      <c r="Z154" s="16" t="s">
        <v>49</v>
      </c>
    </row>
    <row r="155" spans="1:26" x14ac:dyDescent="0.3">
      <c r="A155" s="10" t="s">
        <v>2685</v>
      </c>
      <c r="B155" s="11">
        <v>45802</v>
      </c>
      <c r="C155" s="12" t="s">
        <v>2368</v>
      </c>
      <c r="D155" s="12" t="str">
        <f>_xlfn.XLOOKUP(Sales_Transactions!$C155,Customer!$A$2:$A$701,Customer!$B$2:$B$701,"Missing")</f>
        <v>Hemalatha Mudaliar</v>
      </c>
      <c r="E155" s="39" t="str">
        <f>_xlfn.XLOOKUP(Table14[[#This Row],[Customer_ID]],Table10[Customer_ID],Table10[Membership],"Missing Membership")</f>
        <v>Bronze</v>
      </c>
      <c r="F155" s="10" t="s">
        <v>253</v>
      </c>
      <c r="G155" s="12" t="str">
        <f>_xlfn.XLOOKUP(Sales_Transactions!$F155,Products!$A$2:$A$151,Products!$B$2:$B$151,"missing product")</f>
        <v>Gold Winner Coconut Oil 2kg v2</v>
      </c>
      <c r="H155" s="12" t="str">
        <f>_xlfn.XLOOKUP(Sales_Transactions!$F155,Table9[Product_ID],Table9[Category],"Missing Catogory")</f>
        <v>Oil</v>
      </c>
      <c r="I155" s="12" t="s">
        <v>1161</v>
      </c>
      <c r="J155" s="12" t="str">
        <f>_xlfn.XLOOKUP(Sales_Transactions!$I155,Store!$A$2:$A$181,Store!$B$2:$B$181,"Missing Store")</f>
        <v>FreshMart Lucknow Extension</v>
      </c>
      <c r="K155" s="12" t="str">
        <f>_xlfn.XLOOKUP(Sales_Transactions!$I155,Store!$A$2:$A$181,Store!$D$2:$D$181,"East")</f>
        <v>North</v>
      </c>
      <c r="L155" s="12" t="s">
        <v>470</v>
      </c>
      <c r="M155" s="12" t="s">
        <v>6276</v>
      </c>
      <c r="N155" s="12" t="str">
        <f>_xlfn.XLOOKUP(Sales_Transactions!$L155,Table12[Employee_ID],Table12[Department],"Missing Department")</f>
        <v>Billing</v>
      </c>
      <c r="O155" s="12">
        <v>3</v>
      </c>
      <c r="P155" s="13">
        <v>219.39</v>
      </c>
      <c r="Q155" s="12">
        <v>15</v>
      </c>
      <c r="R155" s="13">
        <v>98.73</v>
      </c>
      <c r="S155" s="13">
        <v>643.36</v>
      </c>
      <c r="T155" s="13">
        <v>586.32000000000005</v>
      </c>
      <c r="U155" s="13">
        <v>57.04</v>
      </c>
      <c r="V155" s="12" t="s">
        <v>40</v>
      </c>
      <c r="W155" s="12" t="s">
        <v>24</v>
      </c>
      <c r="X155" s="12" t="s">
        <v>33</v>
      </c>
      <c r="Y155" s="12" t="s">
        <v>1500</v>
      </c>
      <c r="Z155" s="12" t="s">
        <v>27</v>
      </c>
    </row>
    <row r="156" spans="1:26" x14ac:dyDescent="0.3">
      <c r="A156" s="14" t="s">
        <v>2690</v>
      </c>
      <c r="B156" s="15">
        <v>45928</v>
      </c>
      <c r="C156" s="16" t="s">
        <v>2691</v>
      </c>
      <c r="D156" s="16" t="str">
        <f>_xlfn.XLOOKUP(Sales_Transactions!$C156,Customer!$A$2:$A$701,Customer!$B$2:$B$701,"Missing")</f>
        <v>Elango Raj</v>
      </c>
      <c r="E156" s="38" t="str">
        <f>_xlfn.XLOOKUP(Table14[[#This Row],[Customer_ID]],Table10[Customer_ID],Table10[Membership],"Missing Membership")</f>
        <v>Silver</v>
      </c>
      <c r="F156" s="14" t="s">
        <v>744</v>
      </c>
      <c r="G156" s="16" t="str">
        <f>_xlfn.XLOOKUP(Sales_Transactions!$F156,Products!$A$2:$A$151,Products!$B$2:$B$151,"missing product")</f>
        <v>Britannia Rusk 1L</v>
      </c>
      <c r="H156" s="16" t="str">
        <f>_xlfn.XLOOKUP(Sales_Transactions!$F156,Table9[Product_ID],Table9[Category],"Missing Catogory")</f>
        <v>Bakery</v>
      </c>
      <c r="I156" s="16" t="s">
        <v>633</v>
      </c>
      <c r="J156" s="16" t="str">
        <f>_xlfn.XLOOKUP(Sales_Transactions!$I156,Store!$A$2:$A$181,Store!$B$2:$B$181,"Missing Store")</f>
        <v>FreshMart Kochi Colony</v>
      </c>
      <c r="K156" s="16" t="str">
        <f>_xlfn.XLOOKUP(Sales_Transactions!$I156,Store!$A$2:$A$181,Store!$D$2:$D$181,"East")</f>
        <v>South</v>
      </c>
      <c r="L156" s="16" t="s">
        <v>1855</v>
      </c>
      <c r="M156" s="16" t="s">
        <v>6125</v>
      </c>
      <c r="N156" s="16" t="str">
        <f>_xlfn.XLOOKUP(Sales_Transactions!$L156,Table12[Employee_ID],Table12[Department],"Missing Department")</f>
        <v>Sales</v>
      </c>
      <c r="O156" s="16">
        <v>3</v>
      </c>
      <c r="P156" s="17">
        <v>168.36</v>
      </c>
      <c r="Q156" s="16">
        <v>0</v>
      </c>
      <c r="R156" s="17">
        <v>0</v>
      </c>
      <c r="S156" s="17">
        <v>580.84</v>
      </c>
      <c r="T156" s="17">
        <v>306.69</v>
      </c>
      <c r="U156" s="17">
        <v>274.14999999999998</v>
      </c>
      <c r="V156" s="16" t="s">
        <v>40</v>
      </c>
      <c r="W156" s="16" t="s">
        <v>24</v>
      </c>
      <c r="X156" s="16" t="s">
        <v>25</v>
      </c>
      <c r="Y156" s="16" t="s">
        <v>2339</v>
      </c>
      <c r="Z156" s="16" t="s">
        <v>27</v>
      </c>
    </row>
    <row r="157" spans="1:26" x14ac:dyDescent="0.3">
      <c r="A157" s="10" t="s">
        <v>2701</v>
      </c>
      <c r="B157" s="11">
        <v>45888</v>
      </c>
      <c r="C157" s="12" t="s">
        <v>2065</v>
      </c>
      <c r="D157" s="12" t="str">
        <f>_xlfn.XLOOKUP(Sales_Transactions!$C157,Customer!$A$2:$A$701,Customer!$B$2:$B$701,"Missing")</f>
        <v>Gayathri Naicker</v>
      </c>
      <c r="E157" s="39" t="str">
        <f>_xlfn.XLOOKUP(Table14[[#This Row],[Customer_ID]],Table10[Customer_ID],Table10[Membership],"Missing Membership")</f>
        <v>Silver</v>
      </c>
      <c r="F157" s="10" t="s">
        <v>409</v>
      </c>
      <c r="G157" s="12" t="str">
        <f>_xlfn.XLOOKUP(Sales_Transactions!$F157,Products!$A$2:$A$151,Products!$B$2:$B$151,"missing product")</f>
        <v>Local Bakers Buns 1kg</v>
      </c>
      <c r="H157" s="12" t="str">
        <f>_xlfn.XLOOKUP(Sales_Transactions!$F157,Table9[Product_ID],Table9[Category],"Missing Catogory")</f>
        <v>Bakery</v>
      </c>
      <c r="I157" s="12" t="s">
        <v>238</v>
      </c>
      <c r="J157" s="12" t="str">
        <f>_xlfn.XLOOKUP(Sales_Transactions!$I157,Store!$A$2:$A$181,Store!$B$2:$B$181,"Missing Store")</f>
        <v>FreshMart Kochi Main Road</v>
      </c>
      <c r="K157" s="12" t="str">
        <f>_xlfn.XLOOKUP(Sales_Transactions!$I157,Store!$A$2:$A$181,Store!$D$2:$D$181,"East")</f>
        <v>South</v>
      </c>
      <c r="L157" s="12" t="s">
        <v>1343</v>
      </c>
      <c r="M157" s="12" t="s">
        <v>6196</v>
      </c>
      <c r="N157" s="12" t="str">
        <f>_xlfn.XLOOKUP(Sales_Transactions!$L157,Table12[Employee_ID],Table12[Department],"Missing Department")</f>
        <v>Cashier</v>
      </c>
      <c r="O157" s="12">
        <v>2</v>
      </c>
      <c r="P157" s="13">
        <v>299.73</v>
      </c>
      <c r="Q157" s="12">
        <v>15</v>
      </c>
      <c r="R157" s="13">
        <v>89.92</v>
      </c>
      <c r="S157" s="13">
        <v>509.54</v>
      </c>
      <c r="T157" s="13">
        <v>369.48</v>
      </c>
      <c r="U157" s="13">
        <v>140.06</v>
      </c>
      <c r="V157" s="12" t="s">
        <v>40</v>
      </c>
      <c r="W157" s="12" t="s">
        <v>24</v>
      </c>
      <c r="X157" s="12" t="s">
        <v>33</v>
      </c>
      <c r="Y157" s="12" t="s">
        <v>1519</v>
      </c>
      <c r="Z157" s="12" t="s">
        <v>49</v>
      </c>
    </row>
    <row r="158" spans="1:26" x14ac:dyDescent="0.3">
      <c r="A158" s="14" t="s">
        <v>2708</v>
      </c>
      <c r="B158" s="15">
        <v>46061</v>
      </c>
      <c r="C158" s="16" t="s">
        <v>749</v>
      </c>
      <c r="D158" s="16" t="str">
        <f>_xlfn.XLOOKUP(Sales_Transactions!$C158,Customer!$A$2:$A$701,Customer!$B$2:$B$701,"Missing")</f>
        <v>Banu Venkataraman</v>
      </c>
      <c r="E158" s="38" t="str">
        <f>_xlfn.XLOOKUP(Table14[[#This Row],[Customer_ID]],Table10[Customer_ID],Table10[Membership],"Missing Membership")</f>
        <v>Gold</v>
      </c>
      <c r="F158" s="14" t="s">
        <v>124</v>
      </c>
      <c r="G158" s="16" t="str">
        <f>_xlfn.XLOOKUP(Sales_Transactions!$F158,Products!$A$2:$A$151,Products!$B$2:$B$151,"missing product")</f>
        <v>Aavin Milk Pack</v>
      </c>
      <c r="H158" s="16" t="str">
        <f>_xlfn.XLOOKUP(Sales_Transactions!$F158,Table9[Product_ID],Table9[Category],"Missing Catogory")</f>
        <v>Dairy</v>
      </c>
      <c r="I158" s="16" t="s">
        <v>670</v>
      </c>
      <c r="J158" s="16" t="str">
        <f>_xlfn.XLOOKUP(Sales_Transactions!$I158,Store!$A$2:$A$181,Store!$B$2:$B$181,"Missing Store")</f>
        <v>FreshMart Mumbai Extension</v>
      </c>
      <c r="K158" s="16" t="str">
        <f>_xlfn.XLOOKUP(Sales_Transactions!$I158,Store!$A$2:$A$181,Store!$D$2:$D$181,"East")</f>
        <v>West</v>
      </c>
      <c r="L158" s="16" t="s">
        <v>661</v>
      </c>
      <c r="M158" s="16" t="s">
        <v>4808</v>
      </c>
      <c r="N158" s="16" t="str">
        <f>_xlfn.XLOOKUP(Sales_Transactions!$L158,Table12[Employee_ID],Table12[Department],"Missing Department")</f>
        <v>Cashier</v>
      </c>
      <c r="O158" s="16">
        <v>6</v>
      </c>
      <c r="P158" s="17">
        <v>448</v>
      </c>
      <c r="Q158" s="16">
        <v>15</v>
      </c>
      <c r="R158" s="17">
        <v>403.2</v>
      </c>
      <c r="S158" s="17">
        <v>2627.52</v>
      </c>
      <c r="T158" s="17">
        <v>1916.22</v>
      </c>
      <c r="U158" s="17">
        <v>711.3</v>
      </c>
      <c r="V158" s="16" t="s">
        <v>40</v>
      </c>
      <c r="W158" s="16" t="s">
        <v>24</v>
      </c>
      <c r="X158" s="16" t="s">
        <v>25</v>
      </c>
      <c r="Y158" s="16" t="s">
        <v>1503</v>
      </c>
      <c r="Z158" s="16" t="s">
        <v>27</v>
      </c>
    </row>
    <row r="159" spans="1:26" x14ac:dyDescent="0.3">
      <c r="A159" s="10" t="s">
        <v>2709</v>
      </c>
      <c r="B159" s="11">
        <v>46000</v>
      </c>
      <c r="C159" s="12" t="s">
        <v>2207</v>
      </c>
      <c r="D159" s="12" t="str">
        <f>_xlfn.XLOOKUP(Sales_Transactions!$C159,Customer!$A$2:$A$701,Customer!$B$2:$B$701,"Missing")</f>
        <v>Banu Menon</v>
      </c>
      <c r="E159" s="39" t="str">
        <f>_xlfn.XLOOKUP(Table14[[#This Row],[Customer_ID]],Table10[Customer_ID],Table10[Membership],"Missing Membership")</f>
        <v>Bronze</v>
      </c>
      <c r="F159" s="10" t="s">
        <v>679</v>
      </c>
      <c r="G159" s="12" t="str">
        <f>_xlfn.XLOOKUP(Sales_Transactions!$F159,Products!$A$2:$A$151,Products!$B$2:$B$151,"missing product")</f>
        <v>Aachi Ponni Rice 1kg</v>
      </c>
      <c r="H159" s="12" t="str">
        <f>_xlfn.XLOOKUP(Sales_Transactions!$F159,Table9[Product_ID],Table9[Category],"Missing Catogory")</f>
        <v>Rice</v>
      </c>
      <c r="I159" s="12" t="s">
        <v>2303</v>
      </c>
      <c r="J159" s="12" t="str">
        <f>_xlfn.XLOOKUP(Sales_Transactions!$I159,Store!$A$2:$A$181,Store!$B$2:$B$181,"Missing Store")</f>
        <v>FreshMart Chandigarh Plaza</v>
      </c>
      <c r="K159" s="12" t="str">
        <f>_xlfn.XLOOKUP(Sales_Transactions!$I159,Store!$A$2:$A$181,Store!$D$2:$D$181,"East")</f>
        <v>North</v>
      </c>
      <c r="L159" s="12" t="s">
        <v>2304</v>
      </c>
      <c r="M159" s="12" t="s">
        <v>6410</v>
      </c>
      <c r="N159" s="12" t="str">
        <f>_xlfn.XLOOKUP(Sales_Transactions!$L159,Table12[Employee_ID],Table12[Department],"Missing Department")</f>
        <v>Sales</v>
      </c>
      <c r="O159" s="12">
        <v>4</v>
      </c>
      <c r="P159" s="13">
        <v>157.97999999999999</v>
      </c>
      <c r="Q159" s="12">
        <v>20</v>
      </c>
      <c r="R159" s="13">
        <v>126.38</v>
      </c>
      <c r="S159" s="13">
        <v>505.54</v>
      </c>
      <c r="T159" s="13">
        <v>551.79999999999995</v>
      </c>
      <c r="U159" s="13">
        <v>-46.26</v>
      </c>
      <c r="V159" s="12" t="s">
        <v>40</v>
      </c>
      <c r="W159" s="12" t="s">
        <v>24</v>
      </c>
      <c r="X159" s="12" t="s">
        <v>25</v>
      </c>
      <c r="Y159" s="12" t="s">
        <v>1838</v>
      </c>
      <c r="Z159" s="12" t="s">
        <v>49</v>
      </c>
    </row>
    <row r="160" spans="1:26" x14ac:dyDescent="0.3">
      <c r="A160" s="14" t="s">
        <v>2713</v>
      </c>
      <c r="B160" s="15">
        <v>45815</v>
      </c>
      <c r="C160" s="16" t="s">
        <v>152</v>
      </c>
      <c r="D160" s="16" t="str">
        <f>_xlfn.XLOOKUP(Sales_Transactions!$C160,Customer!$A$2:$A$701,Customer!$B$2:$B$701,"Missing")</f>
        <v>Balamurugan Menon</v>
      </c>
      <c r="E160" s="38" t="str">
        <f>_xlfn.XLOOKUP(Table14[[#This Row],[Customer_ID]],Table10[Customer_ID],Table10[Membership],"Missing Membership")</f>
        <v>Gold</v>
      </c>
      <c r="F160" s="14" t="s">
        <v>237</v>
      </c>
      <c r="G160" s="16" t="str">
        <f>_xlfn.XLOOKUP(Sales_Transactions!$F160,Products!$A$2:$A$151,Products!$B$2:$B$151,"missing product")</f>
        <v>Harvest Gold Rusk 1kg</v>
      </c>
      <c r="H160" s="16" t="str">
        <f>_xlfn.XLOOKUP(Sales_Transactions!$F160,Table9[Product_ID],Table9[Category],"Missing Catogory")</f>
        <v>Bakery</v>
      </c>
      <c r="I160" s="16" t="s">
        <v>120</v>
      </c>
      <c r="J160" s="16" t="str">
        <f>_xlfn.XLOOKUP(Sales_Transactions!$I160,Store!$A$2:$A$181,Store!$B$2:$B$181,"Missing Store")</f>
        <v>FreshMart Tiruppur Plaza</v>
      </c>
      <c r="K160" s="16" t="str">
        <f>_xlfn.XLOOKUP(Sales_Transactions!$I160,Store!$A$2:$A$181,Store!$D$2:$D$181,"East")</f>
        <v>South</v>
      </c>
      <c r="L160" s="16" t="s">
        <v>1596</v>
      </c>
      <c r="M160" s="16" t="s">
        <v>6187</v>
      </c>
      <c r="N160" s="16" t="str">
        <f>_xlfn.XLOOKUP(Sales_Transactions!$L160,Table12[Employee_ID],Table12[Department],"Missing Department")</f>
        <v>Inventory</v>
      </c>
      <c r="O160" s="16">
        <v>4</v>
      </c>
      <c r="P160" s="17">
        <v>605.22</v>
      </c>
      <c r="Q160" s="16">
        <v>0</v>
      </c>
      <c r="R160" s="17">
        <v>0</v>
      </c>
      <c r="S160" s="17">
        <v>2784.01</v>
      </c>
      <c r="T160" s="17">
        <v>1345.6</v>
      </c>
      <c r="U160" s="17">
        <v>1438.41</v>
      </c>
      <c r="V160" s="16" t="s">
        <v>40</v>
      </c>
      <c r="W160" s="16" t="s">
        <v>24</v>
      </c>
      <c r="X160" s="16" t="s">
        <v>55</v>
      </c>
      <c r="Y160" s="16" t="s">
        <v>2556</v>
      </c>
      <c r="Z160" s="16" t="s">
        <v>27</v>
      </c>
    </row>
    <row r="161" spans="1:26" x14ac:dyDescent="0.3">
      <c r="A161" s="10" t="s">
        <v>2723</v>
      </c>
      <c r="B161" s="11">
        <v>45977</v>
      </c>
      <c r="C161" s="12" t="s">
        <v>181</v>
      </c>
      <c r="D161" s="12" t="str">
        <f>_xlfn.XLOOKUP(Sales_Transactions!$C161,Customer!$A$2:$A$701,Customer!$B$2:$B$701,"Missing")</f>
        <v>Vasanth Iyer</v>
      </c>
      <c r="E161" s="39" t="str">
        <f>_xlfn.XLOOKUP(Table14[[#This Row],[Customer_ID]],Table10[Customer_ID],Table10[Membership],"Missing Membership")</f>
        <v>Gold</v>
      </c>
      <c r="F161" s="10" t="s">
        <v>389</v>
      </c>
      <c r="G161" s="12" t="str">
        <f>_xlfn.XLOOKUP(Sales_Transactions!$F161,Products!$A$2:$A$151,Products!$B$2:$B$151,"missing product")</f>
        <v>Organic Fresh Fresh Vegetables 250ml</v>
      </c>
      <c r="H161" s="12" t="str">
        <f>_xlfn.XLOOKUP(Sales_Transactions!$F161,Table9[Product_ID],Table9[Category],"Missing Catogory")</f>
        <v>Vegetables</v>
      </c>
      <c r="I161" s="12" t="s">
        <v>575</v>
      </c>
      <c r="J161" s="12" t="str">
        <f>_xlfn.XLOOKUP(Sales_Transactions!$I161,Store!$A$2:$A$181,Store!$B$2:$B$181,"Missing Store")</f>
        <v>FreshMart Ahmedabad Arcade</v>
      </c>
      <c r="K161" s="12" t="str">
        <f>_xlfn.XLOOKUP(Sales_Transactions!$I161,Store!$A$2:$A$181,Store!$D$2:$D$181,"East")</f>
        <v>West</v>
      </c>
      <c r="L161" s="12" t="s">
        <v>1150</v>
      </c>
      <c r="M161" s="12" t="s">
        <v>6406</v>
      </c>
      <c r="N161" s="12" t="str">
        <f>_xlfn.XLOOKUP(Sales_Transactions!$L161,Table12[Employee_ID],Table12[Department],"Missing Department")</f>
        <v>Cashier</v>
      </c>
      <c r="O161" s="12">
        <v>8</v>
      </c>
      <c r="P161" s="13">
        <v>94.9</v>
      </c>
      <c r="Q161" s="12">
        <v>0</v>
      </c>
      <c r="R161" s="13">
        <v>0</v>
      </c>
      <c r="S161" s="13">
        <v>873.08</v>
      </c>
      <c r="T161" s="13">
        <v>552.72</v>
      </c>
      <c r="U161" s="13">
        <v>320.36</v>
      </c>
      <c r="V161" s="12" t="s">
        <v>40</v>
      </c>
      <c r="W161" s="12" t="s">
        <v>24</v>
      </c>
      <c r="X161" s="12" t="s">
        <v>25</v>
      </c>
      <c r="Y161" s="12" t="s">
        <v>183</v>
      </c>
      <c r="Z161" s="12" t="s">
        <v>27</v>
      </c>
    </row>
    <row r="162" spans="1:26" x14ac:dyDescent="0.3">
      <c r="A162" s="14" t="s">
        <v>2751</v>
      </c>
      <c r="B162" s="15">
        <v>45766</v>
      </c>
      <c r="C162" s="16" t="s">
        <v>1255</v>
      </c>
      <c r="D162" s="16" t="str">
        <f>_xlfn.XLOOKUP(Sales_Transactions!$C162,Customer!$A$2:$A$701,Customer!$B$2:$B$701,"Missing")</f>
        <v>Hema Gounder</v>
      </c>
      <c r="E162" s="38" t="str">
        <f>_xlfn.XLOOKUP(Table14[[#This Row],[Customer_ID]],Table10[Customer_ID],Table10[Membership],"Missing Membership")</f>
        <v>Gold</v>
      </c>
      <c r="F162" s="14" t="s">
        <v>405</v>
      </c>
      <c r="G162" s="16" t="str">
        <f>_xlfn.XLOOKUP(Sales_Transactions!$F162,Products!$A$2:$A$151,Products!$B$2:$B$151,"missing product")</f>
        <v>Britannia Buns Pack</v>
      </c>
      <c r="H162" s="16" t="str">
        <f>_xlfn.XLOOKUP(Sales_Transactions!$F162,Table9[Product_ID],Table9[Category],"Missing Catogory")</f>
        <v>Bakery</v>
      </c>
      <c r="I162" s="16" t="s">
        <v>714</v>
      </c>
      <c r="J162" s="16" t="str">
        <f>_xlfn.XLOOKUP(Sales_Transactions!$I162,Store!$A$2:$A$181,Store!$B$2:$B$181,"Missing Store")</f>
        <v>FreshMart Jaipur Colony</v>
      </c>
      <c r="K162" s="16" t="str">
        <f>_xlfn.XLOOKUP(Sales_Transactions!$I162,Store!$A$2:$A$181,Store!$D$2:$D$181,"East")</f>
        <v>North</v>
      </c>
      <c r="L162" s="16" t="s">
        <v>1904</v>
      </c>
      <c r="M162" s="16" t="s">
        <v>6339</v>
      </c>
      <c r="N162" s="16" t="str">
        <f>_xlfn.XLOOKUP(Sales_Transactions!$L162,Table12[Employee_ID],Table12[Department],"Missing Department")</f>
        <v>Sales</v>
      </c>
      <c r="O162" s="16">
        <v>7</v>
      </c>
      <c r="P162" s="17">
        <v>505.15</v>
      </c>
      <c r="Q162" s="16">
        <v>5</v>
      </c>
      <c r="R162" s="17">
        <v>176.8</v>
      </c>
      <c r="S162" s="17">
        <v>3863.14</v>
      </c>
      <c r="T162" s="17">
        <v>1778.35</v>
      </c>
      <c r="U162" s="17">
        <v>2084.79</v>
      </c>
      <c r="V162" s="16" t="s">
        <v>40</v>
      </c>
      <c r="W162" s="16" t="s">
        <v>24</v>
      </c>
      <c r="X162" s="16" t="s">
        <v>25</v>
      </c>
      <c r="Y162" s="16" t="s">
        <v>2752</v>
      </c>
      <c r="Z162" s="16" t="s">
        <v>27</v>
      </c>
    </row>
    <row r="163" spans="1:26" x14ac:dyDescent="0.3">
      <c r="A163" s="10" t="s">
        <v>2772</v>
      </c>
      <c r="B163" s="11">
        <v>46079</v>
      </c>
      <c r="C163" s="12" t="s">
        <v>1533</v>
      </c>
      <c r="D163" s="12" t="str">
        <f>_xlfn.XLOOKUP(Sales_Transactions!$C163,Customer!$A$2:$A$701,Customer!$B$2:$B$701,"Missing")</f>
        <v>Anand Pandian</v>
      </c>
      <c r="E163" s="39" t="str">
        <f>_xlfn.XLOOKUP(Table14[[#This Row],[Customer_ID]],Table10[Customer_ID],Table10[Membership],"Missing Membership")</f>
        <v>Silver</v>
      </c>
      <c r="F163" s="10" t="s">
        <v>371</v>
      </c>
      <c r="G163" s="12" t="str">
        <f>_xlfn.XLOOKUP(Sales_Transactions!$F163,Products!$A$2:$A$151,Products!$B$2:$B$151,"missing product")</f>
        <v>Tata Tea Soft Drinks 500g</v>
      </c>
      <c r="H163" s="12" t="str">
        <f>_xlfn.XLOOKUP(Sales_Transactions!$F163,Table9[Product_ID],Table9[Category],"Missing Catogory")</f>
        <v>Beverages</v>
      </c>
      <c r="I163" s="12" t="s">
        <v>1063</v>
      </c>
      <c r="J163" s="12" t="str">
        <f>_xlfn.XLOOKUP(Sales_Transactions!$I163,Store!$A$2:$A$181,Store!$B$2:$B$181,"Missing Store")</f>
        <v>FreshMart Salem Complex</v>
      </c>
      <c r="K163" s="12" t="str">
        <f>_xlfn.XLOOKUP(Sales_Transactions!$I163,Store!$A$2:$A$181,Store!$D$2:$D$181,"East")</f>
        <v>South</v>
      </c>
      <c r="L163" s="12" t="s">
        <v>1064</v>
      </c>
      <c r="M163" s="12" t="s">
        <v>6322</v>
      </c>
      <c r="N163" s="12" t="str">
        <f>_xlfn.XLOOKUP(Sales_Transactions!$L163,Table12[Employee_ID],Table12[Department],"Missing Department")</f>
        <v>Sales</v>
      </c>
      <c r="O163" s="12">
        <v>3</v>
      </c>
      <c r="P163" s="13">
        <v>380.12</v>
      </c>
      <c r="Q163" s="12">
        <v>15</v>
      </c>
      <c r="R163" s="13">
        <v>171.05</v>
      </c>
      <c r="S163" s="13">
        <v>969.31</v>
      </c>
      <c r="T163" s="13">
        <v>929.94</v>
      </c>
      <c r="U163" s="13">
        <v>39.369999999999997</v>
      </c>
      <c r="V163" s="12" t="s">
        <v>40</v>
      </c>
      <c r="W163" s="12" t="s">
        <v>24</v>
      </c>
      <c r="X163" s="12" t="s">
        <v>55</v>
      </c>
      <c r="Y163" s="12" t="s">
        <v>1244</v>
      </c>
      <c r="Z163" s="12" t="s">
        <v>49</v>
      </c>
    </row>
    <row r="164" spans="1:26" x14ac:dyDescent="0.3">
      <c r="A164" s="14" t="s">
        <v>2791</v>
      </c>
      <c r="B164" s="15">
        <v>46004</v>
      </c>
      <c r="C164" s="16" t="s">
        <v>615</v>
      </c>
      <c r="D164" s="16" t="str">
        <f>_xlfn.XLOOKUP(Sales_Transactions!$C164,Customer!$A$2:$A$701,Customer!$B$2:$B$701,"Missing")</f>
        <v>Mala Naidu</v>
      </c>
      <c r="E164" s="38" t="str">
        <f>_xlfn.XLOOKUP(Table14[[#This Row],[Customer_ID]],Table10[Customer_ID],Table10[Membership],"Missing Membership")</f>
        <v>Silver</v>
      </c>
      <c r="F164" s="14" t="s">
        <v>2154</v>
      </c>
      <c r="G164" s="16" t="str">
        <f>_xlfn.XLOOKUP(Sales_Transactions!$F164,Products!$A$2:$A$151,Products!$B$2:$B$151,"missing product")</f>
        <v>Lizol Toilet Cleaner Combo</v>
      </c>
      <c r="H164" s="16" t="str">
        <f>_xlfn.XLOOKUP(Sales_Transactions!$F164,Table9[Product_ID],Table9[Category],"Missing Catogory")</f>
        <v>Cleaning</v>
      </c>
      <c r="I164" s="16" t="s">
        <v>78</v>
      </c>
      <c r="J164" s="16" t="str">
        <f>_xlfn.XLOOKUP(Sales_Transactions!$I164,Store!$A$2:$A$181,Store!$B$2:$B$181,"Missing Store")</f>
        <v>FreshMart Hyderabad Crossing</v>
      </c>
      <c r="K164" s="16" t="str">
        <f>_xlfn.XLOOKUP(Sales_Transactions!$I164,Store!$A$2:$A$181,Store!$D$2:$D$181,"East")</f>
        <v>South</v>
      </c>
      <c r="L164" s="16" t="s">
        <v>79</v>
      </c>
      <c r="M164" s="16" t="s">
        <v>5275</v>
      </c>
      <c r="N164" s="16" t="str">
        <f>_xlfn.XLOOKUP(Sales_Transactions!$L164,Table12[Employee_ID],Table12[Department],"Missing Department")</f>
        <v>Cashier</v>
      </c>
      <c r="O164" s="16">
        <v>5</v>
      </c>
      <c r="P164" s="17">
        <v>91.61</v>
      </c>
      <c r="Q164" s="16">
        <v>0</v>
      </c>
      <c r="R164" s="17">
        <v>0</v>
      </c>
      <c r="S164" s="17">
        <v>526.76</v>
      </c>
      <c r="T164" s="17">
        <v>353.5</v>
      </c>
      <c r="U164" s="17">
        <v>173.26</v>
      </c>
      <c r="V164" s="16" t="s">
        <v>2792</v>
      </c>
      <c r="W164" s="16" t="s">
        <v>24</v>
      </c>
      <c r="X164" s="16" t="s">
        <v>25</v>
      </c>
      <c r="Y164" s="16" t="s">
        <v>710</v>
      </c>
      <c r="Z164" s="16" t="s">
        <v>27</v>
      </c>
    </row>
    <row r="165" spans="1:26" x14ac:dyDescent="0.3">
      <c r="A165" s="10" t="s">
        <v>2807</v>
      </c>
      <c r="B165" s="11">
        <v>45970</v>
      </c>
      <c r="C165" s="12" t="s">
        <v>2808</v>
      </c>
      <c r="D165" s="12" t="str">
        <f>_xlfn.XLOOKUP(Sales_Transactions!$C165,Customer!$A$2:$A$701,Customer!$B$2:$B$701,"Missing")</f>
        <v>Deepak Chettiar</v>
      </c>
      <c r="E165" s="39" t="str">
        <f>_xlfn.XLOOKUP(Table14[[#This Row],[Customer_ID]],Table10[Customer_ID],Table10[Membership],"Missing Membership")</f>
        <v>Silver</v>
      </c>
      <c r="F165" s="10" t="s">
        <v>1488</v>
      </c>
      <c r="G165" s="12" t="str">
        <f>_xlfn.XLOOKUP(Sales_Transactions!$F165,Products!$A$2:$A$151,Products!$B$2:$B$151,"missing product")</f>
        <v>Fortune Gingelly Oil 250ml</v>
      </c>
      <c r="H165" s="12" t="str">
        <f>_xlfn.XLOOKUP(Sales_Transactions!$F165,Table9[Product_ID],Table9[Category],"Missing Catogory")</f>
        <v>Oil</v>
      </c>
      <c r="I165" s="12" t="s">
        <v>957</v>
      </c>
      <c r="J165" s="12" t="str">
        <f>_xlfn.XLOOKUP(Sales_Transactions!$I165,Store!$A$2:$A$181,Store!$B$2:$B$181,"Missing Store")</f>
        <v>FreshMart Ahmedabad Hub</v>
      </c>
      <c r="K165" s="12" t="str">
        <f>_xlfn.XLOOKUP(Sales_Transactions!$I165,Store!$A$2:$A$181,Store!$D$2:$D$181,"East")</f>
        <v>South</v>
      </c>
      <c r="L165" s="12" t="s">
        <v>958</v>
      </c>
      <c r="M165" s="12" t="s">
        <v>6312</v>
      </c>
      <c r="N165" s="12" t="str">
        <f>_xlfn.XLOOKUP(Sales_Transactions!$L165,Table12[Employee_ID],Table12[Department],"Missing Department")</f>
        <v>Cashier</v>
      </c>
      <c r="O165" s="12">
        <v>1</v>
      </c>
      <c r="P165" s="13">
        <v>102.51</v>
      </c>
      <c r="Q165" s="12">
        <v>10</v>
      </c>
      <c r="R165" s="13">
        <v>10.25</v>
      </c>
      <c r="S165" s="13">
        <v>106.1</v>
      </c>
      <c r="T165" s="13">
        <v>88.72</v>
      </c>
      <c r="U165" s="13">
        <v>17.38</v>
      </c>
      <c r="V165" s="12" t="s">
        <v>40</v>
      </c>
      <c r="W165" s="12" t="s">
        <v>24</v>
      </c>
      <c r="X165" s="12" t="s">
        <v>25</v>
      </c>
      <c r="Y165" s="12" t="s">
        <v>1278</v>
      </c>
      <c r="Z165" s="12" t="s">
        <v>27</v>
      </c>
    </row>
    <row r="166" spans="1:26" x14ac:dyDescent="0.3">
      <c r="A166" s="14" t="s">
        <v>2810</v>
      </c>
      <c r="B166" s="15">
        <v>45798</v>
      </c>
      <c r="C166" s="16" t="s">
        <v>185</v>
      </c>
      <c r="D166" s="16" t="str">
        <f>_xlfn.XLOOKUP(Sales_Transactions!$C166,Customer!$A$2:$A$701,Customer!$B$2:$B$701,"Missing")</f>
        <v>Ovi Devi</v>
      </c>
      <c r="E166" s="38" t="str">
        <f>_xlfn.XLOOKUP(Table14[[#This Row],[Customer_ID]],Table10[Customer_ID],Table10[Membership],"Missing Membership")</f>
        <v>Gold</v>
      </c>
      <c r="F166" s="14" t="s">
        <v>580</v>
      </c>
      <c r="G166" s="16" t="str">
        <f>_xlfn.XLOOKUP(Sales_Transactions!$F166,Products!$A$2:$A$151,Products!$B$2:$B$151,"missing product")</f>
        <v>Coca-Cola Tea 1kg</v>
      </c>
      <c r="H166" s="16" t="str">
        <f>_xlfn.XLOOKUP(Sales_Transactions!$F166,Table9[Product_ID],Table9[Category],"Missing Catogory")</f>
        <v>Beverages</v>
      </c>
      <c r="I166" s="16" t="s">
        <v>566</v>
      </c>
      <c r="J166" s="16" t="str">
        <f>_xlfn.XLOOKUP(Sales_Transactions!$I166,Store!$A$2:$A$181,Store!$B$2:$B$181,"Missing Store")</f>
        <v>FreshMart Hyderabad Extension</v>
      </c>
      <c r="K166" s="16" t="str">
        <f>_xlfn.XLOOKUP(Sales_Transactions!$I166,Store!$A$2:$A$181,Store!$D$2:$D$181,"East")</f>
        <v>South</v>
      </c>
      <c r="L166" s="16" t="s">
        <v>567</v>
      </c>
      <c r="M166" s="16" t="s">
        <v>6172</v>
      </c>
      <c r="N166" s="16" t="str">
        <f>_xlfn.XLOOKUP(Sales_Transactions!$L166,Table12[Employee_ID],Table12[Department],"Missing Department")</f>
        <v>Sales</v>
      </c>
      <c r="O166" s="16">
        <v>6</v>
      </c>
      <c r="P166" s="17">
        <v>139.27000000000001</v>
      </c>
      <c r="Q166" s="16">
        <v>0</v>
      </c>
      <c r="R166" s="17">
        <v>0</v>
      </c>
      <c r="S166" s="17">
        <v>835.62</v>
      </c>
      <c r="T166" s="17">
        <v>641.94000000000005</v>
      </c>
      <c r="U166" s="17">
        <v>193.68</v>
      </c>
      <c r="V166" s="16" t="s">
        <v>40</v>
      </c>
      <c r="W166" s="16" t="s">
        <v>24</v>
      </c>
      <c r="X166" s="16" t="s">
        <v>55</v>
      </c>
      <c r="Y166" s="16" t="s">
        <v>2811</v>
      </c>
      <c r="Z166" s="16" t="s">
        <v>49</v>
      </c>
    </row>
    <row r="167" spans="1:26" x14ac:dyDescent="0.3">
      <c r="A167" s="10" t="s">
        <v>2819</v>
      </c>
      <c r="B167" s="11">
        <v>45922</v>
      </c>
      <c r="C167" s="12" t="s">
        <v>252</v>
      </c>
      <c r="D167" s="12" t="str">
        <f>_xlfn.XLOOKUP(Sales_Transactions!$C167,Customer!$A$2:$A$701,Customer!$B$2:$B$701,"Missing")</f>
        <v>Sudha Mudaliar</v>
      </c>
      <c r="E167" s="39" t="str">
        <f>_xlfn.XLOOKUP(Table14[[#This Row],[Customer_ID]],Table10[Customer_ID],Table10[Membership],"Missing Membership")</f>
        <v>Gold</v>
      </c>
      <c r="F167" s="10" t="s">
        <v>776</v>
      </c>
      <c r="G167" s="12" t="str">
        <f>_xlfn.XLOOKUP(Sales_Transactions!$F167,Products!$A$2:$A$151,Products!$B$2:$B$151,"missing product")</f>
        <v>Vim Tissue 500g</v>
      </c>
      <c r="H167" s="12" t="str">
        <f>_xlfn.XLOOKUP(Sales_Transactions!$F167,Table9[Product_ID],Table9[Category],"Missing Catogory")</f>
        <v>Household</v>
      </c>
      <c r="I167" s="12" t="s">
        <v>968</v>
      </c>
      <c r="J167" s="12" t="str">
        <f>_xlfn.XLOOKUP(Sales_Transactions!$I167,Store!$A$2:$A$181,Store!$B$2:$B$181,"Missing Store")</f>
        <v>FreshMart Kanpur Gardens</v>
      </c>
      <c r="K167" s="12" t="str">
        <f>_xlfn.XLOOKUP(Sales_Transactions!$I167,Store!$A$2:$A$181,Store!$D$2:$D$181,"East")</f>
        <v>North</v>
      </c>
      <c r="L167" s="12" t="s">
        <v>795</v>
      </c>
      <c r="M167" s="12" t="s">
        <v>6218</v>
      </c>
      <c r="N167" s="12" t="str">
        <f>_xlfn.XLOOKUP(Sales_Transactions!$L167,Table12[Employee_ID],Table12[Department],"Missing Department")</f>
        <v>Store Manager</v>
      </c>
      <c r="O167" s="12">
        <v>4</v>
      </c>
      <c r="P167" s="13">
        <v>96.58</v>
      </c>
      <c r="Q167" s="12">
        <v>5</v>
      </c>
      <c r="R167" s="13">
        <v>19.32</v>
      </c>
      <c r="S167" s="13">
        <v>367</v>
      </c>
      <c r="T167" s="13">
        <v>272.68</v>
      </c>
      <c r="U167" s="13">
        <v>94.32</v>
      </c>
      <c r="V167" s="12" t="s">
        <v>40</v>
      </c>
      <c r="W167" s="12" t="s">
        <v>24</v>
      </c>
      <c r="X167" s="12" t="s">
        <v>25</v>
      </c>
      <c r="Y167" s="12" t="s">
        <v>1995</v>
      </c>
      <c r="Z167" s="12" t="s">
        <v>49</v>
      </c>
    </row>
    <row r="168" spans="1:26" x14ac:dyDescent="0.3">
      <c r="A168" s="14" t="s">
        <v>2822</v>
      </c>
      <c r="B168" s="15">
        <v>45969</v>
      </c>
      <c r="C168" s="16" t="s">
        <v>1739</v>
      </c>
      <c r="D168" s="16" t="str">
        <f>_xlfn.XLOOKUP(Sales_Transactions!$C168,Customer!$A$2:$A$701,Customer!$B$2:$B$701,"Missing")</f>
        <v>Usha Krishnan</v>
      </c>
      <c r="E168" s="38" t="str">
        <f>_xlfn.XLOOKUP(Table14[[#This Row],[Customer_ID]],Table10[Customer_ID],Table10[Membership],"Missing Membership")</f>
        <v>Gold</v>
      </c>
      <c r="F168" s="14" t="s">
        <v>726</v>
      </c>
      <c r="G168" s="16" t="str">
        <f>_xlfn.XLOOKUP(Sales_Transactions!$F168,Products!$A$2:$A$151,Products!$B$2:$B$151,"missing product")</f>
        <v>Aachi Basmati Rice 2kg</v>
      </c>
      <c r="H168" s="16" t="str">
        <f>_xlfn.XLOOKUP(Sales_Transactions!$F168,Table9[Product_ID],Table9[Category],"Missing Catogory")</f>
        <v>Rice</v>
      </c>
      <c r="I168" s="16" t="s">
        <v>327</v>
      </c>
      <c r="J168" s="16" t="str">
        <f>_xlfn.XLOOKUP(Sales_Transactions!$I168,Store!$A$2:$A$181,Store!$B$2:$B$181,"Missing Store")</f>
        <v>FreshMart Chennai Gardens</v>
      </c>
      <c r="K168" s="16" t="str">
        <f>_xlfn.XLOOKUP(Sales_Transactions!$I168,Store!$A$2:$A$181,Store!$D$2:$D$181,"East")</f>
        <v>South</v>
      </c>
      <c r="L168" s="16" t="s">
        <v>328</v>
      </c>
      <c r="M168" s="16" t="s">
        <v>6225</v>
      </c>
      <c r="N168" s="16" t="str">
        <f>_xlfn.XLOOKUP(Sales_Transactions!$L168,Table12[Employee_ID],Table12[Department],"Missing Department")</f>
        <v>Cashier</v>
      </c>
      <c r="O168" s="16">
        <v>7</v>
      </c>
      <c r="P168" s="17">
        <v>257.81</v>
      </c>
      <c r="Q168" s="16">
        <v>15</v>
      </c>
      <c r="R168" s="17">
        <v>270.7</v>
      </c>
      <c r="S168" s="17">
        <v>1764.07</v>
      </c>
      <c r="T168" s="17">
        <v>1374.1</v>
      </c>
      <c r="U168" s="17">
        <v>389.97</v>
      </c>
      <c r="V168" s="16" t="s">
        <v>40</v>
      </c>
      <c r="W168" s="16" t="s">
        <v>24</v>
      </c>
      <c r="X168" s="16" t="s">
        <v>33</v>
      </c>
      <c r="Y168" s="16" t="s">
        <v>1942</v>
      </c>
      <c r="Z168" s="16" t="s">
        <v>27</v>
      </c>
    </row>
    <row r="169" spans="1:26" x14ac:dyDescent="0.3">
      <c r="A169" s="10" t="s">
        <v>2827</v>
      </c>
      <c r="B169" s="11">
        <v>46008</v>
      </c>
      <c r="C169" s="12" t="s">
        <v>1565</v>
      </c>
      <c r="D169" s="12" t="str">
        <f>_xlfn.XLOOKUP(Sales_Transactions!$C169,Customer!$A$2:$A$701,Customer!$B$2:$B$701,"Missing")</f>
        <v>Balamurugan Rao</v>
      </c>
      <c r="E169" s="39" t="str">
        <f>_xlfn.XLOOKUP(Table14[[#This Row],[Customer_ID]],Table10[Customer_ID],Table10[Membership],"Missing Membership")</f>
        <v>Silver</v>
      </c>
      <c r="F169" s="10" t="s">
        <v>565</v>
      </c>
      <c r="G169" s="12" t="str">
        <f>_xlfn.XLOOKUP(Sales_Transactions!$F169,Products!$A$2:$A$151,Products!$B$2:$B$151,"missing product")</f>
        <v>Lays Namkeen 200g</v>
      </c>
      <c r="H169" s="12" t="str">
        <f>_xlfn.XLOOKUP(Sales_Transactions!$F169,Table9[Product_ID],Table9[Category],"Missing Catogory")</f>
        <v>Snacks</v>
      </c>
      <c r="I169" s="12" t="s">
        <v>1059</v>
      </c>
      <c r="J169" s="12" t="str">
        <f>_xlfn.XLOOKUP(Sales_Transactions!$I169,Store!$A$2:$A$181,Store!$B$2:$B$181,"Missing Store")</f>
        <v>FreshMart Coimbatore Colony</v>
      </c>
      <c r="K169" s="12" t="str">
        <f>_xlfn.XLOOKUP(Sales_Transactions!$I169,Store!$A$2:$A$181,Store!$D$2:$D$181,"East")</f>
        <v>West</v>
      </c>
      <c r="L169" s="12" t="s">
        <v>239</v>
      </c>
      <c r="M169" s="12" t="s">
        <v>6235</v>
      </c>
      <c r="N169" s="12" t="str">
        <f>_xlfn.XLOOKUP(Sales_Transactions!$L169,Table12[Employee_ID],Table12[Department],"Missing Department")</f>
        <v>Sales</v>
      </c>
      <c r="O169" s="12">
        <v>3</v>
      </c>
      <c r="P169" s="13">
        <v>328.59</v>
      </c>
      <c r="Q169" s="12">
        <v>20</v>
      </c>
      <c r="R169" s="13">
        <v>197.15</v>
      </c>
      <c r="S169" s="13">
        <v>788.62</v>
      </c>
      <c r="T169" s="13">
        <v>766.47</v>
      </c>
      <c r="U169" s="13">
        <v>22.15</v>
      </c>
      <c r="V169" s="12" t="s">
        <v>40</v>
      </c>
      <c r="W169" s="12" t="s">
        <v>24</v>
      </c>
      <c r="X169" s="12" t="s">
        <v>25</v>
      </c>
      <c r="Y169" s="12" t="s">
        <v>2263</v>
      </c>
      <c r="Z169" s="12" t="s">
        <v>49</v>
      </c>
    </row>
    <row r="170" spans="1:26" x14ac:dyDescent="0.3">
      <c r="A170" s="14" t="s">
        <v>2833</v>
      </c>
      <c r="B170" s="15">
        <v>45941</v>
      </c>
      <c r="C170" s="16" t="s">
        <v>2834</v>
      </c>
      <c r="D170" s="16" t="str">
        <f>_xlfn.XLOOKUP(Sales_Transactions!$C170,Customer!$A$2:$A$701,Customer!$B$2:$B$701,"Missing")</f>
        <v>Deepak Chandran</v>
      </c>
      <c r="E170" s="38" t="str">
        <f>_xlfn.XLOOKUP(Table14[[#This Row],[Customer_ID]],Table10[Customer_ID],Table10[Membership],"Missing Membership")</f>
        <v>Silver</v>
      </c>
      <c r="F170" s="14" t="s">
        <v>124</v>
      </c>
      <c r="G170" s="16" t="str">
        <f>_xlfn.XLOOKUP(Sales_Transactions!$F170,Products!$A$2:$A$151,Products!$B$2:$B$151,"missing product")</f>
        <v>Aavin Milk Pack</v>
      </c>
      <c r="H170" s="16" t="str">
        <f>_xlfn.XLOOKUP(Sales_Transactions!$F170,Table9[Product_ID],Table9[Category],"Missing Catogory")</f>
        <v>Dairy</v>
      </c>
      <c r="I170" s="16" t="s">
        <v>633</v>
      </c>
      <c r="J170" s="16" t="str">
        <f>_xlfn.XLOOKUP(Sales_Transactions!$I170,Store!$A$2:$A$181,Store!$B$2:$B$181,"Missing Store")</f>
        <v>FreshMart Kochi Colony</v>
      </c>
      <c r="K170" s="16" t="str">
        <f>_xlfn.XLOOKUP(Sales_Transactions!$I170,Store!$A$2:$A$181,Store!$D$2:$D$181,"East")</f>
        <v>South</v>
      </c>
      <c r="L170" s="16" t="s">
        <v>1855</v>
      </c>
      <c r="M170" s="16" t="s">
        <v>6125</v>
      </c>
      <c r="N170" s="16" t="str">
        <f>_xlfn.XLOOKUP(Sales_Transactions!$L170,Table12[Employee_ID],Table12[Department],"Missing Department")</f>
        <v>Sales</v>
      </c>
      <c r="O170" s="16">
        <v>2</v>
      </c>
      <c r="P170" s="17">
        <v>397.22</v>
      </c>
      <c r="Q170" s="16">
        <v>10</v>
      </c>
      <c r="R170" s="17">
        <v>79.44</v>
      </c>
      <c r="S170" s="17">
        <v>822.25</v>
      </c>
      <c r="T170" s="17">
        <v>638.74</v>
      </c>
      <c r="U170" s="17">
        <v>183.51</v>
      </c>
      <c r="V170" s="16" t="s">
        <v>40</v>
      </c>
      <c r="W170" s="16" t="s">
        <v>24</v>
      </c>
      <c r="X170" s="16" t="s">
        <v>25</v>
      </c>
      <c r="Y170" s="16" t="s">
        <v>729</v>
      </c>
      <c r="Z170" s="16" t="s">
        <v>27</v>
      </c>
    </row>
    <row r="171" spans="1:26" x14ac:dyDescent="0.3">
      <c r="A171" s="10" t="s">
        <v>2845</v>
      </c>
      <c r="B171" s="11">
        <v>45984</v>
      </c>
      <c r="C171" s="12" t="s">
        <v>2846</v>
      </c>
      <c r="D171" s="12" t="str">
        <f>_xlfn.XLOOKUP(Sales_Transactions!$C171,Customer!$A$2:$A$701,Customer!$B$2:$B$701,"Missing")</f>
        <v>Thenmozhi Gupta</v>
      </c>
      <c r="E171" s="39" t="str">
        <f>_xlfn.XLOOKUP(Table14[[#This Row],[Customer_ID]],Table10[Customer_ID],Table10[Membership],"Missing Membership")</f>
        <v>Silver</v>
      </c>
      <c r="F171" s="10" t="s">
        <v>130</v>
      </c>
      <c r="G171" s="12" t="str">
        <f>_xlfn.XLOOKUP(Sales_Transactions!$F171,Products!$A$2:$A$151,Products!$B$2:$B$151,"missing product")</f>
        <v>MDH Whole Spices 1L</v>
      </c>
      <c r="H171" s="12" t="str">
        <f>_xlfn.XLOOKUP(Sales_Transactions!$F171,Table9[Product_ID],Table9[Category],"Missing Catogory")</f>
        <v>Masala</v>
      </c>
      <c r="I171" s="12" t="s">
        <v>703</v>
      </c>
      <c r="J171" s="12" t="str">
        <f>_xlfn.XLOOKUP(Sales_Transactions!$I171,Store!$A$2:$A$181,Store!$B$2:$B$181,"Missing Store")</f>
        <v>FreshMart Bengaluru Nagar</v>
      </c>
      <c r="K171" s="12" t="str">
        <f>_xlfn.XLOOKUP(Sales_Transactions!$I171,Store!$A$2:$A$181,Store!$D$2:$D$181,"East")</f>
        <v>South</v>
      </c>
      <c r="L171" s="12" t="s">
        <v>523</v>
      </c>
      <c r="M171" s="12" t="s">
        <v>6215</v>
      </c>
      <c r="N171" s="12" t="str">
        <f>_xlfn.XLOOKUP(Sales_Transactions!$L171,Table12[Employee_ID],Table12[Department],"Missing Department")</f>
        <v>Cashier</v>
      </c>
      <c r="O171" s="12">
        <v>4</v>
      </c>
      <c r="P171" s="13">
        <v>379.12</v>
      </c>
      <c r="Q171" s="12">
        <v>10</v>
      </c>
      <c r="R171" s="13">
        <v>151.65</v>
      </c>
      <c r="S171" s="13">
        <v>1569.55</v>
      </c>
      <c r="T171" s="13">
        <v>1172.2</v>
      </c>
      <c r="U171" s="13">
        <v>397.35</v>
      </c>
      <c r="V171" s="12" t="s">
        <v>40</v>
      </c>
      <c r="W171" s="12" t="s">
        <v>24</v>
      </c>
      <c r="X171" s="12" t="s">
        <v>25</v>
      </c>
      <c r="Y171" s="12" t="s">
        <v>2847</v>
      </c>
      <c r="Z171" s="12" t="s">
        <v>27</v>
      </c>
    </row>
    <row r="172" spans="1:26" x14ac:dyDescent="0.3">
      <c r="A172" s="14" t="s">
        <v>2856</v>
      </c>
      <c r="B172" s="15">
        <v>45969</v>
      </c>
      <c r="C172" s="16" t="s">
        <v>1671</v>
      </c>
      <c r="D172" s="16" t="str">
        <f>_xlfn.XLOOKUP(Sales_Transactions!$C172,Customer!$A$2:$A$701,Customer!$B$2:$B$701,"Missing")</f>
        <v>Bhuvana Venkataraman</v>
      </c>
      <c r="E172" s="38" t="str">
        <f>_xlfn.XLOOKUP(Table14[[#This Row],[Customer_ID]],Table10[Customer_ID],Table10[Membership],"Missing Membership")</f>
        <v>Gold</v>
      </c>
      <c r="F172" s="14" t="s">
        <v>409</v>
      </c>
      <c r="G172" s="16" t="str">
        <f>_xlfn.XLOOKUP(Sales_Transactions!$F172,Products!$A$2:$A$151,Products!$B$2:$B$151,"missing product")</f>
        <v>Local Bakers Buns 1kg</v>
      </c>
      <c r="H172" s="16" t="str">
        <f>_xlfn.XLOOKUP(Sales_Transactions!$F172,Table9[Product_ID],Table9[Category],"Missing Catogory")</f>
        <v>Bakery</v>
      </c>
      <c r="I172" s="16" t="s">
        <v>950</v>
      </c>
      <c r="J172" s="16" t="str">
        <f>_xlfn.XLOOKUP(Sales_Transactions!$I172,Store!$A$2:$A$181,Store!$B$2:$B$181,"Missing Store")</f>
        <v>FreshMart Mysuru Square</v>
      </c>
      <c r="K172" s="16" t="str">
        <f>_xlfn.XLOOKUP(Sales_Transactions!$I172,Store!$A$2:$A$181,Store!$D$2:$D$181,"East")</f>
        <v>South</v>
      </c>
      <c r="L172" s="16" t="s">
        <v>2599</v>
      </c>
      <c r="M172" s="16" t="s">
        <v>6192</v>
      </c>
      <c r="N172" s="16" t="str">
        <f>_xlfn.XLOOKUP(Sales_Transactions!$L172,Table12[Employee_ID],Table12[Department],"Missing Department")</f>
        <v>Store Manager</v>
      </c>
      <c r="O172" s="16">
        <v>8</v>
      </c>
      <c r="P172" s="17">
        <v>307.93</v>
      </c>
      <c r="Q172" s="16">
        <v>10</v>
      </c>
      <c r="R172" s="17">
        <v>246.34</v>
      </c>
      <c r="S172" s="17">
        <v>2549.66</v>
      </c>
      <c r="T172" s="17">
        <v>1477.92</v>
      </c>
      <c r="U172" s="17">
        <v>1071.74</v>
      </c>
      <c r="V172" s="16" t="s">
        <v>40</v>
      </c>
      <c r="W172" s="16" t="s">
        <v>24</v>
      </c>
      <c r="X172" s="16" t="s">
        <v>33</v>
      </c>
      <c r="Y172" s="16" t="s">
        <v>888</v>
      </c>
      <c r="Z172" s="16" t="s">
        <v>27</v>
      </c>
    </row>
    <row r="173" spans="1:26" x14ac:dyDescent="0.3">
      <c r="A173" s="10" t="s">
        <v>2859</v>
      </c>
      <c r="B173" s="11">
        <v>45784</v>
      </c>
      <c r="C173" s="12" t="s">
        <v>2020</v>
      </c>
      <c r="D173" s="12" t="str">
        <f>_xlfn.XLOOKUP(Sales_Transactions!$C173,Customer!$A$2:$A$701,Customer!$B$2:$B$701,"Missing")</f>
        <v>Mani Pandian</v>
      </c>
      <c r="E173" s="39" t="str">
        <f>_xlfn.XLOOKUP(Table14[[#This Row],[Customer_ID]],Table10[Customer_ID],Table10[Membership],"Missing Membership")</f>
        <v>Silver</v>
      </c>
      <c r="F173" s="10" t="s">
        <v>314</v>
      </c>
      <c r="G173" s="12" t="str">
        <f>_xlfn.XLOOKUP(Sales_Transactions!$F173,Products!$A$2:$A$151,Products!$B$2:$B$151,"missing product")</f>
        <v>Nescafe Coffee 1kg</v>
      </c>
      <c r="H173" s="12" t="str">
        <f>_xlfn.XLOOKUP(Sales_Transactions!$F173,Table9[Product_ID],Table9[Category],"Missing Catogory")</f>
        <v>Beverages</v>
      </c>
      <c r="I173" s="12" t="s">
        <v>444</v>
      </c>
      <c r="J173" s="12" t="str">
        <f>_xlfn.XLOOKUP(Sales_Transactions!$I173,Store!$A$2:$A$181,Store!$B$2:$B$181,"Missing Store")</f>
        <v>FreshMart Nagpur Colony</v>
      </c>
      <c r="K173" s="12" t="str">
        <f>_xlfn.XLOOKUP(Sales_Transactions!$I173,Store!$A$2:$A$181,Store!$D$2:$D$181,"East")</f>
        <v>West</v>
      </c>
      <c r="L173" s="12" t="s">
        <v>2860</v>
      </c>
      <c r="M173" s="12" t="s">
        <v>5469</v>
      </c>
      <c r="N173" s="12" t="str">
        <f>_xlfn.XLOOKUP(Sales_Transactions!$L173,Table12[Employee_ID],Table12[Department],"Missing Department")</f>
        <v>Inventory</v>
      </c>
      <c r="O173" s="12">
        <v>2</v>
      </c>
      <c r="P173" s="13">
        <v>329.69</v>
      </c>
      <c r="Q173" s="12">
        <v>0</v>
      </c>
      <c r="R173" s="13">
        <v>0</v>
      </c>
      <c r="S173" s="13">
        <v>659.38</v>
      </c>
      <c r="T173" s="13">
        <v>494.5</v>
      </c>
      <c r="U173" s="13">
        <v>164.88</v>
      </c>
      <c r="V173" s="12" t="s">
        <v>40</v>
      </c>
      <c r="W173" s="12" t="s">
        <v>345</v>
      </c>
      <c r="X173" s="12" t="s">
        <v>55</v>
      </c>
      <c r="Y173" s="12" t="s">
        <v>2861</v>
      </c>
      <c r="Z173" s="12" t="s">
        <v>49</v>
      </c>
    </row>
    <row r="174" spans="1:26" x14ac:dyDescent="0.3">
      <c r="A174" s="14" t="s">
        <v>2882</v>
      </c>
      <c r="B174" s="15">
        <v>45775</v>
      </c>
      <c r="C174" s="16" t="s">
        <v>1408</v>
      </c>
      <c r="D174" s="16" t="str">
        <f>_xlfn.XLOOKUP(Sales_Transactions!$C174,Customer!$A$2:$A$701,Customer!$B$2:$B$701,"Missing")</f>
        <v>Raghav Kumar</v>
      </c>
      <c r="E174" s="38" t="str">
        <f>_xlfn.XLOOKUP(Table14[[#This Row],[Customer_ID]],Table10[Customer_ID],Table10[Membership],"Missing Membership")</f>
        <v>Gold</v>
      </c>
      <c r="F174" s="14" t="s">
        <v>405</v>
      </c>
      <c r="G174" s="16" t="str">
        <f>_xlfn.XLOOKUP(Sales_Transactions!$F174,Products!$A$2:$A$151,Products!$B$2:$B$151,"missing product")</f>
        <v>Britannia Buns Pack</v>
      </c>
      <c r="H174" s="16" t="str">
        <f>_xlfn.XLOOKUP(Sales_Transactions!$F174,Table9[Product_ID],Table9[Category],"Missing Catogory")</f>
        <v>Bakery</v>
      </c>
      <c r="I174" s="16" t="s">
        <v>297</v>
      </c>
      <c r="J174" s="16" t="str">
        <f>_xlfn.XLOOKUP(Sales_Transactions!$I174,Store!$A$2:$A$181,Store!$B$2:$B$181,"Missing Store")</f>
        <v>FreshMart Kochi Circle</v>
      </c>
      <c r="K174" s="16" t="str">
        <f>_xlfn.XLOOKUP(Sales_Transactions!$I174,Store!$A$2:$A$181,Store!$D$2:$D$181,"East")</f>
        <v>South</v>
      </c>
      <c r="L174" s="16" t="s">
        <v>1714</v>
      </c>
      <c r="M174" s="16" t="s">
        <v>5067</v>
      </c>
      <c r="N174" s="16" t="str">
        <f>_xlfn.XLOOKUP(Sales_Transactions!$L174,Table12[Employee_ID],Table12[Department],"Missing Department")</f>
        <v>Sales</v>
      </c>
      <c r="O174" s="16">
        <v>6</v>
      </c>
      <c r="P174" s="17">
        <v>450.69</v>
      </c>
      <c r="Q174" s="16">
        <v>5</v>
      </c>
      <c r="R174" s="17">
        <v>135.21</v>
      </c>
      <c r="S174" s="17">
        <v>2568.9299999999998</v>
      </c>
      <c r="T174" s="17">
        <v>1524.3</v>
      </c>
      <c r="U174" s="17">
        <v>1044.6300000000001</v>
      </c>
      <c r="V174" s="16" t="s">
        <v>40</v>
      </c>
      <c r="W174" s="16" t="s">
        <v>24</v>
      </c>
      <c r="X174" s="16" t="s">
        <v>25</v>
      </c>
      <c r="Y174" s="16" t="s">
        <v>2576</v>
      </c>
      <c r="Z174" s="16" t="s">
        <v>49</v>
      </c>
    </row>
    <row r="175" spans="1:26" x14ac:dyDescent="0.3">
      <c r="A175" s="10" t="s">
        <v>2888</v>
      </c>
      <c r="B175" s="11">
        <v>45990</v>
      </c>
      <c r="C175" s="12" t="s">
        <v>1456</v>
      </c>
      <c r="D175" s="12" t="str">
        <f>_xlfn.XLOOKUP(Sales_Transactions!$C175,Customer!$A$2:$A$701,Customer!$B$2:$B$701,"Missing")</f>
        <v>Anand Prabhu</v>
      </c>
      <c r="E175" s="39" t="str">
        <f>_xlfn.XLOOKUP(Table14[[#This Row],[Customer_ID]],Table10[Customer_ID],Table10[Membership],"Missing Membership")</f>
        <v>Gold</v>
      </c>
      <c r="F175" s="10" t="s">
        <v>1473</v>
      </c>
      <c r="G175" s="12" t="str">
        <f>_xlfn.XLOOKUP(Sales_Transactions!$F175,Products!$A$2:$A$151,Products!$B$2:$B$151,"missing product")</f>
        <v>Fortune Gingelly Oil 200g</v>
      </c>
      <c r="H175" s="12" t="str">
        <f>_xlfn.XLOOKUP(Sales_Transactions!$F175,Table9[Product_ID],Table9[Category],"Missing Catogory")</f>
        <v>Oil</v>
      </c>
      <c r="I175" s="12" t="s">
        <v>477</v>
      </c>
      <c r="J175" s="12" t="str">
        <f>_xlfn.XLOOKUP(Sales_Transactions!$I175,Store!$A$2:$A$181,Store!$B$2:$B$181,"Missing Store")</f>
        <v>FreshMart Pune Enclave</v>
      </c>
      <c r="K175" s="12" t="str">
        <f>_xlfn.XLOOKUP(Sales_Transactions!$I175,Store!$A$2:$A$181,Store!$D$2:$D$181,"East")</f>
        <v>West</v>
      </c>
      <c r="L175" s="12" t="s">
        <v>1830</v>
      </c>
      <c r="M175" s="12" t="s">
        <v>5366</v>
      </c>
      <c r="N175" s="12" t="str">
        <f>_xlfn.XLOOKUP(Sales_Transactions!$L175,Table12[Employee_ID],Table12[Department],"Missing Department")</f>
        <v>Operations</v>
      </c>
      <c r="O175" s="12">
        <v>5</v>
      </c>
      <c r="P175" s="13">
        <v>207.09</v>
      </c>
      <c r="Q175" s="12">
        <v>0</v>
      </c>
      <c r="R175" s="13">
        <v>0</v>
      </c>
      <c r="S175" s="13">
        <v>1190.77</v>
      </c>
      <c r="T175" s="13">
        <v>792.15</v>
      </c>
      <c r="U175" s="13">
        <v>398.62</v>
      </c>
      <c r="V175" s="12" t="s">
        <v>40</v>
      </c>
      <c r="W175" s="12" t="s">
        <v>24</v>
      </c>
      <c r="X175" s="12" t="s">
        <v>25</v>
      </c>
      <c r="Y175" s="12" t="s">
        <v>1125</v>
      </c>
      <c r="Z175" s="12" t="s">
        <v>27</v>
      </c>
    </row>
    <row r="176" spans="1:26" x14ac:dyDescent="0.3">
      <c r="A176" s="14" t="s">
        <v>2906</v>
      </c>
      <c r="B176" s="15">
        <v>46049</v>
      </c>
      <c r="C176" s="16" t="s">
        <v>2907</v>
      </c>
      <c r="D176" s="16" t="str">
        <f>_xlfn.XLOOKUP(Sales_Transactions!$C176,Customer!$A$2:$A$701,Customer!$B$2:$B$701,"Missing")</f>
        <v>Gayathri Prabhu</v>
      </c>
      <c r="E176" s="38" t="str">
        <f>_xlfn.XLOOKUP(Table14[[#This Row],[Customer_ID]],Table10[Customer_ID],Table10[Membership],"Missing Membership")</f>
        <v>Silver</v>
      </c>
      <c r="F176" s="14" t="s">
        <v>164</v>
      </c>
      <c r="G176" s="16" t="str">
        <f>_xlfn.XLOOKUP(Sales_Transactions!$F176,Products!$A$2:$A$151,Products!$B$2:$B$151,"missing product")</f>
        <v>Local Farm Fresh Vegetables Combo</v>
      </c>
      <c r="H176" s="16" t="str">
        <f>_xlfn.XLOOKUP(Sales_Transactions!$F176,Table9[Product_ID],Table9[Category],"Missing Catogory")</f>
        <v>Vegetables</v>
      </c>
      <c r="I176" s="16" t="s">
        <v>973</v>
      </c>
      <c r="J176" s="16" t="str">
        <f>_xlfn.XLOOKUP(Sales_Transactions!$I176,Store!$A$2:$A$181,Store!$B$2:$B$181,"Missing Store")</f>
        <v>FreshMart Pune Junction</v>
      </c>
      <c r="K176" s="16" t="str">
        <f>_xlfn.XLOOKUP(Sales_Transactions!$I176,Store!$A$2:$A$181,Store!$D$2:$D$181,"East")</f>
        <v>West</v>
      </c>
      <c r="L176" s="16" t="s">
        <v>974</v>
      </c>
      <c r="M176" s="16" t="s">
        <v>6390</v>
      </c>
      <c r="N176" s="16" t="str">
        <f>_xlfn.XLOOKUP(Sales_Transactions!$L176,Table12[Employee_ID],Table12[Department],"Missing Department")</f>
        <v>Cashier</v>
      </c>
      <c r="O176" s="16">
        <v>5</v>
      </c>
      <c r="P176" s="17">
        <v>191.13</v>
      </c>
      <c r="Q176" s="16">
        <v>0</v>
      </c>
      <c r="R176" s="17">
        <v>0</v>
      </c>
      <c r="S176" s="17">
        <v>955.65</v>
      </c>
      <c r="T176" s="17">
        <v>767.1</v>
      </c>
      <c r="U176" s="17">
        <v>188.55</v>
      </c>
      <c r="V176" s="16" t="s">
        <v>40</v>
      </c>
      <c r="W176" s="16" t="s">
        <v>24</v>
      </c>
      <c r="X176" s="16" t="s">
        <v>25</v>
      </c>
      <c r="Y176" s="16" t="s">
        <v>1617</v>
      </c>
      <c r="Z176" s="16" t="s">
        <v>49</v>
      </c>
    </row>
    <row r="177" spans="1:26" x14ac:dyDescent="0.3">
      <c r="A177" s="10" t="s">
        <v>2918</v>
      </c>
      <c r="B177" s="11">
        <v>45865</v>
      </c>
      <c r="C177" s="12" t="s">
        <v>1981</v>
      </c>
      <c r="D177" s="12" t="str">
        <f>_xlfn.XLOOKUP(Sales_Transactions!$C177,Customer!$A$2:$A$701,Customer!$B$2:$B$701,"Missing")</f>
        <v>Karthik Velan</v>
      </c>
      <c r="E177" s="39" t="str">
        <f>_xlfn.XLOOKUP(Table14[[#This Row],[Customer_ID]],Table10[Customer_ID],Table10[Membership],"Missing Membership")</f>
        <v>Gold</v>
      </c>
      <c r="F177" s="10" t="s">
        <v>314</v>
      </c>
      <c r="G177" s="12" t="str">
        <f>_xlfn.XLOOKUP(Sales_Transactions!$F177,Products!$A$2:$A$151,Products!$B$2:$B$151,"missing product")</f>
        <v>Nescafe Coffee 1kg</v>
      </c>
      <c r="H177" s="12" t="str">
        <f>_xlfn.XLOOKUP(Sales_Transactions!$F177,Table9[Product_ID],Table9[Category],"Missing Catogory")</f>
        <v>Beverages</v>
      </c>
      <c r="I177" s="12" t="s">
        <v>192</v>
      </c>
      <c r="J177" s="12" t="str">
        <f>_xlfn.XLOOKUP(Sales_Transactions!$I177,Store!$A$2:$A$181,Store!$B$2:$B$181,"Missing Store")</f>
        <v>FreshMart Erode Heights</v>
      </c>
      <c r="K177" s="12" t="str">
        <f>_xlfn.XLOOKUP(Sales_Transactions!$I177,Store!$A$2:$A$181,Store!$D$2:$D$181,"East")</f>
        <v>South</v>
      </c>
      <c r="L177" s="12" t="s">
        <v>2919</v>
      </c>
      <c r="M177" s="12" t="s">
        <v>6136</v>
      </c>
      <c r="N177" s="12" t="str">
        <f>_xlfn.XLOOKUP(Sales_Transactions!$L177,Table12[Employee_ID],Table12[Department],"Missing Department")</f>
        <v>Billing</v>
      </c>
      <c r="O177" s="12">
        <v>3</v>
      </c>
      <c r="P177" s="13">
        <v>361.78</v>
      </c>
      <c r="Q177" s="12">
        <v>5</v>
      </c>
      <c r="R177" s="13">
        <v>54.27</v>
      </c>
      <c r="S177" s="13">
        <v>1185.73</v>
      </c>
      <c r="T177" s="13">
        <v>741.75</v>
      </c>
      <c r="U177" s="13">
        <v>443.98</v>
      </c>
      <c r="V177" s="12" t="s">
        <v>40</v>
      </c>
      <c r="W177" s="12" t="s">
        <v>24</v>
      </c>
      <c r="X177" s="12" t="s">
        <v>25</v>
      </c>
      <c r="Y177" s="12" t="s">
        <v>2920</v>
      </c>
      <c r="Z177" s="12" t="s">
        <v>27</v>
      </c>
    </row>
    <row r="178" spans="1:26" x14ac:dyDescent="0.3">
      <c r="A178" s="14" t="s">
        <v>2928</v>
      </c>
      <c r="B178" s="15">
        <v>45927</v>
      </c>
      <c r="C178" s="16" t="s">
        <v>219</v>
      </c>
      <c r="D178" s="16" t="str">
        <f>_xlfn.XLOOKUP(Sales_Transactions!$C178,Customer!$A$2:$A$701,Customer!$B$2:$B$701,"Missing")</f>
        <v>Gopal Sharma</v>
      </c>
      <c r="E178" s="38" t="str">
        <f>_xlfn.XLOOKUP(Table14[[#This Row],[Customer_ID]],Table10[Customer_ID],Table10[Membership],"Missing Membership")</f>
        <v>Silver</v>
      </c>
      <c r="F178" s="14" t="s">
        <v>130</v>
      </c>
      <c r="G178" s="16" t="str">
        <f>_xlfn.XLOOKUP(Sales_Transactions!$F178,Products!$A$2:$A$151,Products!$B$2:$B$151,"missing product")</f>
        <v>MDH Whole Spices 1L</v>
      </c>
      <c r="H178" s="16" t="str">
        <f>_xlfn.XLOOKUP(Sales_Transactions!$F178,Table9[Product_ID],Table9[Category],"Missing Catogory")</f>
        <v>Masala</v>
      </c>
      <c r="I178" s="16" t="s">
        <v>1346</v>
      </c>
      <c r="J178" s="16" t="str">
        <f>_xlfn.XLOOKUP(Sales_Transactions!$I178,Store!$A$2:$A$181,Store!$B$2:$B$181,"Missing Store")</f>
        <v>FreshMart Chennai Central</v>
      </c>
      <c r="K178" s="16" t="str">
        <f>_xlfn.XLOOKUP(Sales_Transactions!$I178,Store!$A$2:$A$181,Store!$D$2:$D$181,"East")</f>
        <v>South</v>
      </c>
      <c r="L178" s="16" t="s">
        <v>1312</v>
      </c>
      <c r="M178" s="16" t="s">
        <v>6249</v>
      </c>
      <c r="N178" s="16" t="str">
        <f>_xlfn.XLOOKUP(Sales_Transactions!$L178,Table12[Employee_ID],Table12[Department],"Missing Department")</f>
        <v>Operations</v>
      </c>
      <c r="O178" s="16">
        <v>3</v>
      </c>
      <c r="P178" s="17">
        <v>379.12</v>
      </c>
      <c r="Q178" s="16">
        <v>0</v>
      </c>
      <c r="R178" s="17">
        <v>0</v>
      </c>
      <c r="S178" s="17">
        <v>1307.96</v>
      </c>
      <c r="T178" s="17">
        <v>879.15</v>
      </c>
      <c r="U178" s="17">
        <v>428.81</v>
      </c>
      <c r="V178" s="16" t="s">
        <v>40</v>
      </c>
      <c r="W178" s="16" t="s">
        <v>24</v>
      </c>
      <c r="X178" s="16" t="s">
        <v>33</v>
      </c>
      <c r="Y178" s="16" t="s">
        <v>74</v>
      </c>
      <c r="Z178" s="16" t="s">
        <v>27</v>
      </c>
    </row>
    <row r="179" spans="1:26" x14ac:dyDescent="0.3">
      <c r="A179" s="10" t="s">
        <v>2948</v>
      </c>
      <c r="B179" s="11">
        <v>45856</v>
      </c>
      <c r="C179" s="12" t="s">
        <v>2799</v>
      </c>
      <c r="D179" s="12" t="str">
        <f>_xlfn.XLOOKUP(Sales_Transactions!$C179,Customer!$A$2:$A$701,Customer!$B$2:$B$701,"Missing")</f>
        <v>Hemalatha Velan</v>
      </c>
      <c r="E179" s="39" t="str">
        <f>_xlfn.XLOOKUP(Table14[[#This Row],[Customer_ID]],Table10[Customer_ID],Table10[Membership],"Missing Membership")</f>
        <v>Bronze</v>
      </c>
      <c r="F179" s="10" t="s">
        <v>186</v>
      </c>
      <c r="G179" s="12" t="str">
        <f>_xlfn.XLOOKUP(Sales_Transactions!$F179,Products!$A$2:$A$151,Products!$B$2:$B$151,"missing product")</f>
        <v>Bisleri Soft Drinks 2kg</v>
      </c>
      <c r="H179" s="12" t="str">
        <f>_xlfn.XLOOKUP(Sales_Transactions!$F179,Table9[Product_ID],Table9[Category],"Missing Catogory")</f>
        <v>Beverages</v>
      </c>
      <c r="I179" s="12" t="s">
        <v>871</v>
      </c>
      <c r="J179" s="12" t="str">
        <f>_xlfn.XLOOKUP(Sales_Transactions!$I179,Store!$A$2:$A$181,Store!$B$2:$B$181,"Missing Store")</f>
        <v>FreshMart Guwahati Extension</v>
      </c>
      <c r="K179" s="12" t="str">
        <f>_xlfn.XLOOKUP(Sales_Transactions!$I179,Store!$A$2:$A$181,Store!$D$2:$D$181,"East")</f>
        <v>East</v>
      </c>
      <c r="L179" s="12" t="s">
        <v>872</v>
      </c>
      <c r="M179" s="12" t="s">
        <v>5675</v>
      </c>
      <c r="N179" s="12" t="str">
        <f>_xlfn.XLOOKUP(Sales_Transactions!$L179,Table12[Employee_ID],Table12[Department],"Missing Department")</f>
        <v>Cashier</v>
      </c>
      <c r="O179" s="12">
        <v>2</v>
      </c>
      <c r="P179" s="13">
        <v>217.42</v>
      </c>
      <c r="Q179" s="12">
        <v>0</v>
      </c>
      <c r="R179" s="13">
        <v>0</v>
      </c>
      <c r="S179" s="13">
        <v>434.84</v>
      </c>
      <c r="T179" s="13">
        <v>354.06</v>
      </c>
      <c r="U179" s="13">
        <v>80.78</v>
      </c>
      <c r="V179" s="12" t="s">
        <v>40</v>
      </c>
      <c r="W179" s="12" t="s">
        <v>24</v>
      </c>
      <c r="X179" s="12" t="s">
        <v>25</v>
      </c>
      <c r="Y179" s="12" t="s">
        <v>1577</v>
      </c>
      <c r="Z179" s="12" t="s">
        <v>49</v>
      </c>
    </row>
    <row r="180" spans="1:26" x14ac:dyDescent="0.3">
      <c r="A180" s="14" t="s">
        <v>2964</v>
      </c>
      <c r="B180" s="15">
        <v>46070</v>
      </c>
      <c r="C180" s="16" t="s">
        <v>2124</v>
      </c>
      <c r="D180" s="16" t="str">
        <f>_xlfn.XLOOKUP(Sales_Transactions!$C180,Customer!$A$2:$A$701,Customer!$B$2:$B$701,"Missing")</f>
        <v>Hari Pillai</v>
      </c>
      <c r="E180" s="38" t="str">
        <f>_xlfn.XLOOKUP(Table14[[#This Row],[Customer_ID]],Table10[Customer_ID],Table10[Membership],"Missing Membership")</f>
        <v>Gold</v>
      </c>
      <c r="F180" s="14" t="s">
        <v>314</v>
      </c>
      <c r="G180" s="16" t="str">
        <f>_xlfn.XLOOKUP(Sales_Transactions!$F180,Products!$A$2:$A$151,Products!$B$2:$B$151,"missing product")</f>
        <v>Nescafe Coffee 1kg</v>
      </c>
      <c r="H180" s="16" t="str">
        <f>_xlfn.XLOOKUP(Sales_Transactions!$F180,Table9[Product_ID],Table9[Category],"Missing Catogory")</f>
        <v>Beverages</v>
      </c>
      <c r="I180" s="16" t="s">
        <v>148</v>
      </c>
      <c r="J180" s="16" t="str">
        <f>_xlfn.XLOOKUP(Sales_Transactions!$I180,Store!$A$2:$A$181,Store!$B$2:$B$181,"Missing Store")</f>
        <v>FreshMart Tiruppur Heights</v>
      </c>
      <c r="K180" s="16" t="str">
        <f>_xlfn.XLOOKUP(Sales_Transactions!$I180,Store!$A$2:$A$181,Store!$D$2:$D$181,"East")</f>
        <v>South</v>
      </c>
      <c r="L180" s="16" t="s">
        <v>149</v>
      </c>
      <c r="M180" s="16" t="s">
        <v>6130</v>
      </c>
      <c r="N180" s="16" t="str">
        <f>_xlfn.XLOOKUP(Sales_Transactions!$L180,Table12[Employee_ID],Table12[Department],"Missing Department")</f>
        <v>Billing</v>
      </c>
      <c r="O180" s="16">
        <v>7</v>
      </c>
      <c r="P180" s="17">
        <v>370.43</v>
      </c>
      <c r="Q180" s="16">
        <v>0</v>
      </c>
      <c r="R180" s="17">
        <v>0</v>
      </c>
      <c r="S180" s="17">
        <v>2593.0100000000002</v>
      </c>
      <c r="T180" s="17">
        <v>1730.75</v>
      </c>
      <c r="U180" s="17">
        <v>862.26</v>
      </c>
      <c r="V180" s="16" t="s">
        <v>40</v>
      </c>
      <c r="W180" s="16" t="s">
        <v>24</v>
      </c>
      <c r="X180" s="16" t="s">
        <v>25</v>
      </c>
      <c r="Y180" s="16" t="s">
        <v>945</v>
      </c>
      <c r="Z180" s="16" t="s">
        <v>49</v>
      </c>
    </row>
    <row r="181" spans="1:26" x14ac:dyDescent="0.3">
      <c r="A181" s="10" t="s">
        <v>2965</v>
      </c>
      <c r="B181" s="11">
        <v>46102</v>
      </c>
      <c r="C181" s="12" t="s">
        <v>1543</v>
      </c>
      <c r="D181" s="12" t="str">
        <f>_xlfn.XLOOKUP(Sales_Transactions!$C181,Customer!$A$2:$A$701,Customer!$B$2:$B$701,"Missing")</f>
        <v>Nirmala Mudaliar</v>
      </c>
      <c r="E181" s="39" t="str">
        <f>_xlfn.XLOOKUP(Table14[[#This Row],[Customer_ID]],Table10[Customer_ID],Table10[Membership],"Missing Membership")</f>
        <v>Bronze</v>
      </c>
      <c r="F181" s="10" t="s">
        <v>242</v>
      </c>
      <c r="G181" s="12" t="str">
        <f>_xlfn.XLOOKUP(Sales_Transactions!$F181,Products!$A$2:$A$151,Products!$B$2:$B$151,"missing product")</f>
        <v>Aachi Powdered Spices 200g</v>
      </c>
      <c r="H181" s="12" t="str">
        <f>_xlfn.XLOOKUP(Sales_Transactions!$F181,Table9[Product_ID],Table9[Category],"Missing Catogory")</f>
        <v>Masala</v>
      </c>
      <c r="I181" s="12" t="s">
        <v>1044</v>
      </c>
      <c r="J181" s="12" t="str">
        <f>_xlfn.XLOOKUP(Sales_Transactions!$I181,Store!$A$2:$A$181,Store!$B$2:$B$181,"Missing Store")</f>
        <v>FreshMart Chandigarh Square</v>
      </c>
      <c r="K181" s="12" t="str">
        <f>_xlfn.XLOOKUP(Sales_Transactions!$I181,Store!$A$2:$A$181,Store!$D$2:$D$181,"East")</f>
        <v>North</v>
      </c>
      <c r="L181" s="12" t="s">
        <v>1045</v>
      </c>
      <c r="M181" s="12" t="s">
        <v>6352</v>
      </c>
      <c r="N181" s="12" t="str">
        <f>_xlfn.XLOOKUP(Sales_Transactions!$L181,Table12[Employee_ID],Table12[Department],"Missing Department")</f>
        <v>Cashier</v>
      </c>
      <c r="O181" s="12">
        <v>4</v>
      </c>
      <c r="P181" s="13">
        <v>80.5</v>
      </c>
      <c r="Q181" s="12">
        <v>5</v>
      </c>
      <c r="R181" s="13">
        <v>16.100000000000001</v>
      </c>
      <c r="S181" s="13">
        <v>351.78</v>
      </c>
      <c r="T181" s="13">
        <v>249</v>
      </c>
      <c r="U181" s="13">
        <v>102.78</v>
      </c>
      <c r="V181" s="12" t="s">
        <v>40</v>
      </c>
      <c r="W181" s="12" t="s">
        <v>24</v>
      </c>
      <c r="X181" s="12" t="s">
        <v>25</v>
      </c>
      <c r="Y181" s="12" t="s">
        <v>110</v>
      </c>
      <c r="Z181" s="12" t="s">
        <v>27</v>
      </c>
    </row>
    <row r="182" spans="1:26" x14ac:dyDescent="0.3">
      <c r="A182" s="14" t="s">
        <v>2969</v>
      </c>
      <c r="B182" s="15">
        <v>45936</v>
      </c>
      <c r="C182" s="16" t="s">
        <v>342</v>
      </c>
      <c r="D182" s="16" t="str">
        <f>_xlfn.XLOOKUP(Sales_Transactions!$C182,Customer!$A$2:$A$701,Customer!$B$2:$B$701,"Missing")</f>
        <v>Elango Nair</v>
      </c>
      <c r="E182" s="38" t="str">
        <f>_xlfn.XLOOKUP(Table14[[#This Row],[Customer_ID]],Table10[Customer_ID],Table10[Membership],"Missing Membership")</f>
        <v>Gold</v>
      </c>
      <c r="F182" s="14" t="s">
        <v>722</v>
      </c>
      <c r="G182" s="16" t="str">
        <f>_xlfn.XLOOKUP(Sales_Transactions!$F182,Products!$A$2:$A$151,Products!$B$2:$B$151,"missing product")</f>
        <v>Local Farm Fresh Fruits 250ml</v>
      </c>
      <c r="H182" s="16" t="str">
        <f>_xlfn.XLOOKUP(Sales_Transactions!$F182,Table9[Product_ID],Table9[Category],"Missing Catogory")</f>
        <v xml:space="preserve"> Fruits</v>
      </c>
      <c r="I182" s="16" t="s">
        <v>78</v>
      </c>
      <c r="J182" s="16" t="str">
        <f>_xlfn.XLOOKUP(Sales_Transactions!$I182,Store!$A$2:$A$181,Store!$B$2:$B$181,"Missing Store")</f>
        <v>FreshMart Hyderabad Crossing</v>
      </c>
      <c r="K182" s="16" t="str">
        <f>_xlfn.XLOOKUP(Sales_Transactions!$I182,Store!$A$2:$A$181,Store!$D$2:$D$181,"East")</f>
        <v>South</v>
      </c>
      <c r="L182" s="16" t="s">
        <v>79</v>
      </c>
      <c r="M182" s="16" t="s">
        <v>5275</v>
      </c>
      <c r="N182" s="16" t="str">
        <f>_xlfn.XLOOKUP(Sales_Transactions!$L182,Table12[Employee_ID],Table12[Department],"Missing Department")</f>
        <v>Cashier</v>
      </c>
      <c r="O182" s="16">
        <v>4</v>
      </c>
      <c r="P182" s="17">
        <v>376.8</v>
      </c>
      <c r="Q182" s="16">
        <v>0</v>
      </c>
      <c r="R182" s="17">
        <v>0</v>
      </c>
      <c r="S182" s="17">
        <v>1507.2</v>
      </c>
      <c r="T182" s="17">
        <v>1206.28</v>
      </c>
      <c r="U182" s="17">
        <v>300.92</v>
      </c>
      <c r="V182" s="16" t="s">
        <v>40</v>
      </c>
      <c r="W182" s="16" t="s">
        <v>24</v>
      </c>
      <c r="X182" s="16" t="s">
        <v>25</v>
      </c>
      <c r="Y182" s="16" t="s">
        <v>2669</v>
      </c>
      <c r="Z182" s="16" t="s">
        <v>49</v>
      </c>
    </row>
    <row r="183" spans="1:26" x14ac:dyDescent="0.3">
      <c r="A183" s="10" t="s">
        <v>2972</v>
      </c>
      <c r="B183" s="11">
        <v>45760</v>
      </c>
      <c r="C183" s="12" t="s">
        <v>497</v>
      </c>
      <c r="D183" s="12" t="str">
        <f>_xlfn.XLOOKUP(Sales_Transactions!$C183,Customer!$A$2:$A$701,Customer!$B$2:$B$701,"Missing")</f>
        <v>Dhanya Sekar</v>
      </c>
      <c r="E183" s="39" t="str">
        <f>_xlfn.XLOOKUP(Table14[[#This Row],[Customer_ID]],Table10[Customer_ID],Table10[Membership],"Missing Membership")</f>
        <v>Bronze</v>
      </c>
      <c r="F183" s="10" t="s">
        <v>414</v>
      </c>
      <c r="G183" s="12" t="str">
        <f>_xlfn.XLOOKUP(Sales_Transactions!$F183,Products!$A$2:$A$151,Products!$B$2:$B$151,"missing product")</f>
        <v>Local Farm Fresh Vegetables 250ml</v>
      </c>
      <c r="H183" s="12" t="str">
        <f>_xlfn.XLOOKUP(Sales_Transactions!$F183,Table9[Product_ID],Table9[Category],"Missing Catogory")</f>
        <v>Vegetables</v>
      </c>
      <c r="I183" s="12" t="s">
        <v>309</v>
      </c>
      <c r="J183" s="12" t="str">
        <f>_xlfn.XLOOKUP(Sales_Transactions!$I183,Store!$A$2:$A$181,Store!$B$2:$B$181,"Missing Store")</f>
        <v>FreshMart Madurai Gardens</v>
      </c>
      <c r="K183" s="12" t="str">
        <f>_xlfn.XLOOKUP(Sales_Transactions!$I183,Store!$A$2:$A$181,Store!$D$2:$D$181,"East")</f>
        <v>South</v>
      </c>
      <c r="L183" s="12" t="s">
        <v>1502</v>
      </c>
      <c r="M183" s="12" t="s">
        <v>6350</v>
      </c>
      <c r="N183" s="12" t="str">
        <f>_xlfn.XLOOKUP(Sales_Transactions!$L183,Table12[Employee_ID],Table12[Department],"Missing Department")</f>
        <v>Billing</v>
      </c>
      <c r="O183" s="12">
        <v>4</v>
      </c>
      <c r="P183" s="13">
        <v>96.72</v>
      </c>
      <c r="Q183" s="12">
        <v>5</v>
      </c>
      <c r="R183" s="13">
        <v>19.34</v>
      </c>
      <c r="S183" s="13">
        <v>422.67</v>
      </c>
      <c r="T183" s="13">
        <v>319.27999999999997</v>
      </c>
      <c r="U183" s="13">
        <v>103.39</v>
      </c>
      <c r="V183" s="12" t="s">
        <v>40</v>
      </c>
      <c r="W183" s="12" t="s">
        <v>24</v>
      </c>
      <c r="X183" s="12" t="s">
        <v>25</v>
      </c>
      <c r="Y183" s="12" t="s">
        <v>1216</v>
      </c>
      <c r="Z183" s="12" t="s">
        <v>27</v>
      </c>
    </row>
    <row r="184" spans="1:26" x14ac:dyDescent="0.3">
      <c r="A184" s="14" t="s">
        <v>2990</v>
      </c>
      <c r="B184" s="15">
        <v>45923</v>
      </c>
      <c r="C184" s="16" t="s">
        <v>1533</v>
      </c>
      <c r="D184" s="16" t="str">
        <f>_xlfn.XLOOKUP(Sales_Transactions!$C184,Customer!$A$2:$A$701,Customer!$B$2:$B$701,"Missing")</f>
        <v>Anand Pandian</v>
      </c>
      <c r="E184" s="38" t="str">
        <f>_xlfn.XLOOKUP(Table14[[#This Row],[Customer_ID]],Table10[Customer_ID],Table10[Membership],"Missing Membership")</f>
        <v>Silver</v>
      </c>
      <c r="F184" s="14" t="s">
        <v>498</v>
      </c>
      <c r="G184" s="16" t="str">
        <f>_xlfn.XLOOKUP(Sales_Transactions!$F184,Products!$A$2:$A$151,Products!$B$2:$B$151,"missing product")</f>
        <v>Local Farm Fresh Vegetables 200g</v>
      </c>
      <c r="H184" s="16" t="str">
        <f>_xlfn.XLOOKUP(Sales_Transactions!$F184,Table9[Product_ID],Table9[Category],"Missing Catogory")</f>
        <v>Vegetables</v>
      </c>
      <c r="I184" s="16" t="s">
        <v>142</v>
      </c>
      <c r="J184" s="16" t="str">
        <f>_xlfn.XLOOKUP(Sales_Transactions!$I184,Store!$A$2:$A$181,Store!$B$2:$B$181,"Missing Store")</f>
        <v>FreshMart Coimbatore Heights</v>
      </c>
      <c r="K184" s="16" t="str">
        <f>_xlfn.XLOOKUP(Sales_Transactions!$I184,Store!$A$2:$A$181,Store!$D$2:$D$181,"East")</f>
        <v>South</v>
      </c>
      <c r="L184" s="16" t="s">
        <v>454</v>
      </c>
      <c r="M184" s="16" t="s">
        <v>5715</v>
      </c>
      <c r="N184" s="16" t="str">
        <f>_xlfn.XLOOKUP(Sales_Transactions!$L184,Table12[Employee_ID],Table12[Department],"Missing Department")</f>
        <v>Sales</v>
      </c>
      <c r="O184" s="16">
        <v>1</v>
      </c>
      <c r="P184" s="17">
        <v>401.06</v>
      </c>
      <c r="Q184" s="16">
        <v>0</v>
      </c>
      <c r="R184" s="17">
        <v>0</v>
      </c>
      <c r="S184" s="17">
        <v>401.06</v>
      </c>
      <c r="T184" s="17">
        <v>347.47</v>
      </c>
      <c r="U184" s="17">
        <v>53.59</v>
      </c>
      <c r="V184" s="16" t="s">
        <v>40</v>
      </c>
      <c r="W184" s="16" t="s">
        <v>24</v>
      </c>
      <c r="X184" s="16" t="s">
        <v>25</v>
      </c>
      <c r="Y184" s="16" t="s">
        <v>1875</v>
      </c>
      <c r="Z184" s="16" t="s">
        <v>49</v>
      </c>
    </row>
    <row r="185" spans="1:26" x14ac:dyDescent="0.3">
      <c r="A185" s="10" t="s">
        <v>2996</v>
      </c>
      <c r="B185" s="11">
        <v>46056</v>
      </c>
      <c r="C185" s="12" t="s">
        <v>2071</v>
      </c>
      <c r="D185" s="12" t="str">
        <f>_xlfn.XLOOKUP(Sales_Transactions!$C185,Customer!$A$2:$A$701,Customer!$B$2:$B$701,"Missing")</f>
        <v>Hariharan Iyer</v>
      </c>
      <c r="E185" s="39" t="str">
        <f>_xlfn.XLOOKUP(Table14[[#This Row],[Customer_ID]],Table10[Customer_ID],Table10[Membership],"Missing Membership")</f>
        <v>Bronze</v>
      </c>
      <c r="F185" s="10" t="s">
        <v>1704</v>
      </c>
      <c r="G185" s="12" t="str">
        <f>_xlfn.XLOOKUP(Sales_Transactions!$F185,Products!$A$2:$A$151,Products!$B$2:$B$151,"missing product")</f>
        <v>Idhayam Groundnut Oil 1kg</v>
      </c>
      <c r="H185" s="12" t="str">
        <f>_xlfn.XLOOKUP(Sales_Transactions!$F185,Table9[Product_ID],Table9[Category],"Missing Catogory")</f>
        <v>Oil</v>
      </c>
      <c r="I185" s="12" t="s">
        <v>270</v>
      </c>
      <c r="J185" s="12" t="str">
        <f>_xlfn.XLOOKUP(Sales_Transactions!$I185,Store!$A$2:$A$181,Store!$B$2:$B$181,"Missing Store")</f>
        <v>FreshMart Ahmedabad Hub</v>
      </c>
      <c r="K185" s="12" t="str">
        <f>_xlfn.XLOOKUP(Sales_Transactions!$I185,Store!$A$2:$A$181,Store!$D$2:$D$181,"East")</f>
        <v>West</v>
      </c>
      <c r="L185" s="12" t="s">
        <v>109</v>
      </c>
      <c r="M185" s="12" t="s">
        <v>5493</v>
      </c>
      <c r="N185" s="12" t="str">
        <f>_xlfn.XLOOKUP(Sales_Transactions!$L185,Table12[Employee_ID],Table12[Department],"Missing Department")</f>
        <v>Store Manager</v>
      </c>
      <c r="O185" s="12">
        <v>4</v>
      </c>
      <c r="P185" s="13">
        <v>268.32</v>
      </c>
      <c r="Q185" s="12">
        <v>15</v>
      </c>
      <c r="R185" s="13">
        <v>160.99</v>
      </c>
      <c r="S185" s="13">
        <v>912.29</v>
      </c>
      <c r="T185" s="13">
        <v>965.76</v>
      </c>
      <c r="U185" s="13">
        <v>-53.47</v>
      </c>
      <c r="V185" s="12" t="s">
        <v>40</v>
      </c>
      <c r="W185" s="12" t="s">
        <v>24</v>
      </c>
      <c r="X185" s="12" t="s">
        <v>55</v>
      </c>
      <c r="Y185" s="12" t="s">
        <v>1406</v>
      </c>
      <c r="Z185" s="12" t="s">
        <v>49</v>
      </c>
    </row>
    <row r="186" spans="1:26" x14ac:dyDescent="0.3">
      <c r="A186" s="14" t="s">
        <v>3021</v>
      </c>
      <c r="B186" s="15">
        <v>46004</v>
      </c>
      <c r="C186" s="16" t="s">
        <v>181</v>
      </c>
      <c r="D186" s="16" t="str">
        <f>_xlfn.XLOOKUP(Sales_Transactions!$C186,Customer!$A$2:$A$701,Customer!$B$2:$B$701,"Missing")</f>
        <v>Vasanth Iyer</v>
      </c>
      <c r="E186" s="38" t="str">
        <f>_xlfn.XLOOKUP(Table14[[#This Row],[Customer_ID]],Table10[Customer_ID],Table10[Membership],"Missing Membership")</f>
        <v>Gold</v>
      </c>
      <c r="F186" s="14" t="s">
        <v>164</v>
      </c>
      <c r="G186" s="16" t="str">
        <f>_xlfn.XLOOKUP(Sales_Transactions!$F186,Products!$A$2:$A$151,Products!$B$2:$B$151,"missing product")</f>
        <v>Local Farm Fresh Vegetables Combo</v>
      </c>
      <c r="H186" s="16" t="str">
        <f>_xlfn.XLOOKUP(Sales_Transactions!$F186,Table9[Product_ID],Table9[Category],"Missing Catogory")</f>
        <v>Vegetables</v>
      </c>
      <c r="I186" s="16" t="s">
        <v>327</v>
      </c>
      <c r="J186" s="16" t="str">
        <f>_xlfn.XLOOKUP(Sales_Transactions!$I186,Store!$A$2:$A$181,Store!$B$2:$B$181,"Missing Store")</f>
        <v>FreshMart Chennai Gardens</v>
      </c>
      <c r="K186" s="16" t="str">
        <f>_xlfn.XLOOKUP(Sales_Transactions!$I186,Store!$A$2:$A$181,Store!$D$2:$D$181,"East")</f>
        <v>South</v>
      </c>
      <c r="L186" s="16" t="s">
        <v>328</v>
      </c>
      <c r="M186" s="16" t="s">
        <v>6225</v>
      </c>
      <c r="N186" s="16" t="str">
        <f>_xlfn.XLOOKUP(Sales_Transactions!$L186,Table12[Employee_ID],Table12[Department],"Missing Department")</f>
        <v>Cashier</v>
      </c>
      <c r="O186" s="16">
        <v>5</v>
      </c>
      <c r="P186" s="17">
        <v>191.87</v>
      </c>
      <c r="Q186" s="16">
        <v>5</v>
      </c>
      <c r="R186" s="17">
        <v>47.97</v>
      </c>
      <c r="S186" s="17">
        <v>1048.0899999999999</v>
      </c>
      <c r="T186" s="17">
        <v>767.1</v>
      </c>
      <c r="U186" s="17">
        <v>280.99</v>
      </c>
      <c r="V186" s="16" t="s">
        <v>40</v>
      </c>
      <c r="W186" s="16" t="s">
        <v>24</v>
      </c>
      <c r="X186" s="16" t="s">
        <v>25</v>
      </c>
      <c r="Y186" s="16" t="s">
        <v>3022</v>
      </c>
      <c r="Z186" s="16" t="s">
        <v>27</v>
      </c>
    </row>
    <row r="187" spans="1:26" x14ac:dyDescent="0.3">
      <c r="A187" s="10" t="s">
        <v>3033</v>
      </c>
      <c r="B187" s="11">
        <v>45773</v>
      </c>
      <c r="C187" s="12" t="s">
        <v>1579</v>
      </c>
      <c r="D187" s="12" t="str">
        <f>_xlfn.XLOOKUP(Sales_Transactions!$C187,Customer!$A$2:$A$701,Customer!$B$2:$B$701,"Missing")</f>
        <v>Balaji Krishnan</v>
      </c>
      <c r="E187" s="39" t="str">
        <f>_xlfn.XLOOKUP(Table14[[#This Row],[Customer_ID]],Table10[Customer_ID],Table10[Membership],"Missing Membership")</f>
        <v>Bronze</v>
      </c>
      <c r="F187" s="10" t="s">
        <v>1676</v>
      </c>
      <c r="G187" s="12" t="str">
        <f>_xlfn.XLOOKUP(Sales_Transactions!$F187,Products!$A$2:$A$151,Products!$B$2:$B$151,"missing product")</f>
        <v>Amul Butter 1L</v>
      </c>
      <c r="H187" s="12" t="str">
        <f>_xlfn.XLOOKUP(Sales_Transactions!$F187,Table9[Product_ID],Table9[Category],"Missing Catogory")</f>
        <v>Dairy</v>
      </c>
      <c r="I187" s="12" t="s">
        <v>543</v>
      </c>
      <c r="J187" s="12" t="str">
        <f>_xlfn.XLOOKUP(Sales_Transactions!$I187,Store!$A$2:$A$181,Store!$B$2:$B$181,"Missing Store")</f>
        <v>FreshMart Hyderabad Main Road</v>
      </c>
      <c r="K187" s="12" t="str">
        <f>_xlfn.XLOOKUP(Sales_Transactions!$I187,Store!$A$2:$A$181,Store!$D$2:$D$181,"East")</f>
        <v>South</v>
      </c>
      <c r="L187" s="12" t="s">
        <v>544</v>
      </c>
      <c r="M187" s="12" t="s">
        <v>6380</v>
      </c>
      <c r="N187" s="12" t="str">
        <f>_xlfn.XLOOKUP(Sales_Transactions!$L187,Table12[Employee_ID],Table12[Department],"Missing Department")</f>
        <v>Cashier</v>
      </c>
      <c r="O187" s="12">
        <v>4</v>
      </c>
      <c r="P187" s="13">
        <v>342.27</v>
      </c>
      <c r="Q187" s="12">
        <v>0</v>
      </c>
      <c r="R187" s="13">
        <v>0</v>
      </c>
      <c r="S187" s="13">
        <v>1574.44</v>
      </c>
      <c r="T187" s="13">
        <v>1064.4000000000001</v>
      </c>
      <c r="U187" s="13">
        <v>510.04</v>
      </c>
      <c r="V187" s="12" t="s">
        <v>40</v>
      </c>
      <c r="W187" s="12" t="s">
        <v>24</v>
      </c>
      <c r="X187" s="12" t="s">
        <v>33</v>
      </c>
      <c r="Y187" s="12" t="s">
        <v>3034</v>
      </c>
      <c r="Z187" s="12" t="s">
        <v>27</v>
      </c>
    </row>
    <row r="188" spans="1:26" x14ac:dyDescent="0.3">
      <c r="A188" s="14" t="s">
        <v>3036</v>
      </c>
      <c r="B188" s="15">
        <v>45864</v>
      </c>
      <c r="C188" s="16" t="s">
        <v>1465</v>
      </c>
      <c r="D188" s="16" t="str">
        <f>_xlfn.XLOOKUP(Sales_Transactions!$C188,Customer!$A$2:$A$701,Customer!$B$2:$B$701,"Missing")</f>
        <v>Devi Gounder</v>
      </c>
      <c r="E188" s="38" t="str">
        <f>_xlfn.XLOOKUP(Table14[[#This Row],[Customer_ID]],Table10[Customer_ID],Table10[Membership],"Missing Membership")</f>
        <v>Silver</v>
      </c>
      <c r="F188" s="14" t="s">
        <v>458</v>
      </c>
      <c r="G188" s="16" t="str">
        <f>_xlfn.XLOOKUP(Sales_Transactions!$F188,Products!$A$2:$A$151,Products!$B$2:$B$151,"missing product")</f>
        <v>Organic Fresh Fresh Fruits Combo</v>
      </c>
      <c r="H188" s="16" t="str">
        <f>_xlfn.XLOOKUP(Sales_Transactions!$F188,Table9[Product_ID],Table9[Category],"Missing Catogory")</f>
        <v>Fruits</v>
      </c>
      <c r="I188" s="16" t="s">
        <v>321</v>
      </c>
      <c r="J188" s="16" t="str">
        <f>_xlfn.XLOOKUP(Sales_Transactions!$I188,Store!$A$2:$A$181,Store!$B$2:$B$181,"Missing Store")</f>
        <v>FreshMart Coimbatore Main Road</v>
      </c>
      <c r="K188" s="16" t="str">
        <f>_xlfn.XLOOKUP(Sales_Transactions!$I188,Store!$A$2:$A$181,Store!$D$2:$D$181,"East")</f>
        <v>South</v>
      </c>
      <c r="L188" s="16" t="s">
        <v>322</v>
      </c>
      <c r="M188" s="16" t="s">
        <v>6311</v>
      </c>
      <c r="N188" s="16" t="str">
        <f>_xlfn.XLOOKUP(Sales_Transactions!$L188,Table12[Employee_ID],Table12[Department],"Missing Department")</f>
        <v>Sales</v>
      </c>
      <c r="O188" s="16">
        <v>5</v>
      </c>
      <c r="P188" s="17">
        <v>71.290000000000006</v>
      </c>
      <c r="Q188" s="16">
        <v>20</v>
      </c>
      <c r="R188" s="17">
        <v>71.290000000000006</v>
      </c>
      <c r="S188" s="17">
        <v>327.93</v>
      </c>
      <c r="T188" s="17">
        <v>296.85000000000002</v>
      </c>
      <c r="U188" s="17">
        <v>31.08</v>
      </c>
      <c r="V188" s="16" t="s">
        <v>40</v>
      </c>
      <c r="W188" s="16" t="s">
        <v>24</v>
      </c>
      <c r="X188" s="16" t="s">
        <v>25</v>
      </c>
      <c r="Y188" s="16" t="s">
        <v>3037</v>
      </c>
      <c r="Z188" s="16" t="s">
        <v>27</v>
      </c>
    </row>
    <row r="189" spans="1:26" x14ac:dyDescent="0.3">
      <c r="A189" s="10" t="s">
        <v>3043</v>
      </c>
      <c r="B189" s="11">
        <v>45765</v>
      </c>
      <c r="C189" s="12" t="s">
        <v>468</v>
      </c>
      <c r="D189" s="12" t="str">
        <f>_xlfn.XLOOKUP(Sales_Transactions!$C189,Customer!$A$2:$A$701,Customer!$B$2:$B$701,"Missing")</f>
        <v>Gokul Sekar</v>
      </c>
      <c r="E189" s="39" t="str">
        <f>_xlfn.XLOOKUP(Table14[[#This Row],[Customer_ID]],Table10[Customer_ID],Table10[Membership],"Missing Membership")</f>
        <v>Gold</v>
      </c>
      <c r="F189" s="10" t="s">
        <v>65</v>
      </c>
      <c r="G189" s="12" t="str">
        <f>_xlfn.XLOOKUP(Sales_Transactions!$F189,Products!$A$2:$A$151,Products!$B$2:$B$151,"missing product")</f>
        <v>Nescafe Tea Combo</v>
      </c>
      <c r="H189" s="12" t="str">
        <f>_xlfn.XLOOKUP(Sales_Transactions!$F189,Table9[Product_ID],Table9[Category],"Missing Catogory")</f>
        <v>Beverages</v>
      </c>
      <c r="I189" s="12" t="s">
        <v>839</v>
      </c>
      <c r="J189" s="12" t="str">
        <f>_xlfn.XLOOKUP(Sales_Transactions!$I189,Store!$A$2:$A$181,Store!$B$2:$B$181,"Missing Store")</f>
        <v>FreshMart Nagpur Arcade</v>
      </c>
      <c r="K189" s="12" t="str">
        <f>_xlfn.XLOOKUP(Sales_Transactions!$I189,Store!$A$2:$A$181,Store!$D$2:$D$181,"East")</f>
        <v>West</v>
      </c>
      <c r="L189" s="12" t="s">
        <v>1462</v>
      </c>
      <c r="M189" s="12" t="s">
        <v>6334</v>
      </c>
      <c r="N189" s="12" t="str">
        <f>_xlfn.XLOOKUP(Sales_Transactions!$L189,Table12[Employee_ID],Table12[Department],"Missing Department")</f>
        <v>Inventory</v>
      </c>
      <c r="O189" s="12">
        <v>4</v>
      </c>
      <c r="P189" s="13">
        <v>187.54</v>
      </c>
      <c r="Q189" s="12">
        <v>15</v>
      </c>
      <c r="R189" s="13">
        <v>112.52</v>
      </c>
      <c r="S189" s="13">
        <v>637.64</v>
      </c>
      <c r="T189" s="13">
        <v>568</v>
      </c>
      <c r="U189" s="13">
        <v>69.64</v>
      </c>
      <c r="V189" s="12" t="s">
        <v>40</v>
      </c>
      <c r="W189" s="12" t="s">
        <v>24</v>
      </c>
      <c r="X189" s="12" t="s">
        <v>25</v>
      </c>
      <c r="Y189" s="12" t="s">
        <v>116</v>
      </c>
      <c r="Z189" s="12" t="s">
        <v>49</v>
      </c>
    </row>
    <row r="190" spans="1:26" x14ac:dyDescent="0.3">
      <c r="A190" s="14" t="s">
        <v>3057</v>
      </c>
      <c r="B190" s="15">
        <v>45855</v>
      </c>
      <c r="C190" s="16" t="s">
        <v>2381</v>
      </c>
      <c r="D190" s="16" t="str">
        <f>_xlfn.XLOOKUP(Sales_Transactions!$C190,Customer!$A$2:$A$701,Customer!$B$2:$B$701,"Missing")</f>
        <v>Hemalatha Gounder</v>
      </c>
      <c r="E190" s="38" t="str">
        <f>_xlfn.XLOOKUP(Table14[[#This Row],[Customer_ID]],Table10[Customer_ID],Table10[Membership],"Missing Membership")</f>
        <v>Silver</v>
      </c>
      <c r="F190" s="14" t="s">
        <v>101</v>
      </c>
      <c r="G190" s="16" t="str">
        <f>_xlfn.XLOOKUP(Sales_Transactions!$F190,Products!$A$2:$A$151,Products!$B$2:$B$151,"missing product")</f>
        <v>Milky Mist Curd 1kg</v>
      </c>
      <c r="H190" s="16" t="str">
        <f>_xlfn.XLOOKUP(Sales_Transactions!$F190,Table9[Product_ID],Table9[Category],"Missing Catogory")</f>
        <v>Dairy</v>
      </c>
      <c r="I190" s="16" t="s">
        <v>390</v>
      </c>
      <c r="J190" s="16" t="str">
        <f>_xlfn.XLOOKUP(Sales_Transactions!$I190,Store!$A$2:$A$181,Store!$B$2:$B$181,"Missing Store")</f>
        <v>FreshMart Bengaluru Square</v>
      </c>
      <c r="K190" s="16" t="str">
        <f>_xlfn.XLOOKUP(Sales_Transactions!$I190,Store!$A$2:$A$181,Store!$D$2:$D$181,"East")</f>
        <v>South</v>
      </c>
      <c r="L190" s="16" t="s">
        <v>820</v>
      </c>
      <c r="M190" s="16" t="s">
        <v>6250</v>
      </c>
      <c r="N190" s="16" t="str">
        <f>_xlfn.XLOOKUP(Sales_Transactions!$L190,Table12[Employee_ID],Table12[Department],"Missing Department")</f>
        <v>Store Manager</v>
      </c>
      <c r="O190" s="16">
        <v>1</v>
      </c>
      <c r="P190" s="17">
        <v>434.65</v>
      </c>
      <c r="Q190" s="16">
        <v>0</v>
      </c>
      <c r="R190" s="17">
        <v>0</v>
      </c>
      <c r="S190" s="17">
        <v>434.65</v>
      </c>
      <c r="T190" s="17">
        <v>351.63</v>
      </c>
      <c r="U190" s="17">
        <v>83.02</v>
      </c>
      <c r="V190" s="16" t="s">
        <v>40</v>
      </c>
      <c r="W190" s="16" t="s">
        <v>24</v>
      </c>
      <c r="X190" s="16" t="s">
        <v>25</v>
      </c>
      <c r="Y190" s="16" t="s">
        <v>3058</v>
      </c>
      <c r="Z190" s="16" t="s">
        <v>49</v>
      </c>
    </row>
    <row r="191" spans="1:26" x14ac:dyDescent="0.3">
      <c r="A191" s="10" t="s">
        <v>3059</v>
      </c>
      <c r="B191" s="11">
        <v>45824</v>
      </c>
      <c r="C191" s="12" t="s">
        <v>3060</v>
      </c>
      <c r="D191" s="12" t="str">
        <f>_xlfn.XLOOKUP(Sales_Transactions!$C191,Customer!$A$2:$A$701,Customer!$B$2:$B$701,"Missing")</f>
        <v>Thenmozhi Reddy</v>
      </c>
      <c r="E191" s="39" t="str">
        <f>_xlfn.XLOOKUP(Table14[[#This Row],[Customer_ID]],Table10[Customer_ID],Table10[Membership],"Missing Membership")</f>
        <v>Bronze</v>
      </c>
      <c r="F191" s="10" t="s">
        <v>302</v>
      </c>
      <c r="G191" s="12" t="str">
        <f>_xlfn.XLOOKUP(Sales_Transactions!$F191,Products!$A$2:$A$151,Products!$B$2:$B$151,"missing product")</f>
        <v>Harvest Gold Cookies 500g</v>
      </c>
      <c r="H191" s="12" t="str">
        <f>_xlfn.XLOOKUP(Sales_Transactions!$F191,Table9[Product_ID],Table9[Category],"Missing Catogory")</f>
        <v>Bakery</v>
      </c>
      <c r="I191" s="12" t="s">
        <v>968</v>
      </c>
      <c r="J191" s="12" t="str">
        <f>_xlfn.XLOOKUP(Sales_Transactions!$I191,Store!$A$2:$A$181,Store!$B$2:$B$181,"Missing Store")</f>
        <v>FreshMart Kanpur Gardens</v>
      </c>
      <c r="K191" s="12" t="str">
        <f>_xlfn.XLOOKUP(Sales_Transactions!$I191,Store!$A$2:$A$181,Store!$D$2:$D$181,"East")</f>
        <v>North</v>
      </c>
      <c r="L191" s="12" t="s">
        <v>969</v>
      </c>
      <c r="M191" s="12" t="s">
        <v>6195</v>
      </c>
      <c r="N191" s="12" t="str">
        <f>_xlfn.XLOOKUP(Sales_Transactions!$L191,Table12[Employee_ID],Table12[Department],"Missing Department")</f>
        <v>Cashier</v>
      </c>
      <c r="O191" s="12">
        <v>1</v>
      </c>
      <c r="P191" s="13">
        <v>343.56</v>
      </c>
      <c r="Q191" s="12">
        <v>0</v>
      </c>
      <c r="R191" s="13">
        <v>0</v>
      </c>
      <c r="S191" s="13">
        <v>343.56</v>
      </c>
      <c r="T191" s="13">
        <v>216.32</v>
      </c>
      <c r="U191" s="13">
        <v>127.24</v>
      </c>
      <c r="V191" s="12" t="s">
        <v>40</v>
      </c>
      <c r="W191" s="12" t="s">
        <v>24</v>
      </c>
      <c r="X191" s="12" t="s">
        <v>25</v>
      </c>
      <c r="Y191" s="12" t="s">
        <v>1457</v>
      </c>
      <c r="Z191" s="12" t="s">
        <v>49</v>
      </c>
    </row>
    <row r="192" spans="1:26" x14ac:dyDescent="0.3">
      <c r="A192" s="14" t="s">
        <v>3063</v>
      </c>
      <c r="B192" s="15">
        <v>45766</v>
      </c>
      <c r="C192" s="16" t="s">
        <v>202</v>
      </c>
      <c r="D192" s="16" t="str">
        <f>_xlfn.XLOOKUP(Sales_Transactions!$C192,Customer!$A$2:$A$701,Customer!$B$2:$B$701,"Missing")</f>
        <v>Prakash Mudaliar</v>
      </c>
      <c r="E192" s="38" t="str">
        <f>_xlfn.XLOOKUP(Table14[[#This Row],[Customer_ID]],Table10[Customer_ID],Table10[Membership],"Missing Membership")</f>
        <v>Bronze</v>
      </c>
      <c r="F192" s="14" t="s">
        <v>529</v>
      </c>
      <c r="G192" s="16" t="str">
        <f>_xlfn.XLOOKUP(Sales_Transactions!$F192,Products!$A$2:$A$151,Products!$B$2:$B$151,"missing product")</f>
        <v>Cadbury Biscuits Pack</v>
      </c>
      <c r="H192" s="16" t="str">
        <f>_xlfn.XLOOKUP(Sales_Transactions!$F192,Table9[Product_ID],Table9[Category],"Missing Catogory")</f>
        <v>Snacks</v>
      </c>
      <c r="I192" s="16" t="s">
        <v>863</v>
      </c>
      <c r="J192" s="16" t="str">
        <f>_xlfn.XLOOKUP(Sales_Transactions!$I192,Store!$A$2:$A$181,Store!$B$2:$B$181,"Missing Store")</f>
        <v>FreshMart Kochi Extension</v>
      </c>
      <c r="K192" s="16" t="str">
        <f>_xlfn.XLOOKUP(Sales_Transactions!$I192,Store!$A$2:$A$181,Store!$D$2:$D$181,"East")</f>
        <v>South</v>
      </c>
      <c r="L192" s="16" t="s">
        <v>864</v>
      </c>
      <c r="M192" s="16" t="s">
        <v>6305</v>
      </c>
      <c r="N192" s="16" t="str">
        <f>_xlfn.XLOOKUP(Sales_Transactions!$L192,Table12[Employee_ID],Table12[Department],"Missing Department")</f>
        <v>Sales</v>
      </c>
      <c r="O192" s="16">
        <v>2</v>
      </c>
      <c r="P192" s="17">
        <v>125.15</v>
      </c>
      <c r="Q192" s="16">
        <v>10</v>
      </c>
      <c r="R192" s="17">
        <v>25.03</v>
      </c>
      <c r="S192" s="17">
        <v>259.06</v>
      </c>
      <c r="T192" s="17">
        <v>191.4</v>
      </c>
      <c r="U192" s="17">
        <v>67.66</v>
      </c>
      <c r="V192" s="16" t="s">
        <v>40</v>
      </c>
      <c r="W192" s="16" t="s">
        <v>24</v>
      </c>
      <c r="X192" s="16" t="s">
        <v>55</v>
      </c>
      <c r="Y192" s="16" t="s">
        <v>955</v>
      </c>
      <c r="Z192" s="16" t="s">
        <v>27</v>
      </c>
    </row>
    <row r="193" spans="1:26" x14ac:dyDescent="0.3">
      <c r="A193" s="10" t="s">
        <v>3077</v>
      </c>
      <c r="B193" s="11">
        <v>45858</v>
      </c>
      <c r="C193" s="12" t="s">
        <v>854</v>
      </c>
      <c r="D193" s="12" t="str">
        <f>_xlfn.XLOOKUP(Sales_Transactions!$C193,Customer!$A$2:$A$701,Customer!$B$2:$B$701,"Missing")</f>
        <v>Senthil Kumar</v>
      </c>
      <c r="E193" s="39" t="str">
        <f>_xlfn.XLOOKUP(Table14[[#This Row],[Customer_ID]],Table10[Customer_ID],Table10[Membership],"Missing Membership")</f>
        <v>Gold</v>
      </c>
      <c r="F193" s="10" t="s">
        <v>89</v>
      </c>
      <c r="G193" s="12" t="str">
        <f>_xlfn.XLOOKUP(Sales_Transactions!$F193,Products!$A$2:$A$151,Products!$B$2:$B$151,"missing product")</f>
        <v>Milky Mist Butter Pack</v>
      </c>
      <c r="H193" s="12" t="str">
        <f>_xlfn.XLOOKUP(Sales_Transactions!$F193,Table9[Product_ID],Table9[Category],"Missing Catogory")</f>
        <v>Dairy</v>
      </c>
      <c r="I193" s="12" t="s">
        <v>303</v>
      </c>
      <c r="J193" s="12" t="str">
        <f>_xlfn.XLOOKUP(Sales_Transactions!$I193,Store!$A$2:$A$181,Store!$B$2:$B$181,"Missing Store")</f>
        <v>FreshMart Mysuru Market</v>
      </c>
      <c r="K193" s="12" t="str">
        <f>_xlfn.XLOOKUP(Sales_Transactions!$I193,Store!$A$2:$A$181,Store!$D$2:$D$181,"East")</f>
        <v>South</v>
      </c>
      <c r="L193" s="12" t="s">
        <v>494</v>
      </c>
      <c r="M193" s="12" t="s">
        <v>6161</v>
      </c>
      <c r="N193" s="12" t="str">
        <f>_xlfn.XLOOKUP(Sales_Transactions!$L193,Table12[Employee_ID],Table12[Department],"Missing Department")</f>
        <v>Cashier</v>
      </c>
      <c r="O193" s="12">
        <v>5</v>
      </c>
      <c r="P193" s="13">
        <v>39.78</v>
      </c>
      <c r="Q193" s="12">
        <v>0</v>
      </c>
      <c r="R193" s="13">
        <v>0</v>
      </c>
      <c r="S193" s="13">
        <v>228.73</v>
      </c>
      <c r="T193" s="13">
        <v>162</v>
      </c>
      <c r="U193" s="13">
        <v>66.73</v>
      </c>
      <c r="V193" s="12" t="s">
        <v>40</v>
      </c>
      <c r="W193" s="12" t="s">
        <v>24</v>
      </c>
      <c r="X193" s="12" t="s">
        <v>25</v>
      </c>
      <c r="Y193" s="12" t="s">
        <v>183</v>
      </c>
      <c r="Z193" s="12" t="s">
        <v>27</v>
      </c>
    </row>
    <row r="194" spans="1:26" x14ac:dyDescent="0.3">
      <c r="A194" s="14" t="s">
        <v>3086</v>
      </c>
      <c r="B194" s="15">
        <v>45879</v>
      </c>
      <c r="C194" s="16" t="s">
        <v>533</v>
      </c>
      <c r="D194" s="16" t="str">
        <f>_xlfn.XLOOKUP(Sales_Transactions!$C194,Customer!$A$2:$A$701,Customer!$B$2:$B$701,"Missing")</f>
        <v>Nithya Pillai</v>
      </c>
      <c r="E194" s="38" t="str">
        <f>_xlfn.XLOOKUP(Table14[[#This Row],[Customer_ID]],Table10[Customer_ID],Table10[Membership],"Missing Membership")</f>
        <v>Bronze</v>
      </c>
      <c r="F194" s="14" t="s">
        <v>280</v>
      </c>
      <c r="G194" s="16" t="str">
        <f>_xlfn.XLOOKUP(Sales_Transactions!$F194,Products!$A$2:$A$151,Products!$B$2:$B$151,"missing product")</f>
        <v>Nescafe Coffee 500g</v>
      </c>
      <c r="H194" s="16" t="str">
        <f>_xlfn.XLOOKUP(Sales_Transactions!$F194,Table9[Product_ID],Table9[Category],"Missing Catogory")</f>
        <v>Beverages</v>
      </c>
      <c r="I194" s="16" t="s">
        <v>238</v>
      </c>
      <c r="J194" s="16" t="str">
        <f>_xlfn.XLOOKUP(Sales_Transactions!$I194,Store!$A$2:$A$181,Store!$B$2:$B$181,"Missing Store")</f>
        <v>FreshMart Kochi Main Road</v>
      </c>
      <c r="K194" s="16" t="str">
        <f>_xlfn.XLOOKUP(Sales_Transactions!$I194,Store!$A$2:$A$181,Store!$D$2:$D$181,"East")</f>
        <v>South</v>
      </c>
      <c r="L194" s="16" t="s">
        <v>606</v>
      </c>
      <c r="M194" s="16" t="s">
        <v>5903</v>
      </c>
      <c r="N194" s="16" t="str">
        <f>_xlfn.XLOOKUP(Sales_Transactions!$L194,Table12[Employee_ID],Table12[Department],"Missing Department")</f>
        <v>Billing</v>
      </c>
      <c r="O194" s="16">
        <v>3</v>
      </c>
      <c r="P194" s="17">
        <v>124.84</v>
      </c>
      <c r="Q194" s="16">
        <v>20</v>
      </c>
      <c r="R194" s="17">
        <v>74.900000000000006</v>
      </c>
      <c r="S194" s="17">
        <v>344.56</v>
      </c>
      <c r="T194" s="17">
        <v>292.05</v>
      </c>
      <c r="U194" s="17">
        <v>52.51</v>
      </c>
      <c r="V194" s="16" t="s">
        <v>40</v>
      </c>
      <c r="W194" s="16" t="s">
        <v>345</v>
      </c>
      <c r="X194" s="16" t="s">
        <v>25</v>
      </c>
      <c r="Y194" s="16" t="s">
        <v>2854</v>
      </c>
      <c r="Z194" s="16" t="s">
        <v>27</v>
      </c>
    </row>
    <row r="195" spans="1:26" x14ac:dyDescent="0.3">
      <c r="A195" s="10" t="s">
        <v>3100</v>
      </c>
      <c r="B195" s="11">
        <v>45867</v>
      </c>
      <c r="C195" s="12" t="s">
        <v>3101</v>
      </c>
      <c r="D195" s="12" t="str">
        <f>_xlfn.XLOOKUP(Sales_Transactions!$C195,Customer!$A$2:$A$701,Customer!$B$2:$B$701,"Missing")</f>
        <v>Ilango Nathan</v>
      </c>
      <c r="E195" s="39" t="str">
        <f>_xlfn.XLOOKUP(Table14[[#This Row],[Customer_ID]],Table10[Customer_ID],Table10[Membership],"Missing Membership")</f>
        <v>Bronze</v>
      </c>
      <c r="F195" s="10" t="s">
        <v>565</v>
      </c>
      <c r="G195" s="12" t="str">
        <f>_xlfn.XLOOKUP(Sales_Transactions!$F195,Products!$A$2:$A$151,Products!$B$2:$B$151,"missing product")</f>
        <v>Lays Namkeen 200g</v>
      </c>
      <c r="H195" s="12" t="str">
        <f>_xlfn.XLOOKUP(Sales_Transactions!$F195,Table9[Product_ID],Table9[Category],"Missing Catogory")</f>
        <v>Snacks</v>
      </c>
      <c r="I195" s="12" t="s">
        <v>1031</v>
      </c>
      <c r="J195" s="12" t="str">
        <f>_xlfn.XLOOKUP(Sales_Transactions!$I195,Store!$A$2:$A$181,Store!$B$2:$B$181,"Missing Store")</f>
        <v>FreshMart Bengaluru Enclave</v>
      </c>
      <c r="K195" s="12" t="str">
        <f>_xlfn.XLOOKUP(Sales_Transactions!$I195,Store!$A$2:$A$181,Store!$D$2:$D$181,"East")</f>
        <v>South</v>
      </c>
      <c r="L195" s="12" t="s">
        <v>1791</v>
      </c>
      <c r="M195" s="12" t="s">
        <v>5699</v>
      </c>
      <c r="N195" s="12" t="str">
        <f>_xlfn.XLOOKUP(Sales_Transactions!$L195,Table12[Employee_ID],Table12[Department],"Missing Department")</f>
        <v>Cashier</v>
      </c>
      <c r="O195" s="12">
        <v>2</v>
      </c>
      <c r="P195" s="13">
        <v>328.59</v>
      </c>
      <c r="Q195" s="12">
        <v>0</v>
      </c>
      <c r="R195" s="13">
        <v>0</v>
      </c>
      <c r="S195" s="13">
        <v>657.18</v>
      </c>
      <c r="T195" s="13">
        <v>510.98</v>
      </c>
      <c r="U195" s="13">
        <v>146.19999999999999</v>
      </c>
      <c r="V195" s="12" t="s">
        <v>40</v>
      </c>
      <c r="W195" s="12" t="s">
        <v>24</v>
      </c>
      <c r="X195" s="12" t="s">
        <v>55</v>
      </c>
      <c r="Y195" s="12" t="s">
        <v>3102</v>
      </c>
      <c r="Z195" s="12" t="s">
        <v>49</v>
      </c>
    </row>
    <row r="196" spans="1:26" x14ac:dyDescent="0.3">
      <c r="A196" s="14" t="s">
        <v>3106</v>
      </c>
      <c r="B196" s="15">
        <v>45838</v>
      </c>
      <c r="C196" s="16" t="s">
        <v>1595</v>
      </c>
      <c r="D196" s="16" t="str">
        <f>_xlfn.XLOOKUP(Sales_Transactions!$C196,Customer!$A$2:$A$701,Customer!$B$2:$B$701,"Missing")</f>
        <v>Thiru Prabhu</v>
      </c>
      <c r="E196" s="38" t="str">
        <f>_xlfn.XLOOKUP(Table14[[#This Row],[Customer_ID]],Table10[Customer_ID],Table10[Membership],"Missing Membership")</f>
        <v>Silver</v>
      </c>
      <c r="F196" s="14" t="s">
        <v>30</v>
      </c>
      <c r="G196" s="16" t="str">
        <f>_xlfn.XLOOKUP(Sales_Transactions!$F196,Products!$A$2:$A$151,Products!$B$2:$B$151,"missing product")</f>
        <v>Amul Paneer 1kg</v>
      </c>
      <c r="H196" s="16" t="str">
        <f>_xlfn.XLOOKUP(Sales_Transactions!$F196,Table9[Product_ID],Table9[Category],"Missing Catogory")</f>
        <v>Dairy</v>
      </c>
      <c r="I196" s="16" t="s">
        <v>31</v>
      </c>
      <c r="J196" s="16" t="str">
        <f>_xlfn.XLOOKUP(Sales_Transactions!$I196,Store!$A$2:$A$181,Store!$B$2:$B$181,"Missing Store")</f>
        <v>FreshMart Salem Bypass</v>
      </c>
      <c r="K196" s="16" t="str">
        <f>_xlfn.XLOOKUP(Sales_Transactions!$I196,Store!$A$2:$A$181,Store!$D$2:$D$181,"East")</f>
        <v>South</v>
      </c>
      <c r="L196" s="16" t="s">
        <v>32</v>
      </c>
      <c r="M196" s="16" t="s">
        <v>6219</v>
      </c>
      <c r="N196" s="16" t="str">
        <f>_xlfn.XLOOKUP(Sales_Transactions!$L196,Table12[Employee_ID],Table12[Department],"Missing Department")</f>
        <v>Store Manager</v>
      </c>
      <c r="O196" s="16">
        <v>2</v>
      </c>
      <c r="P196" s="17">
        <v>448.94</v>
      </c>
      <c r="Q196" s="16">
        <v>0</v>
      </c>
      <c r="R196" s="17">
        <v>0</v>
      </c>
      <c r="S196" s="17">
        <v>897.88</v>
      </c>
      <c r="T196" s="17">
        <v>760.16</v>
      </c>
      <c r="U196" s="17">
        <v>137.72</v>
      </c>
      <c r="V196" s="16" t="s">
        <v>40</v>
      </c>
      <c r="W196" s="16" t="s">
        <v>24</v>
      </c>
      <c r="X196" s="16" t="s">
        <v>33</v>
      </c>
      <c r="Y196" s="16" t="s">
        <v>1212</v>
      </c>
      <c r="Z196" s="16" t="s">
        <v>49</v>
      </c>
    </row>
    <row r="197" spans="1:26" x14ac:dyDescent="0.3">
      <c r="A197" s="10" t="s">
        <v>3116</v>
      </c>
      <c r="B197" s="11">
        <v>46005</v>
      </c>
      <c r="C197" s="12" t="s">
        <v>1837</v>
      </c>
      <c r="D197" s="12" t="str">
        <f>_xlfn.XLOOKUP(Sales_Transactions!$C197,Customer!$A$2:$A$701,Customer!$B$2:$B$701,"Missing")</f>
        <v>Kishore Prabhu</v>
      </c>
      <c r="E197" s="39" t="str">
        <f>_xlfn.XLOOKUP(Table14[[#This Row],[Customer_ID]],Table10[Customer_ID],Table10[Membership],"Missing Membership")</f>
        <v>Silver</v>
      </c>
      <c r="F197" s="10" t="s">
        <v>1155</v>
      </c>
      <c r="G197" s="12" t="str">
        <f>_xlfn.XLOOKUP(Sales_Transactions!$F197,Products!$A$2:$A$151,Products!$B$2:$B$151,"missing product")</f>
        <v>Lays Chocolates 1kg</v>
      </c>
      <c r="H197" s="12" t="str">
        <f>_xlfn.XLOOKUP(Sales_Transactions!$F197,Table9[Product_ID],Table9[Category],"Missing Catogory")</f>
        <v>Snacks</v>
      </c>
      <c r="I197" s="12" t="s">
        <v>1246</v>
      </c>
      <c r="J197" s="12" t="str">
        <f>_xlfn.XLOOKUP(Sales_Transactions!$I197,Store!$A$2:$A$181,Store!$B$2:$B$181,"Missing Store")</f>
        <v>FreshMart Bengaluru Junction</v>
      </c>
      <c r="K197" s="12" t="str">
        <f>_xlfn.XLOOKUP(Sales_Transactions!$I197,Store!$A$2:$A$181,Store!$D$2:$D$181,"East")</f>
        <v>South</v>
      </c>
      <c r="L197" s="12" t="s">
        <v>473</v>
      </c>
      <c r="M197" s="12" t="s">
        <v>6258</v>
      </c>
      <c r="N197" s="12" t="str">
        <f>_xlfn.XLOOKUP(Sales_Transactions!$L197,Table12[Employee_ID],Table12[Department],"Missing Department")</f>
        <v>Cashier</v>
      </c>
      <c r="O197" s="12">
        <v>5</v>
      </c>
      <c r="P197" s="13">
        <v>147.72</v>
      </c>
      <c r="Q197" s="12">
        <v>5</v>
      </c>
      <c r="R197" s="13">
        <v>36.93</v>
      </c>
      <c r="S197" s="13">
        <v>806.92</v>
      </c>
      <c r="T197" s="13">
        <v>546.04999999999995</v>
      </c>
      <c r="U197" s="13">
        <v>260.87</v>
      </c>
      <c r="V197" s="12" t="s">
        <v>40</v>
      </c>
      <c r="W197" s="12" t="s">
        <v>24</v>
      </c>
      <c r="X197" s="12" t="s">
        <v>25</v>
      </c>
      <c r="Y197" s="12" t="s">
        <v>2429</v>
      </c>
      <c r="Z197" s="12" t="s">
        <v>27</v>
      </c>
    </row>
    <row r="198" spans="1:26" x14ac:dyDescent="0.3">
      <c r="A198" s="14" t="s">
        <v>3117</v>
      </c>
      <c r="B198" s="15">
        <v>45871</v>
      </c>
      <c r="C198" s="16" t="s">
        <v>3118</v>
      </c>
      <c r="D198" s="16" t="str">
        <f>_xlfn.XLOOKUP(Sales_Transactions!$C198,Customer!$A$2:$A$701,Customer!$B$2:$B$701,"Missing")</f>
        <v>Gayathri Kumar</v>
      </c>
      <c r="E198" s="38" t="str">
        <f>_xlfn.XLOOKUP(Table14[[#This Row],[Customer_ID]],Table10[Customer_ID],Table10[Membership],"Missing Membership")</f>
        <v>Silver</v>
      </c>
      <c r="F198" s="14" t="s">
        <v>113</v>
      </c>
      <c r="G198" s="16" t="str">
        <f>_xlfn.XLOOKUP(Sales_Transactions!$F198,Products!$A$2:$A$151,Products!$B$2:$B$151,"missing product")</f>
        <v>Aachi Powdered Spices Pack</v>
      </c>
      <c r="H198" s="16" t="str">
        <f>_xlfn.XLOOKUP(Sales_Transactions!$F198,Table9[Product_ID],Table9[Category],"Missing Catogory")</f>
        <v>Masala</v>
      </c>
      <c r="I198" s="16" t="s">
        <v>708</v>
      </c>
      <c r="J198" s="16" t="str">
        <f>_xlfn.XLOOKUP(Sales_Transactions!$I198,Store!$A$2:$A$181,Store!$B$2:$B$181,"Missing Store")</f>
        <v>FreshMart Surat Crossing</v>
      </c>
      <c r="K198" s="16" t="str">
        <f>_xlfn.XLOOKUP(Sales_Transactions!$I198,Store!$A$2:$A$181,Store!$D$2:$D$181,"East")</f>
        <v>West</v>
      </c>
      <c r="L198" s="16" t="s">
        <v>709</v>
      </c>
      <c r="M198" s="16" t="s">
        <v>6245</v>
      </c>
      <c r="N198" s="16" t="str">
        <f>_xlfn.XLOOKUP(Sales_Transactions!$L198,Table12[Employee_ID],Table12[Department],"Missing Department")</f>
        <v>Cashier</v>
      </c>
      <c r="O198" s="16">
        <v>3</v>
      </c>
      <c r="P198" s="17">
        <v>253.11</v>
      </c>
      <c r="Q198" s="16">
        <v>20</v>
      </c>
      <c r="R198" s="17">
        <v>151.87</v>
      </c>
      <c r="S198" s="17">
        <v>698.58</v>
      </c>
      <c r="T198" s="17">
        <v>572.22</v>
      </c>
      <c r="U198" s="17">
        <v>126.36</v>
      </c>
      <c r="V198" s="16" t="s">
        <v>40</v>
      </c>
      <c r="W198" s="16" t="s">
        <v>24</v>
      </c>
      <c r="X198" s="16" t="s">
        <v>33</v>
      </c>
      <c r="Y198" s="16" t="s">
        <v>3119</v>
      </c>
      <c r="Z198" s="16" t="s">
        <v>27</v>
      </c>
    </row>
    <row r="199" spans="1:26" x14ac:dyDescent="0.3">
      <c r="A199" s="10" t="s">
        <v>3122</v>
      </c>
      <c r="B199" s="11">
        <v>46040</v>
      </c>
      <c r="C199" s="12" t="s">
        <v>3123</v>
      </c>
      <c r="D199" s="12" t="str">
        <f>_xlfn.XLOOKUP(Sales_Transactions!$C199,Customer!$A$2:$A$701,Customer!$B$2:$B$701,"Missing")</f>
        <v>Gopal Varma</v>
      </c>
      <c r="E199" s="39" t="str">
        <f>_xlfn.XLOOKUP(Table14[[#This Row],[Customer_ID]],Table10[Customer_ID],Table10[Membership],"Missing Membership")</f>
        <v>Gold</v>
      </c>
      <c r="F199" s="10" t="s">
        <v>107</v>
      </c>
      <c r="G199" s="12" t="str">
        <f>_xlfn.XLOOKUP(Sales_Transactions!$F199,Products!$A$2:$A$151,Products!$B$2:$B$151,"missing product")</f>
        <v>Milky Mist Milk 2kg</v>
      </c>
      <c r="H199" s="12" t="str">
        <f>_xlfn.XLOOKUP(Sales_Transactions!$F199,Table9[Product_ID],Table9[Category],"Missing Catogory")</f>
        <v>Dairy</v>
      </c>
      <c r="I199" s="12" t="s">
        <v>1402</v>
      </c>
      <c r="J199" s="12" t="str">
        <f>_xlfn.XLOOKUP(Sales_Transactions!$I199,Store!$A$2:$A$181,Store!$B$2:$B$181,"Missing Store")</f>
        <v>FreshMart Surat Hub</v>
      </c>
      <c r="K199" s="12" t="str">
        <f>_xlfn.XLOOKUP(Sales_Transactions!$I199,Store!$A$2:$A$181,Store!$D$2:$D$181,"East")</f>
        <v>West</v>
      </c>
      <c r="L199" s="12" t="s">
        <v>1403</v>
      </c>
      <c r="M199" s="12" t="s">
        <v>6174</v>
      </c>
      <c r="N199" s="12" t="str">
        <f>_xlfn.XLOOKUP(Sales_Transactions!$L199,Table12[Employee_ID],Table12[Department],"Missing Department")</f>
        <v>Store Manager</v>
      </c>
      <c r="O199" s="12">
        <v>6</v>
      </c>
      <c r="P199" s="13">
        <v>65.36</v>
      </c>
      <c r="Q199" s="12">
        <v>0</v>
      </c>
      <c r="R199" s="13">
        <v>0</v>
      </c>
      <c r="S199" s="13">
        <v>450.98</v>
      </c>
      <c r="T199" s="13">
        <v>288.89999999999998</v>
      </c>
      <c r="U199" s="13">
        <v>162.08000000000001</v>
      </c>
      <c r="V199" s="12" t="s">
        <v>40</v>
      </c>
      <c r="W199" s="12" t="s">
        <v>24</v>
      </c>
      <c r="X199" s="12" t="s">
        <v>55</v>
      </c>
      <c r="Y199" s="12" t="s">
        <v>2310</v>
      </c>
      <c r="Z199" s="12" t="s">
        <v>27</v>
      </c>
    </row>
    <row r="200" spans="1:26" x14ac:dyDescent="0.3">
      <c r="A200" s="14" t="s">
        <v>3125</v>
      </c>
      <c r="B200" s="15">
        <v>45866</v>
      </c>
      <c r="C200" s="16" t="s">
        <v>2121</v>
      </c>
      <c r="D200" s="16" t="str">
        <f>_xlfn.XLOOKUP(Sales_Transactions!$C200,Customer!$A$2:$A$701,Customer!$B$2:$B$701,"Missing")</f>
        <v>Aishwarya Varma</v>
      </c>
      <c r="E200" s="38" t="str">
        <f>_xlfn.XLOOKUP(Table14[[#This Row],[Customer_ID]],Table10[Customer_ID],Table10[Membership],"Missing Membership")</f>
        <v>Silver</v>
      </c>
      <c r="F200" s="14" t="s">
        <v>855</v>
      </c>
      <c r="G200" s="16" t="str">
        <f>_xlfn.XLOOKUP(Sales_Transactions!$F200,Products!$A$2:$A$151,Products!$B$2:$B$151,"missing product")</f>
        <v>Vim Kitchenware 1kg</v>
      </c>
      <c r="H200" s="16" t="str">
        <f>_xlfn.XLOOKUP(Sales_Transactions!$F200,Table9[Product_ID],Table9[Category],"Missing Catogory")</f>
        <v>Household</v>
      </c>
      <c r="I200" s="16" t="s">
        <v>1109</v>
      </c>
      <c r="J200" s="16" t="str">
        <f>_xlfn.XLOOKUP(Sales_Transactions!$I200,Store!$A$2:$A$181,Store!$B$2:$B$181,"Missing Store")</f>
        <v>FreshMart Tiruppur Colony</v>
      </c>
      <c r="K200" s="16" t="str">
        <f>_xlfn.XLOOKUP(Sales_Transactions!$I200,Store!$A$2:$A$181,Store!$D$2:$D$181,"East")</f>
        <v>South</v>
      </c>
      <c r="L200" s="16" t="s">
        <v>1110</v>
      </c>
      <c r="M200" s="16" t="s">
        <v>6204</v>
      </c>
      <c r="N200" s="16" t="str">
        <f>_xlfn.XLOOKUP(Sales_Transactions!$L200,Table12[Employee_ID],Table12[Department],"Missing Department")</f>
        <v>Billing</v>
      </c>
      <c r="O200" s="16">
        <v>3</v>
      </c>
      <c r="P200" s="17">
        <v>275.70999999999998</v>
      </c>
      <c r="Q200" s="16">
        <v>5</v>
      </c>
      <c r="R200" s="17">
        <v>41.36</v>
      </c>
      <c r="S200" s="17">
        <v>785.77</v>
      </c>
      <c r="T200" s="17">
        <v>618.9</v>
      </c>
      <c r="U200" s="17">
        <v>166.87</v>
      </c>
      <c r="V200" s="16" t="s">
        <v>40</v>
      </c>
      <c r="W200" s="16" t="s">
        <v>24</v>
      </c>
      <c r="X200" s="16" t="s">
        <v>25</v>
      </c>
      <c r="Y200" s="16" t="s">
        <v>1573</v>
      </c>
      <c r="Z200" s="16" t="s">
        <v>49</v>
      </c>
    </row>
    <row r="201" spans="1:26" x14ac:dyDescent="0.3">
      <c r="A201" s="10" t="s">
        <v>3127</v>
      </c>
      <c r="B201" s="11">
        <v>46107</v>
      </c>
      <c r="C201" s="12" t="s">
        <v>1697</v>
      </c>
      <c r="D201" s="12" t="str">
        <f>_xlfn.XLOOKUP(Sales_Transactions!$C201,Customer!$A$2:$A$701,Customer!$B$2:$B$701,"Missing")</f>
        <v>Deepa Krishnan</v>
      </c>
      <c r="E201" s="39" t="str">
        <f>_xlfn.XLOOKUP(Table14[[#This Row],[Customer_ID]],Table10[Customer_ID],Table10[Membership],"Missing Membership")</f>
        <v>Bronze</v>
      </c>
      <c r="F201" s="10" t="s">
        <v>280</v>
      </c>
      <c r="G201" s="12" t="str">
        <f>_xlfn.XLOOKUP(Sales_Transactions!$F201,Products!$A$2:$A$151,Products!$B$2:$B$151,"missing product")</f>
        <v>Nescafe Coffee 500g</v>
      </c>
      <c r="H201" s="12" t="str">
        <f>_xlfn.XLOOKUP(Sales_Transactions!$F201,Table9[Product_ID],Table9[Category],"Missing Catogory")</f>
        <v>Beverages</v>
      </c>
      <c r="I201" s="12" t="s">
        <v>2303</v>
      </c>
      <c r="J201" s="12" t="str">
        <f>_xlfn.XLOOKUP(Sales_Transactions!$I201,Store!$A$2:$A$181,Store!$B$2:$B$181,"Missing Store")</f>
        <v>FreshMart Chandigarh Plaza</v>
      </c>
      <c r="K201" s="12" t="str">
        <f>_xlfn.XLOOKUP(Sales_Transactions!$I201,Store!$A$2:$A$181,Store!$D$2:$D$181,"East")</f>
        <v>North</v>
      </c>
      <c r="L201" s="12" t="s">
        <v>2304</v>
      </c>
      <c r="M201" s="12" t="s">
        <v>6410</v>
      </c>
      <c r="N201" s="12" t="str">
        <f>_xlfn.XLOOKUP(Sales_Transactions!$L201,Table12[Employee_ID],Table12[Department],"Missing Department")</f>
        <v>Sales</v>
      </c>
      <c r="O201" s="12">
        <v>4</v>
      </c>
      <c r="P201" s="13">
        <v>124.84</v>
      </c>
      <c r="Q201" s="12">
        <v>15</v>
      </c>
      <c r="R201" s="13">
        <v>74.900000000000006</v>
      </c>
      <c r="S201" s="13">
        <v>424.46</v>
      </c>
      <c r="T201" s="13">
        <v>389.4</v>
      </c>
      <c r="U201" s="13">
        <v>35.06</v>
      </c>
      <c r="V201" s="12" t="s">
        <v>40</v>
      </c>
      <c r="W201" s="12" t="s">
        <v>24</v>
      </c>
      <c r="X201" s="12" t="s">
        <v>55</v>
      </c>
      <c r="Y201" s="12" t="s">
        <v>1734</v>
      </c>
      <c r="Z201" s="12" t="s">
        <v>49</v>
      </c>
    </row>
    <row r="202" spans="1:26" x14ac:dyDescent="0.3">
      <c r="A202" s="14" t="s">
        <v>3140</v>
      </c>
      <c r="B202" s="15">
        <v>45956</v>
      </c>
      <c r="C202" s="16" t="s">
        <v>3065</v>
      </c>
      <c r="D202" s="16" t="str">
        <f>_xlfn.XLOOKUP(Sales_Transactions!$C202,Customer!$A$2:$A$701,Customer!$B$2:$B$701,"Missing")</f>
        <v>Tara Sharma</v>
      </c>
      <c r="E202" s="38" t="str">
        <f>_xlfn.XLOOKUP(Table14[[#This Row],[Customer_ID]],Table10[Customer_ID],Table10[Membership],"Missing Membership")</f>
        <v>Gold</v>
      </c>
      <c r="F202" s="14" t="s">
        <v>290</v>
      </c>
      <c r="G202" s="16" t="str">
        <f>_xlfn.XLOOKUP(Sales_Transactions!$F202,Products!$A$2:$A$151,Products!$B$2:$B$151,"missing product")</f>
        <v>Harpic Toilet Cleaner Pack</v>
      </c>
      <c r="H202" s="16" t="str">
        <f>_xlfn.XLOOKUP(Sales_Transactions!$F202,Table9[Product_ID],Table9[Category],"Missing Catogory")</f>
        <v>Cleaning</v>
      </c>
      <c r="I202" s="16" t="s">
        <v>1346</v>
      </c>
      <c r="J202" s="16" t="str">
        <f>_xlfn.XLOOKUP(Sales_Transactions!$I202,Store!$A$2:$A$181,Store!$B$2:$B$181,"Missing Store")</f>
        <v>FreshMart Chennai Central</v>
      </c>
      <c r="K202" s="16" t="str">
        <f>_xlfn.XLOOKUP(Sales_Transactions!$I202,Store!$A$2:$A$181,Store!$D$2:$D$181,"East")</f>
        <v>South</v>
      </c>
      <c r="L202" s="16" t="s">
        <v>1312</v>
      </c>
      <c r="M202" s="16" t="s">
        <v>6249</v>
      </c>
      <c r="N202" s="16" t="str">
        <f>_xlfn.XLOOKUP(Sales_Transactions!$L202,Table12[Employee_ID],Table12[Department],"Missing Department")</f>
        <v>Operations</v>
      </c>
      <c r="O202" s="16">
        <v>4</v>
      </c>
      <c r="P202" s="17">
        <v>211.08</v>
      </c>
      <c r="Q202" s="16">
        <v>0</v>
      </c>
      <c r="R202" s="17">
        <v>0</v>
      </c>
      <c r="S202" s="17">
        <v>970.97</v>
      </c>
      <c r="T202" s="17">
        <v>622.6</v>
      </c>
      <c r="U202" s="17">
        <v>348.37</v>
      </c>
      <c r="V202" s="16" t="s">
        <v>40</v>
      </c>
      <c r="W202" s="16" t="s">
        <v>24</v>
      </c>
      <c r="X202" s="16" t="s">
        <v>33</v>
      </c>
      <c r="Y202" s="16" t="s">
        <v>387</v>
      </c>
      <c r="Z202" s="16" t="s">
        <v>27</v>
      </c>
    </row>
    <row r="203" spans="1:26" x14ac:dyDescent="0.3">
      <c r="A203" s="10" t="s">
        <v>3151</v>
      </c>
      <c r="B203" s="11">
        <v>45813</v>
      </c>
      <c r="C203" s="12" t="s">
        <v>854</v>
      </c>
      <c r="D203" s="12" t="str">
        <f>_xlfn.XLOOKUP(Sales_Transactions!$C203,Customer!$A$2:$A$701,Customer!$B$2:$B$701,"Missing")</f>
        <v>Senthil Kumar</v>
      </c>
      <c r="E203" s="39" t="str">
        <f>_xlfn.XLOOKUP(Table14[[#This Row],[Customer_ID]],Table10[Customer_ID],Table10[Membership],"Missing Membership")</f>
        <v>Gold</v>
      </c>
      <c r="F203" s="10" t="s">
        <v>264</v>
      </c>
      <c r="G203" s="12" t="str">
        <f>_xlfn.XLOOKUP(Sales_Transactions!$F203,Products!$A$2:$A$151,Products!$B$2:$B$151,"missing product")</f>
        <v>Nescafe Soft Drinks Pack</v>
      </c>
      <c r="H203" s="12" t="str">
        <f>_xlfn.XLOOKUP(Sales_Transactions!$F203,Table9[Product_ID],Table9[Category],"Missing Catogory")</f>
        <v>Beverages</v>
      </c>
      <c r="I203" s="12" t="s">
        <v>2005</v>
      </c>
      <c r="J203" s="12" t="str">
        <f>_xlfn.XLOOKUP(Sales_Transactions!$I203,Store!$A$2:$A$181,Store!$B$2:$B$181,"Missing Store")</f>
        <v>FreshMart Surat Junction</v>
      </c>
      <c r="K203" s="12" t="str">
        <f>_xlfn.XLOOKUP(Sales_Transactions!$I203,Store!$A$2:$A$181,Store!$D$2:$D$181,"East")</f>
        <v>West</v>
      </c>
      <c r="L203" s="12" t="s">
        <v>1852</v>
      </c>
      <c r="M203" s="12" t="s">
        <v>7265</v>
      </c>
      <c r="N203" s="12" t="str">
        <f>_xlfn.XLOOKUP(Sales_Transactions!$L203,Table12[Employee_ID],Table12[Department],"Missing Department")</f>
        <v>Billing</v>
      </c>
      <c r="O203" s="12">
        <v>8</v>
      </c>
      <c r="P203" s="13">
        <v>420.05</v>
      </c>
      <c r="Q203" s="12">
        <v>10</v>
      </c>
      <c r="R203" s="13">
        <v>336.04</v>
      </c>
      <c r="S203" s="13">
        <v>3024.36</v>
      </c>
      <c r="T203" s="13">
        <v>2287.1999999999998</v>
      </c>
      <c r="U203" s="13">
        <v>737.16</v>
      </c>
      <c r="V203" s="12" t="s">
        <v>40</v>
      </c>
      <c r="W203" s="12" t="s">
        <v>24</v>
      </c>
      <c r="X203" s="12" t="s">
        <v>33</v>
      </c>
      <c r="Y203" s="12" t="s">
        <v>2664</v>
      </c>
      <c r="Z203" s="12" t="s">
        <v>49</v>
      </c>
    </row>
    <row r="204" spans="1:26" x14ac:dyDescent="0.3">
      <c r="A204" s="14" t="s">
        <v>3156</v>
      </c>
      <c r="B204" s="15">
        <v>45821</v>
      </c>
      <c r="C204" s="16" t="s">
        <v>603</v>
      </c>
      <c r="D204" s="16" t="str">
        <f>_xlfn.XLOOKUP(Sales_Transactions!$C204,Customer!$A$2:$A$701,Customer!$B$2:$B$701,"Missing")</f>
        <v>Thenmozhi Devi</v>
      </c>
      <c r="E204" s="38" t="str">
        <f>_xlfn.XLOOKUP(Table14[[#This Row],[Customer_ID]],Table10[Customer_ID],Table10[Membership],"Missing Membership")</f>
        <v>Gold</v>
      </c>
      <c r="F204" s="14" t="s">
        <v>220</v>
      </c>
      <c r="G204" s="16" t="str">
        <f>_xlfn.XLOOKUP(Sales_Transactions!$F204,Products!$A$2:$A$151,Products!$B$2:$B$151,"missing product")</f>
        <v>Amul Paneer 250ml</v>
      </c>
      <c r="H204" s="16" t="str">
        <f>_xlfn.XLOOKUP(Sales_Transactions!$F204,Table9[Product_ID],Table9[Category],"Missing Catogory")</f>
        <v>Bakery</v>
      </c>
      <c r="I204" s="16" t="s">
        <v>794</v>
      </c>
      <c r="J204" s="16" t="str">
        <f>_xlfn.XLOOKUP(Sales_Transactions!$I204,Store!$A$2:$A$181,Store!$B$2:$B$181,"Missing Store")</f>
        <v>FreshMart Bengaluru Market</v>
      </c>
      <c r="K204" s="16" t="str">
        <f>_xlfn.XLOOKUP(Sales_Transactions!$I204,Store!$A$2:$A$181,Store!$D$2:$D$181,"East")</f>
        <v>South</v>
      </c>
      <c r="L204" s="16" t="s">
        <v>795</v>
      </c>
      <c r="M204" s="16" t="s">
        <v>6218</v>
      </c>
      <c r="N204" s="16" t="str">
        <f>_xlfn.XLOOKUP(Sales_Transactions!$L204,Table12[Employee_ID],Table12[Department],"Missing Department")</f>
        <v>Store Manager</v>
      </c>
      <c r="O204" s="16">
        <v>6</v>
      </c>
      <c r="P204" s="17">
        <v>356.64</v>
      </c>
      <c r="Q204" s="16">
        <v>20</v>
      </c>
      <c r="R204" s="17">
        <v>427.97</v>
      </c>
      <c r="S204" s="17">
        <v>1711.87</v>
      </c>
      <c r="T204" s="17">
        <v>1231.6199999999999</v>
      </c>
      <c r="U204" s="17">
        <v>480.25</v>
      </c>
      <c r="V204" s="16" t="s">
        <v>40</v>
      </c>
      <c r="W204" s="16" t="s">
        <v>24</v>
      </c>
      <c r="X204" s="16" t="s">
        <v>25</v>
      </c>
      <c r="Y204" s="16" t="s">
        <v>2336</v>
      </c>
      <c r="Z204" s="16" t="s">
        <v>49</v>
      </c>
    </row>
    <row r="205" spans="1:26" x14ac:dyDescent="0.3">
      <c r="A205" s="10" t="s">
        <v>3157</v>
      </c>
      <c r="B205" s="11">
        <v>45944</v>
      </c>
      <c r="C205" s="12" t="s">
        <v>1494</v>
      </c>
      <c r="D205" s="12" t="str">
        <f>_xlfn.XLOOKUP(Sales_Transactions!$C205,Customer!$A$2:$A$701,Customer!$B$2:$B$701,"Missing")</f>
        <v>Malathi Gupta</v>
      </c>
      <c r="E205" s="39" t="str">
        <f>_xlfn.XLOOKUP(Table14[[#This Row],[Customer_ID]],Table10[Customer_ID],Table10[Membership],"Missing Membership")</f>
        <v>Gold</v>
      </c>
      <c r="F205" s="10" t="s">
        <v>399</v>
      </c>
      <c r="G205" s="12" t="str">
        <f>_xlfn.XLOOKUP(Sales_Transactions!$F205,Products!$A$2:$A$151,Products!$B$2:$B$151,"missing product")</f>
        <v>Aavin Milk 1L</v>
      </c>
      <c r="H205" s="12" t="str">
        <f>_xlfn.XLOOKUP(Sales_Transactions!$F205,Table9[Product_ID],Table9[Category],"Missing Catogory")</f>
        <v>Dairy</v>
      </c>
      <c r="I205" s="12" t="s">
        <v>1246</v>
      </c>
      <c r="J205" s="12" t="str">
        <f>_xlfn.XLOOKUP(Sales_Transactions!$I205,Store!$A$2:$A$181,Store!$B$2:$B$181,"Missing Store")</f>
        <v>FreshMart Bengaluru Junction</v>
      </c>
      <c r="K205" s="12" t="str">
        <f>_xlfn.XLOOKUP(Sales_Transactions!$I205,Store!$A$2:$A$181,Store!$D$2:$D$181,"East")</f>
        <v>South</v>
      </c>
      <c r="L205" s="12" t="s">
        <v>473</v>
      </c>
      <c r="M205" s="12" t="s">
        <v>6258</v>
      </c>
      <c r="N205" s="12" t="str">
        <f>_xlfn.XLOOKUP(Sales_Transactions!$L205,Table12[Employee_ID],Table12[Department],"Missing Department")</f>
        <v>Cashier</v>
      </c>
      <c r="O205" s="12">
        <v>8</v>
      </c>
      <c r="P205" s="13">
        <v>109.92</v>
      </c>
      <c r="Q205" s="12">
        <v>0</v>
      </c>
      <c r="R205" s="13">
        <v>0</v>
      </c>
      <c r="S205" s="13">
        <v>879.36</v>
      </c>
      <c r="T205" s="13">
        <v>688.4</v>
      </c>
      <c r="U205" s="13">
        <v>190.96</v>
      </c>
      <c r="V205" s="12" t="s">
        <v>40</v>
      </c>
      <c r="W205" s="12" t="s">
        <v>24</v>
      </c>
      <c r="X205" s="12" t="s">
        <v>25</v>
      </c>
      <c r="Y205" s="12" t="s">
        <v>761</v>
      </c>
      <c r="Z205" s="12" t="s">
        <v>49</v>
      </c>
    </row>
    <row r="206" spans="1:26" x14ac:dyDescent="0.3">
      <c r="A206" s="14" t="s">
        <v>3174</v>
      </c>
      <c r="B206" s="15">
        <v>46020</v>
      </c>
      <c r="C206" s="16" t="s">
        <v>2102</v>
      </c>
      <c r="D206" s="16" t="str">
        <f>_xlfn.XLOOKUP(Sales_Transactions!$C206,Customer!$A$2:$A$701,Customer!$B$2:$B$701,"Missing")</f>
        <v>Ishwarya Mudaliar</v>
      </c>
      <c r="E206" s="38" t="str">
        <f>_xlfn.XLOOKUP(Table14[[#This Row],[Customer_ID]],Table10[Customer_ID],Table10[Membership],"Missing Membership")</f>
        <v>Silver</v>
      </c>
      <c r="F206" s="14" t="s">
        <v>264</v>
      </c>
      <c r="G206" s="16" t="str">
        <f>_xlfn.XLOOKUP(Sales_Transactions!$F206,Products!$A$2:$A$151,Products!$B$2:$B$151,"missing product")</f>
        <v>Nescafe Soft Drinks Pack</v>
      </c>
      <c r="H206" s="16" t="str">
        <f>_xlfn.XLOOKUP(Sales_Transactions!$F206,Table9[Product_ID],Table9[Category],"Missing Catogory")</f>
        <v>Beverages</v>
      </c>
      <c r="I206" s="16" t="s">
        <v>1889</v>
      </c>
      <c r="J206" s="16" t="str">
        <f>_xlfn.XLOOKUP(Sales_Transactions!$I206,Store!$A$2:$A$181,Store!$B$2:$B$181,"Missing Store")</f>
        <v>FreshMart Jaipur Hub</v>
      </c>
      <c r="K206" s="16" t="str">
        <f>_xlfn.XLOOKUP(Sales_Transactions!$I206,Store!$A$2:$A$181,Store!$D$2:$D$181,"East")</f>
        <v>North</v>
      </c>
      <c r="L206" s="16" t="s">
        <v>2597</v>
      </c>
      <c r="M206" s="16" t="s">
        <v>5586</v>
      </c>
      <c r="N206" s="16" t="str">
        <f>_xlfn.XLOOKUP(Sales_Transactions!$L206,Table12[Employee_ID],Table12[Department],"Missing Department")</f>
        <v>Sales</v>
      </c>
      <c r="O206" s="16">
        <v>4</v>
      </c>
      <c r="P206" s="17">
        <v>383.51</v>
      </c>
      <c r="Q206" s="16">
        <v>0</v>
      </c>
      <c r="R206" s="17">
        <v>0</v>
      </c>
      <c r="S206" s="17">
        <v>1534.04</v>
      </c>
      <c r="T206" s="17">
        <v>1143.5999999999999</v>
      </c>
      <c r="U206" s="17">
        <v>390.44</v>
      </c>
      <c r="V206" s="16" t="s">
        <v>40</v>
      </c>
      <c r="W206" s="16" t="s">
        <v>24</v>
      </c>
      <c r="X206" s="16" t="s">
        <v>25</v>
      </c>
      <c r="Y206" s="16" t="s">
        <v>2032</v>
      </c>
      <c r="Z206" s="16" t="s">
        <v>49</v>
      </c>
    </row>
    <row r="207" spans="1:26" x14ac:dyDescent="0.3">
      <c r="A207" s="10" t="s">
        <v>3187</v>
      </c>
      <c r="B207" s="11">
        <v>45830</v>
      </c>
      <c r="C207" s="12" t="s">
        <v>940</v>
      </c>
      <c r="D207" s="12" t="str">
        <f>_xlfn.XLOOKUP(Sales_Transactions!$C207,Customer!$A$2:$A$701,Customer!$B$2:$B$701,"Missing")</f>
        <v>Ovi Reddy</v>
      </c>
      <c r="E207" s="39" t="str">
        <f>_xlfn.XLOOKUP(Table14[[#This Row],[Customer_ID]],Table10[Customer_ID],Table10[Membership],"Missing Membership")</f>
        <v>Silver</v>
      </c>
      <c r="F207" s="10" t="s">
        <v>389</v>
      </c>
      <c r="G207" s="12" t="str">
        <f>_xlfn.XLOOKUP(Sales_Transactions!$F207,Products!$A$2:$A$151,Products!$B$2:$B$151,"missing product")</f>
        <v>Organic Fresh Fresh Vegetables 250ml</v>
      </c>
      <c r="H207" s="12" t="str">
        <f>_xlfn.XLOOKUP(Sales_Transactions!$F207,Table9[Product_ID],Table9[Category],"Missing Catogory")</f>
        <v>Vegetables</v>
      </c>
      <c r="I207" s="12" t="s">
        <v>1619</v>
      </c>
      <c r="J207" s="12" t="str">
        <f>_xlfn.XLOOKUP(Sales_Transactions!$I207,Store!$A$2:$A$181,Store!$B$2:$B$181,"Missing Store")</f>
        <v>FreshMart Mysuru Plaza</v>
      </c>
      <c r="K207" s="12" t="str">
        <f>_xlfn.XLOOKUP(Sales_Transactions!$I207,Store!$A$2:$A$181,Store!$D$2:$D$181,"East")</f>
        <v>South</v>
      </c>
      <c r="L207" s="12" t="s">
        <v>1620</v>
      </c>
      <c r="M207" s="12" t="s">
        <v>5865</v>
      </c>
      <c r="N207" s="12" t="str">
        <f>_xlfn.XLOOKUP(Sales_Transactions!$L207,Table12[Employee_ID],Table12[Department],"Missing Department")</f>
        <v>Inventory</v>
      </c>
      <c r="O207" s="12">
        <v>3</v>
      </c>
      <c r="P207" s="13">
        <v>83.13</v>
      </c>
      <c r="Q207" s="12">
        <v>10</v>
      </c>
      <c r="R207" s="13">
        <v>24.94</v>
      </c>
      <c r="S207" s="13">
        <v>258.12</v>
      </c>
      <c r="T207" s="13">
        <v>207.27</v>
      </c>
      <c r="U207" s="13">
        <v>50.85</v>
      </c>
      <c r="V207" s="12" t="s">
        <v>40</v>
      </c>
      <c r="W207" s="12" t="s">
        <v>24</v>
      </c>
      <c r="X207" s="12" t="s">
        <v>55</v>
      </c>
      <c r="Y207" s="12" t="s">
        <v>3188</v>
      </c>
      <c r="Z207" s="12" t="s">
        <v>27</v>
      </c>
    </row>
    <row r="208" spans="1:26" x14ac:dyDescent="0.3">
      <c r="A208" s="14" t="s">
        <v>3202</v>
      </c>
      <c r="B208" s="15">
        <v>45944</v>
      </c>
      <c r="C208" s="16" t="s">
        <v>1939</v>
      </c>
      <c r="D208" s="16" t="str">
        <f>_xlfn.XLOOKUP(Sales_Transactions!$C208,Customer!$A$2:$A$701,Customer!$B$2:$B$701,"Missing")</f>
        <v>Lakshmi Krishnan</v>
      </c>
      <c r="E208" s="38" t="str">
        <f>_xlfn.XLOOKUP(Table14[[#This Row],[Customer_ID]],Table10[Customer_ID],Table10[Membership],"Missing Membership")</f>
        <v>Silver</v>
      </c>
      <c r="F208" s="14" t="s">
        <v>1666</v>
      </c>
      <c r="G208" s="16" t="str">
        <f>_xlfn.XLOOKUP(Sales_Transactions!$F208,Products!$A$2:$A$151,Products!$B$2:$B$151,"missing product")</f>
        <v>Harpic Dishwash Combo</v>
      </c>
      <c r="H208" s="16" t="str">
        <f>_xlfn.XLOOKUP(Sales_Transactions!$F208,Table9[Product_ID],Table9[Category],"Missing Catogory")</f>
        <v>Cleaning</v>
      </c>
      <c r="I208" s="16" t="s">
        <v>53</v>
      </c>
      <c r="J208" s="16" t="str">
        <f>_xlfn.XLOOKUP(Sales_Transactions!$I208,Store!$A$2:$A$181,Store!$B$2:$B$181,"Missing Store")</f>
        <v>FreshMart Surat Enclave</v>
      </c>
      <c r="K208" s="16" t="str">
        <f>_xlfn.XLOOKUP(Sales_Transactions!$I208,Store!$A$2:$A$181,Store!$D$2:$D$181,"East")</f>
        <v>West</v>
      </c>
      <c r="L208" s="16" t="s">
        <v>1620</v>
      </c>
      <c r="M208" s="16" t="s">
        <v>5865</v>
      </c>
      <c r="N208" s="16" t="str">
        <f>_xlfn.XLOOKUP(Sales_Transactions!$L208,Table12[Employee_ID],Table12[Department],"Missing Department")</f>
        <v>Inventory</v>
      </c>
      <c r="O208" s="16">
        <v>3</v>
      </c>
      <c r="P208" s="17">
        <v>242.22</v>
      </c>
      <c r="Q208" s="16">
        <v>0</v>
      </c>
      <c r="R208" s="17">
        <v>0</v>
      </c>
      <c r="S208" s="17">
        <v>726.66</v>
      </c>
      <c r="T208" s="17">
        <v>558.12</v>
      </c>
      <c r="U208" s="17">
        <v>168.54</v>
      </c>
      <c r="V208" s="16" t="s">
        <v>40</v>
      </c>
      <c r="W208" s="16" t="s">
        <v>24</v>
      </c>
      <c r="X208" s="16" t="s">
        <v>25</v>
      </c>
      <c r="Y208" s="16" t="s">
        <v>2336</v>
      </c>
      <c r="Z208" s="16" t="s">
        <v>49</v>
      </c>
    </row>
    <row r="209" spans="1:26" x14ac:dyDescent="0.3">
      <c r="A209" s="10" t="s">
        <v>3217</v>
      </c>
      <c r="B209" s="11">
        <v>46089</v>
      </c>
      <c r="C209" s="12" t="s">
        <v>3218</v>
      </c>
      <c r="D209" s="12" t="str">
        <f>_xlfn.XLOOKUP(Sales_Transactions!$C209,Customer!$A$2:$A$701,Customer!$B$2:$B$701,"Missing")</f>
        <v>Kavya Rao</v>
      </c>
      <c r="E209" s="39" t="str">
        <f>_xlfn.XLOOKUP(Table14[[#This Row],[Customer_ID]],Table10[Customer_ID],Table10[Membership],"Missing Membership")</f>
        <v>Silver</v>
      </c>
      <c r="F209" s="10" t="s">
        <v>242</v>
      </c>
      <c r="G209" s="12" t="str">
        <f>_xlfn.XLOOKUP(Sales_Transactions!$F209,Products!$A$2:$A$151,Products!$B$2:$B$151,"missing product")</f>
        <v>Aachi Powdered Spices 200g</v>
      </c>
      <c r="H209" s="12" t="str">
        <f>_xlfn.XLOOKUP(Sales_Transactions!$F209,Table9[Product_ID],Table9[Category],"Missing Catogory")</f>
        <v>Masala</v>
      </c>
      <c r="I209" s="12" t="s">
        <v>270</v>
      </c>
      <c r="J209" s="12" t="str">
        <f>_xlfn.XLOOKUP(Sales_Transactions!$I209,Store!$A$2:$A$181,Store!$B$2:$B$181,"Missing Store")</f>
        <v>FreshMart Ahmedabad Hub</v>
      </c>
      <c r="K209" s="12" t="str">
        <f>_xlfn.XLOOKUP(Sales_Transactions!$I209,Store!$A$2:$A$181,Store!$D$2:$D$181,"East")</f>
        <v>West</v>
      </c>
      <c r="L209" s="12" t="s">
        <v>3114</v>
      </c>
      <c r="M209" s="12" t="s">
        <v>6240</v>
      </c>
      <c r="N209" s="12" t="str">
        <f>_xlfn.XLOOKUP(Sales_Transactions!$L209,Table12[Employee_ID],Table12[Department],"Missing Department")</f>
        <v>Cashier</v>
      </c>
      <c r="O209" s="12">
        <v>4</v>
      </c>
      <c r="P209" s="13">
        <v>80.5</v>
      </c>
      <c r="Q209" s="12">
        <v>10</v>
      </c>
      <c r="R209" s="13">
        <v>32.200000000000003</v>
      </c>
      <c r="S209" s="13">
        <v>333.27</v>
      </c>
      <c r="T209" s="13">
        <v>249</v>
      </c>
      <c r="U209" s="13">
        <v>84.27</v>
      </c>
      <c r="V209" s="12" t="s">
        <v>40</v>
      </c>
      <c r="W209" s="12" t="s">
        <v>24</v>
      </c>
      <c r="X209" s="12" t="s">
        <v>25</v>
      </c>
      <c r="Y209" s="12" t="s">
        <v>1593</v>
      </c>
      <c r="Z209" s="12" t="s">
        <v>27</v>
      </c>
    </row>
    <row r="210" spans="1:26" x14ac:dyDescent="0.3">
      <c r="A210" s="14" t="s">
        <v>3226</v>
      </c>
      <c r="B210" s="15">
        <v>45949</v>
      </c>
      <c r="C210" s="16" t="s">
        <v>3227</v>
      </c>
      <c r="D210" s="16" t="str">
        <f>_xlfn.XLOOKUP(Sales_Transactions!$C210,Customer!$A$2:$A$701,Customer!$B$2:$B$701,"Missing")</f>
        <v>Esha Mudaliar</v>
      </c>
      <c r="E210" s="38" t="str">
        <f>_xlfn.XLOOKUP(Table14[[#This Row],[Customer_ID]],Table10[Customer_ID],Table10[Membership],"Missing Membership")</f>
        <v>Bronze</v>
      </c>
      <c r="F210" s="14" t="s">
        <v>30</v>
      </c>
      <c r="G210" s="16" t="str">
        <f>_xlfn.XLOOKUP(Sales_Transactions!$F210,Products!$A$2:$A$151,Products!$B$2:$B$151,"missing product")</f>
        <v>Amul Paneer 1kg</v>
      </c>
      <c r="H210" s="16" t="str">
        <f>_xlfn.XLOOKUP(Sales_Transactions!$F210,Table9[Product_ID],Table9[Category],"Missing Catogory")</f>
        <v>Dairy</v>
      </c>
      <c r="I210" s="16" t="s">
        <v>1288</v>
      </c>
      <c r="J210" s="16" t="str">
        <f>_xlfn.XLOOKUP(Sales_Transactions!$I210,Store!$A$2:$A$181,Store!$B$2:$B$181,"Missing Store")</f>
        <v>FreshMart Mumbai Towers</v>
      </c>
      <c r="K210" s="16" t="str">
        <f>_xlfn.XLOOKUP(Sales_Transactions!$I210,Store!$A$2:$A$181,Store!$D$2:$D$181,"East")</f>
        <v>West</v>
      </c>
      <c r="L210" s="16" t="s">
        <v>589</v>
      </c>
      <c r="M210" s="16" t="s">
        <v>6184</v>
      </c>
      <c r="N210" s="16" t="str">
        <f>_xlfn.XLOOKUP(Sales_Transactions!$L210,Table12[Employee_ID],Table12[Department],"Missing Department")</f>
        <v>Sales</v>
      </c>
      <c r="O210" s="16">
        <v>3</v>
      </c>
      <c r="P210" s="17">
        <v>448.94</v>
      </c>
      <c r="Q210" s="16">
        <v>5</v>
      </c>
      <c r="R210" s="17">
        <v>67.34</v>
      </c>
      <c r="S210" s="17">
        <v>1471.4</v>
      </c>
      <c r="T210" s="17">
        <v>1140.24</v>
      </c>
      <c r="U210" s="17">
        <v>-184.45</v>
      </c>
      <c r="V210" s="16" t="s">
        <v>40</v>
      </c>
      <c r="W210" s="16" t="s">
        <v>24</v>
      </c>
      <c r="X210" s="16" t="s">
        <v>25</v>
      </c>
      <c r="Y210" s="16" t="s">
        <v>98</v>
      </c>
      <c r="Z210" s="16" t="s">
        <v>27</v>
      </c>
    </row>
    <row r="211" spans="1:26" x14ac:dyDescent="0.3">
      <c r="A211" s="10" t="s">
        <v>3231</v>
      </c>
      <c r="B211" s="11">
        <v>45924</v>
      </c>
      <c r="C211" s="12" t="s">
        <v>2437</v>
      </c>
      <c r="D211" s="12" t="str">
        <f>_xlfn.XLOOKUP(Sales_Transactions!$C211,Customer!$A$2:$A$701,Customer!$B$2:$B$701,"Missing")</f>
        <v>Dhanya Chandran</v>
      </c>
      <c r="E211" s="39" t="str">
        <f>_xlfn.XLOOKUP(Table14[[#This Row],[Customer_ID]],Table10[Customer_ID],Table10[Membership],"Missing Membership")</f>
        <v>Silver</v>
      </c>
      <c r="F211" s="10" t="s">
        <v>801</v>
      </c>
      <c r="G211" s="12" t="str">
        <f>_xlfn.XLOOKUP(Sales_Transactions!$F211,Products!$A$2:$A$151,Products!$B$2:$B$151,"missing product")</f>
        <v>Organic Fresh Fresh Vegetables 2kg</v>
      </c>
      <c r="H211" s="12" t="str">
        <f>_xlfn.XLOOKUP(Sales_Transactions!$F211,Table9[Product_ID],Table9[Category],"Missing Catogory")</f>
        <v>Vegetables</v>
      </c>
      <c r="I211" s="12" t="s">
        <v>1619</v>
      </c>
      <c r="J211" s="12" t="str">
        <f>_xlfn.XLOOKUP(Sales_Transactions!$I211,Store!$A$2:$A$181,Store!$B$2:$B$181,"Missing Store")</f>
        <v>FreshMart Mysuru Plaza</v>
      </c>
      <c r="K211" s="12" t="str">
        <f>_xlfn.XLOOKUP(Sales_Transactions!$I211,Store!$A$2:$A$181,Store!$D$2:$D$181,"East")</f>
        <v>South</v>
      </c>
      <c r="L211" s="12" t="s">
        <v>1620</v>
      </c>
      <c r="M211" s="12" t="s">
        <v>5865</v>
      </c>
      <c r="N211" s="12" t="str">
        <f>_xlfn.XLOOKUP(Sales_Transactions!$L211,Table12[Employee_ID],Table12[Department],"Missing Department")</f>
        <v>Inventory</v>
      </c>
      <c r="O211" s="12">
        <v>4</v>
      </c>
      <c r="P211" s="13">
        <v>298.68</v>
      </c>
      <c r="Q211" s="12">
        <v>5</v>
      </c>
      <c r="R211" s="13">
        <v>59.74</v>
      </c>
      <c r="S211" s="13">
        <v>1134.98</v>
      </c>
      <c r="T211" s="13">
        <v>1002.76</v>
      </c>
      <c r="U211" s="13">
        <v>132.22</v>
      </c>
      <c r="V211" s="12" t="s">
        <v>40</v>
      </c>
      <c r="W211" s="12" t="s">
        <v>24</v>
      </c>
      <c r="X211" s="12" t="s">
        <v>25</v>
      </c>
      <c r="Y211" s="12" t="s">
        <v>3232</v>
      </c>
      <c r="Z211" s="12" t="s">
        <v>49</v>
      </c>
    </row>
    <row r="212" spans="1:26" x14ac:dyDescent="0.3">
      <c r="A212" s="14" t="s">
        <v>3239</v>
      </c>
      <c r="B212" s="15">
        <v>45913</v>
      </c>
      <c r="C212" s="16" t="s">
        <v>1325</v>
      </c>
      <c r="D212" s="16" t="str">
        <f>_xlfn.XLOOKUP(Sales_Transactions!$C212,Customer!$A$2:$A$701,Customer!$B$2:$B$701,"Missing")</f>
        <v>Indira Balan</v>
      </c>
      <c r="E212" s="38" t="str">
        <f>_xlfn.XLOOKUP(Table14[[#This Row],[Customer_ID]],Table10[Customer_ID],Table10[Membership],"Missing Membership")</f>
        <v>Bronze</v>
      </c>
      <c r="F212" s="14" t="s">
        <v>30</v>
      </c>
      <c r="G212" s="16" t="str">
        <f>_xlfn.XLOOKUP(Sales_Transactions!$F212,Products!$A$2:$A$151,Products!$B$2:$B$151,"missing product")</f>
        <v>Amul Paneer 1kg</v>
      </c>
      <c r="H212" s="16" t="str">
        <f>_xlfn.XLOOKUP(Sales_Transactions!$F212,Table9[Product_ID],Table9[Category],"Missing Catogory")</f>
        <v>Dairy</v>
      </c>
      <c r="I212" s="16" t="s">
        <v>1619</v>
      </c>
      <c r="J212" s="16" t="str">
        <f>_xlfn.XLOOKUP(Sales_Transactions!$I212,Store!$A$2:$A$181,Store!$B$2:$B$181,"Missing Store")</f>
        <v>FreshMart Mysuru Plaza</v>
      </c>
      <c r="K212" s="16" t="str">
        <f>_xlfn.XLOOKUP(Sales_Transactions!$I212,Store!$A$2:$A$181,Store!$D$2:$D$181,"East")</f>
        <v>South</v>
      </c>
      <c r="L212" s="16" t="s">
        <v>1620</v>
      </c>
      <c r="M212" s="16" t="s">
        <v>5865</v>
      </c>
      <c r="N212" s="16" t="str">
        <f>_xlfn.XLOOKUP(Sales_Transactions!$L212,Table12[Employee_ID],Table12[Department],"Missing Department")</f>
        <v>Inventory</v>
      </c>
      <c r="O212" s="16">
        <v>2</v>
      </c>
      <c r="P212" s="17">
        <v>448.94</v>
      </c>
      <c r="Q212" s="16">
        <v>10</v>
      </c>
      <c r="R212" s="17">
        <v>89.79</v>
      </c>
      <c r="S212" s="17">
        <v>929.3</v>
      </c>
      <c r="T212" s="17">
        <v>760.16</v>
      </c>
      <c r="U212" s="17">
        <v>169.14</v>
      </c>
      <c r="V212" s="16" t="s">
        <v>40</v>
      </c>
      <c r="W212" s="16" t="s">
        <v>24</v>
      </c>
      <c r="X212" s="16" t="s">
        <v>25</v>
      </c>
      <c r="Y212" s="16" t="s">
        <v>329</v>
      </c>
      <c r="Z212" s="16" t="s">
        <v>27</v>
      </c>
    </row>
    <row r="213" spans="1:26" x14ac:dyDescent="0.3">
      <c r="A213" s="10" t="s">
        <v>3240</v>
      </c>
      <c r="B213" s="11">
        <v>45901</v>
      </c>
      <c r="C213" s="12" t="s">
        <v>3241</v>
      </c>
      <c r="D213" s="12" t="str">
        <f>_xlfn.XLOOKUP(Sales_Transactions!$C213,Customer!$A$2:$A$701,Customer!$B$2:$B$701,"Missing")</f>
        <v>Lalitha Menon</v>
      </c>
      <c r="E213" s="39" t="str">
        <f>_xlfn.XLOOKUP(Table14[[#This Row],[Customer_ID]],Table10[Customer_ID],Table10[Membership],"Missing Membership")</f>
        <v>Bronze</v>
      </c>
      <c r="F213" s="10" t="s">
        <v>894</v>
      </c>
      <c r="G213" s="12" t="str">
        <f>_xlfn.XLOOKUP(Sales_Transactions!$F213,Products!$A$2:$A$151,Products!$B$2:$B$151,"missing product")</f>
        <v>Organic Fresh Fresh Fruits Pack v2</v>
      </c>
      <c r="H213" s="12" t="str">
        <f>_xlfn.XLOOKUP(Sales_Transactions!$F213,Table9[Product_ID],Table9[Category],"Missing Catogory")</f>
        <v>Fruits</v>
      </c>
      <c r="I213" s="12" t="s">
        <v>153</v>
      </c>
      <c r="J213" s="12" t="str">
        <f>_xlfn.XLOOKUP(Sales_Transactions!$I213,Store!$A$2:$A$181,Store!$B$2:$B$181,"Missing Store")</f>
        <v>FreshMart Mysuru Circle</v>
      </c>
      <c r="K213" s="12" t="str">
        <f>_xlfn.XLOOKUP(Sales_Transactions!$I213,Store!$A$2:$A$181,Store!$D$2:$D$181,"East")</f>
        <v>South</v>
      </c>
      <c r="L213" s="12" t="s">
        <v>182</v>
      </c>
      <c r="M213" s="12" t="s">
        <v>6270</v>
      </c>
      <c r="N213" s="12" t="str">
        <f>_xlfn.XLOOKUP(Sales_Transactions!$L213,Table12[Employee_ID],Table12[Department],"Missing Department")</f>
        <v>Cashier</v>
      </c>
      <c r="O213" s="12">
        <v>4</v>
      </c>
      <c r="P213" s="13">
        <v>438.7</v>
      </c>
      <c r="Q213" s="12">
        <v>15</v>
      </c>
      <c r="R213" s="13">
        <v>263.22000000000003</v>
      </c>
      <c r="S213" s="13">
        <v>1491.58</v>
      </c>
      <c r="T213" s="13">
        <v>1480.72</v>
      </c>
      <c r="U213" s="13">
        <v>10.86</v>
      </c>
      <c r="V213" s="12" t="s">
        <v>40</v>
      </c>
      <c r="W213" s="12" t="s">
        <v>24</v>
      </c>
      <c r="X213" s="12" t="s">
        <v>25</v>
      </c>
      <c r="Y213" s="12" t="s">
        <v>3242</v>
      </c>
      <c r="Z213" s="12" t="s">
        <v>49</v>
      </c>
    </row>
    <row r="214" spans="1:26" x14ac:dyDescent="0.3">
      <c r="A214" s="14" t="s">
        <v>3296</v>
      </c>
      <c r="B214" s="15">
        <v>45969</v>
      </c>
      <c r="C214" s="16" t="s">
        <v>875</v>
      </c>
      <c r="D214" s="16" t="str">
        <f>_xlfn.XLOOKUP(Sales_Transactions!$C214,Customer!$A$2:$A$701,Customer!$B$2:$B$701,"Missing")</f>
        <v>Arun Iyer</v>
      </c>
      <c r="E214" s="38" t="str">
        <f>_xlfn.XLOOKUP(Table14[[#This Row],[Customer_ID]],Table10[Customer_ID],Table10[Membership],"Missing Membership")</f>
        <v>Gold</v>
      </c>
      <c r="F214" s="14" t="s">
        <v>1648</v>
      </c>
      <c r="G214" s="16" t="str">
        <f>_xlfn.XLOOKUP(Sales_Transactions!$F214,Products!$A$2:$A$151,Products!$B$2:$B$151,"missing product")</f>
        <v>Patanjali Shampoo 2kg</v>
      </c>
      <c r="H214" s="16" t="str">
        <f>_xlfn.XLOOKUP(Sales_Transactions!$F214,Table9[Product_ID],Table9[Category],"Missing Catogory")</f>
        <v>Personal Care</v>
      </c>
      <c r="I214" s="16" t="s">
        <v>770</v>
      </c>
      <c r="J214" s="16" t="str">
        <f>_xlfn.XLOOKUP(Sales_Transactions!$I214,Store!$A$2:$A$181,Store!$B$2:$B$181,"Missing Store")</f>
        <v>FreshMart Tiruppur Bypass</v>
      </c>
      <c r="K214" s="16" t="str">
        <f>_xlfn.XLOOKUP(Sales_Transactions!$I214,Store!$A$2:$A$181,Store!$D$2:$D$181,"East")</f>
        <v>South</v>
      </c>
      <c r="L214" s="16" t="s">
        <v>1215</v>
      </c>
      <c r="M214" s="16" t="s">
        <v>5967</v>
      </c>
      <c r="N214" s="16" t="str">
        <f>_xlfn.XLOOKUP(Sales_Transactions!$L214,Table12[Employee_ID],Table12[Department],"Missing Department")</f>
        <v>Sales</v>
      </c>
      <c r="O214" s="16">
        <v>3</v>
      </c>
      <c r="P214" s="17">
        <v>257.27999999999997</v>
      </c>
      <c r="Q214" s="16">
        <v>0</v>
      </c>
      <c r="R214" s="17">
        <v>0</v>
      </c>
      <c r="S214" s="17">
        <v>887.62</v>
      </c>
      <c r="T214" s="17">
        <v>482.94</v>
      </c>
      <c r="U214" s="17">
        <v>404.68</v>
      </c>
      <c r="V214" s="16" t="s">
        <v>40</v>
      </c>
      <c r="W214" s="16" t="s">
        <v>24</v>
      </c>
      <c r="X214" s="16" t="s">
        <v>55</v>
      </c>
      <c r="Y214" s="16" t="s">
        <v>535</v>
      </c>
      <c r="Z214" s="16" t="s">
        <v>27</v>
      </c>
    </row>
    <row r="215" spans="1:26" x14ac:dyDescent="0.3">
      <c r="A215" s="10" t="s">
        <v>3306</v>
      </c>
      <c r="B215" s="11">
        <v>46077</v>
      </c>
      <c r="C215" s="12" t="s">
        <v>1255</v>
      </c>
      <c r="D215" s="12" t="str">
        <f>_xlfn.XLOOKUP(Sales_Transactions!$C215,Customer!$A$2:$A$701,Customer!$B$2:$B$701,"Missing")</f>
        <v>Hema Gounder</v>
      </c>
      <c r="E215" s="39" t="str">
        <f>_xlfn.XLOOKUP(Table14[[#This Row],[Customer_ID]],Table10[Customer_ID],Table10[Membership],"Missing Membership")</f>
        <v>Gold</v>
      </c>
      <c r="F215" s="10" t="s">
        <v>1155</v>
      </c>
      <c r="G215" s="12" t="str">
        <f>_xlfn.XLOOKUP(Sales_Transactions!$F215,Products!$A$2:$A$151,Products!$B$2:$B$151,"missing product")</f>
        <v>Lays Chocolates 1kg</v>
      </c>
      <c r="H215" s="12" t="str">
        <f>_xlfn.XLOOKUP(Sales_Transactions!$F215,Table9[Product_ID],Table9[Category],"Missing Catogory")</f>
        <v>Snacks</v>
      </c>
      <c r="I215" s="12" t="s">
        <v>102</v>
      </c>
      <c r="J215" s="12" t="str">
        <f>_xlfn.XLOOKUP(Sales_Transactions!$I215,Store!$A$2:$A$181,Store!$B$2:$B$181,"Missing Store")</f>
        <v>FreshMart Erode Point</v>
      </c>
      <c r="K215" s="12" t="str">
        <f>_xlfn.XLOOKUP(Sales_Transactions!$I215,Store!$A$2:$A$181,Store!$D$2:$D$181,"East")</f>
        <v>South</v>
      </c>
      <c r="L215" s="12" t="s">
        <v>103</v>
      </c>
      <c r="M215" s="12" t="s">
        <v>6336</v>
      </c>
      <c r="N215" s="12" t="str">
        <f>_xlfn.XLOOKUP(Sales_Transactions!$L215,Table12[Employee_ID],Table12[Department],"Missing Department")</f>
        <v>Sales</v>
      </c>
      <c r="O215" s="12">
        <v>5</v>
      </c>
      <c r="P215" s="13">
        <v>167.18</v>
      </c>
      <c r="Q215" s="12">
        <v>20</v>
      </c>
      <c r="R215" s="13">
        <v>167.18</v>
      </c>
      <c r="S215" s="13">
        <v>668.72</v>
      </c>
      <c r="T215" s="13">
        <v>546.04999999999995</v>
      </c>
      <c r="U215" s="13">
        <v>122.67</v>
      </c>
      <c r="V215" s="12" t="s">
        <v>40</v>
      </c>
      <c r="W215" s="12" t="s">
        <v>24</v>
      </c>
      <c r="X215" s="12" t="s">
        <v>55</v>
      </c>
      <c r="Y215" s="12" t="s">
        <v>1191</v>
      </c>
      <c r="Z215" s="12" t="s">
        <v>49</v>
      </c>
    </row>
    <row r="216" spans="1:26" x14ac:dyDescent="0.3">
      <c r="A216" s="14" t="s">
        <v>3310</v>
      </c>
      <c r="B216" s="15">
        <v>45902</v>
      </c>
      <c r="C216" s="16" t="s">
        <v>2915</v>
      </c>
      <c r="D216" s="16" t="str">
        <f>_xlfn.XLOOKUP(Sales_Transactions!$C216,Customer!$A$2:$A$701,Customer!$B$2:$B$701,"Missing")</f>
        <v>Karthik Devi</v>
      </c>
      <c r="E216" s="38" t="str">
        <f>_xlfn.XLOOKUP(Table14[[#This Row],[Customer_ID]],Table10[Customer_ID],Table10[Membership],"Missing Membership")</f>
        <v>Bronze</v>
      </c>
      <c r="F216" s="14" t="s">
        <v>904</v>
      </c>
      <c r="G216" s="16" t="str">
        <f>_xlfn.XLOOKUP(Sales_Transactions!$F216,Products!$A$2:$A$151,Products!$B$2:$B$151,"missing product")</f>
        <v>Nestle Curd 1kg</v>
      </c>
      <c r="H216" s="16" t="str">
        <f>_xlfn.XLOOKUP(Sales_Transactions!$F216,Table9[Product_ID],Table9[Category],"Missing Catogory")</f>
        <v>Dairy</v>
      </c>
      <c r="I216" s="16" t="s">
        <v>248</v>
      </c>
      <c r="J216" s="16" t="str">
        <f>_xlfn.XLOOKUP(Sales_Transactions!$I216,Store!$A$2:$A$181,Store!$B$2:$B$181,"Missing Store")</f>
        <v>FreshMart Mysuru Complex</v>
      </c>
      <c r="K216" s="16" t="str">
        <f>_xlfn.XLOOKUP(Sales_Transactions!$I216,Store!$A$2:$A$181,Store!$D$2:$D$181,"East")</f>
        <v>South</v>
      </c>
      <c r="L216" s="16" t="s">
        <v>249</v>
      </c>
      <c r="M216" s="16" t="s">
        <v>6299</v>
      </c>
      <c r="N216" s="16" t="str">
        <f>_xlfn.XLOOKUP(Sales_Transactions!$L216,Table12[Employee_ID],Table12[Department],"Missing Department")</f>
        <v>Inventory</v>
      </c>
      <c r="O216" s="16">
        <v>1</v>
      </c>
      <c r="P216" s="17">
        <v>464.41</v>
      </c>
      <c r="Q216" s="16">
        <v>20</v>
      </c>
      <c r="R216" s="17">
        <v>92.88</v>
      </c>
      <c r="S216" s="17">
        <v>371.53</v>
      </c>
      <c r="T216" s="17">
        <v>397.69</v>
      </c>
      <c r="U216" s="17">
        <v>-26.16</v>
      </c>
      <c r="V216" s="16" t="s">
        <v>40</v>
      </c>
      <c r="W216" s="16" t="s">
        <v>24</v>
      </c>
      <c r="X216" s="16" t="s">
        <v>25</v>
      </c>
      <c r="Y216" s="16" t="s">
        <v>2971</v>
      </c>
      <c r="Z216" s="16" t="s">
        <v>49</v>
      </c>
    </row>
    <row r="217" spans="1:26" x14ac:dyDescent="0.3">
      <c r="A217" s="10" t="s">
        <v>3314</v>
      </c>
      <c r="B217" s="11">
        <v>45756</v>
      </c>
      <c r="C217" s="12" t="s">
        <v>632</v>
      </c>
      <c r="D217" s="12" t="str">
        <f>_xlfn.XLOOKUP(Sales_Transactions!$C217,Customer!$A$2:$A$701,Customer!$B$2:$B$701,"Missing")</f>
        <v>Devi Balan</v>
      </c>
      <c r="E217" s="39" t="str">
        <f>_xlfn.XLOOKUP(Table14[[#This Row],[Customer_ID]],Table10[Customer_ID],Table10[Membership],"Missing Membership")</f>
        <v>Silver</v>
      </c>
      <c r="F217" s="10" t="s">
        <v>124</v>
      </c>
      <c r="G217" s="12" t="str">
        <f>_xlfn.XLOOKUP(Sales_Transactions!$F217,Products!$A$2:$A$151,Products!$B$2:$B$151,"missing product")</f>
        <v>Aavin Milk Pack</v>
      </c>
      <c r="H217" s="12" t="str">
        <f>_xlfn.XLOOKUP(Sales_Transactions!$F217,Table9[Product_ID],Table9[Category],"Missing Catogory")</f>
        <v>Dairy</v>
      </c>
      <c r="I217" s="12" t="s">
        <v>622</v>
      </c>
      <c r="J217" s="12" t="str">
        <f>_xlfn.XLOOKUP(Sales_Transactions!$I217,Store!$A$2:$A$181,Store!$B$2:$B$181,"Missing Store")</f>
        <v>FreshMart Mysuru Arcade</v>
      </c>
      <c r="K217" s="12" t="str">
        <f>_xlfn.XLOOKUP(Sales_Transactions!$I217,Store!$A$2:$A$181,Store!$D$2:$D$181,"East")</f>
        <v>South</v>
      </c>
      <c r="L217" s="12" t="s">
        <v>623</v>
      </c>
      <c r="M217" s="12" t="s">
        <v>6251</v>
      </c>
      <c r="N217" s="12" t="str">
        <f>_xlfn.XLOOKUP(Sales_Transactions!$L217,Table12[Employee_ID],Table12[Department],"Missing Department")</f>
        <v>Store Manager</v>
      </c>
      <c r="O217" s="12">
        <v>5</v>
      </c>
      <c r="P217" s="13">
        <v>397.22</v>
      </c>
      <c r="Q217" s="12">
        <v>15</v>
      </c>
      <c r="R217" s="13">
        <v>297.92</v>
      </c>
      <c r="S217" s="13">
        <v>1688.18</v>
      </c>
      <c r="T217" s="13">
        <v>1596.85</v>
      </c>
      <c r="U217" s="13">
        <v>91.33</v>
      </c>
      <c r="V217" s="12" t="s">
        <v>40</v>
      </c>
      <c r="W217" s="12" t="s">
        <v>24</v>
      </c>
      <c r="X217" s="12" t="s">
        <v>55</v>
      </c>
      <c r="Y217" s="12" t="s">
        <v>2684</v>
      </c>
      <c r="Z217" s="12" t="s">
        <v>49</v>
      </c>
    </row>
    <row r="218" spans="1:26" x14ac:dyDescent="0.3">
      <c r="A218" s="14" t="s">
        <v>3331</v>
      </c>
      <c r="B218" s="15">
        <v>45909</v>
      </c>
      <c r="C218" s="16" t="s">
        <v>2673</v>
      </c>
      <c r="D218" s="16" t="str">
        <f>_xlfn.XLOOKUP(Sales_Transactions!$C218,Customer!$A$2:$A$701,Customer!$B$2:$B$701,"Missing")</f>
        <v>Lalitha Chandran</v>
      </c>
      <c r="E218" s="38" t="str">
        <f>_xlfn.XLOOKUP(Table14[[#This Row],[Customer_ID]],Table10[Customer_ID],Table10[Membership],"Missing Membership")</f>
        <v>Gold</v>
      </c>
      <c r="F218" s="14" t="s">
        <v>529</v>
      </c>
      <c r="G218" s="16" t="str">
        <f>_xlfn.XLOOKUP(Sales_Transactions!$F218,Products!$A$2:$A$151,Products!$B$2:$B$151,"missing product")</f>
        <v>Cadbury Biscuits Pack</v>
      </c>
      <c r="H218" s="16" t="str">
        <f>_xlfn.XLOOKUP(Sales_Transactions!$F218,Table9[Product_ID],Table9[Category],"Missing Catogory")</f>
        <v>Snacks</v>
      </c>
      <c r="I218" s="16" t="s">
        <v>198</v>
      </c>
      <c r="J218" s="16" t="str">
        <f>_xlfn.XLOOKUP(Sales_Transactions!$I218,Store!$A$2:$A$181,Store!$B$2:$B$181,"Missing Store")</f>
        <v>FreshMart Salem Extension</v>
      </c>
      <c r="K218" s="16" t="str">
        <f>_xlfn.XLOOKUP(Sales_Transactions!$I218,Store!$A$2:$A$181,Store!$D$2:$D$181,"East")</f>
        <v>South</v>
      </c>
      <c r="L218" s="16" t="s">
        <v>199</v>
      </c>
      <c r="M218" s="16" t="s">
        <v>6306</v>
      </c>
      <c r="N218" s="16" t="str">
        <f>_xlfn.XLOOKUP(Sales_Transactions!$L218,Table12[Employee_ID],Table12[Department],"Missing Department")</f>
        <v>Sales</v>
      </c>
      <c r="O218" s="16">
        <v>6</v>
      </c>
      <c r="P218" s="17">
        <v>139.65</v>
      </c>
      <c r="Q218" s="16">
        <v>10</v>
      </c>
      <c r="R218" s="17">
        <v>83.79</v>
      </c>
      <c r="S218" s="17">
        <v>754.11</v>
      </c>
      <c r="T218" s="17">
        <v>574.20000000000005</v>
      </c>
      <c r="U218" s="17">
        <v>179.91</v>
      </c>
      <c r="V218" s="16" t="s">
        <v>40</v>
      </c>
      <c r="W218" s="16" t="s">
        <v>24</v>
      </c>
      <c r="X218" s="16" t="s">
        <v>33</v>
      </c>
      <c r="Y218" s="16" t="s">
        <v>1582</v>
      </c>
      <c r="Z218" s="16" t="s">
        <v>49</v>
      </c>
    </row>
    <row r="219" spans="1:26" x14ac:dyDescent="0.3">
      <c r="A219" s="10" t="s">
        <v>3334</v>
      </c>
      <c r="B219" s="11">
        <v>46002</v>
      </c>
      <c r="C219" s="12" t="s">
        <v>2001</v>
      </c>
      <c r="D219" s="12" t="str">
        <f>_xlfn.XLOOKUP(Sales_Transactions!$C219,Customer!$A$2:$A$701,Customer!$B$2:$B$701,"Missing")</f>
        <v>Thenmozhi Menon</v>
      </c>
      <c r="E219" s="39" t="str">
        <f>_xlfn.XLOOKUP(Table14[[#This Row],[Customer_ID]],Table10[Customer_ID],Table10[Membership],"Missing Membership")</f>
        <v>Silver</v>
      </c>
      <c r="F219" s="10" t="s">
        <v>44</v>
      </c>
      <c r="G219" s="12" t="str">
        <f>_xlfn.XLOOKUP(Sales_Transactions!$F219,Products!$A$2:$A$151,Products!$B$2:$B$151,"missing product")</f>
        <v>Britannia Buns 2kg</v>
      </c>
      <c r="H219" s="12" t="str">
        <f>_xlfn.XLOOKUP(Sales_Transactions!$F219,Table9[Product_ID],Table9[Category],"Missing Catogory")</f>
        <v>Bakery</v>
      </c>
      <c r="I219" s="12" t="s">
        <v>513</v>
      </c>
      <c r="J219" s="12" t="str">
        <f>_xlfn.XLOOKUP(Sales_Transactions!$I219,Store!$A$2:$A$181,Store!$B$2:$B$181,"Missing Store")</f>
        <v>FreshMart Lucknow Main Road</v>
      </c>
      <c r="K219" s="12" t="str">
        <f>_xlfn.XLOOKUP(Sales_Transactions!$I219,Store!$A$2:$A$181,Store!$D$2:$D$181,"East")</f>
        <v>North</v>
      </c>
      <c r="L219" s="12" t="s">
        <v>2947</v>
      </c>
      <c r="M219" s="12" t="s">
        <v>6221</v>
      </c>
      <c r="N219" s="12" t="str">
        <f>_xlfn.XLOOKUP(Sales_Transactions!$L219,Table12[Employee_ID],Table12[Department],"Missing Department")</f>
        <v>Billing</v>
      </c>
      <c r="O219" s="12">
        <v>5</v>
      </c>
      <c r="P219" s="13">
        <v>398.25</v>
      </c>
      <c r="Q219" s="12">
        <v>20</v>
      </c>
      <c r="R219" s="13">
        <v>398.25</v>
      </c>
      <c r="S219" s="13">
        <v>1593</v>
      </c>
      <c r="T219" s="13">
        <v>1182.7</v>
      </c>
      <c r="U219" s="13">
        <v>410.3</v>
      </c>
      <c r="V219" s="12" t="s">
        <v>40</v>
      </c>
      <c r="W219" s="12" t="s">
        <v>24</v>
      </c>
      <c r="X219" s="12" t="s">
        <v>25</v>
      </c>
      <c r="Y219" s="12" t="s">
        <v>3224</v>
      </c>
      <c r="Z219" s="12" t="s">
        <v>49</v>
      </c>
    </row>
    <row r="220" spans="1:26" x14ac:dyDescent="0.3">
      <c r="A220" s="14" t="s">
        <v>3335</v>
      </c>
      <c r="B220" s="15">
        <v>45827</v>
      </c>
      <c r="C220" s="16" t="s">
        <v>283</v>
      </c>
      <c r="D220" s="16" t="str">
        <f>_xlfn.XLOOKUP(Sales_Transactions!$C220,Customer!$A$2:$A$701,Customer!$B$2:$B$701,"Missing")</f>
        <v>Yazhini Sekar</v>
      </c>
      <c r="E220" s="38" t="str">
        <f>_xlfn.XLOOKUP(Table14[[#This Row],[Customer_ID]],Table10[Customer_ID],Table10[Membership],"Missing Membership")</f>
        <v>Gold</v>
      </c>
      <c r="F220" s="14" t="s">
        <v>176</v>
      </c>
      <c r="G220" s="16" t="str">
        <f>_xlfn.XLOOKUP(Sales_Transactions!$F220,Products!$A$2:$A$151,Products!$B$2:$B$151,"missing product")</f>
        <v>Organic Fresh Fresh Vegetables Pack</v>
      </c>
      <c r="H220" s="16" t="str">
        <f>_xlfn.XLOOKUP(Sales_Transactions!$F220,Table9[Product_ID],Table9[Category],"Missing Catogory")</f>
        <v>Vegetables</v>
      </c>
      <c r="I220" s="16" t="s">
        <v>38</v>
      </c>
      <c r="J220" s="16" t="str">
        <f>_xlfn.XLOOKUP(Sales_Transactions!$I220,Store!$A$2:$A$181,Store!$B$2:$B$181,"Missing Store")</f>
        <v>FreshMart Kochi Plaza</v>
      </c>
      <c r="K220" s="16" t="str">
        <f>_xlfn.XLOOKUP(Sales_Transactions!$I220,Store!$A$2:$A$181,Store!$D$2:$D$181,"East")</f>
        <v>South</v>
      </c>
      <c r="L220" s="16" t="s">
        <v>1190</v>
      </c>
      <c r="M220" s="16" t="s">
        <v>5977</v>
      </c>
      <c r="N220" s="16" t="str">
        <f>_xlfn.XLOOKUP(Sales_Transactions!$L220,Table12[Employee_ID],Table12[Department],"Missing Department")</f>
        <v>Store Manager</v>
      </c>
      <c r="O220" s="16">
        <v>8</v>
      </c>
      <c r="P220" s="17">
        <v>396.47</v>
      </c>
      <c r="Q220" s="16">
        <v>15</v>
      </c>
      <c r="R220" s="17">
        <v>475.76</v>
      </c>
      <c r="S220" s="17">
        <v>2696</v>
      </c>
      <c r="T220" s="17">
        <v>2427.2800000000002</v>
      </c>
      <c r="U220" s="17">
        <v>268.72000000000003</v>
      </c>
      <c r="V220" s="16" t="s">
        <v>40</v>
      </c>
      <c r="W220" s="16" t="s">
        <v>24</v>
      </c>
      <c r="X220" s="16" t="s">
        <v>33</v>
      </c>
      <c r="Y220" s="16" t="s">
        <v>2265</v>
      </c>
      <c r="Z220" s="16" t="s">
        <v>49</v>
      </c>
    </row>
    <row r="221" spans="1:26" x14ac:dyDescent="0.3">
      <c r="A221" s="10" t="s">
        <v>3337</v>
      </c>
      <c r="B221" s="11">
        <v>45804</v>
      </c>
      <c r="C221" s="12" t="s">
        <v>1074</v>
      </c>
      <c r="D221" s="12" t="str">
        <f>_xlfn.XLOOKUP(Sales_Transactions!$C221,Customer!$A$2:$A$701,Customer!$B$2:$B$701,"Missing")</f>
        <v>Divya Naicker</v>
      </c>
      <c r="E221" s="39" t="str">
        <f>_xlfn.XLOOKUP(Table14[[#This Row],[Customer_ID]],Table10[Customer_ID],Table10[Membership],"Missing Membership")</f>
        <v>Silver</v>
      </c>
      <c r="F221" s="10" t="s">
        <v>811</v>
      </c>
      <c r="G221" s="12" t="str">
        <f>_xlfn.XLOOKUP(Sales_Transactions!$F221,Products!$A$2:$A$151,Products!$B$2:$B$151,"missing product")</f>
        <v>Lays Namkeen 2kg</v>
      </c>
      <c r="H221" s="12" t="str">
        <f>_xlfn.XLOOKUP(Sales_Transactions!$F221,Table9[Product_ID],Table9[Category],"Missing Catogory")</f>
        <v>Snacks</v>
      </c>
      <c r="I221" s="12" t="s">
        <v>699</v>
      </c>
      <c r="J221" s="12" t="str">
        <f>_xlfn.XLOOKUP(Sales_Transactions!$I221,Store!$A$2:$A$181,Store!$B$2:$B$181,"Missing Store")</f>
        <v>FreshMart Mumbai Colony</v>
      </c>
      <c r="K221" s="12" t="str">
        <f>_xlfn.XLOOKUP(Sales_Transactions!$I221,Store!$A$2:$A$181,Store!$D$2:$D$181,"East")</f>
        <v>West</v>
      </c>
      <c r="L221" s="12" t="s">
        <v>1479</v>
      </c>
      <c r="M221" s="12" t="s">
        <v>6266</v>
      </c>
      <c r="N221" s="12" t="str">
        <f>_xlfn.XLOOKUP(Sales_Transactions!$L221,Table12[Employee_ID],Table12[Department],"Missing Department")</f>
        <v>Cashier</v>
      </c>
      <c r="O221" s="12">
        <v>1</v>
      </c>
      <c r="P221" s="13">
        <v>530.16</v>
      </c>
      <c r="Q221" s="12">
        <v>0</v>
      </c>
      <c r="R221" s="13">
        <v>0</v>
      </c>
      <c r="S221" s="13">
        <v>530.16</v>
      </c>
      <c r="T221" s="13">
        <v>379.19</v>
      </c>
      <c r="U221" s="13">
        <v>150.97</v>
      </c>
      <c r="V221" s="12" t="s">
        <v>40</v>
      </c>
      <c r="W221" s="12" t="s">
        <v>24</v>
      </c>
      <c r="X221" s="12" t="s">
        <v>25</v>
      </c>
      <c r="Y221" s="12" t="s">
        <v>2093</v>
      </c>
      <c r="Z221" s="12" t="s">
        <v>49</v>
      </c>
    </row>
    <row r="222" spans="1:26" x14ac:dyDescent="0.3">
      <c r="A222" s="14" t="s">
        <v>3339</v>
      </c>
      <c r="B222" s="15">
        <v>45931</v>
      </c>
      <c r="C222" s="16" t="s">
        <v>2537</v>
      </c>
      <c r="D222" s="16" t="str">
        <f>_xlfn.XLOOKUP(Sales_Transactions!$C222,Customer!$A$2:$A$701,Customer!$B$2:$B$701,"Missing")</f>
        <v>Latha Nathan</v>
      </c>
      <c r="E222" s="38" t="str">
        <f>_xlfn.XLOOKUP(Table14[[#This Row],[Customer_ID]],Table10[Customer_ID],Table10[Membership],"Missing Membership")</f>
        <v>Gold</v>
      </c>
      <c r="F222" s="14" t="s">
        <v>95</v>
      </c>
      <c r="G222" s="16" t="str">
        <f>_xlfn.XLOOKUP(Sales_Transactions!$F222,Products!$A$2:$A$151,Products!$B$2:$B$151,"missing product")</f>
        <v>Lizol Dishwash 200g</v>
      </c>
      <c r="H222" s="16" t="str">
        <f>_xlfn.XLOOKUP(Sales_Transactions!$F222,Table9[Product_ID],Table9[Category],"Missing Catogory")</f>
        <v>Cleaning</v>
      </c>
      <c r="I222" s="16" t="s">
        <v>638</v>
      </c>
      <c r="J222" s="16" t="str">
        <f>_xlfn.XLOOKUP(Sales_Transactions!$I222,Store!$A$2:$A$181,Store!$B$2:$B$181,"Missing Store")</f>
        <v>FreshMart Erode Crossing</v>
      </c>
      <c r="K222" s="16" t="str">
        <f>_xlfn.XLOOKUP(Sales_Transactions!$I222,Store!$A$2:$A$181,Store!$D$2:$D$181,"East")</f>
        <v>South</v>
      </c>
      <c r="L222" s="16" t="s">
        <v>1364</v>
      </c>
      <c r="M222" s="16" t="s">
        <v>6122</v>
      </c>
      <c r="N222" s="16" t="str">
        <f>_xlfn.XLOOKUP(Sales_Transactions!$L222,Table12[Employee_ID],Table12[Department],"Missing Department")</f>
        <v>Billing</v>
      </c>
      <c r="O222" s="16">
        <v>7</v>
      </c>
      <c r="P222" s="17">
        <v>529.67999999999995</v>
      </c>
      <c r="Q222" s="16">
        <v>15</v>
      </c>
      <c r="R222" s="17">
        <v>556.16</v>
      </c>
      <c r="S222" s="17">
        <v>3151.6</v>
      </c>
      <c r="T222" s="17">
        <v>2771.09</v>
      </c>
      <c r="U222" s="17">
        <v>380.51</v>
      </c>
      <c r="V222" s="16" t="s">
        <v>40</v>
      </c>
      <c r="W222" s="16" t="s">
        <v>24</v>
      </c>
      <c r="X222" s="16" t="s">
        <v>25</v>
      </c>
      <c r="Y222" s="16" t="s">
        <v>3340</v>
      </c>
      <c r="Z222" s="16" t="s">
        <v>49</v>
      </c>
    </row>
    <row r="223" spans="1:26" x14ac:dyDescent="0.3">
      <c r="A223" s="10" t="s">
        <v>3349</v>
      </c>
      <c r="B223" s="11">
        <v>46055</v>
      </c>
      <c r="C223" s="12" t="s">
        <v>2497</v>
      </c>
      <c r="D223" s="12" t="str">
        <f>_xlfn.XLOOKUP(Sales_Transactions!$C223,Customer!$A$2:$A$701,Customer!$B$2:$B$701,"Missing")</f>
        <v>Chitra Devi</v>
      </c>
      <c r="E223" s="39" t="str">
        <f>_xlfn.XLOOKUP(Table14[[#This Row],[Customer_ID]],Table10[Customer_ID],Table10[Membership],"Missing Membership")</f>
        <v>Silver</v>
      </c>
      <c r="F223" s="10" t="s">
        <v>458</v>
      </c>
      <c r="G223" s="12" t="str">
        <f>_xlfn.XLOOKUP(Sales_Transactions!$F223,Products!$A$2:$A$151,Products!$B$2:$B$151,"missing product")</f>
        <v>Organic Fresh Fresh Fruits Combo</v>
      </c>
      <c r="H223" s="12" t="str">
        <f>_xlfn.XLOOKUP(Sales_Transactions!$F223,Table9[Product_ID],Table9[Category],"Missing Catogory")</f>
        <v>Fruits</v>
      </c>
      <c r="I223" s="12" t="s">
        <v>464</v>
      </c>
      <c r="J223" s="12" t="str">
        <f>_xlfn.XLOOKUP(Sales_Transactions!$I223,Store!$A$2:$A$181,Store!$B$2:$B$181,"Missing Store")</f>
        <v>FreshMart Delhi Complex</v>
      </c>
      <c r="K223" s="12" t="str">
        <f>_xlfn.XLOOKUP(Sales_Transactions!$I223,Store!$A$2:$A$181,Store!$D$2:$D$181,"East")</f>
        <v>North</v>
      </c>
      <c r="L223" s="12" t="s">
        <v>160</v>
      </c>
      <c r="M223" s="12" t="s">
        <v>6148</v>
      </c>
      <c r="N223" s="12" t="str">
        <f>_xlfn.XLOOKUP(Sales_Transactions!$L223,Table12[Employee_ID],Table12[Department],"Missing Department")</f>
        <v>Cashier</v>
      </c>
      <c r="O223" s="12">
        <v>2</v>
      </c>
      <c r="P223" s="13">
        <v>71.290000000000006</v>
      </c>
      <c r="Q223" s="12">
        <v>0</v>
      </c>
      <c r="R223" s="13">
        <v>0</v>
      </c>
      <c r="S223" s="13">
        <v>142.58000000000001</v>
      </c>
      <c r="T223" s="13">
        <v>118.74</v>
      </c>
      <c r="U223" s="13">
        <v>23.84</v>
      </c>
      <c r="V223" s="12" t="s">
        <v>40</v>
      </c>
      <c r="W223" s="12" t="s">
        <v>24</v>
      </c>
      <c r="X223" s="12" t="s">
        <v>25</v>
      </c>
      <c r="Y223" s="12" t="s">
        <v>2402</v>
      </c>
      <c r="Z223" s="12" t="s">
        <v>49</v>
      </c>
    </row>
    <row r="224" spans="1:26" x14ac:dyDescent="0.3">
      <c r="A224" s="14" t="s">
        <v>3350</v>
      </c>
      <c r="B224" s="15">
        <v>45847</v>
      </c>
      <c r="C224" s="16" t="s">
        <v>2321</v>
      </c>
      <c r="D224" s="16" t="str">
        <f>_xlfn.XLOOKUP(Sales_Transactions!$C224,Customer!$A$2:$A$701,Customer!$B$2:$B$701,"Missing")</f>
        <v>Vijay Velan</v>
      </c>
      <c r="E224" s="38" t="str">
        <f>_xlfn.XLOOKUP(Table14[[#This Row],[Customer_ID]],Table10[Customer_ID],Table10[Membership],"Missing Membership")</f>
        <v>Silver</v>
      </c>
      <c r="F224" s="14" t="s">
        <v>944</v>
      </c>
      <c r="G224" s="16" t="str">
        <f>_xlfn.XLOOKUP(Sales_Transactions!$F224,Products!$A$2:$A$151,Products!$B$2:$B$151,"missing product")</f>
        <v>Cadbury Namkeen Combo</v>
      </c>
      <c r="H224" s="16" t="str">
        <f>_xlfn.XLOOKUP(Sales_Transactions!$F224,Table9[Product_ID],Table9[Category],"Missing Catogory")</f>
        <v>Snacks</v>
      </c>
      <c r="I224" s="16" t="s">
        <v>856</v>
      </c>
      <c r="J224" s="16" t="str">
        <f>_xlfn.XLOOKUP(Sales_Transactions!$I224,Store!$A$2:$A$181,Store!$B$2:$B$181,"Missing Store")</f>
        <v>FreshMart Madurai Market</v>
      </c>
      <c r="K224" s="16" t="str">
        <f>_xlfn.XLOOKUP(Sales_Transactions!$I224,Store!$A$2:$A$181,Store!$D$2:$D$181,"East")</f>
        <v>South</v>
      </c>
      <c r="L224" s="16" t="s">
        <v>121</v>
      </c>
      <c r="M224" s="16" t="s">
        <v>6355</v>
      </c>
      <c r="N224" s="16" t="str">
        <f>_xlfn.XLOOKUP(Sales_Transactions!$L224,Table12[Employee_ID],Table12[Department],"Missing Department")</f>
        <v>Store Manager</v>
      </c>
      <c r="O224" s="16">
        <v>5</v>
      </c>
      <c r="P224" s="17">
        <v>333.54</v>
      </c>
      <c r="Q224" s="16">
        <v>5</v>
      </c>
      <c r="R224" s="17">
        <v>83.39</v>
      </c>
      <c r="S224" s="17">
        <v>1584.31</v>
      </c>
      <c r="T224" s="17">
        <v>1192.1500000000001</v>
      </c>
      <c r="U224" s="17">
        <v>392.16</v>
      </c>
      <c r="V224" s="16" t="s">
        <v>40</v>
      </c>
      <c r="W224" s="16" t="s">
        <v>24</v>
      </c>
      <c r="X224" s="16" t="s">
        <v>25</v>
      </c>
      <c r="Y224" s="16" t="s">
        <v>1956</v>
      </c>
      <c r="Z224" s="16" t="s">
        <v>49</v>
      </c>
    </row>
    <row r="225" spans="1:26" x14ac:dyDescent="0.3">
      <c r="A225" s="10" t="s">
        <v>3351</v>
      </c>
      <c r="B225" s="11">
        <v>45770</v>
      </c>
      <c r="C225" s="12" t="s">
        <v>383</v>
      </c>
      <c r="D225" s="12" t="str">
        <f>_xlfn.XLOOKUP(Sales_Transactions!$C225,Customer!$A$2:$A$701,Customer!$B$2:$B$701,"Missing")</f>
        <v>Udhay Varma</v>
      </c>
      <c r="E225" s="39" t="str">
        <f>_xlfn.XLOOKUP(Table14[[#This Row],[Customer_ID]],Table10[Customer_ID],Table10[Membership],"Missing Membership")</f>
        <v>Gold</v>
      </c>
      <c r="F225" s="10" t="s">
        <v>1155</v>
      </c>
      <c r="G225" s="12" t="str">
        <f>_xlfn.XLOOKUP(Sales_Transactions!$F225,Products!$A$2:$A$151,Products!$B$2:$B$151,"missing product")</f>
        <v>Lays Chocolates 1kg</v>
      </c>
      <c r="H225" s="12" t="str">
        <f>_xlfn.XLOOKUP(Sales_Transactions!$F225,Table9[Product_ID],Table9[Category],"Missing Catogory")</f>
        <v>Snacks</v>
      </c>
      <c r="I225" s="12" t="s">
        <v>1156</v>
      </c>
      <c r="J225" s="12" t="str">
        <f>_xlfn.XLOOKUP(Sales_Transactions!$I225,Store!$A$2:$A$181,Store!$B$2:$B$181,"Missing Store")</f>
        <v>FreshMart Madurai Colony</v>
      </c>
      <c r="K225" s="12" t="str">
        <f>_xlfn.XLOOKUP(Sales_Transactions!$I225,Store!$A$2:$A$181,Store!$D$2:$D$181,"East")</f>
        <v>South</v>
      </c>
      <c r="L225" s="12" t="s">
        <v>1157</v>
      </c>
      <c r="M225" s="12" t="s">
        <v>6358</v>
      </c>
      <c r="N225" s="12" t="str">
        <f>_xlfn.XLOOKUP(Sales_Transactions!$L225,Table12[Employee_ID],Table12[Department],"Missing Department")</f>
        <v>Store Manager</v>
      </c>
      <c r="O225" s="12">
        <v>8</v>
      </c>
      <c r="P225" s="13">
        <v>168.72</v>
      </c>
      <c r="Q225" s="12">
        <v>5</v>
      </c>
      <c r="R225" s="13">
        <v>67.489999999999995</v>
      </c>
      <c r="S225" s="13">
        <v>1282.27</v>
      </c>
      <c r="T225" s="13">
        <v>873.68</v>
      </c>
      <c r="U225" s="13">
        <v>408.59</v>
      </c>
      <c r="V225" s="12" t="s">
        <v>40</v>
      </c>
      <c r="W225" s="12" t="s">
        <v>24</v>
      </c>
      <c r="X225" s="12" t="s">
        <v>25</v>
      </c>
      <c r="Y225" s="12" t="s">
        <v>3352</v>
      </c>
      <c r="Z225" s="12" t="s">
        <v>49</v>
      </c>
    </row>
    <row r="226" spans="1:26" x14ac:dyDescent="0.3">
      <c r="A226" s="14" t="s">
        <v>3357</v>
      </c>
      <c r="B226" s="15">
        <v>46003</v>
      </c>
      <c r="C226" s="16" t="s">
        <v>246</v>
      </c>
      <c r="D226" s="16" t="str">
        <f>_xlfn.XLOOKUP(Sales_Transactions!$C226,Customer!$A$2:$A$701,Customer!$B$2:$B$701,"Missing")</f>
        <v>Chandrasekar Balan</v>
      </c>
      <c r="E226" s="38" t="str">
        <f>_xlfn.XLOOKUP(Table14[[#This Row],[Customer_ID]],Table10[Customer_ID],Table10[Membership],"Missing Membership")</f>
        <v>Gold</v>
      </c>
      <c r="F226" s="14" t="s">
        <v>280</v>
      </c>
      <c r="G226" s="16" t="str">
        <f>_xlfn.XLOOKUP(Sales_Transactions!$F226,Products!$A$2:$A$151,Products!$B$2:$B$151,"missing product")</f>
        <v>Nescafe Coffee 500g</v>
      </c>
      <c r="H226" s="16" t="str">
        <f>_xlfn.XLOOKUP(Sales_Transactions!$F226,Table9[Product_ID],Table9[Category],"Missing Catogory")</f>
        <v>Beverages</v>
      </c>
      <c r="I226" s="16" t="s">
        <v>1156</v>
      </c>
      <c r="J226" s="16" t="str">
        <f>_xlfn.XLOOKUP(Sales_Transactions!$I226,Store!$A$2:$A$181,Store!$B$2:$B$181,"Missing Store")</f>
        <v>FreshMart Madurai Colony</v>
      </c>
      <c r="K226" s="16" t="str">
        <f>_xlfn.XLOOKUP(Sales_Transactions!$I226,Store!$A$2:$A$181,Store!$D$2:$D$181,"East")</f>
        <v>South</v>
      </c>
      <c r="L226" s="16" t="s">
        <v>1157</v>
      </c>
      <c r="M226" s="16" t="s">
        <v>6358</v>
      </c>
      <c r="N226" s="16" t="str">
        <f>_xlfn.XLOOKUP(Sales_Transactions!$L226,Table12[Employee_ID],Table12[Department],"Missing Department")</f>
        <v>Store Manager</v>
      </c>
      <c r="O226" s="16">
        <v>7</v>
      </c>
      <c r="P226" s="17">
        <v>136.51</v>
      </c>
      <c r="Q226" s="16">
        <v>0</v>
      </c>
      <c r="R226" s="17">
        <v>0</v>
      </c>
      <c r="S226" s="17">
        <v>955.57</v>
      </c>
      <c r="T226" s="17">
        <v>681.45</v>
      </c>
      <c r="U226" s="17">
        <v>274.12</v>
      </c>
      <c r="V226" s="16" t="s">
        <v>40</v>
      </c>
      <c r="W226" s="16" t="s">
        <v>24</v>
      </c>
      <c r="X226" s="16" t="s">
        <v>25</v>
      </c>
      <c r="Y226" s="16" t="s">
        <v>1101</v>
      </c>
      <c r="Z226" s="16" t="s">
        <v>49</v>
      </c>
    </row>
    <row r="227" spans="1:26" x14ac:dyDescent="0.3">
      <c r="A227" s="10" t="s">
        <v>3360</v>
      </c>
      <c r="B227" s="11">
        <v>45984</v>
      </c>
      <c r="C227" s="12" t="s">
        <v>2053</v>
      </c>
      <c r="D227" s="12" t="str">
        <f>_xlfn.XLOOKUP(Sales_Transactions!$C227,Customer!$A$2:$A$701,Customer!$B$2:$B$701,"Missing")</f>
        <v>Thiru Nair</v>
      </c>
      <c r="E227" s="39" t="str">
        <f>_xlfn.XLOOKUP(Table14[[#This Row],[Customer_ID]],Table10[Customer_ID],Table10[Membership],"Missing Membership")</f>
        <v>Bronze</v>
      </c>
      <c r="F227" s="10" t="s">
        <v>30</v>
      </c>
      <c r="G227" s="12" t="str">
        <f>_xlfn.XLOOKUP(Sales_Transactions!$F227,Products!$A$2:$A$151,Products!$B$2:$B$151,"missing product")</f>
        <v>Amul Paneer 1kg</v>
      </c>
      <c r="H227" s="12" t="str">
        <f>_xlfn.XLOOKUP(Sales_Transactions!$F227,Table9[Product_ID],Table9[Category],"Missing Catogory")</f>
        <v>Dairy</v>
      </c>
      <c r="I227" s="12" t="s">
        <v>159</v>
      </c>
      <c r="J227" s="12" t="str">
        <f>_xlfn.XLOOKUP(Sales_Transactions!$I227,Store!$A$2:$A$181,Store!$B$2:$B$181,"Missing Store")</f>
        <v>FreshMart Erode Circle</v>
      </c>
      <c r="K227" s="12" t="str">
        <f>_xlfn.XLOOKUP(Sales_Transactions!$I227,Store!$A$2:$A$181,Store!$D$2:$D$181,"East")</f>
        <v>South</v>
      </c>
      <c r="L227" s="12" t="s">
        <v>1736</v>
      </c>
      <c r="M227" s="12" t="s">
        <v>6342</v>
      </c>
      <c r="N227" s="12" t="str">
        <f>_xlfn.XLOOKUP(Sales_Transactions!$L227,Table12[Employee_ID],Table12[Department],"Missing Department")</f>
        <v>HR</v>
      </c>
      <c r="O227" s="12">
        <v>3</v>
      </c>
      <c r="P227" s="13">
        <v>448.94</v>
      </c>
      <c r="Q227" s="12">
        <v>0</v>
      </c>
      <c r="R227" s="13">
        <v>0</v>
      </c>
      <c r="S227" s="13">
        <v>1548.84</v>
      </c>
      <c r="T227" s="13">
        <v>1140.24</v>
      </c>
      <c r="U227" s="13">
        <v>408.6</v>
      </c>
      <c r="V227" s="12" t="s">
        <v>40</v>
      </c>
      <c r="W227" s="12" t="s">
        <v>24</v>
      </c>
      <c r="X227" s="12" t="s">
        <v>55</v>
      </c>
      <c r="Y227" s="12" t="s">
        <v>1463</v>
      </c>
      <c r="Z227" s="12" t="s">
        <v>27</v>
      </c>
    </row>
    <row r="228" spans="1:26" x14ac:dyDescent="0.3">
      <c r="A228" s="14" t="s">
        <v>3363</v>
      </c>
      <c r="B228" s="15">
        <v>45983</v>
      </c>
      <c r="C228" s="16" t="s">
        <v>146</v>
      </c>
      <c r="D228" s="16" t="str">
        <f>_xlfn.XLOOKUP(Sales_Transactions!$C228,Customer!$A$2:$A$701,Customer!$B$2:$B$701,"Missing")</f>
        <v>Ovi Venkataraman</v>
      </c>
      <c r="E228" s="38" t="str">
        <f>_xlfn.XLOOKUP(Table14[[#This Row],[Customer_ID]],Table10[Customer_ID],Table10[Membership],"Missing Membership")</f>
        <v>Silver</v>
      </c>
      <c r="F228" s="14" t="s">
        <v>1010</v>
      </c>
      <c r="G228" s="16" t="str">
        <f>_xlfn.XLOOKUP(Sales_Transactions!$F228,Products!$A$2:$A$151,Products!$B$2:$B$151,"missing product")</f>
        <v>Vim Kitchenware Combo</v>
      </c>
      <c r="H228" s="16" t="str">
        <f>_xlfn.XLOOKUP(Sales_Transactions!$F228,Table9[Product_ID],Table9[Category],"Missing Catogory")</f>
        <v>Household</v>
      </c>
      <c r="I228" s="16" t="s">
        <v>699</v>
      </c>
      <c r="J228" s="16" t="str">
        <f>_xlfn.XLOOKUP(Sales_Transactions!$I228,Store!$A$2:$A$181,Store!$B$2:$B$181,"Missing Store")</f>
        <v>FreshMart Mumbai Colony</v>
      </c>
      <c r="K228" s="16" t="str">
        <f>_xlfn.XLOOKUP(Sales_Transactions!$I228,Store!$A$2:$A$181,Store!$D$2:$D$181,"East")</f>
        <v>West</v>
      </c>
      <c r="L228" s="16" t="s">
        <v>1479</v>
      </c>
      <c r="M228" s="16" t="s">
        <v>6266</v>
      </c>
      <c r="N228" s="16" t="str">
        <f>_xlfn.XLOOKUP(Sales_Transactions!$L228,Table12[Employee_ID],Table12[Department],"Missing Department")</f>
        <v>Cashier</v>
      </c>
      <c r="O228" s="16">
        <v>4</v>
      </c>
      <c r="P228" s="17">
        <v>261.55</v>
      </c>
      <c r="Q228" s="16">
        <v>5</v>
      </c>
      <c r="R228" s="17">
        <v>52.31</v>
      </c>
      <c r="S228" s="17">
        <v>1142.97</v>
      </c>
      <c r="T228" s="17">
        <v>860.12</v>
      </c>
      <c r="U228" s="17">
        <v>282.85000000000002</v>
      </c>
      <c r="V228" s="16" t="s">
        <v>40</v>
      </c>
      <c r="W228" s="16" t="s">
        <v>24</v>
      </c>
      <c r="X228" s="16" t="s">
        <v>25</v>
      </c>
      <c r="Y228" s="16" t="s">
        <v>3255</v>
      </c>
      <c r="Z228" s="16" t="s">
        <v>27</v>
      </c>
    </row>
    <row r="229" spans="1:26" x14ac:dyDescent="0.3">
      <c r="A229" s="10" t="s">
        <v>3365</v>
      </c>
      <c r="B229" s="11">
        <v>45886</v>
      </c>
      <c r="C229" s="12" t="s">
        <v>307</v>
      </c>
      <c r="D229" s="12" t="str">
        <f>_xlfn.XLOOKUP(Sales_Transactions!$C229,Customer!$A$2:$A$701,Customer!$B$2:$B$701,"Missing")</f>
        <v>Lalitha Nathan</v>
      </c>
      <c r="E229" s="39" t="str">
        <f>_xlfn.XLOOKUP(Table14[[#This Row],[Customer_ID]],Table10[Customer_ID],Table10[Membership],"Missing Membership")</f>
        <v>Gold</v>
      </c>
      <c r="F229" s="10" t="s">
        <v>77</v>
      </c>
      <c r="G229" s="12" t="str">
        <f>_xlfn.XLOOKUP(Sales_Transactions!$F229,Products!$A$2:$A$151,Products!$B$2:$B$151,"missing product")</f>
        <v>India Gate Basmati Rice 250ml</v>
      </c>
      <c r="H229" s="12" t="str">
        <f>_xlfn.XLOOKUP(Sales_Transactions!$F229,Table9[Product_ID],Table9[Category],"Missing Catogory")</f>
        <v>Rice</v>
      </c>
      <c r="I229" s="12" t="s">
        <v>1402</v>
      </c>
      <c r="J229" s="12" t="str">
        <f>_xlfn.XLOOKUP(Sales_Transactions!$I229,Store!$A$2:$A$181,Store!$B$2:$B$181,"Missing Store")</f>
        <v>FreshMart Surat Hub</v>
      </c>
      <c r="K229" s="12" t="str">
        <f>_xlfn.XLOOKUP(Sales_Transactions!$I229,Store!$A$2:$A$181,Store!$D$2:$D$181,"East")</f>
        <v>West</v>
      </c>
      <c r="L229" s="12" t="s">
        <v>1403</v>
      </c>
      <c r="M229" s="12" t="s">
        <v>6174</v>
      </c>
      <c r="N229" s="12" t="str">
        <f>_xlfn.XLOOKUP(Sales_Transactions!$L229,Table12[Employee_ID],Table12[Department],"Missing Department")</f>
        <v>Store Manager</v>
      </c>
      <c r="O229" s="12">
        <v>4</v>
      </c>
      <c r="P229" s="13">
        <v>145.12</v>
      </c>
      <c r="Q229" s="12">
        <v>0</v>
      </c>
      <c r="R229" s="13">
        <v>0</v>
      </c>
      <c r="S229" s="13">
        <v>667.55</v>
      </c>
      <c r="T229" s="13">
        <v>469.08</v>
      </c>
      <c r="U229" s="13">
        <v>198.47</v>
      </c>
      <c r="V229" s="12" t="s">
        <v>40</v>
      </c>
      <c r="W229" s="12" t="s">
        <v>24</v>
      </c>
      <c r="X229" s="12" t="s">
        <v>25</v>
      </c>
      <c r="Y229" s="12" t="s">
        <v>1335</v>
      </c>
      <c r="Z229" s="12" t="s">
        <v>27</v>
      </c>
    </row>
    <row r="230" spans="1:26" x14ac:dyDescent="0.3">
      <c r="A230" s="14" t="s">
        <v>3375</v>
      </c>
      <c r="B230" s="15">
        <v>45907</v>
      </c>
      <c r="C230" s="16" t="s">
        <v>3222</v>
      </c>
      <c r="D230" s="16" t="str">
        <f>_xlfn.XLOOKUP(Sales_Transactions!$C230,Customer!$A$2:$A$701,Customer!$B$2:$B$701,"Missing")</f>
        <v>Yamuna Mudaliar</v>
      </c>
      <c r="E230" s="38" t="str">
        <f>_xlfn.XLOOKUP(Table14[[#This Row],[Customer_ID]],Table10[Customer_ID],Table10[Membership],"Missing Membership")</f>
        <v>Silver</v>
      </c>
      <c r="F230" s="14" t="s">
        <v>264</v>
      </c>
      <c r="G230" s="16" t="str">
        <f>_xlfn.XLOOKUP(Sales_Transactions!$F230,Products!$A$2:$A$151,Products!$B$2:$B$151,"missing product")</f>
        <v>Nescafe Soft Drinks Pack</v>
      </c>
      <c r="H230" s="16" t="str">
        <f>_xlfn.XLOOKUP(Sales_Transactions!$F230,Table9[Product_ID],Table9[Category],"Missing Catogory")</f>
        <v>Beverages</v>
      </c>
      <c r="I230" s="16" t="s">
        <v>851</v>
      </c>
      <c r="J230" s="16" t="str">
        <f>_xlfn.XLOOKUP(Sales_Transactions!$I230,Store!$A$2:$A$181,Store!$B$2:$B$181,"Missing Store")</f>
        <v>FreshMart Erode Extension</v>
      </c>
      <c r="K230" s="16" t="str">
        <f>_xlfn.XLOOKUP(Sales_Transactions!$I230,Store!$A$2:$A$181,Store!$D$2:$D$181,"East")</f>
        <v>South</v>
      </c>
      <c r="L230" s="16" t="s">
        <v>997</v>
      </c>
      <c r="M230" s="16" t="s">
        <v>6286</v>
      </c>
      <c r="N230" s="16" t="str">
        <f>_xlfn.XLOOKUP(Sales_Transactions!$L230,Table12[Employee_ID],Table12[Department],"Missing Department")</f>
        <v>Store Manager</v>
      </c>
      <c r="O230" s="16">
        <v>3</v>
      </c>
      <c r="P230" s="17">
        <v>383.51</v>
      </c>
      <c r="Q230" s="16">
        <v>10</v>
      </c>
      <c r="R230" s="17">
        <v>115.05</v>
      </c>
      <c r="S230" s="17">
        <v>1190.8</v>
      </c>
      <c r="T230" s="17">
        <v>857.7</v>
      </c>
      <c r="U230" s="17">
        <v>333.1</v>
      </c>
      <c r="V230" s="16" t="s">
        <v>40</v>
      </c>
      <c r="W230" s="16" t="s">
        <v>24</v>
      </c>
      <c r="X230" s="16" t="s">
        <v>55</v>
      </c>
      <c r="Y230" s="16" t="s">
        <v>3376</v>
      </c>
      <c r="Z230" s="16" t="s">
        <v>27</v>
      </c>
    </row>
    <row r="231" spans="1:26" x14ac:dyDescent="0.3">
      <c r="A231" s="10" t="s">
        <v>3382</v>
      </c>
      <c r="B231" s="11">
        <v>45895</v>
      </c>
      <c r="C231" s="12" t="s">
        <v>1218</v>
      </c>
      <c r="D231" s="12" t="str">
        <f>_xlfn.XLOOKUP(Sales_Transactions!$C231,Customer!$A$2:$A$701,Customer!$B$2:$B$701,"Missing")</f>
        <v>Indira Prabhu</v>
      </c>
      <c r="E231" s="39" t="str">
        <f>_xlfn.XLOOKUP(Table14[[#This Row],[Customer_ID]],Table10[Customer_ID],Table10[Membership],"Missing Membership")</f>
        <v>Bronze</v>
      </c>
      <c r="F231" s="10" t="s">
        <v>1328</v>
      </c>
      <c r="G231" s="12" t="str">
        <f>_xlfn.XLOOKUP(Sales_Transactions!$F231,Products!$A$2:$A$151,Products!$B$2:$B$151,"missing product")</f>
        <v>Eveready Batteries 250ml</v>
      </c>
      <c r="H231" s="12" t="str">
        <f>_xlfn.XLOOKUP(Sales_Transactions!$F231,Table9[Product_ID],Table9[Category],"Missing Catogory")</f>
        <v>Household</v>
      </c>
      <c r="I231" s="12" t="s">
        <v>1452</v>
      </c>
      <c r="J231" s="12" t="str">
        <f>_xlfn.XLOOKUP(Sales_Transactions!$I231,Store!$A$2:$A$181,Store!$B$2:$B$181,"Missing Store")</f>
        <v>FreshMart Nagpur Market</v>
      </c>
      <c r="K231" s="12" t="str">
        <f>_xlfn.XLOOKUP(Sales_Transactions!$I231,Store!$A$2:$A$181,Store!$D$2:$D$181,"East")</f>
        <v>South</v>
      </c>
      <c r="L231" s="12" t="s">
        <v>1453</v>
      </c>
      <c r="M231" s="12" t="s">
        <v>6133</v>
      </c>
      <c r="N231" s="12" t="str">
        <f>_xlfn.XLOOKUP(Sales_Transactions!$L231,Table12[Employee_ID],Table12[Department],"Missing Department")</f>
        <v>Cashier</v>
      </c>
      <c r="O231" s="12">
        <v>1</v>
      </c>
      <c r="P231" s="13">
        <v>55.81</v>
      </c>
      <c r="Q231" s="12">
        <v>0</v>
      </c>
      <c r="R231" s="13">
        <v>0</v>
      </c>
      <c r="S231" s="13">
        <v>55.81</v>
      </c>
      <c r="T231" s="13">
        <v>44.96</v>
      </c>
      <c r="U231" s="13">
        <v>10.85</v>
      </c>
      <c r="V231" s="12" t="s">
        <v>40</v>
      </c>
      <c r="W231" s="12" t="s">
        <v>24</v>
      </c>
      <c r="X231" s="12" t="s">
        <v>33</v>
      </c>
      <c r="Y231" s="12" t="s">
        <v>747</v>
      </c>
      <c r="Z231" s="12" t="s">
        <v>49</v>
      </c>
    </row>
    <row r="232" spans="1:26" x14ac:dyDescent="0.3">
      <c r="A232" s="14" t="s">
        <v>3403</v>
      </c>
      <c r="B232" s="15">
        <v>45998</v>
      </c>
      <c r="C232" s="16" t="s">
        <v>2383</v>
      </c>
      <c r="D232" s="16" t="str">
        <f>_xlfn.XLOOKUP(Sales_Transactions!$C232,Customer!$A$2:$A$701,Customer!$B$2:$B$701,"Missing")</f>
        <v>Prasath Selvam</v>
      </c>
      <c r="E232" s="38" t="str">
        <f>_xlfn.XLOOKUP(Table14[[#This Row],[Customer_ID]],Table10[Customer_ID],Table10[Membership],"Missing Membership")</f>
        <v>Bronze</v>
      </c>
      <c r="F232" s="14" t="s">
        <v>904</v>
      </c>
      <c r="G232" s="16" t="str">
        <f>_xlfn.XLOOKUP(Sales_Transactions!$F232,Products!$A$2:$A$151,Products!$B$2:$B$151,"missing product")</f>
        <v>Nestle Curd 1kg</v>
      </c>
      <c r="H232" s="16" t="str">
        <f>_xlfn.XLOOKUP(Sales_Transactions!$F232,Table9[Product_ID],Table9[Category],"Missing Catogory")</f>
        <v>Dairy</v>
      </c>
      <c r="I232" s="16" t="s">
        <v>616</v>
      </c>
      <c r="J232" s="16" t="str">
        <f>_xlfn.XLOOKUP(Sales_Transactions!$I232,Store!$A$2:$A$181,Store!$B$2:$B$181,"Missing Store")</f>
        <v>FreshMart Bengaluru Plaza</v>
      </c>
      <c r="K232" s="16" t="str">
        <f>_xlfn.XLOOKUP(Sales_Transactions!$I232,Store!$A$2:$A$181,Store!$D$2:$D$181,"East")</f>
        <v>South</v>
      </c>
      <c r="L232" s="16" t="s">
        <v>239</v>
      </c>
      <c r="M232" s="16" t="s">
        <v>6235</v>
      </c>
      <c r="N232" s="16" t="str">
        <f>_xlfn.XLOOKUP(Sales_Transactions!$L232,Table12[Employee_ID],Table12[Department],"Missing Department")</f>
        <v>Sales</v>
      </c>
      <c r="O232" s="16">
        <v>4</v>
      </c>
      <c r="P232" s="17">
        <v>464.41</v>
      </c>
      <c r="Q232" s="16">
        <v>0</v>
      </c>
      <c r="R232" s="17">
        <v>0</v>
      </c>
      <c r="S232" s="17">
        <v>2136.29</v>
      </c>
      <c r="T232" s="17">
        <v>1590.76</v>
      </c>
      <c r="U232" s="17">
        <v>545.53</v>
      </c>
      <c r="V232" s="16" t="s">
        <v>40</v>
      </c>
      <c r="W232" s="16" t="s">
        <v>24</v>
      </c>
      <c r="X232" s="16" t="s">
        <v>25</v>
      </c>
      <c r="Y232" s="16" t="s">
        <v>2161</v>
      </c>
      <c r="Z232" s="16" t="s">
        <v>27</v>
      </c>
    </row>
    <row r="233" spans="1:26" x14ac:dyDescent="0.3">
      <c r="A233" s="10" t="s">
        <v>3407</v>
      </c>
      <c r="B233" s="11">
        <v>45795</v>
      </c>
      <c r="C233" s="12" t="s">
        <v>3408</v>
      </c>
      <c r="D233" s="12" t="str">
        <f>_xlfn.XLOOKUP(Sales_Transactions!$C233,Customer!$A$2:$A$701,Customer!$B$2:$B$701,"Missing")</f>
        <v>Kannan Chettiar</v>
      </c>
      <c r="E233" s="39" t="str">
        <f>_xlfn.XLOOKUP(Table14[[#This Row],[Customer_ID]],Table10[Customer_ID],Table10[Membership],"Missing Membership")</f>
        <v>Bronze</v>
      </c>
      <c r="F233" s="10" t="s">
        <v>409</v>
      </c>
      <c r="G233" s="12" t="str">
        <f>_xlfn.XLOOKUP(Sales_Transactions!$F233,Products!$A$2:$A$151,Products!$B$2:$B$151,"missing product")</f>
        <v>Local Bakers Buns 1kg</v>
      </c>
      <c r="H233" s="12" t="str">
        <f>_xlfn.XLOOKUP(Sales_Transactions!$F233,Table9[Product_ID],Table9[Category],"Missing Catogory")</f>
        <v>Bakery</v>
      </c>
      <c r="I233" s="12" t="s">
        <v>1031</v>
      </c>
      <c r="J233" s="12" t="str">
        <f>_xlfn.XLOOKUP(Sales_Transactions!$I233,Store!$A$2:$A$181,Store!$B$2:$B$181,"Missing Store")</f>
        <v>FreshMart Bengaluru Enclave</v>
      </c>
      <c r="K233" s="12" t="str">
        <f>_xlfn.XLOOKUP(Sales_Transactions!$I233,Store!$A$2:$A$181,Store!$D$2:$D$181,"East")</f>
        <v>South</v>
      </c>
      <c r="L233" s="12" t="s">
        <v>1032</v>
      </c>
      <c r="M233" s="12" t="s">
        <v>6407</v>
      </c>
      <c r="N233" s="12" t="str">
        <f>_xlfn.XLOOKUP(Sales_Transactions!$L233,Table12[Employee_ID],Table12[Department],"Missing Department")</f>
        <v>Billing</v>
      </c>
      <c r="O233" s="12">
        <v>2</v>
      </c>
      <c r="P233" s="13">
        <v>299.73</v>
      </c>
      <c r="Q233" s="12">
        <v>0</v>
      </c>
      <c r="R233" s="13">
        <v>0</v>
      </c>
      <c r="S233" s="13">
        <v>689.38</v>
      </c>
      <c r="T233" s="13">
        <v>369.48</v>
      </c>
      <c r="U233" s="13">
        <v>319.89999999999998</v>
      </c>
      <c r="V233" s="12" t="s">
        <v>40</v>
      </c>
      <c r="W233" s="12" t="s">
        <v>24</v>
      </c>
      <c r="X233" s="12" t="s">
        <v>25</v>
      </c>
      <c r="Y233" s="12" t="s">
        <v>1248</v>
      </c>
      <c r="Z233" s="12" t="s">
        <v>27</v>
      </c>
    </row>
    <row r="234" spans="1:26" x14ac:dyDescent="0.3">
      <c r="A234" s="14" t="s">
        <v>3415</v>
      </c>
      <c r="B234" s="15">
        <v>46005</v>
      </c>
      <c r="C234" s="16" t="s">
        <v>1891</v>
      </c>
      <c r="D234" s="16" t="str">
        <f>_xlfn.XLOOKUP(Sales_Transactions!$C234,Customer!$A$2:$A$701,Customer!$B$2:$B$701,"Missing")</f>
        <v>Venkat Iyer</v>
      </c>
      <c r="E234" s="38" t="str">
        <f>_xlfn.XLOOKUP(Table14[[#This Row],[Customer_ID]],Table10[Customer_ID],Table10[Membership],"Missing Membership")</f>
        <v>Silver</v>
      </c>
      <c r="F234" s="14" t="s">
        <v>314</v>
      </c>
      <c r="G234" s="16" t="str">
        <f>_xlfn.XLOOKUP(Sales_Transactions!$F234,Products!$A$2:$A$151,Products!$B$2:$B$151,"missing product")</f>
        <v>Nescafe Coffee 1kg</v>
      </c>
      <c r="H234" s="16" t="str">
        <f>_xlfn.XLOOKUP(Sales_Transactions!$F234,Table9[Product_ID],Table9[Category],"Missing Catogory")</f>
        <v>Beverages</v>
      </c>
      <c r="I234" s="16" t="s">
        <v>1619</v>
      </c>
      <c r="J234" s="16" t="str">
        <f>_xlfn.XLOOKUP(Sales_Transactions!$I234,Store!$A$2:$A$181,Store!$B$2:$B$181,"Missing Store")</f>
        <v>FreshMart Mysuru Plaza</v>
      </c>
      <c r="K234" s="16" t="str">
        <f>_xlfn.XLOOKUP(Sales_Transactions!$I234,Store!$A$2:$A$181,Store!$D$2:$D$181,"East")</f>
        <v>South</v>
      </c>
      <c r="L234" s="16" t="s">
        <v>1620</v>
      </c>
      <c r="M234" s="16" t="s">
        <v>5865</v>
      </c>
      <c r="N234" s="16" t="str">
        <f>_xlfn.XLOOKUP(Sales_Transactions!$L234,Table12[Employee_ID],Table12[Department],"Missing Department")</f>
        <v>Inventory</v>
      </c>
      <c r="O234" s="16">
        <v>5</v>
      </c>
      <c r="P234" s="17">
        <v>329.69</v>
      </c>
      <c r="Q234" s="16">
        <v>0</v>
      </c>
      <c r="R234" s="17">
        <v>0</v>
      </c>
      <c r="S234" s="17">
        <v>1895.72</v>
      </c>
      <c r="T234" s="17">
        <v>1236.25</v>
      </c>
      <c r="U234" s="17">
        <v>659.47</v>
      </c>
      <c r="V234" s="16" t="s">
        <v>40</v>
      </c>
      <c r="W234" s="16" t="s">
        <v>24</v>
      </c>
      <c r="X234" s="16" t="s">
        <v>25</v>
      </c>
      <c r="Y234" s="16" t="s">
        <v>3416</v>
      </c>
      <c r="Z234" s="16" t="s">
        <v>27</v>
      </c>
    </row>
    <row r="235" spans="1:26" x14ac:dyDescent="0.3">
      <c r="A235" s="10" t="s">
        <v>3421</v>
      </c>
      <c r="B235" s="11">
        <v>45970</v>
      </c>
      <c r="C235" s="12" t="s">
        <v>3422</v>
      </c>
      <c r="D235" s="12" t="str">
        <f>_xlfn.XLOOKUP(Sales_Transactions!$C235,Customer!$A$2:$A$701,Customer!$B$2:$B$701,"Missing")</f>
        <v>Charulatha Velan</v>
      </c>
      <c r="E235" s="39" t="str">
        <f>_xlfn.XLOOKUP(Table14[[#This Row],[Customer_ID]],Table10[Customer_ID],Table10[Membership],"Missing Membership")</f>
        <v>Silver</v>
      </c>
      <c r="F235" s="10" t="s">
        <v>147</v>
      </c>
      <c r="G235" s="12" t="str">
        <f>_xlfn.XLOOKUP(Sales_Transactions!$F235,Products!$A$2:$A$151,Products!$B$2:$B$151,"missing product")</f>
        <v>Pepsi Tea 200g</v>
      </c>
      <c r="H235" s="12" t="str">
        <f>_xlfn.XLOOKUP(Sales_Transactions!$F235,Table9[Product_ID],Table9[Category],"Missing Catogory")</f>
        <v>Beverages</v>
      </c>
      <c r="I235" s="12" t="s">
        <v>633</v>
      </c>
      <c r="J235" s="12" t="str">
        <f>_xlfn.XLOOKUP(Sales_Transactions!$I235,Store!$A$2:$A$181,Store!$B$2:$B$181,"Missing Store")</f>
        <v>FreshMart Kochi Colony</v>
      </c>
      <c r="K235" s="12" t="str">
        <f>_xlfn.XLOOKUP(Sales_Transactions!$I235,Store!$A$2:$A$181,Store!$D$2:$D$181,"East")</f>
        <v>South</v>
      </c>
      <c r="L235" s="12" t="s">
        <v>634</v>
      </c>
      <c r="M235" s="12" t="s">
        <v>6231</v>
      </c>
      <c r="N235" s="12" t="str">
        <f>_xlfn.XLOOKUP(Sales_Transactions!$L235,Table12[Employee_ID],Table12[Department],"Missing Department")</f>
        <v>Inventory</v>
      </c>
      <c r="O235" s="12">
        <v>3</v>
      </c>
      <c r="P235" s="13">
        <v>332.73</v>
      </c>
      <c r="Q235" s="12">
        <v>0</v>
      </c>
      <c r="R235" s="13">
        <v>0</v>
      </c>
      <c r="S235" s="13">
        <v>1147.92</v>
      </c>
      <c r="T235" s="13">
        <v>783.66</v>
      </c>
      <c r="U235" s="13">
        <v>364.26</v>
      </c>
      <c r="V235" s="12" t="s">
        <v>40</v>
      </c>
      <c r="W235" s="12" t="s">
        <v>24</v>
      </c>
      <c r="X235" s="12" t="s">
        <v>55</v>
      </c>
      <c r="Y235" s="12" t="s">
        <v>766</v>
      </c>
      <c r="Z235" s="12" t="s">
        <v>27</v>
      </c>
    </row>
    <row r="236" spans="1:26" x14ac:dyDescent="0.3">
      <c r="A236" s="14" t="s">
        <v>3429</v>
      </c>
      <c r="B236" s="15">
        <v>45992</v>
      </c>
      <c r="C236" s="16" t="s">
        <v>507</v>
      </c>
      <c r="D236" s="16" t="str">
        <f>_xlfn.XLOOKUP(Sales_Transactions!$C236,Customer!$A$2:$A$701,Customer!$B$2:$B$701,"Missing")</f>
        <v>Meena Menon</v>
      </c>
      <c r="E236" s="38" t="str">
        <f>_xlfn.XLOOKUP(Table14[[#This Row],[Customer_ID]],Table10[Customer_ID],Table10[Membership],"Missing Membership")</f>
        <v>Gold</v>
      </c>
      <c r="F236" s="14" t="s">
        <v>679</v>
      </c>
      <c r="G236" s="16" t="str">
        <f>_xlfn.XLOOKUP(Sales_Transactions!$F236,Products!$A$2:$A$151,Products!$B$2:$B$151,"missing product")</f>
        <v>Aachi Ponni Rice 1kg</v>
      </c>
      <c r="H236" s="16" t="str">
        <f>_xlfn.XLOOKUP(Sales_Transactions!$F236,Table9[Product_ID],Table9[Category],"Missing Catogory")</f>
        <v>Rice</v>
      </c>
      <c r="I236" s="16" t="s">
        <v>53</v>
      </c>
      <c r="J236" s="16" t="str">
        <f>_xlfn.XLOOKUP(Sales_Transactions!$I236,Store!$A$2:$A$181,Store!$B$2:$B$181,"Missing Store")</f>
        <v>FreshMart Surat Enclave</v>
      </c>
      <c r="K236" s="16" t="str">
        <f>_xlfn.XLOOKUP(Sales_Transactions!$I236,Store!$A$2:$A$181,Store!$D$2:$D$181,"East")</f>
        <v>West</v>
      </c>
      <c r="L236" s="16" t="s">
        <v>276</v>
      </c>
      <c r="M236" s="16" t="s">
        <v>4860</v>
      </c>
      <c r="N236" s="16" t="str">
        <f>_xlfn.XLOOKUP(Sales_Transactions!$L236,Table12[Employee_ID],Table12[Department],"Missing Department")</f>
        <v>Billing</v>
      </c>
      <c r="O236" s="16">
        <v>8</v>
      </c>
      <c r="P236" s="17">
        <v>169.42</v>
      </c>
      <c r="Q236" s="16">
        <v>20</v>
      </c>
      <c r="R236" s="17">
        <v>271.07</v>
      </c>
      <c r="S236" s="17">
        <v>1084.29</v>
      </c>
      <c r="T236" s="17">
        <v>1103.5999999999999</v>
      </c>
      <c r="U236" s="17">
        <v>-19.309999999999999</v>
      </c>
      <c r="V236" s="16" t="s">
        <v>40</v>
      </c>
      <c r="W236" s="16" t="s">
        <v>24</v>
      </c>
      <c r="X236" s="16" t="s">
        <v>25</v>
      </c>
      <c r="Y236" s="16" t="s">
        <v>556</v>
      </c>
      <c r="Z236" s="16" t="s">
        <v>49</v>
      </c>
    </row>
    <row r="237" spans="1:26" x14ac:dyDescent="0.3">
      <c r="A237" s="10" t="s">
        <v>3440</v>
      </c>
      <c r="B237" s="11">
        <v>45943</v>
      </c>
      <c r="C237" s="12" t="s">
        <v>2242</v>
      </c>
      <c r="D237" s="12" t="str">
        <f>_xlfn.XLOOKUP(Sales_Transactions!$C237,Customer!$A$2:$A$701,Customer!$B$2:$B$701,"Missing")</f>
        <v>Jayakumar Nathan</v>
      </c>
      <c r="E237" s="39" t="str">
        <f>_xlfn.XLOOKUP(Table14[[#This Row],[Customer_ID]],Table10[Customer_ID],Table10[Membership],"Missing Membership")</f>
        <v>Silver</v>
      </c>
      <c r="F237" s="10" t="s">
        <v>399</v>
      </c>
      <c r="G237" s="12" t="str">
        <f>_xlfn.XLOOKUP(Sales_Transactions!$F237,Products!$A$2:$A$151,Products!$B$2:$B$151,"missing product")</f>
        <v>Aavin Milk 1L</v>
      </c>
      <c r="H237" s="12" t="str">
        <f>_xlfn.XLOOKUP(Sales_Transactions!$F237,Table9[Product_ID],Table9[Category],"Missing Catogory")</f>
        <v>Dairy</v>
      </c>
      <c r="I237" s="12" t="s">
        <v>487</v>
      </c>
      <c r="J237" s="12" t="str">
        <f>_xlfn.XLOOKUP(Sales_Transactions!$I237,Store!$A$2:$A$181,Store!$B$2:$B$181,"Missing Store")</f>
        <v>FreshMart Erode Hub</v>
      </c>
      <c r="K237" s="12" t="str">
        <f>_xlfn.XLOOKUP(Sales_Transactions!$I237,Store!$A$2:$A$181,Store!$D$2:$D$181,"East")</f>
        <v>South</v>
      </c>
      <c r="L237" s="12" t="s">
        <v>488</v>
      </c>
      <c r="M237" s="12" t="s">
        <v>6367</v>
      </c>
      <c r="N237" s="12" t="str">
        <f>_xlfn.XLOOKUP(Sales_Transactions!$L237,Table12[Employee_ID],Table12[Department],"Missing Department")</f>
        <v>Inventory</v>
      </c>
      <c r="O237" s="12">
        <v>3</v>
      </c>
      <c r="P237" s="13">
        <v>99.93</v>
      </c>
      <c r="Q237" s="12">
        <v>0</v>
      </c>
      <c r="R237" s="13">
        <v>0</v>
      </c>
      <c r="S237" s="13">
        <v>299.79000000000002</v>
      </c>
      <c r="T237" s="13">
        <v>258.14999999999998</v>
      </c>
      <c r="U237" s="13">
        <v>41.64</v>
      </c>
      <c r="V237" s="12" t="s">
        <v>40</v>
      </c>
      <c r="W237" s="12" t="s">
        <v>24</v>
      </c>
      <c r="X237" s="12" t="s">
        <v>55</v>
      </c>
      <c r="Y237" s="12" t="s">
        <v>2341</v>
      </c>
      <c r="Z237" s="12" t="s">
        <v>49</v>
      </c>
    </row>
    <row r="238" spans="1:26" x14ac:dyDescent="0.3">
      <c r="A238" s="14" t="s">
        <v>3470</v>
      </c>
      <c r="B238" s="15">
        <v>45844</v>
      </c>
      <c r="C238" s="16" t="s">
        <v>424</v>
      </c>
      <c r="D238" s="16" t="str">
        <f>_xlfn.XLOOKUP(Sales_Transactions!$C238,Customer!$A$2:$A$701,Customer!$B$2:$B$701,"Missing")</f>
        <v>Gayathri Iyer</v>
      </c>
      <c r="E238" s="38" t="str">
        <f>_xlfn.XLOOKUP(Table14[[#This Row],[Customer_ID]],Table10[Customer_ID],Table10[Membership],"Missing Membership")</f>
        <v>Bronze</v>
      </c>
      <c r="F238" s="14" t="s">
        <v>469</v>
      </c>
      <c r="G238" s="16" t="str">
        <f>_xlfn.XLOOKUP(Sales_Transactions!$F238,Products!$A$2:$A$151,Products!$B$2:$B$151,"missing product")</f>
        <v>Harvest Gold Buns Combo</v>
      </c>
      <c r="H238" s="16" t="str">
        <f>_xlfn.XLOOKUP(Sales_Transactions!$F238,Table9[Product_ID],Table9[Category],"Missing Catogory")</f>
        <v>Bakery</v>
      </c>
      <c r="I238" s="16" t="s">
        <v>259</v>
      </c>
      <c r="J238" s="16" t="str">
        <f>_xlfn.XLOOKUP(Sales_Transactions!$I238,Store!$A$2:$A$181,Store!$B$2:$B$181,"Missing Store")</f>
        <v>FreshMart Pune Square</v>
      </c>
      <c r="K238" s="16" t="str">
        <f>_xlfn.XLOOKUP(Sales_Transactions!$I238,Store!$A$2:$A$181,Store!$D$2:$D$181,"East")</f>
        <v>West</v>
      </c>
      <c r="L238" s="16" t="s">
        <v>509</v>
      </c>
      <c r="M238" s="16" t="s">
        <v>6331</v>
      </c>
      <c r="N238" s="16" t="str">
        <f>_xlfn.XLOOKUP(Sales_Transactions!$L238,Table12[Employee_ID],Table12[Department],"Missing Department")</f>
        <v>Cashier</v>
      </c>
      <c r="O238" s="16">
        <v>1</v>
      </c>
      <c r="P238" s="17">
        <v>589.75</v>
      </c>
      <c r="Q238" s="16">
        <v>0</v>
      </c>
      <c r="R238" s="17">
        <v>0</v>
      </c>
      <c r="S238" s="17">
        <v>678.21</v>
      </c>
      <c r="T238" s="17">
        <v>343.65</v>
      </c>
      <c r="U238" s="17">
        <v>334.56</v>
      </c>
      <c r="V238" s="16" t="s">
        <v>40</v>
      </c>
      <c r="W238" s="16" t="s">
        <v>24</v>
      </c>
      <c r="X238" s="16" t="s">
        <v>25</v>
      </c>
      <c r="Y238" s="16" t="s">
        <v>2752</v>
      </c>
      <c r="Z238" s="16" t="s">
        <v>27</v>
      </c>
    </row>
    <row r="239" spans="1:26" x14ac:dyDescent="0.3">
      <c r="A239" s="10" t="s">
        <v>3479</v>
      </c>
      <c r="B239" s="11">
        <v>45866</v>
      </c>
      <c r="C239" s="12" t="s">
        <v>379</v>
      </c>
      <c r="D239" s="12" t="str">
        <f>_xlfn.XLOOKUP(Sales_Transactions!$C239,Customer!$A$2:$A$701,Customer!$B$2:$B$701,"Missing")</f>
        <v>Chandrasekar Pandian</v>
      </c>
      <c r="E239" s="39" t="str">
        <f>_xlfn.XLOOKUP(Table14[[#This Row],[Customer_ID]],Table10[Customer_ID],Table10[Membership],"Missing Membership")</f>
        <v>Gold</v>
      </c>
      <c r="F239" s="10" t="s">
        <v>314</v>
      </c>
      <c r="G239" s="12" t="str">
        <f>_xlfn.XLOOKUP(Sales_Transactions!$F239,Products!$A$2:$A$151,Products!$B$2:$B$151,"missing product")</f>
        <v>Nescafe Coffee 1kg</v>
      </c>
      <c r="H239" s="12" t="str">
        <f>_xlfn.XLOOKUP(Sales_Transactions!$F239,Table9[Product_ID],Table9[Category],"Missing Catogory")</f>
        <v>Beverages</v>
      </c>
      <c r="I239" s="12" t="s">
        <v>807</v>
      </c>
      <c r="J239" s="12" t="str">
        <f>_xlfn.XLOOKUP(Sales_Transactions!$I239,Store!$A$2:$A$181,Store!$B$2:$B$181,"Missing Store")</f>
        <v>FreshMart Mysuru Towers</v>
      </c>
      <c r="K239" s="12" t="str">
        <f>_xlfn.XLOOKUP(Sales_Transactions!$I239,Store!$A$2:$A$181,Store!$D$2:$D$181,"East")</f>
        <v>South</v>
      </c>
      <c r="L239" s="12" t="s">
        <v>3114</v>
      </c>
      <c r="M239" s="12" t="s">
        <v>6240</v>
      </c>
      <c r="N239" s="12" t="str">
        <f>_xlfn.XLOOKUP(Sales_Transactions!$L239,Table12[Employee_ID],Table12[Department],"Missing Department")</f>
        <v>Cashier</v>
      </c>
      <c r="O239" s="12">
        <v>8</v>
      </c>
      <c r="P239" s="13">
        <v>366.27</v>
      </c>
      <c r="Q239" s="12">
        <v>20</v>
      </c>
      <c r="R239" s="13">
        <v>586.03</v>
      </c>
      <c r="S239" s="13">
        <v>2344.13</v>
      </c>
      <c r="T239" s="13">
        <v>1978</v>
      </c>
      <c r="U239" s="13">
        <v>366.13</v>
      </c>
      <c r="V239" s="12" t="s">
        <v>40</v>
      </c>
      <c r="W239" s="12" t="s">
        <v>24</v>
      </c>
      <c r="X239" s="12" t="s">
        <v>25</v>
      </c>
      <c r="Y239" s="12" t="s">
        <v>2292</v>
      </c>
      <c r="Z239" s="12" t="s">
        <v>49</v>
      </c>
    </row>
    <row r="240" spans="1:26" x14ac:dyDescent="0.3">
      <c r="A240" s="14" t="s">
        <v>3486</v>
      </c>
      <c r="B240" s="15">
        <v>45850</v>
      </c>
      <c r="C240" s="16" t="s">
        <v>1178</v>
      </c>
      <c r="D240" s="16" t="str">
        <f>_xlfn.XLOOKUP(Sales_Transactions!$C240,Customer!$A$2:$A$701,Customer!$B$2:$B$701,"Missing")</f>
        <v>Udhay Subramaniam</v>
      </c>
      <c r="E240" s="38" t="str">
        <f>_xlfn.XLOOKUP(Table14[[#This Row],[Customer_ID]],Table10[Customer_ID],Table10[Membership],"Missing Membership")</f>
        <v>Gold</v>
      </c>
      <c r="F240" s="14" t="s">
        <v>458</v>
      </c>
      <c r="G240" s="16" t="str">
        <f>_xlfn.XLOOKUP(Sales_Transactions!$F240,Products!$A$2:$A$151,Products!$B$2:$B$151,"missing product")</f>
        <v>Organic Fresh Fresh Fruits Combo</v>
      </c>
      <c r="H240" s="16" t="str">
        <f>_xlfn.XLOOKUP(Sales_Transactions!$F240,Table9[Product_ID],Table9[Category],"Missing Catogory")</f>
        <v>Fruits</v>
      </c>
      <c r="I240" s="16" t="s">
        <v>2641</v>
      </c>
      <c r="J240" s="16" t="str">
        <f>_xlfn.XLOOKUP(Sales_Transactions!$I240,Store!$A$2:$A$181,Store!$B$2:$B$181,"Missing Store")</f>
        <v>FreshMart Guwahati Point</v>
      </c>
      <c r="K240" s="16" t="str">
        <f>_xlfn.XLOOKUP(Sales_Transactions!$I240,Store!$A$2:$A$181,Store!$D$2:$D$181,"East")</f>
        <v>East</v>
      </c>
      <c r="L240" s="16" t="s">
        <v>1100</v>
      </c>
      <c r="M240" s="16" t="s">
        <v>6409</v>
      </c>
      <c r="N240" s="16" t="str">
        <f>_xlfn.XLOOKUP(Sales_Transactions!$L240,Table12[Employee_ID],Table12[Department],"Missing Department")</f>
        <v>Inventory</v>
      </c>
      <c r="O240" s="16">
        <v>3</v>
      </c>
      <c r="P240" s="17">
        <v>77.400000000000006</v>
      </c>
      <c r="Q240" s="16">
        <v>0</v>
      </c>
      <c r="R240" s="17">
        <v>0</v>
      </c>
      <c r="S240" s="17">
        <v>267.02999999999997</v>
      </c>
      <c r="T240" s="17">
        <v>178.11</v>
      </c>
      <c r="U240" s="17">
        <v>88.92</v>
      </c>
      <c r="V240" s="16" t="s">
        <v>40</v>
      </c>
      <c r="W240" s="16" t="s">
        <v>24</v>
      </c>
      <c r="X240" s="16" t="s">
        <v>25</v>
      </c>
      <c r="Y240" s="16" t="s">
        <v>1492</v>
      </c>
      <c r="Z240" s="16" t="s">
        <v>27</v>
      </c>
    </row>
    <row r="241" spans="1:26" x14ac:dyDescent="0.3">
      <c r="A241" s="10" t="s">
        <v>3487</v>
      </c>
      <c r="B241" s="11">
        <v>45857</v>
      </c>
      <c r="C241" s="12" t="s">
        <v>3488</v>
      </c>
      <c r="D241" s="12" t="str">
        <f>_xlfn.XLOOKUP(Sales_Transactions!$C241,Customer!$A$2:$A$701,Customer!$B$2:$B$701,"Missing")</f>
        <v>Chandrasekar Varma</v>
      </c>
      <c r="E241" s="39" t="str">
        <f>_xlfn.XLOOKUP(Table14[[#This Row],[Customer_ID]],Table10[Customer_ID],Table10[Membership],"Missing Membership")</f>
        <v>Bronze</v>
      </c>
      <c r="F241" s="10" t="s">
        <v>77</v>
      </c>
      <c r="G241" s="12" t="str">
        <f>_xlfn.XLOOKUP(Sales_Transactions!$F241,Products!$A$2:$A$151,Products!$B$2:$B$151,"missing product")</f>
        <v>India Gate Basmati Rice 250ml</v>
      </c>
      <c r="H241" s="12" t="str">
        <f>_xlfn.XLOOKUP(Sales_Transactions!$F241,Table9[Product_ID],Table9[Category],"Missing Catogory")</f>
        <v>Rice</v>
      </c>
      <c r="I241" s="12" t="s">
        <v>102</v>
      </c>
      <c r="J241" s="12" t="str">
        <f>_xlfn.XLOOKUP(Sales_Transactions!$I241,Store!$A$2:$A$181,Store!$B$2:$B$181,"Missing Store")</f>
        <v>FreshMart Erode Point</v>
      </c>
      <c r="K241" s="12" t="str">
        <f>_xlfn.XLOOKUP(Sales_Transactions!$I241,Store!$A$2:$A$181,Store!$D$2:$D$181,"East")</f>
        <v>South</v>
      </c>
      <c r="L241" s="12" t="s">
        <v>103</v>
      </c>
      <c r="M241" s="12" t="s">
        <v>6336</v>
      </c>
      <c r="N241" s="12" t="str">
        <f>_xlfn.XLOOKUP(Sales_Transactions!$L241,Table12[Employee_ID],Table12[Department],"Missing Department")</f>
        <v>Sales</v>
      </c>
      <c r="O241" s="12">
        <v>4</v>
      </c>
      <c r="P241" s="13">
        <v>131.03</v>
      </c>
      <c r="Q241" s="12">
        <v>20</v>
      </c>
      <c r="R241" s="13">
        <v>104.82</v>
      </c>
      <c r="S241" s="13">
        <v>482.19</v>
      </c>
      <c r="T241" s="13">
        <v>469.08</v>
      </c>
      <c r="U241" s="13">
        <v>13.11</v>
      </c>
      <c r="V241" s="12" t="s">
        <v>40</v>
      </c>
      <c r="W241" s="12" t="s">
        <v>24</v>
      </c>
      <c r="X241" s="12" t="s">
        <v>25</v>
      </c>
      <c r="Y241" s="12" t="s">
        <v>596</v>
      </c>
      <c r="Z241" s="12" t="s">
        <v>27</v>
      </c>
    </row>
    <row r="242" spans="1:26" x14ac:dyDescent="0.3">
      <c r="A242" s="14" t="s">
        <v>3489</v>
      </c>
      <c r="B242" s="15">
        <v>45819</v>
      </c>
      <c r="C242" s="16" t="s">
        <v>4611</v>
      </c>
      <c r="D242" s="16" t="str">
        <f>_xlfn.XLOOKUP(Sales_Transactions!$C242,Customer!$A$2:$A$701,Customer!$B$2:$B$701,"Missing")</f>
        <v>Missing</v>
      </c>
      <c r="E242" s="38" t="str">
        <f>_xlfn.XLOOKUP(Table14[[#This Row],[Customer_ID]],Table10[Customer_ID],Table10[Membership],"Missing Membership")</f>
        <v>Missing Membership</v>
      </c>
      <c r="F242" s="14" t="s">
        <v>95</v>
      </c>
      <c r="G242" s="16" t="str">
        <f>_xlfn.XLOOKUP(Sales_Transactions!$F242,Products!$A$2:$A$151,Products!$B$2:$B$151,"missing product")</f>
        <v>Lizol Dishwash 200g</v>
      </c>
      <c r="H242" s="16" t="str">
        <f>_xlfn.XLOOKUP(Sales_Transactions!$F242,Table9[Product_ID],Table9[Category],"Missing Catogory")</f>
        <v>Cleaning</v>
      </c>
      <c r="I242" s="16" t="s">
        <v>962</v>
      </c>
      <c r="J242" s="16" t="str">
        <f>_xlfn.XLOOKUP(Sales_Transactions!$I242,Store!$A$2:$A$181,Store!$B$2:$B$181,"Missing Store")</f>
        <v>FreshMart Mumbai Bypass</v>
      </c>
      <c r="K242" s="16" t="str">
        <f>_xlfn.XLOOKUP(Sales_Transactions!$I242,Store!$A$2:$A$181,Store!$D$2:$D$181,"East")</f>
        <v>West</v>
      </c>
      <c r="L242" s="16" t="s">
        <v>963</v>
      </c>
      <c r="M242" s="16" t="s">
        <v>6372</v>
      </c>
      <c r="N242" s="16" t="str">
        <f>_xlfn.XLOOKUP(Sales_Transactions!$L242,Table12[Employee_ID],Table12[Department],"Missing Department")</f>
        <v>Inventory</v>
      </c>
      <c r="O242" s="16">
        <v>3</v>
      </c>
      <c r="P242" s="17">
        <v>522.78</v>
      </c>
      <c r="Q242" s="16">
        <v>0</v>
      </c>
      <c r="R242" s="17">
        <v>0</v>
      </c>
      <c r="S242" s="17">
        <v>1568.34</v>
      </c>
      <c r="T242" s="17">
        <v>1187.6099999999999</v>
      </c>
      <c r="U242" s="17">
        <v>380.73</v>
      </c>
      <c r="V242" s="16" t="s">
        <v>40</v>
      </c>
      <c r="W242" s="16" t="s">
        <v>24</v>
      </c>
      <c r="X242" s="16" t="s">
        <v>55</v>
      </c>
      <c r="Y242" s="16" t="s">
        <v>2259</v>
      </c>
      <c r="Z242" s="16" t="s">
        <v>49</v>
      </c>
    </row>
    <row r="243" spans="1:26" x14ac:dyDescent="0.3">
      <c r="A243" s="10" t="s">
        <v>3497</v>
      </c>
      <c r="B243" s="11">
        <v>45848</v>
      </c>
      <c r="C243" s="12" t="s">
        <v>695</v>
      </c>
      <c r="D243" s="12" t="str">
        <f>_xlfn.XLOOKUP(Sales_Transactions!$C243,Customer!$A$2:$A$701,Customer!$B$2:$B$701,"Missing")</f>
        <v>Thenmozhi Naicker</v>
      </c>
      <c r="E243" s="39" t="str">
        <f>_xlfn.XLOOKUP(Table14[[#This Row],[Customer_ID]],Table10[Customer_ID],Table10[Membership],"Missing Membership")</f>
        <v>Gold</v>
      </c>
      <c r="F243" s="10" t="s">
        <v>978</v>
      </c>
      <c r="G243" s="12" t="str">
        <f>_xlfn.XLOOKUP(Sales_Transactions!$F243,Products!$A$2:$A$151,Products!$B$2:$B$151,"missing product")</f>
        <v>Amul Ice Cream 2kg</v>
      </c>
      <c r="H243" s="12" t="str">
        <f>_xlfn.XLOOKUP(Sales_Transactions!$F243,Table9[Product_ID],Table9[Category],"Missing Catogory")</f>
        <v>FROZEN FOODS</v>
      </c>
      <c r="I243" s="12" t="s">
        <v>315</v>
      </c>
      <c r="J243" s="12" t="str">
        <f>_xlfn.XLOOKUP(Sales_Transactions!$I243,Store!$A$2:$A$181,Store!$B$2:$B$181,"Missing Store")</f>
        <v>FreshMart Kanpur Colony</v>
      </c>
      <c r="K243" s="12" t="str">
        <f>_xlfn.XLOOKUP(Sales_Transactions!$I243,Store!$A$2:$A$181,Store!$D$2:$D$181,"East")</f>
        <v>North</v>
      </c>
      <c r="L243" s="12" t="s">
        <v>316</v>
      </c>
      <c r="M243" s="12" t="s">
        <v>6164</v>
      </c>
      <c r="N243" s="12" t="str">
        <f>_xlfn.XLOOKUP(Sales_Transactions!$L243,Table12[Employee_ID],Table12[Department],"Missing Department")</f>
        <v>Store Manager</v>
      </c>
      <c r="O243" s="12">
        <v>6</v>
      </c>
      <c r="P243" s="13">
        <v>148.84</v>
      </c>
      <c r="Q243" s="12">
        <v>15</v>
      </c>
      <c r="R243" s="13">
        <v>133.96</v>
      </c>
      <c r="S243" s="13">
        <v>759.08</v>
      </c>
      <c r="T243" s="13">
        <v>675.72</v>
      </c>
      <c r="U243" s="13">
        <v>83.36</v>
      </c>
      <c r="V243" s="12" t="s">
        <v>40</v>
      </c>
      <c r="W243" s="12" t="s">
        <v>24</v>
      </c>
      <c r="X243" s="12" t="s">
        <v>25</v>
      </c>
      <c r="Y243" s="12" t="s">
        <v>1719</v>
      </c>
      <c r="Z243" s="12" t="s">
        <v>49</v>
      </c>
    </row>
    <row r="244" spans="1:26" x14ac:dyDescent="0.3">
      <c r="A244" s="14" t="s">
        <v>3524</v>
      </c>
      <c r="B244" s="15">
        <v>46030</v>
      </c>
      <c r="C244" s="16" t="s">
        <v>3525</v>
      </c>
      <c r="D244" s="16" t="str">
        <f>_xlfn.XLOOKUP(Sales_Transactions!$C244,Customer!$A$2:$A$701,Customer!$B$2:$B$701,"Missing")</f>
        <v>Nagarajan Gounder</v>
      </c>
      <c r="E244" s="38" t="str">
        <f>_xlfn.XLOOKUP(Table14[[#This Row],[Customer_ID]],Table10[Customer_ID],Table10[Membership],"Missing Membership")</f>
        <v>Bronze</v>
      </c>
      <c r="F244" s="14" t="s">
        <v>365</v>
      </c>
      <c r="G244" s="16" t="str">
        <f>_xlfn.XLOOKUP(Sales_Transactions!$F244,Products!$A$2:$A$151,Products!$B$2:$B$151,"missing product")</f>
        <v>Nestle Butter 250ml</v>
      </c>
      <c r="H244" s="16" t="str">
        <f>_xlfn.XLOOKUP(Sales_Transactions!$F244,Table9[Product_ID],Table9[Category],"Missing Catogory")</f>
        <v>Dairy</v>
      </c>
      <c r="I244" s="16" t="s">
        <v>45</v>
      </c>
      <c r="J244" s="16" t="str">
        <f>_xlfn.XLOOKUP(Sales_Transactions!$I244,Store!$A$2:$A$181,Store!$B$2:$B$181,"Missing Store")</f>
        <v>FreshMart Ahmedabad Enclave</v>
      </c>
      <c r="K244" s="16" t="str">
        <f>_xlfn.XLOOKUP(Sales_Transactions!$I244,Store!$A$2:$A$181,Store!$D$2:$D$181,"East")</f>
        <v>West</v>
      </c>
      <c r="L244" s="16" t="s">
        <v>46</v>
      </c>
      <c r="M244" s="16" t="s">
        <v>5189</v>
      </c>
      <c r="N244" s="16" t="str">
        <f>_xlfn.XLOOKUP(Sales_Transactions!$L244,Table12[Employee_ID],Table12[Department],"Missing Department")</f>
        <v>Inventory</v>
      </c>
      <c r="O244" s="16">
        <v>1</v>
      </c>
      <c r="P244" s="17">
        <v>459.58</v>
      </c>
      <c r="Q244" s="16">
        <v>20</v>
      </c>
      <c r="R244" s="17">
        <v>91.92</v>
      </c>
      <c r="S244" s="17">
        <v>367.66</v>
      </c>
      <c r="T244" s="17">
        <v>386.89</v>
      </c>
      <c r="U244" s="17">
        <v>-19.23</v>
      </c>
      <c r="V244" s="16" t="s">
        <v>40</v>
      </c>
      <c r="W244" s="16" t="s">
        <v>24</v>
      </c>
      <c r="X244" s="16" t="s">
        <v>33</v>
      </c>
      <c r="Y244" s="16" t="s">
        <v>1661</v>
      </c>
      <c r="Z244" s="16" t="s">
        <v>49</v>
      </c>
    </row>
    <row r="245" spans="1:26" x14ac:dyDescent="0.3">
      <c r="A245" s="10" t="s">
        <v>3527</v>
      </c>
      <c r="B245" s="11">
        <v>45801</v>
      </c>
      <c r="C245" s="12" t="s">
        <v>1183</v>
      </c>
      <c r="D245" s="12" t="str">
        <f>_xlfn.XLOOKUP(Sales_Transactions!$C245,Customer!$A$2:$A$701,Customer!$B$2:$B$701,"Missing")</f>
        <v>Kavya Raj</v>
      </c>
      <c r="E245" s="39" t="str">
        <f>_xlfn.XLOOKUP(Table14[[#This Row],[Customer_ID]],Table10[Customer_ID],Table10[Membership],"Missing Membership")</f>
        <v>Gold</v>
      </c>
      <c r="F245" s="10" t="s">
        <v>453</v>
      </c>
      <c r="G245" s="12" t="str">
        <f>_xlfn.XLOOKUP(Sales_Transactions!$F245,Products!$A$2:$A$151,Products!$B$2:$B$151,"missing product")</f>
        <v>Local Farm Fresh Vegetables 250ml v2</v>
      </c>
      <c r="H245" s="12" t="str">
        <f>_xlfn.XLOOKUP(Sales_Transactions!$F245,Table9[Product_ID],Table9[Category],"Missing Catogory")</f>
        <v>Vegetables</v>
      </c>
      <c r="I245" s="12" t="s">
        <v>372</v>
      </c>
      <c r="J245" s="12" t="str">
        <f>_xlfn.XLOOKUP(Sales_Transactions!$I245,Store!$A$2:$A$181,Store!$B$2:$B$181,"Missing Store")</f>
        <v>FreshMart Nagpur Crossing</v>
      </c>
      <c r="K245" s="12" t="str">
        <f>_xlfn.XLOOKUP(Sales_Transactions!$I245,Store!$A$2:$A$181,Store!$D$2:$D$181,"East")</f>
        <v>West</v>
      </c>
      <c r="L245" s="12" t="s">
        <v>373</v>
      </c>
      <c r="M245" s="12" t="s">
        <v>6181</v>
      </c>
      <c r="N245" s="12" t="str">
        <f>_xlfn.XLOOKUP(Sales_Transactions!$L245,Table12[Employee_ID],Table12[Department],"Missing Department")</f>
        <v>Sales</v>
      </c>
      <c r="O245" s="12">
        <v>7</v>
      </c>
      <c r="P245" s="13">
        <v>368</v>
      </c>
      <c r="Q245" s="12">
        <v>0</v>
      </c>
      <c r="R245" s="13">
        <v>0</v>
      </c>
      <c r="S245" s="13">
        <v>2962.4</v>
      </c>
      <c r="T245" s="13">
        <v>2172.66</v>
      </c>
      <c r="U245" s="13">
        <v>789.74</v>
      </c>
      <c r="V245" s="12" t="s">
        <v>40</v>
      </c>
      <c r="W245" s="12" t="s">
        <v>24</v>
      </c>
      <c r="X245" s="12" t="s">
        <v>55</v>
      </c>
      <c r="Y245" s="12" t="s">
        <v>1286</v>
      </c>
      <c r="Z245" s="12" t="s">
        <v>27</v>
      </c>
    </row>
    <row r="246" spans="1:26" x14ac:dyDescent="0.3">
      <c r="A246" s="14" t="s">
        <v>3547</v>
      </c>
      <c r="B246" s="15">
        <v>45996</v>
      </c>
      <c r="C246" s="16" t="s">
        <v>1196</v>
      </c>
      <c r="D246" s="16" t="str">
        <f>_xlfn.XLOOKUP(Sales_Transactions!$C246,Customer!$A$2:$A$701,Customer!$B$2:$B$701,"Missing")</f>
        <v>Kishore Murugan</v>
      </c>
      <c r="E246" s="38" t="str">
        <f>_xlfn.XLOOKUP(Table14[[#This Row],[Customer_ID]],Table10[Customer_ID],Table10[Membership],"Missing Membership")</f>
        <v>Gold</v>
      </c>
      <c r="F246" s="14" t="s">
        <v>280</v>
      </c>
      <c r="G246" s="16" t="str">
        <f>_xlfn.XLOOKUP(Sales_Transactions!$F246,Products!$A$2:$A$151,Products!$B$2:$B$151,"missing product")</f>
        <v>Nescafe Coffee 500g</v>
      </c>
      <c r="H246" s="16" t="str">
        <f>_xlfn.XLOOKUP(Sales_Transactions!$F246,Table9[Product_ID],Table9[Category],"Missing Catogory")</f>
        <v>Beverages</v>
      </c>
      <c r="I246" s="16" t="s">
        <v>968</v>
      </c>
      <c r="J246" s="16" t="str">
        <f>_xlfn.XLOOKUP(Sales_Transactions!$I246,Store!$A$2:$A$181,Store!$B$2:$B$181,"Missing Store")</f>
        <v>FreshMart Kanpur Gardens</v>
      </c>
      <c r="K246" s="16" t="str">
        <f>_xlfn.XLOOKUP(Sales_Transactions!$I246,Store!$A$2:$A$181,Store!$D$2:$D$181,"East")</f>
        <v>North</v>
      </c>
      <c r="L246" s="16" t="s">
        <v>1194</v>
      </c>
      <c r="M246" s="16" t="s">
        <v>6298</v>
      </c>
      <c r="N246" s="16" t="str">
        <f>_xlfn.XLOOKUP(Sales_Transactions!$L246,Table12[Employee_ID],Table12[Department],"Missing Department")</f>
        <v>Operations</v>
      </c>
      <c r="O246" s="16">
        <v>6</v>
      </c>
      <c r="P246" s="17">
        <v>137.82</v>
      </c>
      <c r="Q246" s="16">
        <v>0</v>
      </c>
      <c r="R246" s="17">
        <v>0</v>
      </c>
      <c r="S246" s="17">
        <v>826.92</v>
      </c>
      <c r="T246" s="17">
        <v>584.1</v>
      </c>
      <c r="U246" s="17">
        <v>242.82</v>
      </c>
      <c r="V246" s="16" t="s">
        <v>40</v>
      </c>
      <c r="W246" s="16" t="s">
        <v>24</v>
      </c>
      <c r="X246" s="16" t="s">
        <v>55</v>
      </c>
      <c r="Y246" s="16" t="s">
        <v>1921</v>
      </c>
      <c r="Z246" s="16" t="s">
        <v>49</v>
      </c>
    </row>
    <row r="247" spans="1:26" x14ac:dyDescent="0.3">
      <c r="A247" s="10" t="s">
        <v>3554</v>
      </c>
      <c r="B247" s="11">
        <v>45760</v>
      </c>
      <c r="C247" s="12" t="s">
        <v>3230</v>
      </c>
      <c r="D247" s="12" t="str">
        <f>_xlfn.XLOOKUP(Sales_Transactions!$C247,Customer!$A$2:$A$701,Customer!$B$2:$B$701,"Missing")</f>
        <v>Nirmala Balan</v>
      </c>
      <c r="E247" s="39" t="str">
        <f>_xlfn.XLOOKUP(Table14[[#This Row],[Customer_ID]],Table10[Customer_ID],Table10[Membership],"Missing Membership")</f>
        <v>Silver</v>
      </c>
      <c r="F247" s="10" t="s">
        <v>365</v>
      </c>
      <c r="G247" s="12" t="str">
        <f>_xlfn.XLOOKUP(Sales_Transactions!$F247,Products!$A$2:$A$151,Products!$B$2:$B$151,"missing product")</f>
        <v>Nestle Butter 250ml</v>
      </c>
      <c r="H247" s="12" t="str">
        <f>_xlfn.XLOOKUP(Sales_Transactions!$F247,Table9[Product_ID],Table9[Category],"Missing Catogory")</f>
        <v>Dairy</v>
      </c>
      <c r="I247" s="12" t="s">
        <v>1251</v>
      </c>
      <c r="J247" s="12" t="str">
        <f>_xlfn.XLOOKUP(Sales_Transactions!$I247,Store!$A$2:$A$181,Store!$B$2:$B$181,"Missing Store")</f>
        <v>FreshMart Nagpur Towers</v>
      </c>
      <c r="K247" s="12" t="str">
        <f>_xlfn.XLOOKUP(Sales_Transactions!$I247,Store!$A$2:$A$181,Store!$D$2:$D$181,"East")</f>
        <v>South</v>
      </c>
      <c r="L247" s="12" t="s">
        <v>1334</v>
      </c>
      <c r="M247" s="12" t="s">
        <v>6278</v>
      </c>
      <c r="N247" s="12" t="str">
        <f>_xlfn.XLOOKUP(Sales_Transactions!$L247,Table12[Employee_ID],Table12[Department],"Missing Department")</f>
        <v>HR</v>
      </c>
      <c r="O247" s="12">
        <v>5</v>
      </c>
      <c r="P247" s="13">
        <v>459.58</v>
      </c>
      <c r="Q247" s="12">
        <v>20</v>
      </c>
      <c r="R247" s="13">
        <v>459.58</v>
      </c>
      <c r="S247" s="13">
        <v>2114.0700000000002</v>
      </c>
      <c r="T247" s="13">
        <v>1934.45</v>
      </c>
      <c r="U247" s="13">
        <v>179.62</v>
      </c>
      <c r="V247" s="12" t="s">
        <v>40</v>
      </c>
      <c r="W247" s="12" t="s">
        <v>24</v>
      </c>
      <c r="X247" s="12" t="s">
        <v>55</v>
      </c>
      <c r="Y247" s="12" t="s">
        <v>3500</v>
      </c>
      <c r="Z247" s="12" t="s">
        <v>27</v>
      </c>
    </row>
    <row r="248" spans="1:26" x14ac:dyDescent="0.3">
      <c r="A248" s="14" t="s">
        <v>3555</v>
      </c>
      <c r="B248" s="15">
        <v>45809</v>
      </c>
      <c r="C248" s="16" t="s">
        <v>1196</v>
      </c>
      <c r="D248" s="16" t="str">
        <f>_xlfn.XLOOKUP(Sales_Transactions!$C248,Customer!$A$2:$A$701,Customer!$B$2:$B$701,"Missing")</f>
        <v>Kishore Murugan</v>
      </c>
      <c r="E248" s="38" t="str">
        <f>_xlfn.XLOOKUP(Table14[[#This Row],[Customer_ID]],Table10[Customer_ID],Table10[Membership],"Missing Membership")</f>
        <v>Gold</v>
      </c>
      <c r="F248" s="14" t="s">
        <v>314</v>
      </c>
      <c r="G248" s="16" t="str">
        <f>_xlfn.XLOOKUP(Sales_Transactions!$F248,Products!$A$2:$A$151,Products!$B$2:$B$151,"missing product")</f>
        <v>Nescafe Coffee 1kg</v>
      </c>
      <c r="H248" s="16" t="str">
        <f>_xlfn.XLOOKUP(Sales_Transactions!$F248,Table9[Product_ID],Table9[Category],"Missing Catogory")</f>
        <v>Beverages</v>
      </c>
      <c r="I248" s="16" t="s">
        <v>2445</v>
      </c>
      <c r="J248" s="16" t="str">
        <f>_xlfn.XLOOKUP(Sales_Transactions!$I248,Store!$A$2:$A$181,Store!$B$2:$B$181,"Missing Store")</f>
        <v>FreshMart Guwahati Main Road</v>
      </c>
      <c r="K248" s="16" t="str">
        <f>_xlfn.XLOOKUP(Sales_Transactions!$I248,Store!$A$2:$A$181,Store!$D$2:$D$181,"East")</f>
        <v>East</v>
      </c>
      <c r="L248" s="16" t="s">
        <v>239</v>
      </c>
      <c r="M248" s="16" t="s">
        <v>6235</v>
      </c>
      <c r="N248" s="16" t="str">
        <f>_xlfn.XLOOKUP(Sales_Transactions!$L248,Table12[Employee_ID],Table12[Department],"Missing Department")</f>
        <v>Sales</v>
      </c>
      <c r="O248" s="16">
        <v>5</v>
      </c>
      <c r="P248" s="17">
        <v>352.15</v>
      </c>
      <c r="Q248" s="16">
        <v>20</v>
      </c>
      <c r="R248" s="17">
        <v>352.15</v>
      </c>
      <c r="S248" s="17">
        <v>1619.89</v>
      </c>
      <c r="T248" s="17">
        <v>1236.25</v>
      </c>
      <c r="U248" s="17">
        <v>383.64</v>
      </c>
      <c r="V248" s="16" t="s">
        <v>40</v>
      </c>
      <c r="W248" s="16" t="s">
        <v>24</v>
      </c>
      <c r="X248" s="16" t="s">
        <v>25</v>
      </c>
      <c r="Y248" s="16" t="s">
        <v>1717</v>
      </c>
      <c r="Z248" s="16" t="s">
        <v>27</v>
      </c>
    </row>
    <row r="249" spans="1:26" x14ac:dyDescent="0.3">
      <c r="A249" s="10" t="s">
        <v>3557</v>
      </c>
      <c r="B249" s="11">
        <v>45780</v>
      </c>
      <c r="C249" s="12" t="s">
        <v>2441</v>
      </c>
      <c r="D249" s="12" t="str">
        <f>_xlfn.XLOOKUP(Sales_Transactions!$C249,Customer!$A$2:$A$701,Customer!$B$2:$B$701,"Missing")</f>
        <v>Senthil Sekar</v>
      </c>
      <c r="E249" s="39" t="str">
        <f>_xlfn.XLOOKUP(Table14[[#This Row],[Customer_ID]],Table10[Customer_ID],Table10[Membership],"Missing Membership")</f>
        <v>Bronze</v>
      </c>
      <c r="F249" s="10" t="s">
        <v>280</v>
      </c>
      <c r="G249" s="12" t="str">
        <f>_xlfn.XLOOKUP(Sales_Transactions!$F249,Products!$A$2:$A$151,Products!$B$2:$B$151,"missing product")</f>
        <v>Nescafe Coffee 500g</v>
      </c>
      <c r="H249" s="12" t="str">
        <f>_xlfn.XLOOKUP(Sales_Transactions!$F249,Table9[Product_ID],Table9[Category],"Missing Catogory")</f>
        <v>Beverages</v>
      </c>
      <c r="I249" s="12" t="s">
        <v>518</v>
      </c>
      <c r="J249" s="12" t="str">
        <f>_xlfn.XLOOKUP(Sales_Transactions!$I249,Store!$A$2:$A$181,Store!$B$2:$B$181,"Missing Store")</f>
        <v>FreshMart Nagpur Central</v>
      </c>
      <c r="K249" s="12" t="str">
        <f>_xlfn.XLOOKUP(Sales_Transactions!$I249,Store!$A$2:$A$181,Store!$D$2:$D$181,"East")</f>
        <v>West</v>
      </c>
      <c r="L249" s="12" t="s">
        <v>519</v>
      </c>
      <c r="M249" s="12" t="s">
        <v>5333</v>
      </c>
      <c r="N249" s="12" t="str">
        <f>_xlfn.XLOOKUP(Sales_Transactions!$L249,Table12[Employee_ID],Table12[Department],"Missing Department")</f>
        <v>Sales</v>
      </c>
      <c r="O249" s="12">
        <v>2</v>
      </c>
      <c r="P249" s="13">
        <v>124.84</v>
      </c>
      <c r="Q249" s="12">
        <v>20</v>
      </c>
      <c r="R249" s="13">
        <v>49.94</v>
      </c>
      <c r="S249" s="13">
        <v>229.7</v>
      </c>
      <c r="T249" s="13">
        <v>194.7</v>
      </c>
      <c r="U249" s="13">
        <v>35</v>
      </c>
      <c r="V249" s="12" t="s">
        <v>40</v>
      </c>
      <c r="W249" s="12" t="s">
        <v>24</v>
      </c>
      <c r="X249" s="12" t="s">
        <v>25</v>
      </c>
      <c r="Y249" s="12" t="s">
        <v>732</v>
      </c>
      <c r="Z249" s="12" t="s">
        <v>27</v>
      </c>
    </row>
    <row r="250" spans="1:26" x14ac:dyDescent="0.3">
      <c r="A250" s="14" t="s">
        <v>3565</v>
      </c>
      <c r="B250" s="15">
        <v>45831</v>
      </c>
      <c r="C250" s="16" t="s">
        <v>940</v>
      </c>
      <c r="D250" s="16" t="str">
        <f>_xlfn.XLOOKUP(Sales_Transactions!$C250,Customer!$A$2:$A$701,Customer!$B$2:$B$701,"Missing")</f>
        <v>Ovi Reddy</v>
      </c>
      <c r="E250" s="38" t="str">
        <f>_xlfn.XLOOKUP(Table14[[#This Row],[Customer_ID]],Table10[Customer_ID],Table10[Membership],"Missing Membership")</f>
        <v>Silver</v>
      </c>
      <c r="F250" s="14" t="s">
        <v>604</v>
      </c>
      <c r="G250" s="16" t="str">
        <f>_xlfn.XLOOKUP(Sales_Transactions!$F250,Products!$A$2:$A$151,Products!$B$2:$B$151,"missing product")</f>
        <v>Organic Fresh Fresh Vegetables 200g</v>
      </c>
      <c r="H250" s="16" t="str">
        <f>_xlfn.XLOOKUP(Sales_Transactions!$F250,Table9[Product_ID],Table9[Category],"Missing Catogory")</f>
        <v>Vegetables</v>
      </c>
      <c r="I250" s="16" t="s">
        <v>611</v>
      </c>
      <c r="J250" s="16" t="str">
        <f>_xlfn.XLOOKUP(Sales_Transactions!$I250,Store!$A$2:$A$181,Store!$B$2:$B$181,"Missing Store")</f>
        <v>FreshMart Coimbatore Circle</v>
      </c>
      <c r="K250" s="16" t="str">
        <f>_xlfn.XLOOKUP(Sales_Transactions!$I250,Store!$A$2:$A$181,Store!$D$2:$D$181,"East")</f>
        <v>South</v>
      </c>
      <c r="L250" s="16" t="s">
        <v>1265</v>
      </c>
      <c r="M250" s="16" t="s">
        <v>6214</v>
      </c>
      <c r="N250" s="16" t="str">
        <f>_xlfn.XLOOKUP(Sales_Transactions!$L250,Table12[Employee_ID],Table12[Department],"Missing Department")</f>
        <v>Store Manager</v>
      </c>
      <c r="O250" s="16">
        <v>4</v>
      </c>
      <c r="P250" s="17">
        <v>75.680000000000007</v>
      </c>
      <c r="Q250" s="16">
        <v>0</v>
      </c>
      <c r="R250" s="17">
        <v>0</v>
      </c>
      <c r="S250" s="17">
        <v>302.72000000000003</v>
      </c>
      <c r="T250" s="17">
        <v>248.56</v>
      </c>
      <c r="U250" s="17">
        <v>54.16</v>
      </c>
      <c r="V250" s="16" t="s">
        <v>40</v>
      </c>
      <c r="W250" s="16" t="s">
        <v>345</v>
      </c>
      <c r="X250" s="16" t="s">
        <v>25</v>
      </c>
      <c r="Y250" s="16" t="s">
        <v>3566</v>
      </c>
      <c r="Z250" s="16" t="s">
        <v>49</v>
      </c>
    </row>
    <row r="251" spans="1:26" x14ac:dyDescent="0.3">
      <c r="A251" s="10" t="s">
        <v>3574</v>
      </c>
      <c r="B251" s="11">
        <v>46049</v>
      </c>
      <c r="C251" s="12" t="s">
        <v>3112</v>
      </c>
      <c r="D251" s="12" t="str">
        <f>_xlfn.XLOOKUP(Sales_Transactions!$C251,Customer!$A$2:$A$701,Customer!$B$2:$B$701,"Missing")</f>
        <v>Hari Raj</v>
      </c>
      <c r="E251" s="39" t="str">
        <f>_xlfn.XLOOKUP(Table14[[#This Row],[Customer_ID]],Table10[Customer_ID],Table10[Membership],"Missing Membership")</f>
        <v>Gold</v>
      </c>
      <c r="F251" s="10" t="s">
        <v>247</v>
      </c>
      <c r="G251" s="12" t="str">
        <f>_xlfn.XLOOKUP(Sales_Transactions!$F251,Products!$A$2:$A$151,Products!$B$2:$B$151,"missing product")</f>
        <v>Fortune Coconut Oil 500g</v>
      </c>
      <c r="H251" s="12" t="str">
        <f>_xlfn.XLOOKUP(Sales_Transactions!$F251,Table9[Product_ID],Table9[Category],"Missing Catogory")</f>
        <v>Oil</v>
      </c>
      <c r="I251" s="12" t="s">
        <v>851</v>
      </c>
      <c r="J251" s="12" t="str">
        <f>_xlfn.XLOOKUP(Sales_Transactions!$I251,Store!$A$2:$A$181,Store!$B$2:$B$181,"Missing Store")</f>
        <v>FreshMart Erode Extension</v>
      </c>
      <c r="K251" s="12" t="str">
        <f>_xlfn.XLOOKUP(Sales_Transactions!$I251,Store!$A$2:$A$181,Store!$D$2:$D$181,"East")</f>
        <v>South</v>
      </c>
      <c r="L251" s="12" t="s">
        <v>997</v>
      </c>
      <c r="M251" s="12" t="s">
        <v>6286</v>
      </c>
      <c r="N251" s="12" t="str">
        <f>_xlfn.XLOOKUP(Sales_Transactions!$L251,Table12[Employee_ID],Table12[Department],"Missing Department")</f>
        <v>Store Manager</v>
      </c>
      <c r="O251" s="12">
        <v>3</v>
      </c>
      <c r="P251" s="13">
        <v>330.49</v>
      </c>
      <c r="Q251" s="12">
        <v>0</v>
      </c>
      <c r="R251" s="13">
        <v>0</v>
      </c>
      <c r="S251" s="13">
        <v>991.47</v>
      </c>
      <c r="T251" s="13">
        <v>814.59</v>
      </c>
      <c r="U251" s="13">
        <v>176.88</v>
      </c>
      <c r="V251" s="12" t="s">
        <v>40</v>
      </c>
      <c r="W251" s="12" t="s">
        <v>24</v>
      </c>
      <c r="X251" s="12" t="s">
        <v>55</v>
      </c>
      <c r="Y251" s="12" t="s">
        <v>630</v>
      </c>
      <c r="Z251" s="12" t="s">
        <v>49</v>
      </c>
    </row>
    <row r="252" spans="1:26" x14ac:dyDescent="0.3">
      <c r="A252" s="14" t="s">
        <v>3586</v>
      </c>
      <c r="B252" s="15">
        <v>45952</v>
      </c>
      <c r="C252" s="16" t="s">
        <v>541</v>
      </c>
      <c r="D252" s="16" t="str">
        <f>_xlfn.XLOOKUP(Sales_Transactions!$C252,Customer!$A$2:$A$701,Customer!$B$2:$B$701,"Missing")</f>
        <v>Jagan Pandian</v>
      </c>
      <c r="E252" s="38" t="str">
        <f>_xlfn.XLOOKUP(Table14[[#This Row],[Customer_ID]],Table10[Customer_ID],Table10[Membership],"Missing Membership")</f>
        <v>Gold</v>
      </c>
      <c r="F252" s="14" t="s">
        <v>349</v>
      </c>
      <c r="G252" s="16" t="str">
        <f>_xlfn.XLOOKUP(Sales_Transactions!$F252,Products!$A$2:$A$151,Products!$B$2:$B$151,"missing product")</f>
        <v>Himalaya Skin Care Combo</v>
      </c>
      <c r="H252" s="16" t="str">
        <f>_xlfn.XLOOKUP(Sales_Transactions!$F252,Table9[Product_ID],Table9[Category],"Missing Catogory")</f>
        <v>Personal Care</v>
      </c>
      <c r="I252" s="16" t="s">
        <v>770</v>
      </c>
      <c r="J252" s="16" t="str">
        <f>_xlfn.XLOOKUP(Sales_Transactions!$I252,Store!$A$2:$A$181,Store!$B$2:$B$181,"Missing Store")</f>
        <v>FreshMart Tiruppur Bypass</v>
      </c>
      <c r="K252" s="16" t="str">
        <f>_xlfn.XLOOKUP(Sales_Transactions!$I252,Store!$A$2:$A$181,Store!$D$2:$D$181,"East")</f>
        <v>South</v>
      </c>
      <c r="L252" s="16" t="s">
        <v>239</v>
      </c>
      <c r="M252" s="16" t="s">
        <v>6235</v>
      </c>
      <c r="N252" s="16" t="str">
        <f>_xlfn.XLOOKUP(Sales_Transactions!$L252,Table12[Employee_ID],Table12[Department],"Missing Department")</f>
        <v>Sales</v>
      </c>
      <c r="O252" s="16">
        <v>8</v>
      </c>
      <c r="P252" s="17">
        <v>468.1</v>
      </c>
      <c r="Q252" s="16">
        <v>5</v>
      </c>
      <c r="R252" s="17">
        <v>187.24</v>
      </c>
      <c r="S252" s="17">
        <v>3557.56</v>
      </c>
      <c r="T252" s="17">
        <v>2604.88</v>
      </c>
      <c r="U252" s="17">
        <v>952.68</v>
      </c>
      <c r="V252" s="16" t="s">
        <v>40</v>
      </c>
      <c r="W252" s="16" t="s">
        <v>24</v>
      </c>
      <c r="X252" s="16" t="s">
        <v>25</v>
      </c>
      <c r="Y252" s="16" t="s">
        <v>173</v>
      </c>
      <c r="Z252" s="16" t="s">
        <v>49</v>
      </c>
    </row>
    <row r="253" spans="1:26" x14ac:dyDescent="0.3">
      <c r="A253" s="10" t="s">
        <v>3589</v>
      </c>
      <c r="B253" s="11">
        <v>45882</v>
      </c>
      <c r="C253" s="12" t="s">
        <v>1013</v>
      </c>
      <c r="D253" s="12" t="str">
        <f>_xlfn.XLOOKUP(Sales_Transactions!$C253,Customer!$A$2:$A$701,Customer!$B$2:$B$701,"Missing")</f>
        <v>Udhay Pandian</v>
      </c>
      <c r="E253" s="39" t="str">
        <f>_xlfn.XLOOKUP(Table14[[#This Row],[Customer_ID]],Table10[Customer_ID],Table10[Membership],"Missing Membership")</f>
        <v>Gold</v>
      </c>
      <c r="F253" s="10" t="s">
        <v>1676</v>
      </c>
      <c r="G253" s="12" t="str">
        <f>_xlfn.XLOOKUP(Sales_Transactions!$F253,Products!$A$2:$A$151,Products!$B$2:$B$151,"missing product")</f>
        <v>Amul Butter 1L</v>
      </c>
      <c r="H253" s="12" t="str">
        <f>_xlfn.XLOOKUP(Sales_Transactions!$F253,Table9[Product_ID],Table9[Category],"Missing Catogory")</f>
        <v>Dairy</v>
      </c>
      <c r="I253" s="12" t="s">
        <v>395</v>
      </c>
      <c r="J253" s="12" t="str">
        <f>_xlfn.XLOOKUP(Sales_Transactions!$I253,Store!$A$2:$A$181,Store!$B$2:$B$181,"Missing Store")</f>
        <v>FreshMart Mumbai Enclave</v>
      </c>
      <c r="K253" s="12" t="str">
        <f>_xlfn.XLOOKUP(Sales_Transactions!$I253,Store!$A$2:$A$181,Store!$D$2:$D$181,"East")</f>
        <v>West</v>
      </c>
      <c r="L253" s="12" t="s">
        <v>951</v>
      </c>
      <c r="M253" s="12" t="s">
        <v>4856</v>
      </c>
      <c r="N253" s="12" t="str">
        <f>_xlfn.XLOOKUP(Sales_Transactions!$L253,Table12[Employee_ID],Table12[Department],"Missing Department")</f>
        <v>Billing</v>
      </c>
      <c r="O253" s="12">
        <v>3</v>
      </c>
      <c r="P253" s="13">
        <v>344.73</v>
      </c>
      <c r="Q253" s="12">
        <v>0</v>
      </c>
      <c r="R253" s="13">
        <v>0</v>
      </c>
      <c r="S253" s="13">
        <v>1034.19</v>
      </c>
      <c r="T253" s="13">
        <v>798.3</v>
      </c>
      <c r="U253" s="13">
        <v>235.89</v>
      </c>
      <c r="V253" s="12" t="s">
        <v>40</v>
      </c>
      <c r="W253" s="12" t="s">
        <v>24</v>
      </c>
      <c r="X253" s="12" t="s">
        <v>55</v>
      </c>
      <c r="Y253" s="12" t="s">
        <v>2265</v>
      </c>
      <c r="Z253" s="12" t="s">
        <v>49</v>
      </c>
    </row>
    <row r="254" spans="1:26" x14ac:dyDescent="0.3">
      <c r="A254" s="14" t="s">
        <v>3610</v>
      </c>
      <c r="B254" s="15">
        <v>45974</v>
      </c>
      <c r="C254" s="16" t="s">
        <v>1562</v>
      </c>
      <c r="D254" s="16" t="str">
        <f>_xlfn.XLOOKUP(Sales_Transactions!$C254,Customer!$A$2:$A$701,Customer!$B$2:$B$701,"Missing")</f>
        <v>Hariharan Gounder</v>
      </c>
      <c r="E254" s="38" t="str">
        <f>_xlfn.XLOOKUP(Table14[[#This Row],[Customer_ID]],Table10[Customer_ID],Table10[Membership],"Missing Membership")</f>
        <v>Gold</v>
      </c>
      <c r="F254" s="14" t="s">
        <v>1321</v>
      </c>
      <c r="G254" s="16" t="str">
        <f>_xlfn.XLOOKUP(Sales_Transactions!$F254,Products!$A$2:$A$151,Products!$B$2:$B$151,"missing product")</f>
        <v>ITC Frozen Vegetables 250ml v2</v>
      </c>
      <c r="H254" s="16" t="str">
        <f>_xlfn.XLOOKUP(Sales_Transactions!$F254,Table9[Product_ID],Table9[Category],"Missing Catogory")</f>
        <v>Frozen Foods</v>
      </c>
      <c r="I254" s="16" t="s">
        <v>670</v>
      </c>
      <c r="J254" s="16" t="str">
        <f>_xlfn.XLOOKUP(Sales_Transactions!$I254,Store!$A$2:$A$181,Store!$B$2:$B$181,"Missing Store")</f>
        <v>FreshMart Mumbai Extension</v>
      </c>
      <c r="K254" s="16" t="str">
        <f>_xlfn.XLOOKUP(Sales_Transactions!$I254,Store!$A$2:$A$181,Store!$D$2:$D$181,"East")</f>
        <v>West</v>
      </c>
      <c r="L254" s="16" t="s">
        <v>755</v>
      </c>
      <c r="M254" s="16" t="s">
        <v>6370</v>
      </c>
      <c r="N254" s="16" t="str">
        <f>_xlfn.XLOOKUP(Sales_Transactions!$L254,Table12[Employee_ID],Table12[Department],"Missing Department")</f>
        <v>Cashier</v>
      </c>
      <c r="O254" s="16">
        <v>6</v>
      </c>
      <c r="P254" s="17">
        <v>259.55</v>
      </c>
      <c r="Q254" s="16">
        <v>0</v>
      </c>
      <c r="R254" s="17">
        <v>0</v>
      </c>
      <c r="S254" s="17">
        <v>1557.3</v>
      </c>
      <c r="T254" s="17">
        <v>1249.32</v>
      </c>
      <c r="U254" s="17">
        <v>307.98</v>
      </c>
      <c r="V254" s="16" t="s">
        <v>40</v>
      </c>
      <c r="W254" s="16" t="s">
        <v>24</v>
      </c>
      <c r="X254" s="16" t="s">
        <v>33</v>
      </c>
      <c r="Y254" s="16" t="s">
        <v>461</v>
      </c>
      <c r="Z254" s="16" t="s">
        <v>49</v>
      </c>
    </row>
    <row r="255" spans="1:26" x14ac:dyDescent="0.3">
      <c r="A255" s="10" t="s">
        <v>3612</v>
      </c>
      <c r="B255" s="11">
        <v>46061</v>
      </c>
      <c r="C255" s="12" t="s">
        <v>483</v>
      </c>
      <c r="D255" s="12" t="str">
        <f>_xlfn.XLOOKUP(Sales_Transactions!$C255,Customer!$A$2:$A$701,Customer!$B$2:$B$701,"Missing")</f>
        <v>Kavya Subramaniam</v>
      </c>
      <c r="E255" s="39" t="str">
        <f>_xlfn.XLOOKUP(Table14[[#This Row],[Customer_ID]],Table10[Customer_ID],Table10[Membership],"Missing Membership")</f>
        <v>Bronze</v>
      </c>
      <c r="F255" s="10" t="s">
        <v>1328</v>
      </c>
      <c r="G255" s="12" t="str">
        <f>_xlfn.XLOOKUP(Sales_Transactions!$F255,Products!$A$2:$A$151,Products!$B$2:$B$151,"missing product")</f>
        <v>Eveready Batteries 250ml</v>
      </c>
      <c r="H255" s="12" t="str">
        <f>_xlfn.XLOOKUP(Sales_Transactions!$F255,Table9[Product_ID],Table9[Category],"Missing Catogory")</f>
        <v>Household</v>
      </c>
      <c r="I255" s="12" t="s">
        <v>198</v>
      </c>
      <c r="J255" s="12" t="str">
        <f>_xlfn.XLOOKUP(Sales_Transactions!$I255,Store!$A$2:$A$181,Store!$B$2:$B$181,"Missing Store")</f>
        <v>FreshMart Salem Extension</v>
      </c>
      <c r="K255" s="12" t="str">
        <f>_xlfn.XLOOKUP(Sales_Transactions!$I255,Store!$A$2:$A$181,Store!$D$2:$D$181,"East")</f>
        <v>South</v>
      </c>
      <c r="L255" s="12" t="s">
        <v>666</v>
      </c>
      <c r="M255" s="12" t="s">
        <v>6360</v>
      </c>
      <c r="N255" s="12" t="str">
        <f>_xlfn.XLOOKUP(Sales_Transactions!$L255,Table12[Employee_ID],Table12[Department],"Missing Department")</f>
        <v>Store Manager</v>
      </c>
      <c r="O255" s="12">
        <v>2</v>
      </c>
      <c r="P255" s="13">
        <v>55.81</v>
      </c>
      <c r="Q255" s="12">
        <v>20</v>
      </c>
      <c r="R255" s="13">
        <v>22.32</v>
      </c>
      <c r="S255" s="13">
        <v>102.7</v>
      </c>
      <c r="T255" s="13">
        <v>89.92</v>
      </c>
      <c r="U255" s="13">
        <v>12.78</v>
      </c>
      <c r="V255" s="12" t="s">
        <v>40</v>
      </c>
      <c r="W255" s="12" t="s">
        <v>345</v>
      </c>
      <c r="X255" s="12" t="s">
        <v>25</v>
      </c>
      <c r="Y255" s="12" t="s">
        <v>907</v>
      </c>
      <c r="Z255" s="12" t="s">
        <v>27</v>
      </c>
    </row>
    <row r="256" spans="1:26" x14ac:dyDescent="0.3">
      <c r="A256" s="14" t="s">
        <v>3620</v>
      </c>
      <c r="B256" s="15">
        <v>45914</v>
      </c>
      <c r="C256" s="16" t="s">
        <v>564</v>
      </c>
      <c r="D256" s="16" t="str">
        <f>_xlfn.XLOOKUP(Sales_Transactions!$C256,Customer!$A$2:$A$701,Customer!$B$2:$B$701,"Missing")</f>
        <v>Anand Subramaniam</v>
      </c>
      <c r="E256" s="38" t="str">
        <f>_xlfn.XLOOKUP(Table14[[#This Row],[Customer_ID]],Table10[Customer_ID],Table10[Membership],"Missing Membership")</f>
        <v>Gold</v>
      </c>
      <c r="F256" s="14" t="s">
        <v>2541</v>
      </c>
      <c r="G256" s="16" t="str">
        <f>_xlfn.XLOOKUP(Sales_Transactions!$F256,Products!$A$2:$A$151,Products!$B$2:$B$151,"missing product")</f>
        <v>ITC Ice Cream 250ml</v>
      </c>
      <c r="H256" s="16" t="str">
        <f>_xlfn.XLOOKUP(Sales_Transactions!$F256,Table9[Product_ID],Table9[Category],"Missing Catogory")</f>
        <v>Frozen Foods</v>
      </c>
      <c r="I256" s="16" t="s">
        <v>380</v>
      </c>
      <c r="J256" s="16" t="str">
        <f>_xlfn.XLOOKUP(Sales_Transactions!$I256,Store!$A$2:$A$181,Store!$B$2:$B$181,"Missing Store")</f>
        <v>FreshMart Ahmedabad Complex</v>
      </c>
      <c r="K256" s="16" t="str">
        <f>_xlfn.XLOOKUP(Sales_Transactions!$I256,Store!$A$2:$A$181,Store!$D$2:$D$181,"East")</f>
        <v>South</v>
      </c>
      <c r="L256" s="16" t="s">
        <v>2208</v>
      </c>
      <c r="M256" s="16" t="s">
        <v>6217</v>
      </c>
      <c r="N256" s="16" t="str">
        <f>_xlfn.XLOOKUP(Sales_Transactions!$L256,Table12[Employee_ID],Table12[Department],"Missing Department")</f>
        <v>Inventory</v>
      </c>
      <c r="O256" s="16">
        <v>7</v>
      </c>
      <c r="P256" s="17">
        <v>58.27</v>
      </c>
      <c r="Q256" s="16">
        <v>10</v>
      </c>
      <c r="R256" s="17">
        <v>40.79</v>
      </c>
      <c r="S256" s="17">
        <v>422.17</v>
      </c>
      <c r="T256" s="17">
        <v>339.01</v>
      </c>
      <c r="U256" s="17">
        <v>83.16</v>
      </c>
      <c r="V256" s="16" t="s">
        <v>40</v>
      </c>
      <c r="W256" s="16" t="s">
        <v>24</v>
      </c>
      <c r="X256" s="16" t="s">
        <v>25</v>
      </c>
      <c r="Y256" s="16" t="s">
        <v>983</v>
      </c>
      <c r="Z256" s="16" t="s">
        <v>27</v>
      </c>
    </row>
    <row r="257" spans="1:26" x14ac:dyDescent="0.3">
      <c r="A257" s="10" t="s">
        <v>3623</v>
      </c>
      <c r="B257" s="11">
        <v>45942</v>
      </c>
      <c r="C257" s="12" t="s">
        <v>977</v>
      </c>
      <c r="D257" s="12" t="str">
        <f>_xlfn.XLOOKUP(Sales_Transactions!$C257,Customer!$A$2:$A$701,Customer!$B$2:$B$701,"Missing")</f>
        <v>Mala Nair</v>
      </c>
      <c r="E257" s="39" t="str">
        <f>_xlfn.XLOOKUP(Table14[[#This Row],[Customer_ID]],Table10[Customer_ID],Table10[Membership],"Missing Membership")</f>
        <v>Gold</v>
      </c>
      <c r="F257" s="10" t="s">
        <v>409</v>
      </c>
      <c r="G257" s="12" t="str">
        <f>_xlfn.XLOOKUP(Sales_Transactions!$F257,Products!$A$2:$A$151,Products!$B$2:$B$151,"missing product")</f>
        <v>Local Bakers Buns 1kg</v>
      </c>
      <c r="H257" s="12" t="str">
        <f>_xlfn.XLOOKUP(Sales_Transactions!$F257,Table9[Product_ID],Table9[Category],"Missing Catogory")</f>
        <v>Bakery</v>
      </c>
      <c r="I257" s="12" t="s">
        <v>513</v>
      </c>
      <c r="J257" s="12" t="str">
        <f>_xlfn.XLOOKUP(Sales_Transactions!$I257,Store!$A$2:$A$181,Store!$B$2:$B$181,"Missing Store")</f>
        <v>FreshMart Lucknow Main Road</v>
      </c>
      <c r="K257" s="12" t="str">
        <f>_xlfn.XLOOKUP(Sales_Transactions!$I257,Store!$A$2:$A$181,Store!$D$2:$D$181,"East")</f>
        <v>North</v>
      </c>
      <c r="L257" s="12" t="s">
        <v>2947</v>
      </c>
      <c r="M257" s="12" t="s">
        <v>6221</v>
      </c>
      <c r="N257" s="12" t="str">
        <f>_xlfn.XLOOKUP(Sales_Transactions!$L257,Table12[Employee_ID],Table12[Department],"Missing Department")</f>
        <v>Billing</v>
      </c>
      <c r="O257" s="12">
        <v>5</v>
      </c>
      <c r="P257" s="13">
        <v>340.64</v>
      </c>
      <c r="Q257" s="12">
        <v>0</v>
      </c>
      <c r="R257" s="13">
        <v>0</v>
      </c>
      <c r="S257" s="12" t="s">
        <v>3624</v>
      </c>
      <c r="T257" s="13">
        <v>923.7</v>
      </c>
      <c r="U257" s="13">
        <v>1034.98</v>
      </c>
      <c r="V257" s="12" t="s">
        <v>40</v>
      </c>
      <c r="W257" s="12" t="s">
        <v>24</v>
      </c>
      <c r="X257" s="12" t="s">
        <v>25</v>
      </c>
      <c r="Y257" s="12" t="s">
        <v>2684</v>
      </c>
      <c r="Z257" s="12" t="s">
        <v>27</v>
      </c>
    </row>
    <row r="258" spans="1:26" x14ac:dyDescent="0.3">
      <c r="A258" s="14" t="s">
        <v>3626</v>
      </c>
      <c r="B258" s="15">
        <v>45886</v>
      </c>
      <c r="C258" s="16" t="s">
        <v>1227</v>
      </c>
      <c r="D258" s="16" t="str">
        <f>_xlfn.XLOOKUP(Sales_Transactions!$C258,Customer!$A$2:$A$701,Customer!$B$2:$B$701,"Missing")</f>
        <v>Tara Chettiar</v>
      </c>
      <c r="E258" s="38" t="str">
        <f>_xlfn.XLOOKUP(Table14[[#This Row],[Customer_ID]],Table10[Customer_ID],Table10[Membership],"Missing Membership")</f>
        <v>Gold</v>
      </c>
      <c r="F258" s="14" t="s">
        <v>95</v>
      </c>
      <c r="G258" s="16" t="str">
        <f>_xlfn.XLOOKUP(Sales_Transactions!$F258,Products!$A$2:$A$151,Products!$B$2:$B$151,"missing product")</f>
        <v>Lizol Dishwash 200g</v>
      </c>
      <c r="H258" s="16" t="str">
        <f>_xlfn.XLOOKUP(Sales_Transactions!$F258,Table9[Product_ID],Table9[Category],"Missing Catogory")</f>
        <v>Cleaning</v>
      </c>
      <c r="I258" s="16" t="s">
        <v>243</v>
      </c>
      <c r="J258" s="16" t="str">
        <f>_xlfn.XLOOKUP(Sales_Transactions!$I258,Store!$A$2:$A$181,Store!$B$2:$B$181,"Missing Store")</f>
        <v>FreshMart Tiruppur Complex</v>
      </c>
      <c r="K258" s="16" t="str">
        <f>_xlfn.XLOOKUP(Sales_Transactions!$I258,Store!$A$2:$A$181,Store!$D$2:$D$181,"East")</f>
        <v>South</v>
      </c>
      <c r="L258" s="16" t="s">
        <v>222</v>
      </c>
      <c r="M258" s="16" t="s">
        <v>5010</v>
      </c>
      <c r="N258" s="16" t="str">
        <f>_xlfn.XLOOKUP(Sales_Transactions!$L258,Table12[Employee_ID],Table12[Department],"Missing Department")</f>
        <v>Sales</v>
      </c>
      <c r="O258" s="16">
        <v>3</v>
      </c>
      <c r="P258" s="17">
        <v>568.76</v>
      </c>
      <c r="Q258" s="16">
        <v>0</v>
      </c>
      <c r="R258" s="17">
        <v>0</v>
      </c>
      <c r="S258" s="17">
        <v>1962.22</v>
      </c>
      <c r="T258" s="17">
        <v>1187.6099999999999</v>
      </c>
      <c r="U258" s="17">
        <v>774.61</v>
      </c>
      <c r="V258" s="16" t="s">
        <v>40</v>
      </c>
      <c r="W258" s="16" t="s">
        <v>24</v>
      </c>
      <c r="X258" s="16" t="s">
        <v>25</v>
      </c>
      <c r="Y258" s="16" t="s">
        <v>1266</v>
      </c>
      <c r="Z258" s="16" t="s">
        <v>27</v>
      </c>
    </row>
    <row r="259" spans="1:26" x14ac:dyDescent="0.3">
      <c r="A259" s="10" t="s">
        <v>3634</v>
      </c>
      <c r="B259" s="11">
        <v>45952</v>
      </c>
      <c r="C259" s="12" t="s">
        <v>1527</v>
      </c>
      <c r="D259" s="12" t="str">
        <f>_xlfn.XLOOKUP(Sales_Transactions!$C259,Customer!$A$2:$A$701,Customer!$B$2:$B$701,"Missing")</f>
        <v>Kalpana Nair</v>
      </c>
      <c r="E259" s="39" t="str">
        <f>_xlfn.XLOOKUP(Table14[[#This Row],[Customer_ID]],Table10[Customer_ID],Table10[Membership],"Missing Membership")</f>
        <v>Silver</v>
      </c>
      <c r="F259" s="10" t="s">
        <v>264</v>
      </c>
      <c r="G259" s="12" t="str">
        <f>_xlfn.XLOOKUP(Sales_Transactions!$F259,Products!$A$2:$A$151,Products!$B$2:$B$151,"missing product")</f>
        <v>Nescafe Soft Drinks Pack</v>
      </c>
      <c r="H259" s="12" t="str">
        <f>_xlfn.XLOOKUP(Sales_Transactions!$F259,Table9[Product_ID],Table9[Category],"Missing Catogory")</f>
        <v>Beverages</v>
      </c>
      <c r="I259" s="12" t="s">
        <v>863</v>
      </c>
      <c r="J259" s="12" t="str">
        <f>_xlfn.XLOOKUP(Sales_Transactions!$I259,Store!$A$2:$A$181,Store!$B$2:$B$181,"Missing Store")</f>
        <v>FreshMart Kochi Extension</v>
      </c>
      <c r="K259" s="12" t="str">
        <f>_xlfn.XLOOKUP(Sales_Transactions!$I259,Store!$A$2:$A$181,Store!$D$2:$D$181,"East")</f>
        <v>South</v>
      </c>
      <c r="L259" s="12" t="s">
        <v>3635</v>
      </c>
      <c r="M259" s="12" t="s">
        <v>5077</v>
      </c>
      <c r="N259" s="12" t="str">
        <f>_xlfn.XLOOKUP(Sales_Transactions!$L259,Table12[Employee_ID],Table12[Department],"Missing Department")</f>
        <v>Sales</v>
      </c>
      <c r="O259" s="12">
        <v>5</v>
      </c>
      <c r="P259" s="13">
        <v>383.51</v>
      </c>
      <c r="Q259" s="12">
        <v>0</v>
      </c>
      <c r="R259" s="13">
        <v>0</v>
      </c>
      <c r="S259" s="13">
        <v>1917.55</v>
      </c>
      <c r="T259" s="13">
        <v>1429.5</v>
      </c>
      <c r="U259" s="13">
        <v>488.05</v>
      </c>
      <c r="V259" s="12" t="s">
        <v>40</v>
      </c>
      <c r="W259" s="12" t="s">
        <v>24</v>
      </c>
      <c r="X259" s="12" t="s">
        <v>55</v>
      </c>
      <c r="Y259" s="12" t="s">
        <v>1413</v>
      </c>
      <c r="Z259" s="12" t="s">
        <v>49</v>
      </c>
    </row>
    <row r="260" spans="1:26" x14ac:dyDescent="0.3">
      <c r="A260" s="14" t="s">
        <v>3652</v>
      </c>
      <c r="B260" s="15">
        <v>45834</v>
      </c>
      <c r="C260" s="16" t="s">
        <v>603</v>
      </c>
      <c r="D260" s="16" t="str">
        <f>_xlfn.XLOOKUP(Sales_Transactions!$C260,Customer!$A$2:$A$701,Customer!$B$2:$B$701,"Missing")</f>
        <v>Thenmozhi Devi</v>
      </c>
      <c r="E260" s="38" t="str">
        <f>_xlfn.XLOOKUP(Table14[[#This Row],[Customer_ID]],Table10[Customer_ID],Table10[Membership],"Missing Membership")</f>
        <v>Gold</v>
      </c>
      <c r="F260" s="14" t="s">
        <v>214</v>
      </c>
      <c r="G260" s="16" t="str">
        <f>_xlfn.XLOOKUP(Sales_Transactions!$F260,Products!$A$2:$A$151,Products!$B$2:$B$151,"missing product")</f>
        <v>Cadbury Biscuits 250ml</v>
      </c>
      <c r="H260" s="16" t="str">
        <f>_xlfn.XLOOKUP(Sales_Transactions!$F260,Table9[Product_ID],Table9[Category],"Missing Catogory")</f>
        <v>Snacks</v>
      </c>
      <c r="I260" s="16" t="s">
        <v>588</v>
      </c>
      <c r="J260" s="16" t="str">
        <f>_xlfn.XLOOKUP(Sales_Transactions!$I260,Store!$A$2:$A$181,Store!$B$2:$B$181,"Missing Store")</f>
        <v>FreshMart Lucknow Complex</v>
      </c>
      <c r="K260" s="16" t="str">
        <f>_xlfn.XLOOKUP(Sales_Transactions!$I260,Store!$A$2:$A$181,Store!$D$2:$D$181,"East")</f>
        <v>North</v>
      </c>
      <c r="L260" s="16" t="s">
        <v>589</v>
      </c>
      <c r="M260" s="16" t="s">
        <v>6184</v>
      </c>
      <c r="N260" s="16" t="str">
        <f>_xlfn.XLOOKUP(Sales_Transactions!$L260,Table12[Employee_ID],Table12[Department],"Missing Department")</f>
        <v>Sales</v>
      </c>
      <c r="O260" s="16">
        <v>6</v>
      </c>
      <c r="P260" s="17">
        <v>158.31</v>
      </c>
      <c r="Q260" s="16">
        <v>5</v>
      </c>
      <c r="R260" s="17">
        <v>47.49</v>
      </c>
      <c r="S260" s="17">
        <v>902.37</v>
      </c>
      <c r="T260" s="17">
        <v>676.8</v>
      </c>
      <c r="U260" s="17">
        <v>225.57</v>
      </c>
      <c r="V260" s="16" t="s">
        <v>40</v>
      </c>
      <c r="W260" s="16" t="s">
        <v>24</v>
      </c>
      <c r="X260" s="16" t="s">
        <v>25</v>
      </c>
      <c r="Y260" s="16" t="s">
        <v>994</v>
      </c>
      <c r="Z260" s="16" t="s">
        <v>49</v>
      </c>
    </row>
    <row r="261" spans="1:26" x14ac:dyDescent="0.3">
      <c r="A261" s="10" t="s">
        <v>3671</v>
      </c>
      <c r="B261" s="11">
        <v>45888</v>
      </c>
      <c r="C261" s="12" t="s">
        <v>2111</v>
      </c>
      <c r="D261" s="12" t="str">
        <f>_xlfn.XLOOKUP(Sales_Transactions!$C261,Customer!$A$2:$A$701,Customer!$B$2:$B$701,"Missing")</f>
        <v>Banu Subramaniam</v>
      </c>
      <c r="E261" s="39" t="str">
        <f>_xlfn.XLOOKUP(Table14[[#This Row],[Customer_ID]],Table10[Customer_ID],Table10[Membership],"Missing Membership")</f>
        <v>Gold</v>
      </c>
      <c r="F261" s="10" t="s">
        <v>119</v>
      </c>
      <c r="G261" s="12" t="str">
        <f>_xlfn.XLOOKUP(Sales_Transactions!$F261,Products!$A$2:$A$151,Products!$B$2:$B$151,"missing product")</f>
        <v>Coca-Cola Coffee Combo</v>
      </c>
      <c r="H261" s="12" t="str">
        <f>_xlfn.XLOOKUP(Sales_Transactions!$F261,Table9[Product_ID],Table9[Category],"Missing Catogory")</f>
        <v>Beverages</v>
      </c>
      <c r="I261" s="12" t="s">
        <v>343</v>
      </c>
      <c r="J261" s="12" t="str">
        <f>_xlfn.XLOOKUP(Sales_Transactions!$I261,Store!$A$2:$A$181,Store!$B$2:$B$181,"Missing Store")</f>
        <v>FreshMart Mysuru Junction</v>
      </c>
      <c r="K261" s="12" t="str">
        <f>_xlfn.XLOOKUP(Sales_Transactions!$I261,Store!$A$2:$A$181,Store!$D$2:$D$181,"East")</f>
        <v>South</v>
      </c>
      <c r="L261" s="12" t="s">
        <v>344</v>
      </c>
      <c r="M261" s="12" t="s">
        <v>6340</v>
      </c>
      <c r="N261" s="12" t="str">
        <f>_xlfn.XLOOKUP(Sales_Transactions!$L261,Table12[Employee_ID],Table12[Department],"Missing Department")</f>
        <v>Operations</v>
      </c>
      <c r="O261" s="12">
        <v>8</v>
      </c>
      <c r="P261" s="13">
        <v>154.01</v>
      </c>
      <c r="Q261" s="12">
        <v>0</v>
      </c>
      <c r="R261" s="13">
        <v>0</v>
      </c>
      <c r="S261" s="13">
        <v>1232.08</v>
      </c>
      <c r="T261" s="13">
        <v>927.28</v>
      </c>
      <c r="U261" s="13">
        <v>304.8</v>
      </c>
      <c r="V261" s="12" t="s">
        <v>40</v>
      </c>
      <c r="W261" s="12" t="s">
        <v>24</v>
      </c>
      <c r="X261" s="12" t="s">
        <v>25</v>
      </c>
      <c r="Y261" s="12" t="s">
        <v>1046</v>
      </c>
      <c r="Z261" s="12" t="s">
        <v>49</v>
      </c>
    </row>
    <row r="262" spans="1:26" x14ac:dyDescent="0.3">
      <c r="A262" s="14" t="s">
        <v>3689</v>
      </c>
      <c r="B262" s="15">
        <v>45788</v>
      </c>
      <c r="C262" s="16" t="s">
        <v>3630</v>
      </c>
      <c r="D262" s="16" t="str">
        <f>_xlfn.XLOOKUP(Sales_Transactions!$C262,Customer!$A$2:$A$701,Customer!$B$2:$B$701,"Missing")</f>
        <v>Jayakumar Velan</v>
      </c>
      <c r="E262" s="38" t="str">
        <f>_xlfn.XLOOKUP(Table14[[#This Row],[Customer_ID]],Table10[Customer_ID],Table10[Membership],"Missing Membership")</f>
        <v>Silver</v>
      </c>
      <c r="F262" s="14" t="s">
        <v>2548</v>
      </c>
      <c r="G262" s="16" t="str">
        <f>_xlfn.XLOOKUP(Sales_Transactions!$F262,Products!$A$2:$A$151,Products!$B$2:$B$151,"missing product")</f>
        <v>Himalaya Soap 250ml</v>
      </c>
      <c r="H262" s="16" t="str">
        <f>_xlfn.XLOOKUP(Sales_Transactions!$F262,Table9[Product_ID],Table9[Category],"Missing Catogory")</f>
        <v>Personal Care</v>
      </c>
      <c r="I262" s="16" t="s">
        <v>1932</v>
      </c>
      <c r="J262" s="16" t="str">
        <f>_xlfn.XLOOKUP(Sales_Transactions!$I262,Store!$A$2:$A$181,Store!$B$2:$B$181,"Missing Store")</f>
        <v>FreshMart Jaipur Point</v>
      </c>
      <c r="K262" s="16" t="str">
        <f>_xlfn.XLOOKUP(Sales_Transactions!$I262,Store!$A$2:$A$181,Store!$D$2:$D$181,"East")</f>
        <v>North</v>
      </c>
      <c r="L262" s="16" t="s">
        <v>1378</v>
      </c>
      <c r="M262" s="16" t="s">
        <v>6321</v>
      </c>
      <c r="N262" s="16" t="str">
        <f>_xlfn.XLOOKUP(Sales_Transactions!$L262,Table12[Employee_ID],Table12[Department],"Missing Department")</f>
        <v>Sales</v>
      </c>
      <c r="O262" s="16">
        <v>1</v>
      </c>
      <c r="P262" s="17">
        <v>72.930000000000007</v>
      </c>
      <c r="Q262" s="16">
        <v>0</v>
      </c>
      <c r="R262" s="17">
        <v>0</v>
      </c>
      <c r="S262" s="17">
        <v>83.87</v>
      </c>
      <c r="T262" s="17">
        <v>54.25</v>
      </c>
      <c r="U262" s="17">
        <v>29.62</v>
      </c>
      <c r="V262" s="16" t="s">
        <v>40</v>
      </c>
      <c r="W262" s="16" t="s">
        <v>24</v>
      </c>
      <c r="X262" s="16" t="s">
        <v>25</v>
      </c>
      <c r="Y262" s="16" t="s">
        <v>896</v>
      </c>
      <c r="Z262" s="16" t="s">
        <v>27</v>
      </c>
    </row>
    <row r="263" spans="1:26" x14ac:dyDescent="0.3">
      <c r="A263" s="10" t="s">
        <v>3690</v>
      </c>
      <c r="B263" s="11">
        <v>45824</v>
      </c>
      <c r="C263" s="12" t="s">
        <v>603</v>
      </c>
      <c r="D263" s="12" t="str">
        <f>_xlfn.XLOOKUP(Sales_Transactions!$C263,Customer!$A$2:$A$701,Customer!$B$2:$B$701,"Missing")</f>
        <v>Thenmozhi Devi</v>
      </c>
      <c r="E263" s="39" t="str">
        <f>_xlfn.XLOOKUP(Table14[[#This Row],[Customer_ID]],Table10[Customer_ID],Table10[Membership],"Missing Membership")</f>
        <v>Gold</v>
      </c>
      <c r="F263" s="10" t="s">
        <v>302</v>
      </c>
      <c r="G263" s="12" t="str">
        <f>_xlfn.XLOOKUP(Sales_Transactions!$F263,Products!$A$2:$A$151,Products!$B$2:$B$151,"missing product")</f>
        <v>Harvest Gold Cookies 500g</v>
      </c>
      <c r="H263" s="12" t="str">
        <f>_xlfn.XLOOKUP(Sales_Transactions!$F263,Table9[Product_ID],Table9[Category],"Missing Catogory")</f>
        <v>Bakery</v>
      </c>
      <c r="I263" s="12" t="s">
        <v>680</v>
      </c>
      <c r="J263" s="12" t="str">
        <f>_xlfn.XLOOKUP(Sales_Transactions!$I263,Store!$A$2:$A$181,Store!$B$2:$B$181,"Missing Store")</f>
        <v>FreshMart Ahmedabad Crossing</v>
      </c>
      <c r="K263" s="12" t="str">
        <f>_xlfn.XLOOKUP(Sales_Transactions!$I263,Store!$A$2:$A$181,Store!$D$2:$D$181,"East")</f>
        <v>West</v>
      </c>
      <c r="L263" s="12" t="s">
        <v>1448</v>
      </c>
      <c r="M263" s="12" t="s">
        <v>6411</v>
      </c>
      <c r="N263" s="12" t="str">
        <f>_xlfn.XLOOKUP(Sales_Transactions!$L263,Table12[Employee_ID],Table12[Department],"Missing Department")</f>
        <v>Sales</v>
      </c>
      <c r="O263" s="12">
        <v>5</v>
      </c>
      <c r="P263" s="13">
        <v>345.01</v>
      </c>
      <c r="Q263" s="12">
        <v>0</v>
      </c>
      <c r="R263" s="13">
        <v>0</v>
      </c>
      <c r="S263" s="13">
        <v>1725.05</v>
      </c>
      <c r="T263" s="13">
        <v>1081.5999999999999</v>
      </c>
      <c r="U263" s="13">
        <v>643.45000000000005</v>
      </c>
      <c r="V263" s="12" t="s">
        <v>40</v>
      </c>
      <c r="W263" s="12" t="s">
        <v>24</v>
      </c>
      <c r="X263" s="12" t="s">
        <v>25</v>
      </c>
      <c r="Y263" s="12" t="s">
        <v>1842</v>
      </c>
      <c r="Z263" s="12" t="s">
        <v>49</v>
      </c>
    </row>
    <row r="264" spans="1:26" x14ac:dyDescent="0.3">
      <c r="A264" s="14" t="s">
        <v>3691</v>
      </c>
      <c r="B264" s="15">
        <v>45923</v>
      </c>
      <c r="C264" s="16" t="s">
        <v>785</v>
      </c>
      <c r="D264" s="16" t="str">
        <f>_xlfn.XLOOKUP(Sales_Transactions!$C264,Customer!$A$2:$A$701,Customer!$B$2:$B$701,"Missing")</f>
        <v>Prasath Mudaliar</v>
      </c>
      <c r="E264" s="38" t="str">
        <f>_xlfn.XLOOKUP(Table14[[#This Row],[Customer_ID]],Table10[Customer_ID],Table10[Membership],"Missing Membership")</f>
        <v>Bronze</v>
      </c>
      <c r="F264" s="14" t="s">
        <v>137</v>
      </c>
      <c r="G264" s="16" t="str">
        <f>_xlfn.XLOOKUP(Sales_Transactions!$F264,Products!$A$2:$A$151,Products!$B$2:$B$151,"missing product")</f>
        <v>Sakthi Powdered Spices 250ml</v>
      </c>
      <c r="H264" s="16" t="str">
        <f>_xlfn.XLOOKUP(Sales_Transactions!$F264,Table9[Product_ID],Table9[Category],"Missing Catogory")</f>
        <v>Masala</v>
      </c>
      <c r="I264" s="16" t="s">
        <v>1066</v>
      </c>
      <c r="J264" s="16" t="str">
        <f>_xlfn.XLOOKUP(Sales_Transactions!$I264,Store!$A$2:$A$181,Store!$B$2:$B$181,"Missing Store")</f>
        <v>FreshMart Mysuru Colony</v>
      </c>
      <c r="K264" s="16" t="str">
        <f>_xlfn.XLOOKUP(Sales_Transactions!$I264,Store!$A$2:$A$181,Store!$D$2:$D$181,"East")</f>
        <v>South</v>
      </c>
      <c r="L264" s="16" t="s">
        <v>1067</v>
      </c>
      <c r="M264" s="16" t="s">
        <v>6194</v>
      </c>
      <c r="N264" s="16" t="str">
        <f>_xlfn.XLOOKUP(Sales_Transactions!$L264,Table12[Employee_ID],Table12[Department],"Missing Department")</f>
        <v>Sales</v>
      </c>
      <c r="O264" s="16">
        <v>2</v>
      </c>
      <c r="P264" s="17">
        <v>93.47</v>
      </c>
      <c r="Q264" s="16">
        <v>0</v>
      </c>
      <c r="R264" s="17">
        <v>0</v>
      </c>
      <c r="S264" s="17">
        <v>186.94</v>
      </c>
      <c r="T264" s="17">
        <v>144.58000000000001</v>
      </c>
      <c r="U264" s="17">
        <v>42.36</v>
      </c>
      <c r="V264" s="16" t="s">
        <v>40</v>
      </c>
      <c r="W264" s="16" t="s">
        <v>345</v>
      </c>
      <c r="X264" s="16" t="s">
        <v>25</v>
      </c>
      <c r="Y264" s="16" t="s">
        <v>1906</v>
      </c>
      <c r="Z264" s="16" t="s">
        <v>49</v>
      </c>
    </row>
    <row r="265" spans="1:26" x14ac:dyDescent="0.3">
      <c r="A265" s="10" t="s">
        <v>3711</v>
      </c>
      <c r="B265" s="11">
        <v>46059</v>
      </c>
      <c r="C265" s="12" t="s">
        <v>2738</v>
      </c>
      <c r="D265" s="12" t="str">
        <f>_xlfn.XLOOKUP(Sales_Transactions!$C265,Customer!$A$2:$A$701,Customer!$B$2:$B$701,"Missing")</f>
        <v>Karthik Kumar</v>
      </c>
      <c r="E265" s="39" t="str">
        <f>_xlfn.XLOOKUP(Table14[[#This Row],[Customer_ID]],Table10[Customer_ID],Table10[Membership],"Missing Membership")</f>
        <v>Silver</v>
      </c>
      <c r="F265" s="10" t="s">
        <v>885</v>
      </c>
      <c r="G265" s="12" t="str">
        <f>_xlfn.XLOOKUP(Sales_Transactions!$F265,Products!$A$2:$A$151,Products!$B$2:$B$151,"missing product")</f>
        <v>Organic Fresh Fresh Fruits Pack</v>
      </c>
      <c r="H265" s="12" t="str">
        <f>_xlfn.XLOOKUP(Sales_Transactions!$F265,Table9[Product_ID],Table9[Category],"Missing Catogory")</f>
        <v>Fruits</v>
      </c>
      <c r="I265" s="12" t="s">
        <v>513</v>
      </c>
      <c r="J265" s="12" t="str">
        <f>_xlfn.XLOOKUP(Sales_Transactions!$I265,Store!$A$2:$A$181,Store!$B$2:$B$181,"Missing Store")</f>
        <v>FreshMart Lucknow Main Road</v>
      </c>
      <c r="K265" s="12" t="str">
        <f>_xlfn.XLOOKUP(Sales_Transactions!$I265,Store!$A$2:$A$181,Store!$D$2:$D$181,"East")</f>
        <v>North</v>
      </c>
      <c r="L265" s="12" t="s">
        <v>1364</v>
      </c>
      <c r="M265" s="12" t="s">
        <v>6122</v>
      </c>
      <c r="N265" s="12" t="str">
        <f>_xlfn.XLOOKUP(Sales_Transactions!$L265,Table12[Employee_ID],Table12[Department],"Missing Department")</f>
        <v>Billing</v>
      </c>
      <c r="O265" s="12">
        <v>3</v>
      </c>
      <c r="P265" s="13">
        <v>232.92</v>
      </c>
      <c r="Q265" s="12">
        <v>15</v>
      </c>
      <c r="R265" s="13">
        <v>104.81</v>
      </c>
      <c r="S265" s="13">
        <v>593.95000000000005</v>
      </c>
      <c r="T265" s="13">
        <v>577.23</v>
      </c>
      <c r="U265" s="13">
        <v>16.72</v>
      </c>
      <c r="V265" s="12" t="s">
        <v>40</v>
      </c>
      <c r="W265" s="12" t="s">
        <v>24</v>
      </c>
      <c r="X265" s="12" t="s">
        <v>25</v>
      </c>
      <c r="Y265" s="12" t="s">
        <v>2200</v>
      </c>
      <c r="Z265" s="12" t="s">
        <v>49</v>
      </c>
    </row>
    <row r="266" spans="1:26" x14ac:dyDescent="0.3">
      <c r="A266" s="14" t="s">
        <v>3715</v>
      </c>
      <c r="B266" s="15">
        <v>45895</v>
      </c>
      <c r="C266" s="16" t="s">
        <v>3155</v>
      </c>
      <c r="D266" s="16" t="str">
        <f>_xlfn.XLOOKUP(Sales_Transactions!$C266,Customer!$A$2:$A$701,Customer!$B$2:$B$701,"Missing")</f>
        <v>Bhuvana Pillai</v>
      </c>
      <c r="E266" s="38" t="str">
        <f>_xlfn.XLOOKUP(Table14[[#This Row],[Customer_ID]],Table10[Customer_ID],Table10[Membership],"Missing Membership")</f>
        <v>Gold</v>
      </c>
      <c r="F266" s="14" t="s">
        <v>237</v>
      </c>
      <c r="G266" s="16" t="str">
        <f>_xlfn.XLOOKUP(Sales_Transactions!$F266,Products!$A$2:$A$151,Products!$B$2:$B$151,"missing product")</f>
        <v>Harvest Gold Rusk 1kg</v>
      </c>
      <c r="H266" s="16" t="str">
        <f>_xlfn.XLOOKUP(Sales_Transactions!$F266,Table9[Product_ID],Table9[Category],"Missing Catogory")</f>
        <v>Bakery</v>
      </c>
      <c r="I266" s="16" t="s">
        <v>1795</v>
      </c>
      <c r="J266" s="16" t="str">
        <f>_xlfn.XLOOKUP(Sales_Transactions!$I266,Store!$A$2:$A$181,Store!$B$2:$B$181,"Missing Store")</f>
        <v>FreshMart Salem Colony</v>
      </c>
      <c r="K266" s="16" t="str">
        <f>_xlfn.XLOOKUP(Sales_Transactions!$I266,Store!$A$2:$A$181,Store!$D$2:$D$181,"East")</f>
        <v>South</v>
      </c>
      <c r="L266" s="16" t="s">
        <v>1796</v>
      </c>
      <c r="M266" s="16" t="s">
        <v>6185</v>
      </c>
      <c r="N266" s="16" t="str">
        <f>_xlfn.XLOOKUP(Sales_Transactions!$L266,Table12[Employee_ID],Table12[Department],"Missing Department")</f>
        <v>Sales</v>
      </c>
      <c r="O266" s="16">
        <v>8</v>
      </c>
      <c r="P266" s="17">
        <v>599.45000000000005</v>
      </c>
      <c r="Q266" s="16">
        <v>5</v>
      </c>
      <c r="R266" s="17">
        <v>239.78</v>
      </c>
      <c r="S266" s="16" t="s">
        <v>3716</v>
      </c>
      <c r="T266" s="17">
        <v>2691.2</v>
      </c>
      <c r="U266" s="17">
        <v>1864.62</v>
      </c>
      <c r="V266" s="16" t="s">
        <v>40</v>
      </c>
      <c r="W266" s="16" t="s">
        <v>24</v>
      </c>
      <c r="X266" s="16" t="s">
        <v>25</v>
      </c>
      <c r="Y266" s="16" t="s">
        <v>134</v>
      </c>
      <c r="Z266" s="16" t="s">
        <v>49</v>
      </c>
    </row>
    <row r="267" spans="1:26" x14ac:dyDescent="0.3">
      <c r="A267" s="10" t="s">
        <v>3732</v>
      </c>
      <c r="B267" s="11">
        <v>45759</v>
      </c>
      <c r="C267" s="12" t="s">
        <v>1706</v>
      </c>
      <c r="D267" s="12" t="str">
        <f>_xlfn.XLOOKUP(Sales_Transactions!$C267,Customer!$A$2:$A$701,Customer!$B$2:$B$701,"Missing")</f>
        <v>Tamil Velan</v>
      </c>
      <c r="E267" s="39" t="str">
        <f>_xlfn.XLOOKUP(Table14[[#This Row],[Customer_ID]],Table10[Customer_ID],Table10[Membership],"Missing Membership")</f>
        <v>Gold</v>
      </c>
      <c r="F267" s="10" t="s">
        <v>302</v>
      </c>
      <c r="G267" s="12" t="str">
        <f>_xlfn.XLOOKUP(Sales_Transactions!$F267,Products!$A$2:$A$151,Products!$B$2:$B$151,"missing product")</f>
        <v>Harvest Gold Cookies 500g</v>
      </c>
      <c r="H267" s="12" t="str">
        <f>_xlfn.XLOOKUP(Sales_Transactions!$F267,Table9[Product_ID],Table9[Category],"Missing Catogory")</f>
        <v>Bakery</v>
      </c>
      <c r="I267" s="12" t="s">
        <v>350</v>
      </c>
      <c r="J267" s="12" t="str">
        <f>_xlfn.XLOOKUP(Sales_Transactions!$I267,Store!$A$2:$A$181,Store!$B$2:$B$181,"Missing Store")</f>
        <v>FreshMart Tiruppur Square</v>
      </c>
      <c r="K267" s="12" t="str">
        <f>_xlfn.XLOOKUP(Sales_Transactions!$I267,Store!$A$2:$A$181,Store!$D$2:$D$181,"East")</f>
        <v>South</v>
      </c>
      <c r="L267" s="12" t="s">
        <v>1258</v>
      </c>
      <c r="M267" s="12" t="s">
        <v>6369</v>
      </c>
      <c r="N267" s="12" t="str">
        <f>_xlfn.XLOOKUP(Sales_Transactions!$L267,Table12[Employee_ID],Table12[Department],"Missing Department")</f>
        <v>Billing</v>
      </c>
      <c r="O267" s="12">
        <v>8</v>
      </c>
      <c r="P267" s="13">
        <v>373.66</v>
      </c>
      <c r="Q267" s="12">
        <v>0</v>
      </c>
      <c r="R267" s="13">
        <v>0</v>
      </c>
      <c r="S267" s="13">
        <v>3437.67</v>
      </c>
      <c r="T267" s="13">
        <v>1730.56</v>
      </c>
      <c r="U267" s="13">
        <v>1707.11</v>
      </c>
      <c r="V267" s="12" t="s">
        <v>40</v>
      </c>
      <c r="W267" s="12" t="s">
        <v>24</v>
      </c>
      <c r="X267" s="12" t="s">
        <v>55</v>
      </c>
      <c r="Y267" s="12" t="s">
        <v>1153</v>
      </c>
      <c r="Z267" s="12" t="s">
        <v>27</v>
      </c>
    </row>
    <row r="268" spans="1:26" x14ac:dyDescent="0.3">
      <c r="A268" s="14" t="s">
        <v>3741</v>
      </c>
      <c r="B268" s="15">
        <v>46040</v>
      </c>
      <c r="C268" s="16" t="s">
        <v>1780</v>
      </c>
      <c r="D268" s="16" t="str">
        <f>_xlfn.XLOOKUP(Sales_Transactions!$C268,Customer!$A$2:$A$701,Customer!$B$2:$B$701,"Missing")</f>
        <v>Sathish Krishnan</v>
      </c>
      <c r="E268" s="38" t="str">
        <f>_xlfn.XLOOKUP(Table14[[#This Row],[Customer_ID]],Table10[Customer_ID],Table10[Membership],"Missing Membership")</f>
        <v>Bronze</v>
      </c>
      <c r="F268" s="14" t="s">
        <v>52</v>
      </c>
      <c r="G268" s="16" t="str">
        <f>_xlfn.XLOOKUP(Sales_Transactions!$F268,Products!$A$2:$A$151,Products!$B$2:$B$151,"missing product")</f>
        <v>Aavin Milk Pack v2</v>
      </c>
      <c r="H268" s="16" t="str">
        <f>_xlfn.XLOOKUP(Sales_Transactions!$F268,Table9[Product_ID],Table9[Category],"Missing Catogory")</f>
        <v>Dairy</v>
      </c>
      <c r="I268" s="16" t="s">
        <v>1044</v>
      </c>
      <c r="J268" s="16" t="str">
        <f>_xlfn.XLOOKUP(Sales_Transactions!$I268,Store!$A$2:$A$181,Store!$B$2:$B$181,"Missing Store")</f>
        <v>FreshMart Chandigarh Square</v>
      </c>
      <c r="K268" s="16" t="str">
        <f>_xlfn.XLOOKUP(Sales_Transactions!$I268,Store!$A$2:$A$181,Store!$D$2:$D$181,"East")</f>
        <v>North</v>
      </c>
      <c r="L268" s="16" t="s">
        <v>1045</v>
      </c>
      <c r="M268" s="16" t="s">
        <v>6352</v>
      </c>
      <c r="N268" s="16" t="str">
        <f>_xlfn.XLOOKUP(Sales_Transactions!$L268,Table12[Employee_ID],Table12[Department],"Missing Department")</f>
        <v>Cashier</v>
      </c>
      <c r="O268" s="16">
        <v>3</v>
      </c>
      <c r="P268" s="17">
        <v>313.47000000000003</v>
      </c>
      <c r="Q268" s="16">
        <v>0</v>
      </c>
      <c r="R268" s="17">
        <v>0</v>
      </c>
      <c r="S268" s="17">
        <v>1081.47</v>
      </c>
      <c r="T268" s="17">
        <v>738.36</v>
      </c>
      <c r="U268" s="17">
        <v>343.11</v>
      </c>
      <c r="V268" s="16" t="s">
        <v>40</v>
      </c>
      <c r="W268" s="16" t="s">
        <v>24</v>
      </c>
      <c r="X268" s="16" t="s">
        <v>33</v>
      </c>
      <c r="Y268" s="16" t="s">
        <v>2330</v>
      </c>
      <c r="Z268" s="16" t="s">
        <v>27</v>
      </c>
    </row>
    <row r="269" spans="1:26" x14ac:dyDescent="0.3">
      <c r="A269" s="10" t="s">
        <v>3751</v>
      </c>
      <c r="B269" s="11">
        <v>46087</v>
      </c>
      <c r="C269" s="12" t="s">
        <v>1706</v>
      </c>
      <c r="D269" s="12" t="str">
        <f>_xlfn.XLOOKUP(Sales_Transactions!$C269,Customer!$A$2:$A$701,Customer!$B$2:$B$701,"Missing")</f>
        <v>Tamil Velan</v>
      </c>
      <c r="E269" s="39" t="str">
        <f>_xlfn.XLOOKUP(Table14[[#This Row],[Customer_ID]],Table10[Customer_ID],Table10[Membership],"Missing Membership")</f>
        <v>Gold</v>
      </c>
      <c r="F269" s="10" t="s">
        <v>885</v>
      </c>
      <c r="G269" s="12" t="str">
        <f>_xlfn.XLOOKUP(Sales_Transactions!$F269,Products!$A$2:$A$151,Products!$B$2:$B$151,"missing product")</f>
        <v>Organic Fresh Fresh Fruits Pack</v>
      </c>
      <c r="H269" s="12" t="str">
        <f>_xlfn.XLOOKUP(Sales_Transactions!$F269,Table9[Product_ID],Table9[Category],"Missing Catogory")</f>
        <v>Fruits</v>
      </c>
      <c r="I269" s="12" t="s">
        <v>1619</v>
      </c>
      <c r="J269" s="12" t="str">
        <f>_xlfn.XLOOKUP(Sales_Transactions!$I269,Store!$A$2:$A$181,Store!$B$2:$B$181,"Missing Store")</f>
        <v>FreshMart Mysuru Plaza</v>
      </c>
      <c r="K269" s="12" t="str">
        <f>_xlfn.XLOOKUP(Sales_Transactions!$I269,Store!$A$2:$A$181,Store!$D$2:$D$181,"East")</f>
        <v>South</v>
      </c>
      <c r="L269" s="12" t="s">
        <v>1620</v>
      </c>
      <c r="M269" s="12" t="s">
        <v>5865</v>
      </c>
      <c r="N269" s="12" t="str">
        <f>_xlfn.XLOOKUP(Sales_Transactions!$L269,Table12[Employee_ID],Table12[Department],"Missing Department")</f>
        <v>Inventory</v>
      </c>
      <c r="O269" s="12">
        <v>3</v>
      </c>
      <c r="P269" s="13">
        <v>246.7</v>
      </c>
      <c r="Q269" s="12">
        <v>0</v>
      </c>
      <c r="R269" s="13">
        <v>0</v>
      </c>
      <c r="S269" s="13">
        <v>740.1</v>
      </c>
      <c r="T269" s="13">
        <v>577.23</v>
      </c>
      <c r="U269" s="13">
        <v>162.87</v>
      </c>
      <c r="V269" s="12" t="s">
        <v>40</v>
      </c>
      <c r="W269" s="12" t="s">
        <v>24</v>
      </c>
      <c r="X269" s="12" t="s">
        <v>25</v>
      </c>
      <c r="Y269" s="12" t="s">
        <v>1454</v>
      </c>
      <c r="Z269" s="12" t="s">
        <v>49</v>
      </c>
    </row>
    <row r="270" spans="1:26" x14ac:dyDescent="0.3">
      <c r="A270" s="14" t="s">
        <v>3752</v>
      </c>
      <c r="B270" s="15">
        <v>45941</v>
      </c>
      <c r="C270" s="16" t="s">
        <v>1468</v>
      </c>
      <c r="D270" s="16" t="str">
        <f>_xlfn.XLOOKUP(Sales_Transactions!$C270,Customer!$A$2:$A$701,Customer!$B$2:$B$701,"Missing")</f>
        <v>Lokesh Gupta</v>
      </c>
      <c r="E270" s="38" t="str">
        <f>_xlfn.XLOOKUP(Table14[[#This Row],[Customer_ID]],Table10[Customer_ID],Table10[Membership],"Missing Membership")</f>
        <v>Gold</v>
      </c>
      <c r="F270" s="14" t="s">
        <v>314</v>
      </c>
      <c r="G270" s="16" t="str">
        <f>_xlfn.XLOOKUP(Sales_Transactions!$F270,Products!$A$2:$A$151,Products!$B$2:$B$151,"missing product")</f>
        <v>Nescafe Coffee 1kg</v>
      </c>
      <c r="H270" s="16" t="str">
        <f>_xlfn.XLOOKUP(Sales_Transactions!$F270,Table9[Product_ID],Table9[Category],"Missing Catogory")</f>
        <v>Beverages</v>
      </c>
      <c r="I270" s="16" t="s">
        <v>1092</v>
      </c>
      <c r="J270" s="16" t="str">
        <f>_xlfn.XLOOKUP(Sales_Transactions!$I270,Store!$A$2:$A$181,Store!$B$2:$B$181,"Missing Store")</f>
        <v>FreshMart Surat Arcade</v>
      </c>
      <c r="K270" s="16" t="str">
        <f>_xlfn.XLOOKUP(Sales_Transactions!$I270,Store!$A$2:$A$181,Store!$D$2:$D$181,"East")</f>
        <v>West</v>
      </c>
      <c r="L270" s="16" t="s">
        <v>1093</v>
      </c>
      <c r="M270" s="16" t="s">
        <v>6158</v>
      </c>
      <c r="N270" s="16" t="str">
        <f>_xlfn.XLOOKUP(Sales_Transactions!$L270,Table12[Employee_ID],Table12[Department],"Missing Department")</f>
        <v>Inventory</v>
      </c>
      <c r="O270" s="16">
        <v>4</v>
      </c>
      <c r="P270" s="17">
        <v>332.66</v>
      </c>
      <c r="Q270" s="16">
        <v>0</v>
      </c>
      <c r="R270" s="17">
        <v>0</v>
      </c>
      <c r="S270" s="17">
        <v>1530.24</v>
      </c>
      <c r="T270" s="17">
        <v>989</v>
      </c>
      <c r="U270" s="17">
        <v>541.24</v>
      </c>
      <c r="V270" s="16" t="s">
        <v>40</v>
      </c>
      <c r="W270" s="16" t="s">
        <v>24</v>
      </c>
      <c r="X270" s="16" t="s">
        <v>25</v>
      </c>
      <c r="Y270" s="16" t="s">
        <v>2148</v>
      </c>
      <c r="Z270" s="16" t="s">
        <v>27</v>
      </c>
    </row>
    <row r="271" spans="1:26" x14ac:dyDescent="0.3">
      <c r="A271" s="10" t="s">
        <v>3753</v>
      </c>
      <c r="B271" s="11">
        <v>45764</v>
      </c>
      <c r="C271" s="12" t="s">
        <v>1849</v>
      </c>
      <c r="D271" s="12" t="str">
        <f>_xlfn.XLOOKUP(Sales_Transactions!$C271,Customer!$A$2:$A$701,Customer!$B$2:$B$701,"Missing")</f>
        <v>Sudha Rao</v>
      </c>
      <c r="E271" s="39" t="str">
        <f>_xlfn.XLOOKUP(Table14[[#This Row],[Customer_ID]],Table10[Customer_ID],Table10[Membership],"Missing Membership")</f>
        <v>Bronze</v>
      </c>
      <c r="F271" s="10" t="s">
        <v>944</v>
      </c>
      <c r="G271" s="12" t="str">
        <f>_xlfn.XLOOKUP(Sales_Transactions!$F271,Products!$A$2:$A$151,Products!$B$2:$B$151,"missing product")</f>
        <v>Cadbury Namkeen Combo</v>
      </c>
      <c r="H271" s="12" t="str">
        <f>_xlfn.XLOOKUP(Sales_Transactions!$F271,Table9[Product_ID],Table9[Category],"Missing Catogory")</f>
        <v>Snacks</v>
      </c>
      <c r="I271" s="12" t="s">
        <v>1109</v>
      </c>
      <c r="J271" s="12" t="str">
        <f>_xlfn.XLOOKUP(Sales_Transactions!$I271,Store!$A$2:$A$181,Store!$B$2:$B$181,"Missing Store")</f>
        <v>FreshMart Tiruppur Colony</v>
      </c>
      <c r="K271" s="12" t="str">
        <f>_xlfn.XLOOKUP(Sales_Transactions!$I271,Store!$A$2:$A$181,Store!$D$2:$D$181,"East")</f>
        <v>South</v>
      </c>
      <c r="L271" s="12" t="s">
        <v>2023</v>
      </c>
      <c r="M271" s="12" t="s">
        <v>6395</v>
      </c>
      <c r="N271" s="12" t="str">
        <f>_xlfn.XLOOKUP(Sales_Transactions!$L271,Table12[Employee_ID],Table12[Department],"Missing Department")</f>
        <v>Cashier</v>
      </c>
      <c r="O271" s="12">
        <v>2</v>
      </c>
      <c r="P271" s="13">
        <v>333.54</v>
      </c>
      <c r="Q271" s="12">
        <v>0</v>
      </c>
      <c r="R271" s="13">
        <v>0</v>
      </c>
      <c r="S271" s="13">
        <v>667.08</v>
      </c>
      <c r="T271" s="13">
        <v>476.86</v>
      </c>
      <c r="U271" s="13">
        <v>190.22</v>
      </c>
      <c r="V271" s="12" t="s">
        <v>40</v>
      </c>
      <c r="W271" s="12" t="s">
        <v>24</v>
      </c>
      <c r="X271" s="12" t="s">
        <v>55</v>
      </c>
      <c r="Y271" s="12" t="s">
        <v>1290</v>
      </c>
      <c r="Z271" s="12" t="s">
        <v>49</v>
      </c>
    </row>
    <row r="272" spans="1:26" x14ac:dyDescent="0.3">
      <c r="A272" s="14" t="s">
        <v>3761</v>
      </c>
      <c r="B272" s="15">
        <v>45837</v>
      </c>
      <c r="C272" s="16" t="s">
        <v>931</v>
      </c>
      <c r="D272" s="16" t="str">
        <f>_xlfn.XLOOKUP(Sales_Transactions!$C272,Customer!$A$2:$A$701,Customer!$B$2:$B$701,"Missing")</f>
        <v>Hemalatha Balan</v>
      </c>
      <c r="E272" s="38" t="str">
        <f>_xlfn.XLOOKUP(Table14[[#This Row],[Customer_ID]],Table10[Customer_ID],Table10[Membership],"Missing Membership")</f>
        <v>Gold</v>
      </c>
      <c r="F272" s="14" t="s">
        <v>332</v>
      </c>
      <c r="G272" s="16" t="str">
        <f>_xlfn.XLOOKUP(Sales_Transactions!$F272,Products!$A$2:$A$151,Products!$B$2:$B$151,"missing product")</f>
        <v>ITC Frozen Snacks 250ml</v>
      </c>
      <c r="H272" s="16" t="str">
        <f>_xlfn.XLOOKUP(Sales_Transactions!$F272,Table9[Product_ID],Table9[Category],"Missing Catogory")</f>
        <v>Frozen Foods</v>
      </c>
      <c r="I272" s="16" t="s">
        <v>343</v>
      </c>
      <c r="J272" s="16" t="str">
        <f>_xlfn.XLOOKUP(Sales_Transactions!$I272,Store!$A$2:$A$181,Store!$B$2:$B$181,"Missing Store")</f>
        <v>FreshMart Mysuru Junction</v>
      </c>
      <c r="K272" s="16" t="str">
        <f>_xlfn.XLOOKUP(Sales_Transactions!$I272,Store!$A$2:$A$181,Store!$D$2:$D$181,"East")</f>
        <v>South</v>
      </c>
      <c r="L272" s="16" t="s">
        <v>344</v>
      </c>
      <c r="M272" s="16" t="s">
        <v>6340</v>
      </c>
      <c r="N272" s="16" t="str">
        <f>_xlfn.XLOOKUP(Sales_Transactions!$L272,Table12[Employee_ID],Table12[Department],"Missing Department")</f>
        <v>Operations</v>
      </c>
      <c r="O272" s="16">
        <v>8</v>
      </c>
      <c r="P272" s="17">
        <v>271.36</v>
      </c>
      <c r="Q272" s="16">
        <v>10</v>
      </c>
      <c r="R272" s="17">
        <v>217.09</v>
      </c>
      <c r="S272" s="17">
        <v>2246.86</v>
      </c>
      <c r="T272" s="17">
        <v>1675.04</v>
      </c>
      <c r="U272" s="17">
        <v>571.82000000000005</v>
      </c>
      <c r="V272" s="16" t="s">
        <v>40</v>
      </c>
      <c r="W272" s="16" t="s">
        <v>24</v>
      </c>
      <c r="X272" s="16" t="s">
        <v>25</v>
      </c>
      <c r="Y272" s="16" t="s">
        <v>2684</v>
      </c>
      <c r="Z272" s="16" t="s">
        <v>27</v>
      </c>
    </row>
    <row r="273" spans="1:26" x14ac:dyDescent="0.3">
      <c r="A273" s="10" t="s">
        <v>3766</v>
      </c>
      <c r="B273" s="11">
        <v>45923</v>
      </c>
      <c r="C273" s="12" t="s">
        <v>4611</v>
      </c>
      <c r="D273" s="12" t="str">
        <f>_xlfn.XLOOKUP(Sales_Transactions!$C273,Customer!$A$2:$A$701,Customer!$B$2:$B$701,"Missing")</f>
        <v>Missing</v>
      </c>
      <c r="E273" s="39" t="str">
        <f>_xlfn.XLOOKUP(Table14[[#This Row],[Customer_ID]],Table10[Customer_ID],Table10[Membership],"Missing Membership")</f>
        <v>Missing Membership</v>
      </c>
      <c r="F273" s="10" t="s">
        <v>95</v>
      </c>
      <c r="G273" s="12" t="str">
        <f>_xlfn.XLOOKUP(Sales_Transactions!$F273,Products!$A$2:$A$151,Products!$B$2:$B$151,"missing product")</f>
        <v>Lizol Dishwash 200g</v>
      </c>
      <c r="H273" s="12" t="str">
        <f>_xlfn.XLOOKUP(Sales_Transactions!$F273,Table9[Product_ID],Table9[Category],"Missing Catogory")</f>
        <v>Cleaning</v>
      </c>
      <c r="I273" s="12" t="s">
        <v>148</v>
      </c>
      <c r="J273" s="12" t="str">
        <f>_xlfn.XLOOKUP(Sales_Transactions!$I273,Store!$A$2:$A$181,Store!$B$2:$B$181,"Missing Store")</f>
        <v>FreshMart Tiruppur Heights</v>
      </c>
      <c r="K273" s="12" t="str">
        <f>_xlfn.XLOOKUP(Sales_Transactions!$I273,Store!$A$2:$A$181,Store!$D$2:$D$181,"East")</f>
        <v>South</v>
      </c>
      <c r="L273" s="12" t="s">
        <v>239</v>
      </c>
      <c r="M273" s="12" t="s">
        <v>6235</v>
      </c>
      <c r="N273" s="12" t="str">
        <f>_xlfn.XLOOKUP(Sales_Transactions!$L273,Table12[Employee_ID],Table12[Department],"Missing Department")</f>
        <v>Sales</v>
      </c>
      <c r="O273" s="12">
        <v>1</v>
      </c>
      <c r="P273" s="13">
        <v>522.78</v>
      </c>
      <c r="Q273" s="12">
        <v>10</v>
      </c>
      <c r="R273" s="13">
        <v>52.28</v>
      </c>
      <c r="S273" s="13">
        <v>470.5</v>
      </c>
      <c r="T273" s="13">
        <v>395.87</v>
      </c>
      <c r="U273" s="13">
        <v>74.63</v>
      </c>
      <c r="V273" s="12" t="s">
        <v>40</v>
      </c>
      <c r="W273" s="12" t="s">
        <v>24</v>
      </c>
      <c r="X273" s="12" t="s">
        <v>55</v>
      </c>
      <c r="Y273" s="12" t="s">
        <v>352</v>
      </c>
      <c r="Z273" s="12" t="s">
        <v>49</v>
      </c>
    </row>
    <row r="274" spans="1:26" x14ac:dyDescent="0.3">
      <c r="A274" s="14" t="s">
        <v>3769</v>
      </c>
      <c r="B274" s="15">
        <v>46016</v>
      </c>
      <c r="C274" s="16" t="s">
        <v>2248</v>
      </c>
      <c r="D274" s="16" t="str">
        <f>_xlfn.XLOOKUP(Sales_Transactions!$C274,Customer!$A$2:$A$701,Customer!$B$2:$B$701,"Missing")</f>
        <v>Uma Iyer</v>
      </c>
      <c r="E274" s="38" t="str">
        <f>_xlfn.XLOOKUP(Table14[[#This Row],[Customer_ID]],Table10[Customer_ID],Table10[Membership],"Missing Membership")</f>
        <v>Bronze</v>
      </c>
      <c r="F274" s="14" t="s">
        <v>52</v>
      </c>
      <c r="G274" s="16" t="str">
        <f>_xlfn.XLOOKUP(Sales_Transactions!$F274,Products!$A$2:$A$151,Products!$B$2:$B$151,"missing product")</f>
        <v>Aavin Milk Pack v2</v>
      </c>
      <c r="H274" s="16" t="str">
        <f>_xlfn.XLOOKUP(Sales_Transactions!$F274,Table9[Product_ID],Table9[Category],"Missing Catogory")</f>
        <v>Dairy</v>
      </c>
      <c r="I274" s="16" t="s">
        <v>372</v>
      </c>
      <c r="J274" s="16" t="str">
        <f>_xlfn.XLOOKUP(Sales_Transactions!$I274,Store!$A$2:$A$181,Store!$B$2:$B$181,"Missing Store")</f>
        <v>FreshMart Nagpur Crossing</v>
      </c>
      <c r="K274" s="16" t="str">
        <f>_xlfn.XLOOKUP(Sales_Transactions!$I274,Store!$A$2:$A$181,Store!$D$2:$D$181,"East")</f>
        <v>West</v>
      </c>
      <c r="L274" s="16" t="s">
        <v>373</v>
      </c>
      <c r="M274" s="16" t="s">
        <v>6181</v>
      </c>
      <c r="N274" s="16" t="str">
        <f>_xlfn.XLOOKUP(Sales_Transactions!$L274,Table12[Employee_ID],Table12[Department],"Missing Department")</f>
        <v>Sales</v>
      </c>
      <c r="O274" s="16">
        <v>1</v>
      </c>
      <c r="P274" s="17">
        <v>313.47000000000003</v>
      </c>
      <c r="Q274" s="16">
        <v>5</v>
      </c>
      <c r="R274" s="17">
        <v>15.67</v>
      </c>
      <c r="S274" s="17">
        <v>297.8</v>
      </c>
      <c r="T274" s="17">
        <v>246.12</v>
      </c>
      <c r="U274" s="17">
        <v>51.68</v>
      </c>
      <c r="V274" s="16" t="s">
        <v>40</v>
      </c>
      <c r="W274" s="16" t="s">
        <v>24</v>
      </c>
      <c r="X274" s="16" t="s">
        <v>25</v>
      </c>
      <c r="Y274" s="16" t="s">
        <v>1976</v>
      </c>
      <c r="Z274" s="16" t="s">
        <v>49</v>
      </c>
    </row>
    <row r="275" spans="1:26" x14ac:dyDescent="0.3">
      <c r="A275" s="10" t="s">
        <v>3770</v>
      </c>
      <c r="B275" s="11">
        <v>45788</v>
      </c>
      <c r="C275" s="12" t="s">
        <v>1702</v>
      </c>
      <c r="D275" s="12" t="str">
        <f>_xlfn.XLOOKUP(Sales_Transactions!$C275,Customer!$A$2:$A$701,Customer!$B$2:$B$701,"Missing")</f>
        <v>Gopal Krishnan</v>
      </c>
      <c r="E275" s="39" t="str">
        <f>_xlfn.XLOOKUP(Table14[[#This Row],[Customer_ID]],Table10[Customer_ID],Table10[Membership],"Missing Membership")</f>
        <v>Silver</v>
      </c>
      <c r="F275" s="10" t="s">
        <v>731</v>
      </c>
      <c r="G275" s="12" t="str">
        <f>_xlfn.XLOOKUP(Sales_Transactions!$F275,Products!$A$2:$A$151,Products!$B$2:$B$151,"missing product")</f>
        <v>Harvest Gold Buns 200g</v>
      </c>
      <c r="H275" s="12" t="str">
        <f>_xlfn.XLOOKUP(Sales_Transactions!$F275,Table9[Product_ID],Table9[Category],"Missing Catogory")</f>
        <v>Bakery</v>
      </c>
      <c r="I275" s="12" t="s">
        <v>209</v>
      </c>
      <c r="J275" s="12" t="str">
        <f>_xlfn.XLOOKUP(Sales_Transactions!$I275,Store!$A$2:$A$181,Store!$B$2:$B$181,"Missing Store")</f>
        <v>FreshMart Kochi Gardens</v>
      </c>
      <c r="K275" s="12" t="str">
        <f>_xlfn.XLOOKUP(Sales_Transactions!$I275,Store!$A$2:$A$181,Store!$D$2:$D$181,"East")</f>
        <v>South</v>
      </c>
      <c r="L275" s="12" t="s">
        <v>210</v>
      </c>
      <c r="M275" s="12" t="s">
        <v>6149</v>
      </c>
      <c r="N275" s="12" t="str">
        <f>_xlfn.XLOOKUP(Sales_Transactions!$L275,Table12[Employee_ID],Table12[Department],"Missing Department")</f>
        <v>Cashier</v>
      </c>
      <c r="O275" s="12">
        <v>4</v>
      </c>
      <c r="P275" s="13">
        <v>661.91</v>
      </c>
      <c r="Q275" s="12">
        <v>20</v>
      </c>
      <c r="R275" s="13">
        <v>529.53</v>
      </c>
      <c r="S275" s="13">
        <v>2435.83</v>
      </c>
      <c r="T275" s="13">
        <v>1594.88</v>
      </c>
      <c r="U275" s="13">
        <v>840.95</v>
      </c>
      <c r="V275" s="12" t="s">
        <v>40</v>
      </c>
      <c r="W275" s="12" t="s">
        <v>24</v>
      </c>
      <c r="X275" s="12" t="s">
        <v>55</v>
      </c>
      <c r="Y275" s="12" t="s">
        <v>402</v>
      </c>
      <c r="Z275" s="12" t="s">
        <v>27</v>
      </c>
    </row>
    <row r="276" spans="1:26" x14ac:dyDescent="0.3">
      <c r="A276" s="14" t="s">
        <v>3771</v>
      </c>
      <c r="B276" s="15">
        <v>46019</v>
      </c>
      <c r="C276" s="16" t="s">
        <v>2298</v>
      </c>
      <c r="D276" s="16" t="str">
        <f>_xlfn.XLOOKUP(Sales_Transactions!$C276,Customer!$A$2:$A$701,Customer!$B$2:$B$701,"Missing")</f>
        <v>Elango Sekar</v>
      </c>
      <c r="E276" s="38" t="str">
        <f>_xlfn.XLOOKUP(Table14[[#This Row],[Customer_ID]],Table10[Customer_ID],Table10[Membership],"Missing Membership")</f>
        <v>Silver</v>
      </c>
      <c r="F276" s="14" t="s">
        <v>65</v>
      </c>
      <c r="G276" s="16" t="str">
        <f>_xlfn.XLOOKUP(Sales_Transactions!$F276,Products!$A$2:$A$151,Products!$B$2:$B$151,"missing product")</f>
        <v>Nescafe Tea Combo</v>
      </c>
      <c r="H276" s="16" t="str">
        <f>_xlfn.XLOOKUP(Sales_Transactions!$F276,Table9[Product_ID],Table9[Category],"Missing Catogory")</f>
        <v>Beverages</v>
      </c>
      <c r="I276" s="16" t="s">
        <v>85</v>
      </c>
      <c r="J276" s="16" t="str">
        <f>_xlfn.XLOOKUP(Sales_Transactions!$I276,Store!$A$2:$A$181,Store!$B$2:$B$181,"Missing Store")</f>
        <v>FreshMart Salem Crossing</v>
      </c>
      <c r="K276" s="16" t="str">
        <f>_xlfn.XLOOKUP(Sales_Transactions!$I276,Store!$A$2:$A$181,Store!$D$2:$D$181,"East")</f>
        <v>South</v>
      </c>
      <c r="L276" s="16" t="s">
        <v>1709</v>
      </c>
      <c r="M276" s="16" t="s">
        <v>7264</v>
      </c>
      <c r="N276" s="16" t="str">
        <f>_xlfn.XLOOKUP(Sales_Transactions!$L276,Table12[Employee_ID],Table12[Department],"Missing Department")</f>
        <v>Cashier</v>
      </c>
      <c r="O276" s="16">
        <v>4</v>
      </c>
      <c r="P276" s="17">
        <v>172.63</v>
      </c>
      <c r="Q276" s="16">
        <v>0</v>
      </c>
      <c r="R276" s="17">
        <v>0</v>
      </c>
      <c r="S276" s="17">
        <v>794.1</v>
      </c>
      <c r="T276" s="17">
        <v>568</v>
      </c>
      <c r="U276" s="17">
        <v>226.1</v>
      </c>
      <c r="V276" s="16" t="s">
        <v>40</v>
      </c>
      <c r="W276" s="16" t="s">
        <v>24</v>
      </c>
      <c r="X276" s="16" t="s">
        <v>25</v>
      </c>
      <c r="Y276" s="16" t="s">
        <v>3772</v>
      </c>
      <c r="Z276" s="16" t="s">
        <v>27</v>
      </c>
    </row>
    <row r="277" spans="1:26" x14ac:dyDescent="0.3">
      <c r="A277" s="10" t="s">
        <v>3782</v>
      </c>
      <c r="B277" s="11">
        <v>45905</v>
      </c>
      <c r="C277" s="12" t="s">
        <v>1891</v>
      </c>
      <c r="D277" s="12" t="str">
        <f>_xlfn.XLOOKUP(Sales_Transactions!$C277,Customer!$A$2:$A$701,Customer!$B$2:$B$701,"Missing")</f>
        <v>Venkat Iyer</v>
      </c>
      <c r="E277" s="39" t="str">
        <f>_xlfn.XLOOKUP(Table14[[#This Row],[Customer_ID]],Table10[Customer_ID],Table10[Membership],"Missing Membership")</f>
        <v>Silver</v>
      </c>
      <c r="F277" s="10" t="s">
        <v>308</v>
      </c>
      <c r="G277" s="12" t="str">
        <f>_xlfn.XLOOKUP(Sales_Transactions!$F277,Products!$A$2:$A$151,Products!$B$2:$B$151,"missing product")</f>
        <v>Britannia Cookies 200g</v>
      </c>
      <c r="H277" s="12" t="str">
        <f>_xlfn.XLOOKUP(Sales_Transactions!$F277,Table9[Product_ID],Table9[Category],"Missing Catogory")</f>
        <v>Bakery</v>
      </c>
      <c r="I277" s="12" t="s">
        <v>1189</v>
      </c>
      <c r="J277" s="12" t="str">
        <f>_xlfn.XLOOKUP(Sales_Transactions!$I277,Store!$A$2:$A$181,Store!$B$2:$B$181,"Missing Store")</f>
        <v>FreshMart Guwahati Heights</v>
      </c>
      <c r="K277" s="12" t="str">
        <f>_xlfn.XLOOKUP(Sales_Transactions!$I277,Store!$A$2:$A$181,Store!$D$2:$D$181,"East")</f>
        <v>East</v>
      </c>
      <c r="L277" s="12" t="s">
        <v>3783</v>
      </c>
      <c r="M277" s="12" t="s">
        <v>6191</v>
      </c>
      <c r="N277" s="12" t="str">
        <f>_xlfn.XLOOKUP(Sales_Transactions!$L277,Table12[Employee_ID],Table12[Department],"Missing Department")</f>
        <v>Sales</v>
      </c>
      <c r="O277" s="12">
        <v>5</v>
      </c>
      <c r="P277" s="13">
        <v>455.79</v>
      </c>
      <c r="Q277" s="12">
        <v>0</v>
      </c>
      <c r="R277" s="13">
        <v>0</v>
      </c>
      <c r="S277" s="13">
        <v>2278.9499999999998</v>
      </c>
      <c r="T277" s="13">
        <v>1414.4</v>
      </c>
      <c r="U277" s="13">
        <v>864.55</v>
      </c>
      <c r="V277" s="12" t="s">
        <v>40</v>
      </c>
      <c r="W277" s="12" t="s">
        <v>24</v>
      </c>
      <c r="X277" s="12" t="s">
        <v>25</v>
      </c>
      <c r="Y277" s="12" t="s">
        <v>2487</v>
      </c>
      <c r="Z277" s="12" t="s">
        <v>49</v>
      </c>
    </row>
    <row r="278" spans="1:26" x14ac:dyDescent="0.3">
      <c r="A278" s="14" t="s">
        <v>3787</v>
      </c>
      <c r="B278" s="15">
        <v>45832</v>
      </c>
      <c r="C278" s="16" t="s">
        <v>1019</v>
      </c>
      <c r="D278" s="16" t="str">
        <f>_xlfn.XLOOKUP(Sales_Transactions!$C278,Customer!$A$2:$A$701,Customer!$B$2:$B$701,"Missing")</f>
        <v>Kamala Rao</v>
      </c>
      <c r="E278" s="38" t="str">
        <f>_xlfn.XLOOKUP(Table14[[#This Row],[Customer_ID]],Table10[Customer_ID],Table10[Membership],"Missing Membership")</f>
        <v>Silver</v>
      </c>
      <c r="F278" s="14" t="s">
        <v>529</v>
      </c>
      <c r="G278" s="16" t="str">
        <f>_xlfn.XLOOKUP(Sales_Transactions!$F278,Products!$A$2:$A$151,Products!$B$2:$B$151,"missing product")</f>
        <v>Cadbury Biscuits Pack</v>
      </c>
      <c r="H278" s="16" t="str">
        <f>_xlfn.XLOOKUP(Sales_Transactions!$F278,Table9[Product_ID],Table9[Category],"Missing Catogory")</f>
        <v>Snacks</v>
      </c>
      <c r="I278" s="16" t="s">
        <v>72</v>
      </c>
      <c r="J278" s="16" t="str">
        <f>_xlfn.XLOOKUP(Sales_Transactions!$I278,Store!$A$2:$A$181,Store!$B$2:$B$181,"Missing Store")</f>
        <v>FreshMart Hyderabad Heights</v>
      </c>
      <c r="K278" s="16" t="str">
        <f>_xlfn.XLOOKUP(Sales_Transactions!$I278,Store!$A$2:$A$181,Store!$D$2:$D$181,"East")</f>
        <v>South</v>
      </c>
      <c r="L278" s="16" t="s">
        <v>1982</v>
      </c>
      <c r="M278" s="16" t="s">
        <v>6175</v>
      </c>
      <c r="N278" s="16" t="str">
        <f>_xlfn.XLOOKUP(Sales_Transactions!$L278,Table12[Employee_ID],Table12[Department],"Missing Department")</f>
        <v>Cashier</v>
      </c>
      <c r="O278" s="16">
        <v>3</v>
      </c>
      <c r="P278" s="17">
        <v>125.15</v>
      </c>
      <c r="Q278" s="16">
        <v>20</v>
      </c>
      <c r="R278" s="17">
        <v>75.09</v>
      </c>
      <c r="S278" s="17">
        <v>300.36</v>
      </c>
      <c r="T278" s="17">
        <v>287.10000000000002</v>
      </c>
      <c r="U278" s="17">
        <v>13.26</v>
      </c>
      <c r="V278" s="16" t="s">
        <v>40</v>
      </c>
      <c r="W278" s="16" t="s">
        <v>24</v>
      </c>
      <c r="X278" s="16" t="s">
        <v>25</v>
      </c>
      <c r="Y278" s="16" t="s">
        <v>3788</v>
      </c>
      <c r="Z278" s="16" t="s">
        <v>49</v>
      </c>
    </row>
    <row r="279" spans="1:26" x14ac:dyDescent="0.3">
      <c r="A279" s="10" t="s">
        <v>3789</v>
      </c>
      <c r="B279" s="11">
        <v>46005</v>
      </c>
      <c r="C279" s="12" t="s">
        <v>3496</v>
      </c>
      <c r="D279" s="12" t="str">
        <f>_xlfn.XLOOKUP(Sales_Transactions!$C279,Customer!$A$2:$A$701,Customer!$B$2:$B$701,"Missing")</f>
        <v>Usha Balan</v>
      </c>
      <c r="E279" s="39" t="str">
        <f>_xlfn.XLOOKUP(Table14[[#This Row],[Customer_ID]],Table10[Customer_ID],Table10[Membership],"Missing Membership")</f>
        <v>Bronze</v>
      </c>
      <c r="F279" s="10" t="s">
        <v>44</v>
      </c>
      <c r="G279" s="12" t="str">
        <f>_xlfn.XLOOKUP(Sales_Transactions!$F279,Products!$A$2:$A$151,Products!$B$2:$B$151,"missing product")</f>
        <v>Britannia Buns 2kg</v>
      </c>
      <c r="H279" s="12" t="str">
        <f>_xlfn.XLOOKUP(Sales_Transactions!$F279,Table9[Product_ID],Table9[Category],"Missing Catogory")</f>
        <v>Bakery</v>
      </c>
      <c r="I279" s="12" t="s">
        <v>66</v>
      </c>
      <c r="J279" s="12" t="str">
        <f>_xlfn.XLOOKUP(Sales_Transactions!$I279,Store!$A$2:$A$181,Store!$B$2:$B$181,"Missing Store")</f>
        <v>FreshMart Coimbatore Plaza</v>
      </c>
      <c r="K279" s="12" t="str">
        <f>_xlfn.XLOOKUP(Sales_Transactions!$I279,Store!$A$2:$A$181,Store!$D$2:$D$181,"East")</f>
        <v>South</v>
      </c>
      <c r="L279" s="12" t="s">
        <v>1928</v>
      </c>
      <c r="M279" s="12" t="s">
        <v>4963</v>
      </c>
      <c r="N279" s="12" t="str">
        <f>_xlfn.XLOOKUP(Sales_Transactions!$L279,Table12[Employee_ID],Table12[Department],"Missing Department")</f>
        <v>Sales</v>
      </c>
      <c r="O279" s="12">
        <v>4</v>
      </c>
      <c r="P279" s="13">
        <v>398.25</v>
      </c>
      <c r="Q279" s="12">
        <v>0</v>
      </c>
      <c r="R279" s="13">
        <v>0</v>
      </c>
      <c r="S279" s="13">
        <v>1831.95</v>
      </c>
      <c r="T279" s="13">
        <v>946.16</v>
      </c>
      <c r="U279" s="13">
        <v>885.79</v>
      </c>
      <c r="V279" s="12" t="s">
        <v>40</v>
      </c>
      <c r="W279" s="12" t="s">
        <v>24</v>
      </c>
      <c r="X279" s="12" t="s">
        <v>33</v>
      </c>
      <c r="Y279" s="12" t="s">
        <v>1011</v>
      </c>
      <c r="Z279" s="12" t="s">
        <v>27</v>
      </c>
    </row>
    <row r="280" spans="1:26" x14ac:dyDescent="0.3">
      <c r="A280" s="14" t="s">
        <v>3798</v>
      </c>
      <c r="B280" s="15">
        <v>45822</v>
      </c>
      <c r="C280" s="16" t="s">
        <v>307</v>
      </c>
      <c r="D280" s="16" t="str">
        <f>_xlfn.XLOOKUP(Sales_Transactions!$C280,Customer!$A$2:$A$701,Customer!$B$2:$B$701,"Missing")</f>
        <v>Lalitha Nathan</v>
      </c>
      <c r="E280" s="38" t="str">
        <f>_xlfn.XLOOKUP(Table14[[#This Row],[Customer_ID]],Table10[Customer_ID],Table10[Membership],"Missing Membership")</f>
        <v>Gold</v>
      </c>
      <c r="F280" s="14" t="s">
        <v>147</v>
      </c>
      <c r="G280" s="16" t="str">
        <f>_xlfn.XLOOKUP(Sales_Transactions!$F280,Products!$A$2:$A$151,Products!$B$2:$B$151,"missing product")</f>
        <v>Pepsi Tea 200g</v>
      </c>
      <c r="H280" s="16" t="str">
        <f>_xlfn.XLOOKUP(Sales_Transactions!$F280,Table9[Product_ID],Table9[Category],"Missing Catogory")</f>
        <v>Beverages</v>
      </c>
      <c r="I280" s="16" t="s">
        <v>1156</v>
      </c>
      <c r="J280" s="16" t="str">
        <f>_xlfn.XLOOKUP(Sales_Transactions!$I280,Store!$A$2:$A$181,Store!$B$2:$B$181,"Missing Store")</f>
        <v>FreshMart Madurai Colony</v>
      </c>
      <c r="K280" s="16" t="str">
        <f>_xlfn.XLOOKUP(Sales_Transactions!$I280,Store!$A$2:$A$181,Store!$D$2:$D$181,"East")</f>
        <v>South</v>
      </c>
      <c r="L280" s="16" t="s">
        <v>1157</v>
      </c>
      <c r="M280" s="16" t="s">
        <v>6358</v>
      </c>
      <c r="N280" s="16" t="str">
        <f>_xlfn.XLOOKUP(Sales_Transactions!$L280,Table12[Employee_ID],Table12[Department],"Missing Department")</f>
        <v>Store Manager</v>
      </c>
      <c r="O280" s="16">
        <v>8</v>
      </c>
      <c r="P280" s="17">
        <v>378.58</v>
      </c>
      <c r="Q280" s="16">
        <v>0</v>
      </c>
      <c r="R280" s="17">
        <v>0</v>
      </c>
      <c r="S280" s="17">
        <v>3482.94</v>
      </c>
      <c r="T280" s="17">
        <v>2089.7600000000002</v>
      </c>
      <c r="U280" s="17">
        <v>1393.18</v>
      </c>
      <c r="V280" s="16" t="s">
        <v>40</v>
      </c>
      <c r="W280" s="16" t="s">
        <v>24</v>
      </c>
      <c r="X280" s="16" t="s">
        <v>25</v>
      </c>
      <c r="Y280" s="16" t="s">
        <v>624</v>
      </c>
      <c r="Z280" s="16" t="s">
        <v>27</v>
      </c>
    </row>
    <row r="281" spans="1:26" x14ac:dyDescent="0.3">
      <c r="A281" s="10" t="s">
        <v>3806</v>
      </c>
      <c r="B281" s="11">
        <v>45932</v>
      </c>
      <c r="C281" s="12" t="s">
        <v>252</v>
      </c>
      <c r="D281" s="12" t="str">
        <f>_xlfn.XLOOKUP(Sales_Transactions!$C281,Customer!$A$2:$A$701,Customer!$B$2:$B$701,"Missing")</f>
        <v>Sudha Mudaliar</v>
      </c>
      <c r="E281" s="39" t="str">
        <f>_xlfn.XLOOKUP(Table14[[#This Row],[Customer_ID]],Table10[Customer_ID],Table10[Membership],"Missing Membership")</f>
        <v>Gold</v>
      </c>
      <c r="F281" s="10" t="s">
        <v>1987</v>
      </c>
      <c r="G281" s="12" t="str">
        <f>_xlfn.XLOOKUP(Sales_Transactions!$F281,Products!$A$2:$A$151,Products!$B$2:$B$151,"missing product")</f>
        <v>Vim Toilet Cleaner 2kg</v>
      </c>
      <c r="H281" s="12" t="str">
        <f>_xlfn.XLOOKUP(Sales_Transactions!$F281,Table9[Product_ID],Table9[Category],"Missing Catogory")</f>
        <v>Cleaning</v>
      </c>
      <c r="I281" s="12" t="s">
        <v>243</v>
      </c>
      <c r="J281" s="12" t="str">
        <f>_xlfn.XLOOKUP(Sales_Transactions!$I281,Store!$A$2:$A$181,Store!$B$2:$B$181,"Missing Store")</f>
        <v>FreshMart Tiruppur Complex</v>
      </c>
      <c r="K281" s="12" t="str">
        <f>_xlfn.XLOOKUP(Sales_Transactions!$I281,Store!$A$2:$A$181,Store!$D$2:$D$181,"East")</f>
        <v>South</v>
      </c>
      <c r="L281" s="12" t="s">
        <v>1164</v>
      </c>
      <c r="M281" s="12" t="s">
        <v>4687</v>
      </c>
      <c r="N281" s="12" t="str">
        <f>_xlfn.XLOOKUP(Sales_Transactions!$L281,Table12[Employee_ID],Table12[Department],"Missing Department")</f>
        <v>Sales</v>
      </c>
      <c r="O281" s="12">
        <v>7</v>
      </c>
      <c r="P281" s="13">
        <v>368.46</v>
      </c>
      <c r="Q281" s="12">
        <v>0</v>
      </c>
      <c r="R281" s="13">
        <v>0</v>
      </c>
      <c r="S281" s="13">
        <v>2579.2199999999998</v>
      </c>
      <c r="T281" s="13">
        <v>1820.42</v>
      </c>
      <c r="U281" s="13">
        <v>758.8</v>
      </c>
      <c r="V281" s="12" t="s">
        <v>40</v>
      </c>
      <c r="W281" s="12" t="s">
        <v>24</v>
      </c>
      <c r="X281" s="12" t="s">
        <v>55</v>
      </c>
      <c r="Y281" s="12" t="s">
        <v>2168</v>
      </c>
      <c r="Z281" s="12" t="s">
        <v>49</v>
      </c>
    </row>
    <row r="282" spans="1:26" x14ac:dyDescent="0.3">
      <c r="A282" s="14" t="s">
        <v>3810</v>
      </c>
      <c r="B282" s="15">
        <v>46110</v>
      </c>
      <c r="C282" s="16" t="s">
        <v>1772</v>
      </c>
      <c r="D282" s="16" t="str">
        <f>_xlfn.XLOOKUP(Sales_Transactions!$C282,Customer!$A$2:$A$701,Customer!$B$2:$B$701,"Missing")</f>
        <v>Naveen Achari</v>
      </c>
      <c r="E282" s="38" t="str">
        <f>_xlfn.XLOOKUP(Table14[[#This Row],[Customer_ID]],Table10[Customer_ID],Table10[Membership],"Missing Membership")</f>
        <v>Gold</v>
      </c>
      <c r="F282" s="14" t="s">
        <v>399</v>
      </c>
      <c r="G282" s="16" t="str">
        <f>_xlfn.XLOOKUP(Sales_Transactions!$F282,Products!$A$2:$A$151,Products!$B$2:$B$151,"missing product")</f>
        <v>Aavin Milk 1L</v>
      </c>
      <c r="H282" s="16" t="str">
        <f>_xlfn.XLOOKUP(Sales_Transactions!$F282,Table9[Product_ID],Table9[Category],"Missing Catogory")</f>
        <v>Dairy</v>
      </c>
      <c r="I282" s="16" t="s">
        <v>905</v>
      </c>
      <c r="J282" s="16" t="str">
        <f>_xlfn.XLOOKUP(Sales_Transactions!$I282,Store!$A$2:$A$181,Store!$B$2:$B$181,"Missing Store")</f>
        <v>FreshMart Madurai Circle</v>
      </c>
      <c r="K282" s="16" t="str">
        <f>_xlfn.XLOOKUP(Sales_Transactions!$I282,Store!$A$2:$A$181,Store!$D$2:$D$181,"East")</f>
        <v>South</v>
      </c>
      <c r="L282" s="16" t="s">
        <v>906</v>
      </c>
      <c r="M282" s="16" t="s">
        <v>6179</v>
      </c>
      <c r="N282" s="16" t="str">
        <f>_xlfn.XLOOKUP(Sales_Transactions!$L282,Table12[Employee_ID],Table12[Department],"Missing Department")</f>
        <v>Sales</v>
      </c>
      <c r="O282" s="16">
        <v>7</v>
      </c>
      <c r="P282" s="17">
        <v>111.78</v>
      </c>
      <c r="Q282" s="16">
        <v>0</v>
      </c>
      <c r="R282" s="17">
        <v>0</v>
      </c>
      <c r="S282" s="17">
        <v>899.83</v>
      </c>
      <c r="T282" s="17">
        <v>602.35</v>
      </c>
      <c r="U282" s="17">
        <v>297.48</v>
      </c>
      <c r="V282" s="16" t="s">
        <v>40</v>
      </c>
      <c r="W282" s="16" t="s">
        <v>24</v>
      </c>
      <c r="X282" s="16" t="s">
        <v>33</v>
      </c>
      <c r="Y282" s="16" t="s">
        <v>287</v>
      </c>
      <c r="Z282" s="16" t="s">
        <v>27</v>
      </c>
    </row>
    <row r="283" spans="1:26" x14ac:dyDescent="0.3">
      <c r="A283" s="10" t="s">
        <v>3815</v>
      </c>
      <c r="B283" s="11">
        <v>45829</v>
      </c>
      <c r="C283" s="12" t="s">
        <v>3065</v>
      </c>
      <c r="D283" s="12" t="str">
        <f>_xlfn.XLOOKUP(Sales_Transactions!$C283,Customer!$A$2:$A$701,Customer!$B$2:$B$701,"Missing")</f>
        <v>Tara Sharma</v>
      </c>
      <c r="E283" s="39" t="str">
        <f>_xlfn.XLOOKUP(Table14[[#This Row],[Customer_ID]],Table10[Customer_ID],Table10[Membership],"Missing Membership")</f>
        <v>Gold</v>
      </c>
      <c r="F283" s="10" t="s">
        <v>280</v>
      </c>
      <c r="G283" s="12" t="str">
        <f>_xlfn.XLOOKUP(Sales_Transactions!$F283,Products!$A$2:$A$151,Products!$B$2:$B$151,"missing product")</f>
        <v>Nescafe Coffee 500g</v>
      </c>
      <c r="H283" s="12" t="str">
        <f>_xlfn.XLOOKUP(Sales_Transactions!$F283,Table9[Product_ID],Table9[Category],"Missing Catogory")</f>
        <v>Beverages</v>
      </c>
      <c r="I283" s="12" t="s">
        <v>148</v>
      </c>
      <c r="J283" s="12" t="str">
        <f>_xlfn.XLOOKUP(Sales_Transactions!$I283,Store!$A$2:$A$181,Store!$B$2:$B$181,"Missing Store")</f>
        <v>FreshMart Tiruppur Heights</v>
      </c>
      <c r="K283" s="12" t="str">
        <f>_xlfn.XLOOKUP(Sales_Transactions!$I283,Store!$A$2:$A$181,Store!$D$2:$D$181,"East")</f>
        <v>South</v>
      </c>
      <c r="L283" s="12" t="s">
        <v>149</v>
      </c>
      <c r="M283" s="12" t="s">
        <v>6130</v>
      </c>
      <c r="N283" s="12" t="str">
        <f>_xlfn.XLOOKUP(Sales_Transactions!$L283,Table12[Employee_ID],Table12[Department],"Missing Department")</f>
        <v>Billing</v>
      </c>
      <c r="O283" s="12">
        <v>8</v>
      </c>
      <c r="P283" s="13">
        <v>139.28</v>
      </c>
      <c r="Q283" s="12">
        <v>20</v>
      </c>
      <c r="R283" s="13">
        <v>222.85</v>
      </c>
      <c r="S283" s="13">
        <v>1025.0999999999999</v>
      </c>
      <c r="T283" s="13">
        <v>778.8</v>
      </c>
      <c r="U283" s="13">
        <v>246.3</v>
      </c>
      <c r="V283" s="12" t="s">
        <v>40</v>
      </c>
      <c r="W283" s="12" t="s">
        <v>24</v>
      </c>
      <c r="X283" s="12" t="s">
        <v>25</v>
      </c>
      <c r="Y283" s="12" t="s">
        <v>1838</v>
      </c>
      <c r="Z283" s="12" t="s">
        <v>27</v>
      </c>
    </row>
    <row r="284" spans="1:26" x14ac:dyDescent="0.3">
      <c r="A284" s="14" t="s">
        <v>3851</v>
      </c>
      <c r="B284" s="15">
        <v>45757</v>
      </c>
      <c r="C284" s="16" t="s">
        <v>1944</v>
      </c>
      <c r="D284" s="16" t="str">
        <f>_xlfn.XLOOKUP(Sales_Transactions!$C284,Customer!$A$2:$A$701,Customer!$B$2:$B$701,"Missing")</f>
        <v>Jaya Naicker</v>
      </c>
      <c r="E284" s="38" t="str">
        <f>_xlfn.XLOOKUP(Table14[[#This Row],[Customer_ID]],Table10[Customer_ID],Table10[Membership],"Missing Membership")</f>
        <v>Gold</v>
      </c>
      <c r="F284" s="14" t="s">
        <v>371</v>
      </c>
      <c r="G284" s="16" t="str">
        <f>_xlfn.XLOOKUP(Sales_Transactions!$F284,Products!$A$2:$A$151,Products!$B$2:$B$151,"missing product")</f>
        <v>Tata Tea Soft Drinks 500g</v>
      </c>
      <c r="H284" s="16" t="str">
        <f>_xlfn.XLOOKUP(Sales_Transactions!$F284,Table9[Product_ID],Table9[Category],"Missing Catogory")</f>
        <v>Beverages</v>
      </c>
      <c r="I284" s="16" t="s">
        <v>192</v>
      </c>
      <c r="J284" s="16" t="str">
        <f>_xlfn.XLOOKUP(Sales_Transactions!$I284,Store!$A$2:$A$181,Store!$B$2:$B$181,"Missing Store")</f>
        <v>FreshMart Erode Heights</v>
      </c>
      <c r="K284" s="16" t="str">
        <f>_xlfn.XLOOKUP(Sales_Transactions!$I284,Store!$A$2:$A$181,Store!$D$2:$D$181,"East")</f>
        <v>South</v>
      </c>
      <c r="L284" s="16" t="s">
        <v>1649</v>
      </c>
      <c r="M284" s="16" t="s">
        <v>6400</v>
      </c>
      <c r="N284" s="16" t="str">
        <f>_xlfn.XLOOKUP(Sales_Transactions!$L284,Table12[Employee_ID],Table12[Department],"Missing Department")</f>
        <v>Store Manager</v>
      </c>
      <c r="O284" s="16">
        <v>6</v>
      </c>
      <c r="P284" s="17">
        <v>402.72</v>
      </c>
      <c r="Q284" s="16">
        <v>15</v>
      </c>
      <c r="R284" s="17">
        <v>362.45</v>
      </c>
      <c r="S284" s="17">
        <v>2053.87</v>
      </c>
      <c r="T284" s="17">
        <v>1859.88</v>
      </c>
      <c r="U284" s="17">
        <v>193.99</v>
      </c>
      <c r="V284" s="16" t="s">
        <v>40</v>
      </c>
      <c r="W284" s="16" t="s">
        <v>24</v>
      </c>
      <c r="X284" s="16" t="s">
        <v>25</v>
      </c>
      <c r="Y284" s="16" t="s">
        <v>3381</v>
      </c>
      <c r="Z284" s="16" t="s">
        <v>49</v>
      </c>
    </row>
    <row r="285" spans="1:26" x14ac:dyDescent="0.3">
      <c r="A285" s="10" t="s">
        <v>3860</v>
      </c>
      <c r="B285" s="11">
        <v>45814</v>
      </c>
      <c r="C285" s="12" t="s">
        <v>430</v>
      </c>
      <c r="D285" s="12" t="str">
        <f>_xlfn.XLOOKUP(Sales_Transactions!$C285,Customer!$A$2:$A$701,Customer!$B$2:$B$701,"Missing")</f>
        <v>Jaya Pandian</v>
      </c>
      <c r="E285" s="39" t="str">
        <f>_xlfn.XLOOKUP(Table14[[#This Row],[Customer_ID]],Table10[Customer_ID],Table10[Membership],"Missing Membership")</f>
        <v>Silver</v>
      </c>
      <c r="F285" s="10" t="s">
        <v>685</v>
      </c>
      <c r="G285" s="12" t="str">
        <f>_xlfn.XLOOKUP(Sales_Transactions!$F285,Products!$A$2:$A$151,Products!$B$2:$B$151,"missing product")</f>
        <v>Organic Fresh Fresh Vegetables 500g</v>
      </c>
      <c r="H285" s="12" t="str">
        <f>_xlfn.XLOOKUP(Sales_Transactions!$F285,Table9[Product_ID],Table9[Category],"Missing Catogory")</f>
        <v>Vegetables</v>
      </c>
      <c r="I285" s="12" t="s">
        <v>243</v>
      </c>
      <c r="J285" s="12" t="str">
        <f>_xlfn.XLOOKUP(Sales_Transactions!$I285,Store!$A$2:$A$181,Store!$B$2:$B$181,"Missing Store")</f>
        <v>FreshMart Tiruppur Complex</v>
      </c>
      <c r="K285" s="12" t="str">
        <f>_xlfn.XLOOKUP(Sales_Transactions!$I285,Store!$A$2:$A$181,Store!$D$2:$D$181,"East")</f>
        <v>South</v>
      </c>
      <c r="L285" s="12" t="s">
        <v>222</v>
      </c>
      <c r="M285" s="12" t="s">
        <v>5010</v>
      </c>
      <c r="N285" s="12" t="str">
        <f>_xlfn.XLOOKUP(Sales_Transactions!$L285,Table12[Employee_ID],Table12[Department],"Missing Department")</f>
        <v>Sales</v>
      </c>
      <c r="O285" s="12">
        <v>3</v>
      </c>
      <c r="P285" s="13">
        <v>451.89</v>
      </c>
      <c r="Q285" s="12">
        <v>5</v>
      </c>
      <c r="R285" s="13">
        <v>67.78</v>
      </c>
      <c r="S285" s="13">
        <v>1287.8900000000001</v>
      </c>
      <c r="T285" s="13">
        <v>1161.48</v>
      </c>
      <c r="U285" s="13">
        <v>126.41</v>
      </c>
      <c r="V285" s="12" t="s">
        <v>40</v>
      </c>
      <c r="W285" s="12" t="s">
        <v>24</v>
      </c>
      <c r="X285" s="12" t="s">
        <v>25</v>
      </c>
      <c r="Y285" s="12" t="s">
        <v>2393</v>
      </c>
      <c r="Z285" s="12" t="s">
        <v>49</v>
      </c>
    </row>
    <row r="286" spans="1:26" x14ac:dyDescent="0.3">
      <c r="A286" s="14" t="s">
        <v>3861</v>
      </c>
      <c r="B286" s="15">
        <v>45975</v>
      </c>
      <c r="C286" s="16" t="s">
        <v>2886</v>
      </c>
      <c r="D286" s="16" t="str">
        <f>_xlfn.XLOOKUP(Sales_Transactions!$C286,Customer!$A$2:$A$701,Customer!$B$2:$B$701,"Missing")</f>
        <v>Lakshmi Reddy</v>
      </c>
      <c r="E286" s="38" t="str">
        <f>_xlfn.XLOOKUP(Table14[[#This Row],[Customer_ID]],Table10[Customer_ID],Table10[Membership],"Missing Membership")</f>
        <v>Silver</v>
      </c>
      <c r="F286" s="14" t="s">
        <v>944</v>
      </c>
      <c r="G286" s="16" t="str">
        <f>_xlfn.XLOOKUP(Sales_Transactions!$F286,Products!$A$2:$A$151,Products!$B$2:$B$151,"missing product")</f>
        <v>Cadbury Namkeen Combo</v>
      </c>
      <c r="H286" s="16" t="str">
        <f>_xlfn.XLOOKUP(Sales_Transactions!$F286,Table9[Product_ID],Table9[Category],"Missing Catogory")</f>
        <v>Snacks</v>
      </c>
      <c r="I286" s="16" t="s">
        <v>815</v>
      </c>
      <c r="J286" s="16" t="str">
        <f>_xlfn.XLOOKUP(Sales_Transactions!$I286,Store!$A$2:$A$181,Store!$B$2:$B$181,"Missing Store")</f>
        <v>FreshMart Hyderabad Hub</v>
      </c>
      <c r="K286" s="16" t="str">
        <f>_xlfn.XLOOKUP(Sales_Transactions!$I286,Store!$A$2:$A$181,Store!$D$2:$D$181,"East")</f>
        <v>South</v>
      </c>
      <c r="L286" s="16" t="s">
        <v>4614</v>
      </c>
      <c r="M286" s="16" t="s">
        <v>7266</v>
      </c>
      <c r="N286" s="16" t="str">
        <f>_xlfn.XLOOKUP(Sales_Transactions!$L286,Table12[Employee_ID],Table12[Department],"Missing Department")</f>
        <v>Missing Department</v>
      </c>
      <c r="O286" s="16">
        <v>4</v>
      </c>
      <c r="P286" s="17">
        <v>333.54</v>
      </c>
      <c r="Q286" s="16">
        <v>5</v>
      </c>
      <c r="R286" s="17">
        <v>66.709999999999994</v>
      </c>
      <c r="S286" s="17">
        <v>1267.45</v>
      </c>
      <c r="T286" s="17">
        <v>953.72</v>
      </c>
      <c r="U286" s="17">
        <v>313.73</v>
      </c>
      <c r="V286" s="16" t="s">
        <v>40</v>
      </c>
      <c r="W286" s="16" t="s">
        <v>24</v>
      </c>
      <c r="X286" s="16" t="s">
        <v>25</v>
      </c>
      <c r="Y286" s="16" t="s">
        <v>613</v>
      </c>
      <c r="Z286" s="16" t="s">
        <v>49</v>
      </c>
    </row>
    <row r="287" spans="1:26" x14ac:dyDescent="0.3">
      <c r="A287" s="10" t="s">
        <v>2603</v>
      </c>
      <c r="B287" s="11">
        <v>46062</v>
      </c>
      <c r="C287" s="12" t="s">
        <v>2121</v>
      </c>
      <c r="D287" s="12" t="str">
        <f>_xlfn.XLOOKUP(Sales_Transactions!$C287,Customer!$A$2:$A$701,Customer!$B$2:$B$701,"Missing")</f>
        <v>Aishwarya Varma</v>
      </c>
      <c r="E287" s="39" t="str">
        <f>_xlfn.XLOOKUP(Table14[[#This Row],[Customer_ID]],Table10[Customer_ID],Table10[Membership],"Missing Membership")</f>
        <v>Silver</v>
      </c>
      <c r="F287" s="10" t="s">
        <v>237</v>
      </c>
      <c r="G287" s="12" t="str">
        <f>_xlfn.XLOOKUP(Sales_Transactions!$F287,Products!$A$2:$A$151,Products!$B$2:$B$151,"missing product")</f>
        <v>Harvest Gold Rusk 1kg</v>
      </c>
      <c r="H287" s="12" t="str">
        <f>_xlfn.XLOOKUP(Sales_Transactions!$F287,Table9[Product_ID],Table9[Category],"Missing Catogory")</f>
        <v>Bakery</v>
      </c>
      <c r="I287" s="12" t="s">
        <v>198</v>
      </c>
      <c r="J287" s="12" t="str">
        <f>_xlfn.XLOOKUP(Sales_Transactions!$I287,Store!$A$2:$A$181,Store!$B$2:$B$181,"Missing Store")</f>
        <v>FreshMart Salem Extension</v>
      </c>
      <c r="K287" s="12" t="str">
        <f>_xlfn.XLOOKUP(Sales_Transactions!$I287,Store!$A$2:$A$181,Store!$D$2:$D$181,"East")</f>
        <v>South</v>
      </c>
      <c r="L287" s="12" t="s">
        <v>199</v>
      </c>
      <c r="M287" s="12" t="s">
        <v>6306</v>
      </c>
      <c r="N287" s="12" t="str">
        <f>_xlfn.XLOOKUP(Sales_Transactions!$L287,Table12[Employee_ID],Table12[Department],"Missing Department")</f>
        <v>Sales</v>
      </c>
      <c r="O287" s="12">
        <v>4</v>
      </c>
      <c r="P287" s="13">
        <v>541.35</v>
      </c>
      <c r="Q287" s="12">
        <v>5</v>
      </c>
      <c r="R287" s="13">
        <v>108.27</v>
      </c>
      <c r="S287" s="13">
        <v>2057.13</v>
      </c>
      <c r="T287" s="13">
        <v>1345.6</v>
      </c>
      <c r="U287" s="13">
        <v>711.53</v>
      </c>
      <c r="V287" s="12" t="s">
        <v>40</v>
      </c>
      <c r="W287" s="12" t="s">
        <v>24</v>
      </c>
      <c r="X287" s="12" t="s">
        <v>33</v>
      </c>
      <c r="Y287" s="12" t="s">
        <v>1817</v>
      </c>
      <c r="Z287" s="12" t="s">
        <v>49</v>
      </c>
    </row>
    <row r="288" spans="1:26" x14ac:dyDescent="0.3">
      <c r="A288" s="14" t="s">
        <v>3880</v>
      </c>
      <c r="B288" s="15">
        <v>45939</v>
      </c>
      <c r="C288" s="16" t="s">
        <v>1939</v>
      </c>
      <c r="D288" s="16" t="str">
        <f>_xlfn.XLOOKUP(Sales_Transactions!$C288,Customer!$A$2:$A$701,Customer!$B$2:$B$701,"Missing")</f>
        <v>Lakshmi Krishnan</v>
      </c>
      <c r="E288" s="38" t="str">
        <f>_xlfn.XLOOKUP(Table14[[#This Row],[Customer_ID]],Table10[Customer_ID],Table10[Membership],"Missing Membership")</f>
        <v>Silver</v>
      </c>
      <c r="F288" s="14" t="s">
        <v>371</v>
      </c>
      <c r="G288" s="16" t="str">
        <f>_xlfn.XLOOKUP(Sales_Transactions!$F288,Products!$A$2:$A$151,Products!$B$2:$B$151,"missing product")</f>
        <v>Tata Tea Soft Drinks 500g</v>
      </c>
      <c r="H288" s="16" t="str">
        <f>_xlfn.XLOOKUP(Sales_Transactions!$F288,Table9[Product_ID],Table9[Category],"Missing Catogory")</f>
        <v>Beverages</v>
      </c>
      <c r="I288" s="16" t="s">
        <v>807</v>
      </c>
      <c r="J288" s="16" t="str">
        <f>_xlfn.XLOOKUP(Sales_Transactions!$I288,Store!$A$2:$A$181,Store!$B$2:$B$181,"Missing Store")</f>
        <v>FreshMart Mysuru Towers</v>
      </c>
      <c r="K288" s="16" t="str">
        <f>_xlfn.XLOOKUP(Sales_Transactions!$I288,Store!$A$2:$A$181,Store!$D$2:$D$181,"East")</f>
        <v>South</v>
      </c>
      <c r="L288" s="16" t="s">
        <v>1716</v>
      </c>
      <c r="M288" s="16" t="s">
        <v>6359</v>
      </c>
      <c r="N288" s="16" t="str">
        <f>_xlfn.XLOOKUP(Sales_Transactions!$L288,Table12[Employee_ID],Table12[Department],"Missing Department")</f>
        <v>Sales</v>
      </c>
      <c r="O288" s="16">
        <v>4</v>
      </c>
      <c r="P288" s="17">
        <v>380.12</v>
      </c>
      <c r="Q288" s="16">
        <v>20</v>
      </c>
      <c r="R288" s="17">
        <v>304.10000000000002</v>
      </c>
      <c r="S288" s="17">
        <v>1216.3800000000001</v>
      </c>
      <c r="T288" s="17">
        <v>1239.92</v>
      </c>
      <c r="U288" s="17">
        <v>-23.54</v>
      </c>
      <c r="V288" s="16" t="s">
        <v>40</v>
      </c>
      <c r="W288" s="16" t="s">
        <v>24</v>
      </c>
      <c r="X288" s="16" t="s">
        <v>55</v>
      </c>
      <c r="Y288" s="16" t="s">
        <v>2899</v>
      </c>
      <c r="Z288" s="16" t="s">
        <v>49</v>
      </c>
    </row>
    <row r="289" spans="1:26" x14ac:dyDescent="0.3">
      <c r="A289" s="10" t="s">
        <v>3897</v>
      </c>
      <c r="B289" s="11">
        <v>46100</v>
      </c>
      <c r="C289" s="12" t="s">
        <v>537</v>
      </c>
      <c r="D289" s="12" t="str">
        <f>_xlfn.XLOOKUP(Sales_Transactions!$C289,Customer!$A$2:$A$701,Customer!$B$2:$B$701,"Missing")</f>
        <v>Deepa Kumar</v>
      </c>
      <c r="E289" s="39" t="str">
        <f>_xlfn.XLOOKUP(Table14[[#This Row],[Customer_ID]],Table10[Customer_ID],Table10[Membership],"Missing Membership")</f>
        <v>Gold</v>
      </c>
      <c r="F289" s="10" t="s">
        <v>290</v>
      </c>
      <c r="G289" s="12" t="str">
        <f>_xlfn.XLOOKUP(Sales_Transactions!$F289,Products!$A$2:$A$151,Products!$B$2:$B$151,"missing product")</f>
        <v>Harpic Toilet Cleaner Pack</v>
      </c>
      <c r="H289" s="12" t="str">
        <f>_xlfn.XLOOKUP(Sales_Transactions!$F289,Table9[Product_ID],Table9[Category],"Missing Catogory")</f>
        <v>Cleaning</v>
      </c>
      <c r="I289" s="12" t="s">
        <v>1412</v>
      </c>
      <c r="J289" s="12" t="str">
        <f>_xlfn.XLOOKUP(Sales_Transactions!$I289,Store!$A$2:$A$181,Store!$B$2:$B$181,"Missing Store")</f>
        <v>FreshMart Kochi Square</v>
      </c>
      <c r="K289" s="12" t="str">
        <f>_xlfn.XLOOKUP(Sales_Transactions!$I289,Store!$A$2:$A$181,Store!$D$2:$D$181,"East")</f>
        <v>South</v>
      </c>
      <c r="L289" s="12" t="s">
        <v>1825</v>
      </c>
      <c r="M289" s="12" t="s">
        <v>6393</v>
      </c>
      <c r="N289" s="12" t="str">
        <f>_xlfn.XLOOKUP(Sales_Transactions!$L289,Table12[Employee_ID],Table12[Department],"Missing Department")</f>
        <v>Billing</v>
      </c>
      <c r="O289" s="12">
        <v>4</v>
      </c>
      <c r="P289" s="13">
        <v>232.11</v>
      </c>
      <c r="Q289" s="12">
        <v>0</v>
      </c>
      <c r="R289" s="13">
        <v>0</v>
      </c>
      <c r="S289" s="13">
        <v>928.44</v>
      </c>
      <c r="T289" s="13">
        <v>622.6</v>
      </c>
      <c r="U289" s="13">
        <v>305.83999999999997</v>
      </c>
      <c r="V289" s="12" t="s">
        <v>40</v>
      </c>
      <c r="W289" s="12" t="s">
        <v>24</v>
      </c>
      <c r="X289" s="12" t="s">
        <v>25</v>
      </c>
      <c r="Y289" s="12" t="s">
        <v>888</v>
      </c>
      <c r="Z289" s="12" t="s">
        <v>49</v>
      </c>
    </row>
    <row r="290" spans="1:26" x14ac:dyDescent="0.3">
      <c r="A290" s="14" t="s">
        <v>3907</v>
      </c>
      <c r="B290" s="15">
        <v>45817</v>
      </c>
      <c r="C290" s="16" t="s">
        <v>833</v>
      </c>
      <c r="D290" s="16" t="str">
        <f>_xlfn.XLOOKUP(Sales_Transactions!$C290,Customer!$A$2:$A$701,Customer!$B$2:$B$701,"Missing")</f>
        <v>Kamala Velan</v>
      </c>
      <c r="E290" s="38" t="str">
        <f>_xlfn.XLOOKUP(Table14[[#This Row],[Customer_ID]],Table10[Customer_ID],Table10[Membership],"Missing Membership")</f>
        <v>Gold</v>
      </c>
      <c r="F290" s="14" t="s">
        <v>101</v>
      </c>
      <c r="G290" s="16" t="str">
        <f>_xlfn.XLOOKUP(Sales_Transactions!$F290,Products!$A$2:$A$151,Products!$B$2:$B$151,"missing product")</f>
        <v>Milky Mist Curd 1kg</v>
      </c>
      <c r="H290" s="16" t="str">
        <f>_xlfn.XLOOKUP(Sales_Transactions!$F290,Table9[Product_ID],Table9[Category],"Missing Catogory")</f>
        <v>Dairy</v>
      </c>
      <c r="I290" s="16" t="s">
        <v>142</v>
      </c>
      <c r="J290" s="16" t="str">
        <f>_xlfn.XLOOKUP(Sales_Transactions!$I290,Store!$A$2:$A$181,Store!$B$2:$B$181,"Missing Store")</f>
        <v>FreshMart Coimbatore Heights</v>
      </c>
      <c r="K290" s="16" t="str">
        <f>_xlfn.XLOOKUP(Sales_Transactions!$I290,Store!$A$2:$A$181,Store!$D$2:$D$181,"East")</f>
        <v>South</v>
      </c>
      <c r="L290" s="16" t="s">
        <v>143</v>
      </c>
      <c r="M290" s="16" t="s">
        <v>6243</v>
      </c>
      <c r="N290" s="16" t="str">
        <f>_xlfn.XLOOKUP(Sales_Transactions!$L290,Table12[Employee_ID],Table12[Department],"Missing Department")</f>
        <v>Sales</v>
      </c>
      <c r="O290" s="16">
        <v>5</v>
      </c>
      <c r="P290" s="17">
        <v>448.98</v>
      </c>
      <c r="Q290" s="16">
        <v>15</v>
      </c>
      <c r="R290" s="17">
        <v>336.74</v>
      </c>
      <c r="S290" s="17">
        <v>1908.16</v>
      </c>
      <c r="T290" s="17">
        <v>1758.15</v>
      </c>
      <c r="U290" s="17">
        <v>150.01</v>
      </c>
      <c r="V290" s="16" t="s">
        <v>40</v>
      </c>
      <c r="W290" s="16" t="s">
        <v>345</v>
      </c>
      <c r="X290" s="16" t="s">
        <v>25</v>
      </c>
      <c r="Y290" s="16" t="s">
        <v>1482</v>
      </c>
      <c r="Z290" s="16" t="s">
        <v>49</v>
      </c>
    </row>
    <row r="291" spans="1:26" x14ac:dyDescent="0.3">
      <c r="A291" s="10" t="s">
        <v>3913</v>
      </c>
      <c r="B291" s="11">
        <v>45988</v>
      </c>
      <c r="C291" s="12" t="s">
        <v>2936</v>
      </c>
      <c r="D291" s="12" t="str">
        <f>_xlfn.XLOOKUP(Sales_Transactions!$C291,Customer!$A$2:$A$701,Customer!$B$2:$B$701,"Missing")</f>
        <v>Radha Devi</v>
      </c>
      <c r="E291" s="39" t="str">
        <f>_xlfn.XLOOKUP(Table14[[#This Row],[Customer_ID]],Table10[Customer_ID],Table10[Membership],"Missing Membership")</f>
        <v>Bronze</v>
      </c>
      <c r="F291" s="10" t="s">
        <v>124</v>
      </c>
      <c r="G291" s="12" t="str">
        <f>_xlfn.XLOOKUP(Sales_Transactions!$F291,Products!$A$2:$A$151,Products!$B$2:$B$151,"missing product")</f>
        <v>Aavin Milk Pack</v>
      </c>
      <c r="H291" s="12" t="str">
        <f>_xlfn.XLOOKUP(Sales_Transactions!$F291,Table9[Product_ID],Table9[Category],"Missing Catogory")</f>
        <v>Dairy</v>
      </c>
      <c r="I291" s="12" t="s">
        <v>1156</v>
      </c>
      <c r="J291" s="12" t="str">
        <f>_xlfn.XLOOKUP(Sales_Transactions!$I291,Store!$A$2:$A$181,Store!$B$2:$B$181,"Missing Store")</f>
        <v>FreshMart Madurai Colony</v>
      </c>
      <c r="K291" s="12" t="str">
        <f>_xlfn.XLOOKUP(Sales_Transactions!$I291,Store!$A$2:$A$181,Store!$D$2:$D$181,"East")</f>
        <v>South</v>
      </c>
      <c r="L291" s="12" t="s">
        <v>1157</v>
      </c>
      <c r="M291" s="12" t="s">
        <v>6358</v>
      </c>
      <c r="N291" s="12" t="str">
        <f>_xlfn.XLOOKUP(Sales_Transactions!$L291,Table12[Employee_ID],Table12[Department],"Missing Department")</f>
        <v>Store Manager</v>
      </c>
      <c r="O291" s="12">
        <v>4</v>
      </c>
      <c r="P291" s="13">
        <v>397.22</v>
      </c>
      <c r="Q291" s="12">
        <v>15</v>
      </c>
      <c r="R291" s="13">
        <v>238.33</v>
      </c>
      <c r="S291" s="13">
        <v>1350.55</v>
      </c>
      <c r="T291" s="13">
        <v>1277.48</v>
      </c>
      <c r="U291" s="13">
        <v>73.069999999999993</v>
      </c>
      <c r="V291" s="12" t="s">
        <v>40</v>
      </c>
      <c r="W291" s="12" t="s">
        <v>24</v>
      </c>
      <c r="X291" s="12" t="s">
        <v>25</v>
      </c>
      <c r="Y291" s="12" t="s">
        <v>2369</v>
      </c>
      <c r="Z291" s="12" t="s">
        <v>49</v>
      </c>
    </row>
    <row r="292" spans="1:26" x14ac:dyDescent="0.3">
      <c r="A292" s="14" t="s">
        <v>3916</v>
      </c>
      <c r="B292" s="15">
        <v>45808</v>
      </c>
      <c r="C292" s="16" t="s">
        <v>3909</v>
      </c>
      <c r="D292" s="16" t="str">
        <f>_xlfn.XLOOKUP(Sales_Transactions!$C292,Customer!$A$2:$A$701,Customer!$B$2:$B$701,"Missing")</f>
        <v>Jagan Reddy</v>
      </c>
      <c r="E292" s="38" t="str">
        <f>_xlfn.XLOOKUP(Table14[[#This Row],[Customer_ID]],Table10[Customer_ID],Table10[Membership],"Missing Membership")</f>
        <v>Bronze</v>
      </c>
      <c r="F292" s="14" t="s">
        <v>469</v>
      </c>
      <c r="G292" s="16" t="str">
        <f>_xlfn.XLOOKUP(Sales_Transactions!$F292,Products!$A$2:$A$151,Products!$B$2:$B$151,"missing product")</f>
        <v>Harvest Gold Buns Combo</v>
      </c>
      <c r="H292" s="16" t="str">
        <f>_xlfn.XLOOKUP(Sales_Transactions!$F292,Table9[Product_ID],Table9[Category],"Missing Catogory")</f>
        <v>Bakery</v>
      </c>
      <c r="I292" s="16" t="s">
        <v>2005</v>
      </c>
      <c r="J292" s="16" t="str">
        <f>_xlfn.XLOOKUP(Sales_Transactions!$I292,Store!$A$2:$A$181,Store!$B$2:$B$181,"Missing Store")</f>
        <v>FreshMart Surat Junction</v>
      </c>
      <c r="K292" s="16" t="str">
        <f>_xlfn.XLOOKUP(Sales_Transactions!$I292,Store!$A$2:$A$181,Store!$D$2:$D$181,"East")</f>
        <v>West</v>
      </c>
      <c r="L292" s="16" t="s">
        <v>2132</v>
      </c>
      <c r="M292" s="16" t="s">
        <v>6332</v>
      </c>
      <c r="N292" s="16" t="str">
        <f>_xlfn.XLOOKUP(Sales_Transactions!$L292,Table12[Employee_ID],Table12[Department],"Missing Department")</f>
        <v>Cashier</v>
      </c>
      <c r="O292" s="16">
        <v>2</v>
      </c>
      <c r="P292" s="17">
        <v>589.75</v>
      </c>
      <c r="Q292" s="16">
        <v>0</v>
      </c>
      <c r="R292" s="17">
        <v>0</v>
      </c>
      <c r="S292" s="17">
        <v>1356.42</v>
      </c>
      <c r="T292" s="17">
        <v>687.3</v>
      </c>
      <c r="U292" s="17">
        <v>669.12</v>
      </c>
      <c r="V292" s="16" t="s">
        <v>40</v>
      </c>
      <c r="W292" s="16" t="s">
        <v>24</v>
      </c>
      <c r="X292" s="16" t="s">
        <v>25</v>
      </c>
      <c r="Y292" s="16" t="s">
        <v>901</v>
      </c>
      <c r="Z292" s="16" t="s">
        <v>27</v>
      </c>
    </row>
    <row r="293" spans="1:26" x14ac:dyDescent="0.3">
      <c r="A293" s="10" t="s">
        <v>3918</v>
      </c>
      <c r="B293" s="11">
        <v>46063</v>
      </c>
      <c r="C293" s="12" t="s">
        <v>2390</v>
      </c>
      <c r="D293" s="12" t="str">
        <f>_xlfn.XLOOKUP(Sales_Transactions!$C293,Customer!$A$2:$A$701,Customer!$B$2:$B$701,"Missing")</f>
        <v>Mala Achari</v>
      </c>
      <c r="E293" s="39" t="str">
        <f>_xlfn.XLOOKUP(Table14[[#This Row],[Customer_ID]],Table10[Customer_ID],Table10[Membership],"Missing Membership")</f>
        <v>Gold</v>
      </c>
      <c r="F293" s="10" t="s">
        <v>855</v>
      </c>
      <c r="G293" s="12" t="str">
        <f>_xlfn.XLOOKUP(Sales_Transactions!$F293,Products!$A$2:$A$151,Products!$B$2:$B$151,"missing product")</f>
        <v>Vim Kitchenware 1kg</v>
      </c>
      <c r="H293" s="12" t="str">
        <f>_xlfn.XLOOKUP(Sales_Transactions!$F293,Table9[Product_ID],Table9[Category],"Missing Catogory")</f>
        <v>Household</v>
      </c>
      <c r="I293" s="12" t="s">
        <v>390</v>
      </c>
      <c r="J293" s="12" t="str">
        <f>_xlfn.XLOOKUP(Sales_Transactions!$I293,Store!$A$2:$A$181,Store!$B$2:$B$181,"Missing Store")</f>
        <v>FreshMart Bengaluru Square</v>
      </c>
      <c r="K293" s="12" t="str">
        <f>_xlfn.XLOOKUP(Sales_Transactions!$I293,Store!$A$2:$A$181,Store!$D$2:$D$181,"East")</f>
        <v>South</v>
      </c>
      <c r="L293" s="12" t="s">
        <v>820</v>
      </c>
      <c r="M293" s="12" t="s">
        <v>6250</v>
      </c>
      <c r="N293" s="12" t="str">
        <f>_xlfn.XLOOKUP(Sales_Transactions!$L293,Table12[Employee_ID],Table12[Department],"Missing Department")</f>
        <v>Store Manager</v>
      </c>
      <c r="O293" s="12">
        <v>8</v>
      </c>
      <c r="P293" s="13">
        <v>311.20999999999998</v>
      </c>
      <c r="Q293" s="12">
        <v>0</v>
      </c>
      <c r="R293" s="13">
        <v>0</v>
      </c>
      <c r="S293" s="13">
        <v>2489.6799999999998</v>
      </c>
      <c r="T293" s="13">
        <v>1650.4</v>
      </c>
      <c r="U293" s="13">
        <v>839.28</v>
      </c>
      <c r="V293" s="12" t="s">
        <v>40</v>
      </c>
      <c r="W293" s="12" t="s">
        <v>24</v>
      </c>
      <c r="X293" s="12" t="s">
        <v>25</v>
      </c>
      <c r="Y293" s="12" t="s">
        <v>690</v>
      </c>
      <c r="Z293" s="12" t="s">
        <v>49</v>
      </c>
    </row>
    <row r="294" spans="1:26" x14ac:dyDescent="0.3">
      <c r="A294" s="14" t="s">
        <v>3922</v>
      </c>
      <c r="B294" s="15">
        <v>45864</v>
      </c>
      <c r="C294" s="16" t="s">
        <v>1187</v>
      </c>
      <c r="D294" s="16" t="str">
        <f>_xlfn.XLOOKUP(Sales_Transactions!$C294,Customer!$A$2:$A$701,Customer!$B$2:$B$701,"Missing")</f>
        <v>Naveen Kumar</v>
      </c>
      <c r="E294" s="38" t="str">
        <f>_xlfn.XLOOKUP(Table14[[#This Row],[Customer_ID]],Table10[Customer_ID],Table10[Membership],"Missing Membership")</f>
        <v>Gold</v>
      </c>
      <c r="F294" s="14" t="s">
        <v>502</v>
      </c>
      <c r="G294" s="16" t="str">
        <f>_xlfn.XLOOKUP(Sales_Transactions!$F294,Products!$A$2:$A$151,Products!$B$2:$B$151,"missing product")</f>
        <v>Coca-Cola Coffee 500g</v>
      </c>
      <c r="H294" s="16" t="str">
        <f>_xlfn.XLOOKUP(Sales_Transactions!$F294,Table9[Product_ID],Table9[Category],"Missing Catogory")</f>
        <v>Beverages</v>
      </c>
      <c r="I294" s="16" t="s">
        <v>957</v>
      </c>
      <c r="J294" s="16" t="str">
        <f>_xlfn.XLOOKUP(Sales_Transactions!$I294,Store!$A$2:$A$181,Store!$B$2:$B$181,"Missing Store")</f>
        <v>FreshMart Ahmedabad Hub</v>
      </c>
      <c r="K294" s="16" t="str">
        <f>_xlfn.XLOOKUP(Sales_Transactions!$I294,Store!$A$2:$A$181,Store!$D$2:$D$181,"East")</f>
        <v>South</v>
      </c>
      <c r="L294" s="16" t="s">
        <v>958</v>
      </c>
      <c r="M294" s="16" t="s">
        <v>6312</v>
      </c>
      <c r="N294" s="16" t="str">
        <f>_xlfn.XLOOKUP(Sales_Transactions!$L294,Table12[Employee_ID],Table12[Department],"Missing Department")</f>
        <v>Cashier</v>
      </c>
      <c r="O294" s="16">
        <v>4</v>
      </c>
      <c r="P294" s="17">
        <v>548.55999999999995</v>
      </c>
      <c r="Q294" s="16">
        <v>0</v>
      </c>
      <c r="R294" s="17">
        <v>0</v>
      </c>
      <c r="S294" s="17">
        <v>2523.38</v>
      </c>
      <c r="T294" s="17">
        <v>1559.2</v>
      </c>
      <c r="U294" s="17">
        <v>964.18</v>
      </c>
      <c r="V294" s="16" t="s">
        <v>40</v>
      </c>
      <c r="W294" s="16" t="s">
        <v>24</v>
      </c>
      <c r="X294" s="16" t="s">
        <v>55</v>
      </c>
      <c r="Y294" s="16" t="s">
        <v>1585</v>
      </c>
      <c r="Z294" s="16" t="s">
        <v>27</v>
      </c>
    </row>
    <row r="295" spans="1:26" x14ac:dyDescent="0.3">
      <c r="A295" s="10" t="s">
        <v>3925</v>
      </c>
      <c r="B295" s="11">
        <v>45900</v>
      </c>
      <c r="C295" s="12" t="s">
        <v>2915</v>
      </c>
      <c r="D295" s="12" t="str">
        <f>_xlfn.XLOOKUP(Sales_Transactions!$C295,Customer!$A$2:$A$701,Customer!$B$2:$B$701,"Missing")</f>
        <v>Karthik Devi</v>
      </c>
      <c r="E295" s="39" t="str">
        <f>_xlfn.XLOOKUP(Table14[[#This Row],[Customer_ID]],Table10[Customer_ID],Table10[Membership],"Missing Membership")</f>
        <v>Bronze</v>
      </c>
      <c r="F295" s="10" t="s">
        <v>508</v>
      </c>
      <c r="G295" s="12" t="str">
        <f>_xlfn.XLOOKUP(Sales_Transactions!$F295,Products!$A$2:$A$151,Products!$B$2:$B$151,"missing product")</f>
        <v>India Gate Ponni Rice 1kg</v>
      </c>
      <c r="H295" s="12" t="str">
        <f>_xlfn.XLOOKUP(Sales_Transactions!$F295,Table9[Product_ID],Table9[Category],"Missing Catogory")</f>
        <v>Rice</v>
      </c>
      <c r="I295" s="12" t="s">
        <v>221</v>
      </c>
      <c r="J295" s="12" t="str">
        <f>_xlfn.XLOOKUP(Sales_Transactions!$I295,Store!$A$2:$A$181,Store!$B$2:$B$181,"Missing Store")</f>
        <v>FreshMart Salem Circle</v>
      </c>
      <c r="K295" s="12" t="str">
        <f>_xlfn.XLOOKUP(Sales_Transactions!$I295,Store!$A$2:$A$181,Store!$D$2:$D$181,"East")</f>
        <v>South</v>
      </c>
      <c r="L295" s="12" t="s">
        <v>249</v>
      </c>
      <c r="M295" s="12" t="s">
        <v>6299</v>
      </c>
      <c r="N295" s="12" t="str">
        <f>_xlfn.XLOOKUP(Sales_Transactions!$L295,Table12[Employee_ID],Table12[Department],"Missing Department")</f>
        <v>Inventory</v>
      </c>
      <c r="O295" s="12">
        <v>3</v>
      </c>
      <c r="P295" s="13">
        <v>291.93</v>
      </c>
      <c r="Q295" s="12">
        <v>0</v>
      </c>
      <c r="R295" s="13">
        <v>0</v>
      </c>
      <c r="S295" s="13">
        <v>1007.16</v>
      </c>
      <c r="T295" s="13">
        <v>761.1</v>
      </c>
      <c r="U295" s="13">
        <v>246.06</v>
      </c>
      <c r="V295" s="12" t="s">
        <v>40</v>
      </c>
      <c r="W295" s="12" t="s">
        <v>345</v>
      </c>
      <c r="X295" s="12" t="s">
        <v>25</v>
      </c>
      <c r="Y295" s="12" t="s">
        <v>1297</v>
      </c>
      <c r="Z295" s="12" t="s">
        <v>27</v>
      </c>
    </row>
    <row r="296" spans="1:26" x14ac:dyDescent="0.3">
      <c r="A296" s="14" t="s">
        <v>3933</v>
      </c>
      <c r="B296" s="15">
        <v>45767</v>
      </c>
      <c r="C296" s="16" t="s">
        <v>313</v>
      </c>
      <c r="D296" s="16" t="str">
        <f>_xlfn.XLOOKUP(Sales_Transactions!$C296,Customer!$A$2:$A$701,Customer!$B$2:$B$701,"Missing")</f>
        <v>Sangeetha Sekar</v>
      </c>
      <c r="E296" s="38" t="str">
        <f>_xlfn.XLOOKUP(Table14[[#This Row],[Customer_ID]],Table10[Customer_ID],Table10[Membership],"Missing Membership")</f>
        <v>Gold</v>
      </c>
      <c r="F296" s="14" t="s">
        <v>52</v>
      </c>
      <c r="G296" s="16" t="str">
        <f>_xlfn.XLOOKUP(Sales_Transactions!$F296,Products!$A$2:$A$151,Products!$B$2:$B$151,"missing product")</f>
        <v>Aavin Milk Pack v2</v>
      </c>
      <c r="H296" s="16" t="str">
        <f>_xlfn.XLOOKUP(Sales_Transactions!$F296,Table9[Product_ID],Table9[Category],"Missing Catogory")</f>
        <v>Dairy</v>
      </c>
      <c r="I296" s="16" t="s">
        <v>2220</v>
      </c>
      <c r="J296" s="16" t="str">
        <f>_xlfn.XLOOKUP(Sales_Transactions!$I296,Store!$A$2:$A$181,Store!$B$2:$B$181,"Missing Store")</f>
        <v>FreshMart Chandigarh Hub</v>
      </c>
      <c r="K296" s="16" t="str">
        <f>_xlfn.XLOOKUP(Sales_Transactions!$I296,Store!$A$2:$A$181,Store!$D$2:$D$181,"East")</f>
        <v>North</v>
      </c>
      <c r="L296" s="16" t="s">
        <v>1979</v>
      </c>
      <c r="M296" s="16" t="s">
        <v>6335</v>
      </c>
      <c r="N296" s="16" t="str">
        <f>_xlfn.XLOOKUP(Sales_Transactions!$L296,Table12[Employee_ID],Table12[Department],"Missing Department")</f>
        <v>Billing</v>
      </c>
      <c r="O296" s="16">
        <v>3</v>
      </c>
      <c r="P296" s="17">
        <v>329.19</v>
      </c>
      <c r="Q296" s="16">
        <v>10</v>
      </c>
      <c r="R296" s="17">
        <v>98.76</v>
      </c>
      <c r="S296" s="17">
        <v>1022.13</v>
      </c>
      <c r="T296" s="17">
        <v>738.36</v>
      </c>
      <c r="U296" s="17">
        <v>283.77</v>
      </c>
      <c r="V296" s="16" t="s">
        <v>40</v>
      </c>
      <c r="W296" s="16" t="s">
        <v>24</v>
      </c>
      <c r="X296" s="16" t="s">
        <v>25</v>
      </c>
      <c r="Y296" s="16" t="s">
        <v>696</v>
      </c>
      <c r="Z296" s="16" t="s">
        <v>27</v>
      </c>
    </row>
    <row r="297" spans="1:26" x14ac:dyDescent="0.3">
      <c r="A297" s="10" t="s">
        <v>3935</v>
      </c>
      <c r="B297" s="11">
        <v>45757</v>
      </c>
      <c r="C297" s="12" t="s">
        <v>1418</v>
      </c>
      <c r="D297" s="12" t="str">
        <f>_xlfn.XLOOKUP(Sales_Transactions!$C297,Customer!$A$2:$A$701,Customer!$B$2:$B$701,"Missing")</f>
        <v>Yogesh Sharma</v>
      </c>
      <c r="E297" s="39" t="str">
        <f>_xlfn.XLOOKUP(Table14[[#This Row],[Customer_ID]],Table10[Customer_ID],Table10[Membership],"Missing Membership")</f>
        <v>Silver</v>
      </c>
      <c r="F297" s="10" t="s">
        <v>458</v>
      </c>
      <c r="G297" s="12" t="str">
        <f>_xlfn.XLOOKUP(Sales_Transactions!$F297,Products!$A$2:$A$151,Products!$B$2:$B$151,"missing product")</f>
        <v>Organic Fresh Fresh Fruits Combo</v>
      </c>
      <c r="H297" s="12" t="str">
        <f>_xlfn.XLOOKUP(Sales_Transactions!$F297,Table9[Product_ID],Table9[Category],"Missing Catogory")</f>
        <v>Fruits</v>
      </c>
      <c r="I297" s="12" t="s">
        <v>159</v>
      </c>
      <c r="J297" s="12" t="str">
        <f>_xlfn.XLOOKUP(Sales_Transactions!$I297,Store!$A$2:$A$181,Store!$B$2:$B$181,"Missing Store")</f>
        <v>FreshMart Erode Circle</v>
      </c>
      <c r="K297" s="12" t="str">
        <f>_xlfn.XLOOKUP(Sales_Transactions!$I297,Store!$A$2:$A$181,Store!$D$2:$D$181,"East")</f>
        <v>South</v>
      </c>
      <c r="L297" s="12" t="s">
        <v>634</v>
      </c>
      <c r="M297" s="12" t="s">
        <v>6231</v>
      </c>
      <c r="N297" s="12" t="str">
        <f>_xlfn.XLOOKUP(Sales_Transactions!$L297,Table12[Employee_ID],Table12[Department],"Missing Department")</f>
        <v>Inventory</v>
      </c>
      <c r="O297" s="12">
        <v>5</v>
      </c>
      <c r="P297" s="13">
        <v>71.290000000000006</v>
      </c>
      <c r="Q297" s="12">
        <v>10</v>
      </c>
      <c r="R297" s="13">
        <v>35.65</v>
      </c>
      <c r="S297" s="13">
        <v>320.8</v>
      </c>
      <c r="T297" s="13">
        <v>296.85000000000002</v>
      </c>
      <c r="U297" s="13">
        <v>23.95</v>
      </c>
      <c r="V297" s="12" t="s">
        <v>40</v>
      </c>
      <c r="W297" s="12" t="s">
        <v>24</v>
      </c>
      <c r="X297" s="12" t="s">
        <v>33</v>
      </c>
      <c r="Y297" s="12" t="s">
        <v>3936</v>
      </c>
      <c r="Z297" s="12" t="s">
        <v>49</v>
      </c>
    </row>
    <row r="298" spans="1:26" x14ac:dyDescent="0.3">
      <c r="A298" s="14" t="s">
        <v>3946</v>
      </c>
      <c r="B298" s="15">
        <v>45939</v>
      </c>
      <c r="C298" s="16" t="s">
        <v>2099</v>
      </c>
      <c r="D298" s="16" t="str">
        <f>_xlfn.XLOOKUP(Sales_Transactions!$C298,Customer!$A$2:$A$701,Customer!$B$2:$B$701,"Missing")</f>
        <v>Gopal Velan</v>
      </c>
      <c r="E298" s="38" t="str">
        <f>_xlfn.XLOOKUP(Table14[[#This Row],[Customer_ID]],Table10[Customer_ID],Table10[Membership],"Missing Membership")</f>
        <v>Gold</v>
      </c>
      <c r="F298" s="14" t="s">
        <v>124</v>
      </c>
      <c r="G298" s="16" t="str">
        <f>_xlfn.XLOOKUP(Sales_Transactions!$F298,Products!$A$2:$A$151,Products!$B$2:$B$151,"missing product")</f>
        <v>Aavin Milk Pack</v>
      </c>
      <c r="H298" s="16" t="str">
        <f>_xlfn.XLOOKUP(Sales_Transactions!$F298,Table9[Product_ID],Table9[Category],"Missing Catogory")</f>
        <v>Dairy</v>
      </c>
      <c r="I298" s="16" t="s">
        <v>1109</v>
      </c>
      <c r="J298" s="16" t="str">
        <f>_xlfn.XLOOKUP(Sales_Transactions!$I298,Store!$A$2:$A$181,Store!$B$2:$B$181,"Missing Store")</f>
        <v>FreshMart Tiruppur Colony</v>
      </c>
      <c r="K298" s="16" t="str">
        <f>_xlfn.XLOOKUP(Sales_Transactions!$I298,Store!$A$2:$A$181,Store!$D$2:$D$181,"East")</f>
        <v>South</v>
      </c>
      <c r="L298" s="16" t="s">
        <v>1587</v>
      </c>
      <c r="M298" s="16" t="s">
        <v>4751</v>
      </c>
      <c r="N298" s="16" t="str">
        <f>_xlfn.XLOOKUP(Sales_Transactions!$L298,Table12[Employee_ID],Table12[Department],"Missing Department")</f>
        <v>Inventory</v>
      </c>
      <c r="O298" s="16">
        <v>5</v>
      </c>
      <c r="P298" s="17">
        <v>448.67</v>
      </c>
      <c r="Q298" s="16">
        <v>15</v>
      </c>
      <c r="R298" s="17">
        <v>336.5</v>
      </c>
      <c r="S298" s="17">
        <v>1906.85</v>
      </c>
      <c r="T298" s="17">
        <v>1596.85</v>
      </c>
      <c r="U298" s="17">
        <v>310</v>
      </c>
      <c r="V298" s="16" t="s">
        <v>40</v>
      </c>
      <c r="W298" s="16" t="s">
        <v>24</v>
      </c>
      <c r="X298" s="16" t="s">
        <v>25</v>
      </c>
      <c r="Y298" s="16" t="s">
        <v>2736</v>
      </c>
      <c r="Z298" s="16" t="s">
        <v>49</v>
      </c>
    </row>
    <row r="299" spans="1:26" x14ac:dyDescent="0.3">
      <c r="A299" s="10" t="s">
        <v>3957</v>
      </c>
      <c r="B299" s="11">
        <v>46088</v>
      </c>
      <c r="C299" s="12" t="s">
        <v>931</v>
      </c>
      <c r="D299" s="12" t="str">
        <f>_xlfn.XLOOKUP(Sales_Transactions!$C299,Customer!$A$2:$A$701,Customer!$B$2:$B$701,"Missing")</f>
        <v>Hemalatha Balan</v>
      </c>
      <c r="E299" s="39" t="str">
        <f>_xlfn.XLOOKUP(Table14[[#This Row],[Customer_ID]],Table10[Customer_ID],Table10[Membership],"Missing Membership")</f>
        <v>Gold</v>
      </c>
      <c r="F299" s="10" t="s">
        <v>722</v>
      </c>
      <c r="G299" s="12" t="str">
        <f>_xlfn.XLOOKUP(Sales_Transactions!$F299,Products!$A$2:$A$151,Products!$B$2:$B$151,"missing product")</f>
        <v>Local Farm Fresh Fruits 250ml</v>
      </c>
      <c r="H299" s="12" t="str">
        <f>_xlfn.XLOOKUP(Sales_Transactions!$F299,Table9[Product_ID],Table9[Category],"Missing Catogory")</f>
        <v xml:space="preserve"> Fruits</v>
      </c>
      <c r="I299" s="12" t="s">
        <v>575</v>
      </c>
      <c r="J299" s="12" t="str">
        <f>_xlfn.XLOOKUP(Sales_Transactions!$I299,Store!$A$2:$A$181,Store!$B$2:$B$181,"Missing Store")</f>
        <v>FreshMart Ahmedabad Arcade</v>
      </c>
      <c r="K299" s="12" t="str">
        <f>_xlfn.XLOOKUP(Sales_Transactions!$I299,Store!$A$2:$A$181,Store!$D$2:$D$181,"East")</f>
        <v>West</v>
      </c>
      <c r="L299" s="12" t="s">
        <v>1150</v>
      </c>
      <c r="M299" s="12" t="s">
        <v>6406</v>
      </c>
      <c r="N299" s="12" t="str">
        <f>_xlfn.XLOOKUP(Sales_Transactions!$L299,Table12[Employee_ID],Table12[Department],"Missing Department")</f>
        <v>Cashier</v>
      </c>
      <c r="O299" s="12">
        <v>7</v>
      </c>
      <c r="P299" s="13">
        <v>387.19</v>
      </c>
      <c r="Q299" s="12">
        <v>0</v>
      </c>
      <c r="R299" s="13">
        <v>0</v>
      </c>
      <c r="S299" s="13">
        <v>3116.88</v>
      </c>
      <c r="T299" s="13">
        <v>2110.9899999999998</v>
      </c>
      <c r="U299" s="13">
        <v>1005.89</v>
      </c>
      <c r="V299" s="12" t="s">
        <v>40</v>
      </c>
      <c r="W299" s="12" t="s">
        <v>24</v>
      </c>
      <c r="X299" s="12" t="s">
        <v>25</v>
      </c>
      <c r="Y299" s="12" t="s">
        <v>1011</v>
      </c>
      <c r="Z299" s="12" t="s">
        <v>27</v>
      </c>
    </row>
    <row r="300" spans="1:26" x14ac:dyDescent="0.3">
      <c r="A300" s="14" t="s">
        <v>3973</v>
      </c>
      <c r="B300" s="15">
        <v>45864</v>
      </c>
      <c r="C300" s="16" t="s">
        <v>993</v>
      </c>
      <c r="D300" s="16" t="str">
        <f>_xlfn.XLOOKUP(Sales_Transactions!$C300,Customer!$A$2:$A$701,Customer!$B$2:$B$701,"Missing")</f>
        <v>Karthik Achari</v>
      </c>
      <c r="E300" s="38" t="str">
        <f>_xlfn.XLOOKUP(Table14[[#This Row],[Customer_ID]],Table10[Customer_ID],Table10[Membership],"Missing Membership")</f>
        <v>Gold</v>
      </c>
      <c r="F300" s="14" t="s">
        <v>113</v>
      </c>
      <c r="G300" s="16" t="str">
        <f>_xlfn.XLOOKUP(Sales_Transactions!$F300,Products!$A$2:$A$151,Products!$B$2:$B$151,"missing product")</f>
        <v>Aachi Powdered Spices Pack</v>
      </c>
      <c r="H300" s="16" t="str">
        <f>_xlfn.XLOOKUP(Sales_Transactions!$F300,Table9[Product_ID],Table9[Category],"Missing Catogory")</f>
        <v>Masala</v>
      </c>
      <c r="I300" s="16" t="s">
        <v>350</v>
      </c>
      <c r="J300" s="16" t="str">
        <f>_xlfn.XLOOKUP(Sales_Transactions!$I300,Store!$A$2:$A$181,Store!$B$2:$B$181,"Missing Store")</f>
        <v>FreshMart Tiruppur Square</v>
      </c>
      <c r="K300" s="16" t="str">
        <f>_xlfn.XLOOKUP(Sales_Transactions!$I300,Store!$A$2:$A$181,Store!$D$2:$D$181,"East")</f>
        <v>South</v>
      </c>
      <c r="L300" s="16" t="s">
        <v>584</v>
      </c>
      <c r="M300" s="16" t="s">
        <v>6138</v>
      </c>
      <c r="N300" s="16" t="str">
        <f>_xlfn.XLOOKUP(Sales_Transactions!$L300,Table12[Employee_ID],Table12[Department],"Missing Department")</f>
        <v>Store Manager</v>
      </c>
      <c r="O300" s="16">
        <v>5</v>
      </c>
      <c r="P300" s="17">
        <v>263.56</v>
      </c>
      <c r="Q300" s="16">
        <v>20</v>
      </c>
      <c r="R300" s="17">
        <v>263.56</v>
      </c>
      <c r="S300" s="17">
        <v>1212.3800000000001</v>
      </c>
      <c r="T300" s="17">
        <v>953.7</v>
      </c>
      <c r="U300" s="17">
        <v>258.68</v>
      </c>
      <c r="V300" s="16" t="s">
        <v>40</v>
      </c>
      <c r="W300" s="16" t="s">
        <v>24</v>
      </c>
      <c r="X300" s="16" t="s">
        <v>25</v>
      </c>
      <c r="Y300" s="16" t="s">
        <v>1253</v>
      </c>
      <c r="Z300" s="16" t="s">
        <v>27</v>
      </c>
    </row>
    <row r="301" spans="1:26" x14ac:dyDescent="0.3">
      <c r="A301" s="10" t="s">
        <v>3974</v>
      </c>
      <c r="B301" s="11">
        <v>45991</v>
      </c>
      <c r="C301" s="12" t="s">
        <v>3670</v>
      </c>
      <c r="D301" s="12" t="str">
        <f>_xlfn.XLOOKUP(Sales_Transactions!$C301,Customer!$A$2:$A$701,Customer!$B$2:$B$701,"Missing")</f>
        <v>Usha Naicker</v>
      </c>
      <c r="E301" s="39" t="str">
        <f>_xlfn.XLOOKUP(Table14[[#This Row],[Customer_ID]],Table10[Customer_ID],Table10[Membership],"Missing Membership")</f>
        <v>Silver</v>
      </c>
      <c r="F301" s="10" t="s">
        <v>870</v>
      </c>
      <c r="G301" s="12" t="str">
        <f>_xlfn.XLOOKUP(Sales_Transactions!$F301,Products!$A$2:$A$151,Products!$B$2:$B$151,"missing product")</f>
        <v>Lizol Toilet Cleaner 200g v2</v>
      </c>
      <c r="H301" s="12" t="str">
        <f>_xlfn.XLOOKUP(Sales_Transactions!$F301,Table9[Product_ID],Table9[Category],"Missing Catogory")</f>
        <v>Cleaning</v>
      </c>
      <c r="I301" s="12" t="s">
        <v>270</v>
      </c>
      <c r="J301" s="12" t="str">
        <f>_xlfn.XLOOKUP(Sales_Transactions!$I301,Store!$A$2:$A$181,Store!$B$2:$B$181,"Missing Store")</f>
        <v>FreshMart Ahmedabad Hub</v>
      </c>
      <c r="K301" s="12" t="str">
        <f>_xlfn.XLOOKUP(Sales_Transactions!$I301,Store!$A$2:$A$181,Store!$D$2:$D$181,"East")</f>
        <v>West</v>
      </c>
      <c r="L301" s="12" t="s">
        <v>3114</v>
      </c>
      <c r="M301" s="12" t="s">
        <v>6240</v>
      </c>
      <c r="N301" s="12" t="str">
        <f>_xlfn.XLOOKUP(Sales_Transactions!$L301,Table12[Employee_ID],Table12[Department],"Missing Department")</f>
        <v>Cashier</v>
      </c>
      <c r="O301" s="12">
        <v>3</v>
      </c>
      <c r="P301" s="13">
        <v>214.04</v>
      </c>
      <c r="Q301" s="12">
        <v>0</v>
      </c>
      <c r="R301" s="13">
        <v>0</v>
      </c>
      <c r="S301" s="13">
        <v>738.44</v>
      </c>
      <c r="T301" s="13">
        <v>474.18</v>
      </c>
      <c r="U301" s="13">
        <v>264.26</v>
      </c>
      <c r="V301" s="12" t="s">
        <v>40</v>
      </c>
      <c r="W301" s="12" t="s">
        <v>24</v>
      </c>
      <c r="X301" s="12" t="s">
        <v>25</v>
      </c>
      <c r="Y301" s="12" t="s">
        <v>1379</v>
      </c>
      <c r="Z301" s="12" t="s">
        <v>27</v>
      </c>
    </row>
    <row r="302" spans="1:26" x14ac:dyDescent="0.3">
      <c r="A302" s="14" t="s">
        <v>3975</v>
      </c>
      <c r="B302" s="15">
        <v>46021</v>
      </c>
      <c r="C302" s="16" t="s">
        <v>1941</v>
      </c>
      <c r="D302" s="16" t="str">
        <f>_xlfn.XLOOKUP(Sales_Transactions!$C302,Customer!$A$2:$A$701,Customer!$B$2:$B$701,"Missing")</f>
        <v>Kamala Naidu</v>
      </c>
      <c r="E302" s="38" t="str">
        <f>_xlfn.XLOOKUP(Table14[[#This Row],[Customer_ID]],Table10[Customer_ID],Table10[Membership],"Missing Membership")</f>
        <v>Gold</v>
      </c>
      <c r="F302" s="14" t="s">
        <v>431</v>
      </c>
      <c r="G302" s="16" t="str">
        <f>_xlfn.XLOOKUP(Sales_Transactions!$F302,Products!$A$2:$A$151,Products!$B$2:$B$151,"missing product")</f>
        <v>Organic Fresh Fresh Fruits 500g</v>
      </c>
      <c r="H302" s="16" t="str">
        <f>_xlfn.XLOOKUP(Sales_Transactions!$F302,Table9[Product_ID],Table9[Category],"Missing Catogory")</f>
        <v>Fruits</v>
      </c>
      <c r="I302" s="16" t="s">
        <v>1346</v>
      </c>
      <c r="J302" s="16" t="str">
        <f>_xlfn.XLOOKUP(Sales_Transactions!$I302,Store!$A$2:$A$181,Store!$B$2:$B$181,"Missing Store")</f>
        <v>FreshMart Chennai Central</v>
      </c>
      <c r="K302" s="16" t="str">
        <f>_xlfn.XLOOKUP(Sales_Transactions!$I302,Store!$A$2:$A$181,Store!$D$2:$D$181,"East")</f>
        <v>South</v>
      </c>
      <c r="L302" s="16" t="s">
        <v>1312</v>
      </c>
      <c r="M302" s="16" t="s">
        <v>6249</v>
      </c>
      <c r="N302" s="16" t="str">
        <f>_xlfn.XLOOKUP(Sales_Transactions!$L302,Table12[Employee_ID],Table12[Department],"Missing Department")</f>
        <v>Operations</v>
      </c>
      <c r="O302" s="16">
        <v>3</v>
      </c>
      <c r="P302" s="17">
        <v>319.47000000000003</v>
      </c>
      <c r="Q302" s="16">
        <v>20</v>
      </c>
      <c r="R302" s="17">
        <v>191.68</v>
      </c>
      <c r="S302" s="17">
        <v>766.73</v>
      </c>
      <c r="T302" s="17">
        <v>754.26</v>
      </c>
      <c r="U302" s="17">
        <v>12.47</v>
      </c>
      <c r="V302" s="16" t="s">
        <v>40</v>
      </c>
      <c r="W302" s="16" t="s">
        <v>24</v>
      </c>
      <c r="X302" s="16" t="s">
        <v>25</v>
      </c>
      <c r="Y302" s="16" t="s">
        <v>3081</v>
      </c>
      <c r="Z302" s="16" t="s">
        <v>49</v>
      </c>
    </row>
    <row r="303" spans="1:26" x14ac:dyDescent="0.3">
      <c r="A303" s="10" t="s">
        <v>3978</v>
      </c>
      <c r="B303" s="11">
        <v>45852</v>
      </c>
      <c r="C303" s="12" t="s">
        <v>3199</v>
      </c>
      <c r="D303" s="12" t="str">
        <f>_xlfn.XLOOKUP(Sales_Transactions!$C303,Customer!$A$2:$A$701,Customer!$B$2:$B$701,"Missing")</f>
        <v>Vijay Chandran</v>
      </c>
      <c r="E303" s="39" t="str">
        <f>_xlfn.XLOOKUP(Table14[[#This Row],[Customer_ID]],Table10[Customer_ID],Table10[Membership],"Missing Membership")</f>
        <v>Gold</v>
      </c>
      <c r="F303" s="10" t="s">
        <v>59</v>
      </c>
      <c r="G303" s="12" t="str">
        <f>_xlfn.XLOOKUP(Sales_Transactions!$F303,Products!$A$2:$A$151,Products!$B$2:$B$151,"missing product")</f>
        <v>Nescafe Coffee Pack</v>
      </c>
      <c r="H303" s="12" t="str">
        <f>_xlfn.XLOOKUP(Sales_Transactions!$F303,Table9[Product_ID],Table9[Category],"Missing Catogory")</f>
        <v>Beverages</v>
      </c>
      <c r="I303" s="12" t="s">
        <v>950</v>
      </c>
      <c r="J303" s="12" t="str">
        <f>_xlfn.XLOOKUP(Sales_Transactions!$I303,Store!$A$2:$A$181,Store!$B$2:$B$181,"Missing Store")</f>
        <v>FreshMart Mysuru Square</v>
      </c>
      <c r="K303" s="12" t="str">
        <f>_xlfn.XLOOKUP(Sales_Transactions!$I303,Store!$A$2:$A$181,Store!$D$2:$D$181,"East")</f>
        <v>South</v>
      </c>
      <c r="L303" s="12" t="s">
        <v>1756</v>
      </c>
      <c r="M303" s="12" t="s">
        <v>6412</v>
      </c>
      <c r="N303" s="12" t="str">
        <f>_xlfn.XLOOKUP(Sales_Transactions!$L303,Table12[Employee_ID],Table12[Department],"Missing Department")</f>
        <v>Inventory</v>
      </c>
      <c r="O303" s="12">
        <v>4</v>
      </c>
      <c r="P303" s="13">
        <v>372.61</v>
      </c>
      <c r="Q303" s="12">
        <v>20</v>
      </c>
      <c r="R303" s="13">
        <v>298.08999999999997</v>
      </c>
      <c r="S303" s="13">
        <v>1192.3499999999999</v>
      </c>
      <c r="T303" s="13">
        <v>1087.1199999999999</v>
      </c>
      <c r="U303" s="13">
        <v>105.23</v>
      </c>
      <c r="V303" s="12" t="s">
        <v>40</v>
      </c>
      <c r="W303" s="12" t="s">
        <v>24</v>
      </c>
      <c r="X303" s="12" t="s">
        <v>25</v>
      </c>
      <c r="Y303" s="12" t="s">
        <v>3979</v>
      </c>
      <c r="Z303" s="12" t="s">
        <v>49</v>
      </c>
    </row>
    <row r="304" spans="1:26" x14ac:dyDescent="0.3">
      <c r="A304" s="14" t="s">
        <v>4005</v>
      </c>
      <c r="B304" s="15">
        <v>46032</v>
      </c>
      <c r="C304" s="16" t="s">
        <v>1809</v>
      </c>
      <c r="D304" s="16" t="str">
        <f>_xlfn.XLOOKUP(Sales_Transactions!$C304,Customer!$A$2:$A$701,Customer!$B$2:$B$701,"Missing")</f>
        <v>Ovi Pillai</v>
      </c>
      <c r="E304" s="38" t="str">
        <f>_xlfn.XLOOKUP(Table14[[#This Row],[Customer_ID]],Table10[Customer_ID],Table10[Membership],"Missing Membership")</f>
        <v>Bronze</v>
      </c>
      <c r="F304" s="14" t="s">
        <v>275</v>
      </c>
      <c r="G304" s="16" t="str">
        <f>_xlfn.XLOOKUP(Sales_Transactions!$F304,Products!$A$2:$A$151,Products!$B$2:$B$151,"missing product")</f>
        <v>Parle Namkeen 500g</v>
      </c>
      <c r="H304" s="16" t="str">
        <f>_xlfn.XLOOKUP(Sales_Transactions!$F304,Table9[Product_ID],Table9[Category],"Missing Catogory")</f>
        <v>Snacks</v>
      </c>
      <c r="I304" s="16" t="s">
        <v>770</v>
      </c>
      <c r="J304" s="16" t="str">
        <f>_xlfn.XLOOKUP(Sales_Transactions!$I304,Store!$A$2:$A$181,Store!$B$2:$B$181,"Missing Store")</f>
        <v>FreshMart Tiruppur Bypass</v>
      </c>
      <c r="K304" s="16" t="str">
        <f>_xlfn.XLOOKUP(Sales_Transactions!$I304,Store!$A$2:$A$181,Store!$D$2:$D$181,"East")</f>
        <v>South</v>
      </c>
      <c r="L304" s="16" t="s">
        <v>567</v>
      </c>
      <c r="M304" s="16" t="s">
        <v>6172</v>
      </c>
      <c r="N304" s="16" t="str">
        <f>_xlfn.XLOOKUP(Sales_Transactions!$L304,Table12[Employee_ID],Table12[Department],"Missing Department")</f>
        <v>Sales</v>
      </c>
      <c r="O304" s="16">
        <v>3</v>
      </c>
      <c r="P304" s="17">
        <v>51.33</v>
      </c>
      <c r="Q304" s="16">
        <v>20</v>
      </c>
      <c r="R304" s="17">
        <v>30.8</v>
      </c>
      <c r="S304" s="17">
        <v>141.66999999999999</v>
      </c>
      <c r="T304" s="17">
        <v>112.44</v>
      </c>
      <c r="U304" s="17">
        <v>29.23</v>
      </c>
      <c r="V304" s="16" t="s">
        <v>40</v>
      </c>
      <c r="W304" s="16" t="s">
        <v>24</v>
      </c>
      <c r="X304" s="16" t="s">
        <v>25</v>
      </c>
      <c r="Y304" s="16" t="s">
        <v>228</v>
      </c>
      <c r="Z304" s="16" t="s">
        <v>27</v>
      </c>
    </row>
    <row r="305" spans="1:26" x14ac:dyDescent="0.3">
      <c r="A305" s="10" t="s">
        <v>4008</v>
      </c>
      <c r="B305" s="11">
        <v>45926</v>
      </c>
      <c r="C305" s="12" t="s">
        <v>2291</v>
      </c>
      <c r="D305" s="12" t="str">
        <f>_xlfn.XLOOKUP(Sales_Transactions!$C305,Customer!$A$2:$A$701,Customer!$B$2:$B$701,"Missing")</f>
        <v>Kavya Reddy</v>
      </c>
      <c r="E305" s="39" t="str">
        <f>_xlfn.XLOOKUP(Table14[[#This Row],[Customer_ID]],Table10[Customer_ID],Table10[Membership],"Missing Membership")</f>
        <v>Silver</v>
      </c>
      <c r="F305" s="10" t="s">
        <v>384</v>
      </c>
      <c r="G305" s="12" t="str">
        <f>_xlfn.XLOOKUP(Sales_Transactions!$F305,Products!$A$2:$A$151,Products!$B$2:$B$151,"missing product")</f>
        <v>Local Farm Fresh Fruits 1kg</v>
      </c>
      <c r="H305" s="12" t="str">
        <f>_xlfn.XLOOKUP(Sales_Transactions!$F305,Table9[Product_ID],Table9[Category],"Missing Catogory")</f>
        <v>Fruits</v>
      </c>
      <c r="I305" s="12" t="s">
        <v>380</v>
      </c>
      <c r="J305" s="12" t="str">
        <f>_xlfn.XLOOKUP(Sales_Transactions!$I305,Store!$A$2:$A$181,Store!$B$2:$B$181,"Missing Store")</f>
        <v>FreshMart Ahmedabad Complex</v>
      </c>
      <c r="K305" s="12" t="str">
        <f>_xlfn.XLOOKUP(Sales_Transactions!$I305,Store!$A$2:$A$181,Store!$D$2:$D$181,"East")</f>
        <v>South</v>
      </c>
      <c r="L305" s="12" t="s">
        <v>2208</v>
      </c>
      <c r="M305" s="12" t="s">
        <v>6217</v>
      </c>
      <c r="N305" s="12" t="str">
        <f>_xlfn.XLOOKUP(Sales_Transactions!$L305,Table12[Employee_ID],Table12[Department],"Missing Department")</f>
        <v>Inventory</v>
      </c>
      <c r="O305" s="12">
        <v>3</v>
      </c>
      <c r="P305" s="13">
        <v>389.61</v>
      </c>
      <c r="Q305" s="12">
        <v>0</v>
      </c>
      <c r="R305" s="13">
        <v>0</v>
      </c>
      <c r="S305" s="13">
        <v>1168.83</v>
      </c>
      <c r="T305" s="13">
        <v>1008.21</v>
      </c>
      <c r="U305" s="13">
        <v>160.62</v>
      </c>
      <c r="V305" s="12" t="s">
        <v>40</v>
      </c>
      <c r="W305" s="12" t="s">
        <v>24</v>
      </c>
      <c r="X305" s="12" t="s">
        <v>25</v>
      </c>
      <c r="Y305" s="12" t="s">
        <v>3058</v>
      </c>
      <c r="Z305" s="12" t="s">
        <v>49</v>
      </c>
    </row>
    <row r="306" spans="1:26" x14ac:dyDescent="0.3">
      <c r="A306" s="14" t="s">
        <v>4017</v>
      </c>
      <c r="B306" s="15">
        <v>46026</v>
      </c>
      <c r="C306" s="16" t="s">
        <v>1348</v>
      </c>
      <c r="D306" s="16" t="str">
        <f>_xlfn.XLOOKUP(Sales_Transactions!$C306,Customer!$A$2:$A$701,Customer!$B$2:$B$701,"Missing")</f>
        <v>Padma Naicker</v>
      </c>
      <c r="E306" s="38" t="str">
        <f>_xlfn.XLOOKUP(Table14[[#This Row],[Customer_ID]],Table10[Customer_ID],Table10[Membership],"Missing Membership")</f>
        <v>Silver</v>
      </c>
      <c r="F306" s="14" t="s">
        <v>1304</v>
      </c>
      <c r="G306" s="16" t="str">
        <f>_xlfn.XLOOKUP(Sales_Transactions!$F306,Products!$A$2:$A$151,Products!$B$2:$B$151,"missing product")</f>
        <v>Everest Powdered Spices Combo</v>
      </c>
      <c r="H306" s="16" t="str">
        <f>_xlfn.XLOOKUP(Sales_Transactions!$F306,Table9[Product_ID],Table9[Category],"Missing Catogory")</f>
        <v>Masala</v>
      </c>
      <c r="I306" s="16" t="s">
        <v>232</v>
      </c>
      <c r="J306" s="16" t="str">
        <f>_xlfn.XLOOKUP(Sales_Transactions!$I306,Store!$A$2:$A$181,Store!$B$2:$B$181,"Missing Store")</f>
        <v>FreshMart Tiruppur Circle</v>
      </c>
      <c r="K306" s="16" t="str">
        <f>_xlfn.XLOOKUP(Sales_Transactions!$I306,Store!$A$2:$A$181,Store!$D$2:$D$181,"East")</f>
        <v>South</v>
      </c>
      <c r="L306" s="16" t="s">
        <v>233</v>
      </c>
      <c r="M306" s="16" t="s">
        <v>6171</v>
      </c>
      <c r="N306" s="16" t="str">
        <f>_xlfn.XLOOKUP(Sales_Transactions!$L306,Table12[Employee_ID],Table12[Department],"Missing Department")</f>
        <v>Billing</v>
      </c>
      <c r="O306" s="16">
        <v>3</v>
      </c>
      <c r="P306" s="17">
        <v>490.22</v>
      </c>
      <c r="Q306" s="16">
        <v>0</v>
      </c>
      <c r="R306" s="17">
        <v>0</v>
      </c>
      <c r="S306" s="17">
        <v>1691.26</v>
      </c>
      <c r="T306" s="17">
        <v>1120.74</v>
      </c>
      <c r="U306" s="17">
        <v>570.52</v>
      </c>
      <c r="V306" s="16" t="s">
        <v>40</v>
      </c>
      <c r="W306" s="16" t="s">
        <v>24</v>
      </c>
      <c r="X306" s="16" t="s">
        <v>25</v>
      </c>
      <c r="Y306" s="16" t="s">
        <v>687</v>
      </c>
      <c r="Z306" s="16" t="s">
        <v>27</v>
      </c>
    </row>
    <row r="307" spans="1:26" x14ac:dyDescent="0.3">
      <c r="A307" s="10" t="s">
        <v>4018</v>
      </c>
      <c r="B307" s="11">
        <v>45773</v>
      </c>
      <c r="C307" s="12" t="s">
        <v>1536</v>
      </c>
      <c r="D307" s="12" t="str">
        <f>_xlfn.XLOOKUP(Sales_Transactions!$C307,Customer!$A$2:$A$701,Customer!$B$2:$B$701,"Missing")</f>
        <v>Prakash Achari</v>
      </c>
      <c r="E307" s="39" t="str">
        <f>_xlfn.XLOOKUP(Table14[[#This Row],[Customer_ID]],Table10[Customer_ID],Table10[Membership],"Missing Membership")</f>
        <v>Gold</v>
      </c>
      <c r="F307" s="10" t="s">
        <v>337</v>
      </c>
      <c r="G307" s="12" t="str">
        <f>_xlfn.XLOOKUP(Sales_Transactions!$F307,Products!$A$2:$A$151,Products!$B$2:$B$151,"missing product")</f>
        <v>Dove Shampoo 500g</v>
      </c>
      <c r="H307" s="12" t="str">
        <f>_xlfn.XLOOKUP(Sales_Transactions!$F307,Table9[Product_ID],Table9[Category],"Missing Catogory")</f>
        <v>Personal Care</v>
      </c>
      <c r="I307" s="12" t="s">
        <v>886</v>
      </c>
      <c r="J307" s="12" t="str">
        <f>_xlfn.XLOOKUP(Sales_Transactions!$I307,Store!$A$2:$A$181,Store!$B$2:$B$181,"Missing Store")</f>
        <v>FreshMart Jaipur Market</v>
      </c>
      <c r="K307" s="12" t="str">
        <f>_xlfn.XLOOKUP(Sales_Transactions!$I307,Store!$A$2:$A$181,Store!$D$2:$D$181,"East")</f>
        <v>North</v>
      </c>
      <c r="L307" s="12" t="s">
        <v>4019</v>
      </c>
      <c r="M307" s="12" t="s">
        <v>6403</v>
      </c>
      <c r="N307" s="12" t="str">
        <f>_xlfn.XLOOKUP(Sales_Transactions!$L307,Table12[Employee_ID],Table12[Department],"Missing Department")</f>
        <v>Sales</v>
      </c>
      <c r="O307" s="12">
        <v>5</v>
      </c>
      <c r="P307" s="13">
        <v>197.81</v>
      </c>
      <c r="Q307" s="12">
        <v>15</v>
      </c>
      <c r="R307" s="13">
        <v>148.36000000000001</v>
      </c>
      <c r="S307" s="13">
        <v>966.79</v>
      </c>
      <c r="T307" s="13">
        <v>678.3</v>
      </c>
      <c r="U307" s="13">
        <v>288.49</v>
      </c>
      <c r="V307" s="12" t="s">
        <v>40</v>
      </c>
      <c r="W307" s="12" t="s">
        <v>24</v>
      </c>
      <c r="X307" s="12" t="s">
        <v>25</v>
      </c>
      <c r="Y307" s="12" t="s">
        <v>2447</v>
      </c>
      <c r="Z307" s="12" t="s">
        <v>27</v>
      </c>
    </row>
    <row r="308" spans="1:26" x14ac:dyDescent="0.3">
      <c r="A308" s="14" t="s">
        <v>2100</v>
      </c>
      <c r="B308" s="15">
        <v>45801</v>
      </c>
      <c r="C308" s="16" t="s">
        <v>3578</v>
      </c>
      <c r="D308" s="16" t="str">
        <f>_xlfn.XLOOKUP(Sales_Transactions!$C308,Customer!$A$2:$A$701,Customer!$B$2:$B$701,"Missing")</f>
        <v>Lakshmi Balan</v>
      </c>
      <c r="E308" s="38" t="str">
        <f>_xlfn.XLOOKUP(Table14[[#This Row],[Customer_ID]],Table10[Customer_ID],Table10[Membership],"Missing Membership")</f>
        <v>Silver</v>
      </c>
      <c r="F308" s="14" t="s">
        <v>264</v>
      </c>
      <c r="G308" s="16" t="str">
        <f>_xlfn.XLOOKUP(Sales_Transactions!$F308,Products!$A$2:$A$151,Products!$B$2:$B$151,"missing product")</f>
        <v>Nescafe Soft Drinks Pack</v>
      </c>
      <c r="H308" s="16" t="str">
        <f>_xlfn.XLOOKUP(Sales_Transactions!$F308,Table9[Product_ID],Table9[Category],"Missing Catogory")</f>
        <v>Beverages</v>
      </c>
      <c r="I308" s="16" t="s">
        <v>131</v>
      </c>
      <c r="J308" s="16" t="str">
        <f>_xlfn.XLOOKUP(Sales_Transactions!$I308,Store!$A$2:$A$181,Store!$B$2:$B$181,"Missing Store")</f>
        <v>FreshMart Ahmedabad Complex</v>
      </c>
      <c r="K308" s="16" t="str">
        <f>_xlfn.XLOOKUP(Sales_Transactions!$I308,Store!$A$2:$A$181,Store!$D$2:$D$181,"East")</f>
        <v>West</v>
      </c>
      <c r="L308" s="16" t="s">
        <v>1716</v>
      </c>
      <c r="M308" s="16" t="s">
        <v>6359</v>
      </c>
      <c r="N308" s="16" t="str">
        <f>_xlfn.XLOOKUP(Sales_Transactions!$L308,Table12[Employee_ID],Table12[Department],"Missing Department")</f>
        <v>Sales</v>
      </c>
      <c r="O308" s="16">
        <v>4</v>
      </c>
      <c r="P308" s="17">
        <v>383.51</v>
      </c>
      <c r="Q308" s="16">
        <v>0</v>
      </c>
      <c r="R308" s="17">
        <v>0</v>
      </c>
      <c r="S308" s="17">
        <v>1764.15</v>
      </c>
      <c r="T308" s="17">
        <v>1143.5999999999999</v>
      </c>
      <c r="U308" s="17">
        <v>620.54999999999995</v>
      </c>
      <c r="V308" s="16" t="s">
        <v>40</v>
      </c>
      <c r="W308" s="16" t="s">
        <v>24</v>
      </c>
      <c r="X308" s="16" t="s">
        <v>25</v>
      </c>
      <c r="Y308" s="16" t="s">
        <v>1270</v>
      </c>
      <c r="Z308" s="16" t="s">
        <v>27</v>
      </c>
    </row>
    <row r="309" spans="1:26" x14ac:dyDescent="0.3">
      <c r="A309" s="10" t="s">
        <v>4023</v>
      </c>
      <c r="B309" s="11">
        <v>45949</v>
      </c>
      <c r="C309" s="12" t="s">
        <v>3781</v>
      </c>
      <c r="D309" s="12" t="str">
        <f>_xlfn.XLOOKUP(Sales_Transactions!$C309,Customer!$A$2:$A$701,Customer!$B$2:$B$701,"Missing")</f>
        <v>Harini Chandran</v>
      </c>
      <c r="E309" s="39" t="str">
        <f>_xlfn.XLOOKUP(Table14[[#This Row],[Customer_ID]],Table10[Customer_ID],Table10[Membership],"Missing Membership")</f>
        <v>Gold</v>
      </c>
      <c r="F309" s="10" t="s">
        <v>927</v>
      </c>
      <c r="G309" s="12" t="str">
        <f>_xlfn.XLOOKUP(Sales_Transactions!$F309,Products!$A$2:$A$151,Products!$B$2:$B$151,"missing product")</f>
        <v>Everest Blended Masala 2kg</v>
      </c>
      <c r="H309" s="12" t="str">
        <f>_xlfn.XLOOKUP(Sales_Transactions!$F309,Table9[Product_ID],Table9[Category],"Missing Catogory")</f>
        <v>Masala</v>
      </c>
      <c r="I309" s="12" t="s">
        <v>1246</v>
      </c>
      <c r="J309" s="12" t="str">
        <f>_xlfn.XLOOKUP(Sales_Transactions!$I309,Store!$A$2:$A$181,Store!$B$2:$B$181,"Missing Store")</f>
        <v>FreshMart Bengaluru Junction</v>
      </c>
      <c r="K309" s="12" t="str">
        <f>_xlfn.XLOOKUP(Sales_Transactions!$I309,Store!$A$2:$A$181,Store!$D$2:$D$181,"East")</f>
        <v>South</v>
      </c>
      <c r="L309" s="12" t="s">
        <v>1247</v>
      </c>
      <c r="M309" s="12" t="s">
        <v>5199</v>
      </c>
      <c r="N309" s="12" t="str">
        <f>_xlfn.XLOOKUP(Sales_Transactions!$L309,Table12[Employee_ID],Table12[Department],"Missing Department")</f>
        <v>Sales</v>
      </c>
      <c r="O309" s="12">
        <v>6</v>
      </c>
      <c r="P309" s="13">
        <v>370.87</v>
      </c>
      <c r="Q309" s="12">
        <v>10</v>
      </c>
      <c r="R309" s="13">
        <v>222.52</v>
      </c>
      <c r="S309" s="13">
        <v>2303.11</v>
      </c>
      <c r="T309" s="13">
        <v>1522.98</v>
      </c>
      <c r="U309" s="13">
        <v>780.13</v>
      </c>
      <c r="V309" s="12" t="s">
        <v>40</v>
      </c>
      <c r="W309" s="12" t="s">
        <v>24</v>
      </c>
      <c r="X309" s="12" t="s">
        <v>25</v>
      </c>
      <c r="Y309" s="12" t="s">
        <v>4024</v>
      </c>
      <c r="Z309" s="12" t="s">
        <v>27</v>
      </c>
    </row>
    <row r="310" spans="1:26" x14ac:dyDescent="0.3">
      <c r="A310" s="14" t="s">
        <v>4026</v>
      </c>
      <c r="B310" s="15">
        <v>45802</v>
      </c>
      <c r="C310" s="16" t="s">
        <v>1013</v>
      </c>
      <c r="D310" s="16" t="str">
        <f>_xlfn.XLOOKUP(Sales_Transactions!$C310,Customer!$A$2:$A$701,Customer!$B$2:$B$701,"Missing")</f>
        <v>Udhay Pandian</v>
      </c>
      <c r="E310" s="38" t="str">
        <f>_xlfn.XLOOKUP(Table14[[#This Row],[Customer_ID]],Table10[Customer_ID],Table10[Membership],"Missing Membership")</f>
        <v>Gold</v>
      </c>
      <c r="F310" s="14" t="s">
        <v>894</v>
      </c>
      <c r="G310" s="16" t="str">
        <f>_xlfn.XLOOKUP(Sales_Transactions!$F310,Products!$A$2:$A$151,Products!$B$2:$B$151,"missing product")</f>
        <v>Organic Fresh Fresh Fruits Pack v2</v>
      </c>
      <c r="H310" s="16" t="str">
        <f>_xlfn.XLOOKUP(Sales_Transactions!$F310,Table9[Product_ID],Table9[Category],"Missing Catogory")</f>
        <v>Fruits</v>
      </c>
      <c r="I310" s="16" t="s">
        <v>1189</v>
      </c>
      <c r="J310" s="16" t="str">
        <f>_xlfn.XLOOKUP(Sales_Transactions!$I310,Store!$A$2:$A$181,Store!$B$2:$B$181,"Missing Store")</f>
        <v>FreshMart Guwahati Heights</v>
      </c>
      <c r="K310" s="16" t="str">
        <f>_xlfn.XLOOKUP(Sales_Transactions!$I310,Store!$A$2:$A$181,Store!$D$2:$D$181,"East")</f>
        <v>East</v>
      </c>
      <c r="L310" s="16" t="s">
        <v>1190</v>
      </c>
      <c r="M310" s="16" t="s">
        <v>5977</v>
      </c>
      <c r="N310" s="16" t="str">
        <f>_xlfn.XLOOKUP(Sales_Transactions!$L310,Table12[Employee_ID],Table12[Department],"Missing Department")</f>
        <v>Store Manager</v>
      </c>
      <c r="O310" s="16">
        <v>4</v>
      </c>
      <c r="P310" s="17">
        <v>497.74</v>
      </c>
      <c r="Q310" s="16">
        <v>0</v>
      </c>
      <c r="R310" s="17">
        <v>0</v>
      </c>
      <c r="S310" s="17">
        <v>2289.6</v>
      </c>
      <c r="T310" s="17">
        <v>1480.72</v>
      </c>
      <c r="U310" s="17">
        <v>808.88</v>
      </c>
      <c r="V310" s="16" t="s">
        <v>40</v>
      </c>
      <c r="W310" s="16" t="s">
        <v>24</v>
      </c>
      <c r="X310" s="16" t="s">
        <v>25</v>
      </c>
      <c r="Y310" s="16" t="s">
        <v>1956</v>
      </c>
      <c r="Z310" s="16" t="s">
        <v>27</v>
      </c>
    </row>
    <row r="311" spans="1:26" x14ac:dyDescent="0.3">
      <c r="A311" s="10" t="s">
        <v>4027</v>
      </c>
      <c r="B311" s="11">
        <v>45818</v>
      </c>
      <c r="C311" s="12" t="s">
        <v>1941</v>
      </c>
      <c r="D311" s="12" t="str">
        <f>_xlfn.XLOOKUP(Sales_Transactions!$C311,Customer!$A$2:$A$701,Customer!$B$2:$B$701,"Missing")</f>
        <v>Kamala Naidu</v>
      </c>
      <c r="E311" s="39" t="str">
        <f>_xlfn.XLOOKUP(Table14[[#This Row],[Customer_ID]],Table10[Customer_ID],Table10[Membership],"Missing Membership")</f>
        <v>Gold</v>
      </c>
      <c r="F311" s="10" t="s">
        <v>365</v>
      </c>
      <c r="G311" s="12" t="str">
        <f>_xlfn.XLOOKUP(Sales_Transactions!$F311,Products!$A$2:$A$151,Products!$B$2:$B$151,"missing product")</f>
        <v>Nestle Butter 250ml</v>
      </c>
      <c r="H311" s="12" t="str">
        <f>_xlfn.XLOOKUP(Sales_Transactions!$F311,Table9[Product_ID],Table9[Category],"Missing Catogory")</f>
        <v>Dairy</v>
      </c>
      <c r="I311" s="12" t="s">
        <v>638</v>
      </c>
      <c r="J311" s="12" t="str">
        <f>_xlfn.XLOOKUP(Sales_Transactions!$I311,Store!$A$2:$A$181,Store!$B$2:$B$181,"Missing Store")</f>
        <v>FreshMart Erode Crossing</v>
      </c>
      <c r="K311" s="12" t="str">
        <f>_xlfn.XLOOKUP(Sales_Transactions!$I311,Store!$A$2:$A$181,Store!$D$2:$D$181,"East")</f>
        <v>South</v>
      </c>
      <c r="L311" s="12" t="s">
        <v>1052</v>
      </c>
      <c r="M311" s="12" t="s">
        <v>6150</v>
      </c>
      <c r="N311" s="12" t="str">
        <f>_xlfn.XLOOKUP(Sales_Transactions!$L311,Table12[Employee_ID],Table12[Department],"Missing Department")</f>
        <v>Cashier</v>
      </c>
      <c r="O311" s="12">
        <v>4</v>
      </c>
      <c r="P311" s="13">
        <v>526.20000000000005</v>
      </c>
      <c r="Q311" s="12">
        <v>0</v>
      </c>
      <c r="R311" s="13">
        <v>0</v>
      </c>
      <c r="S311" s="13">
        <v>2104.8000000000002</v>
      </c>
      <c r="T311" s="13">
        <v>1547.56</v>
      </c>
      <c r="U311" s="13">
        <v>557.24</v>
      </c>
      <c r="V311" s="12" t="s">
        <v>40</v>
      </c>
      <c r="W311" s="12" t="s">
        <v>24</v>
      </c>
      <c r="X311" s="12" t="s">
        <v>25</v>
      </c>
      <c r="Y311" s="12" t="s">
        <v>535</v>
      </c>
      <c r="Z311" s="12" t="s">
        <v>49</v>
      </c>
    </row>
    <row r="312" spans="1:26" x14ac:dyDescent="0.3">
      <c r="A312" s="14" t="s">
        <v>4031</v>
      </c>
      <c r="B312" s="15">
        <v>45976</v>
      </c>
      <c r="C312" s="16" t="s">
        <v>2413</v>
      </c>
      <c r="D312" s="16" t="str">
        <f>_xlfn.XLOOKUP(Sales_Transactions!$C312,Customer!$A$2:$A$701,Customer!$B$2:$B$701,"Missing")</f>
        <v>Dhanush Raj</v>
      </c>
      <c r="E312" s="38" t="str">
        <f>_xlfn.XLOOKUP(Table14[[#This Row],[Customer_ID]],Table10[Customer_ID],Table10[Membership],"Missing Membership")</f>
        <v>Bronze</v>
      </c>
      <c r="F312" s="14" t="s">
        <v>580</v>
      </c>
      <c r="G312" s="16" t="str">
        <f>_xlfn.XLOOKUP(Sales_Transactions!$F312,Products!$A$2:$A$151,Products!$B$2:$B$151,"missing product")</f>
        <v>Coca-Cola Tea 1kg</v>
      </c>
      <c r="H312" s="16" t="str">
        <f>_xlfn.XLOOKUP(Sales_Transactions!$F312,Table9[Product_ID],Table9[Category],"Missing Catogory")</f>
        <v>Beverages</v>
      </c>
      <c r="I312" s="16" t="s">
        <v>426</v>
      </c>
      <c r="J312" s="16" t="str">
        <f>_xlfn.XLOOKUP(Sales_Transactions!$I312,Store!$A$2:$A$181,Store!$B$2:$B$181,"Missing Store")</f>
        <v>FreshMart Madurai Junction</v>
      </c>
      <c r="K312" s="16" t="str">
        <f>_xlfn.XLOOKUP(Sales_Transactions!$I312,Store!$A$2:$A$181,Store!$D$2:$D$181,"East")</f>
        <v>South</v>
      </c>
      <c r="L312" s="16" t="s">
        <v>723</v>
      </c>
      <c r="M312" s="16" t="s">
        <v>5752</v>
      </c>
      <c r="N312" s="16" t="str">
        <f>_xlfn.XLOOKUP(Sales_Transactions!$L312,Table12[Employee_ID],Table12[Department],"Missing Department")</f>
        <v>Inventory</v>
      </c>
      <c r="O312" s="16">
        <v>1</v>
      </c>
      <c r="P312" s="17">
        <v>139.21</v>
      </c>
      <c r="Q312" s="16">
        <v>20</v>
      </c>
      <c r="R312" s="17">
        <v>27.84</v>
      </c>
      <c r="S312" s="17">
        <v>128.08000000000001</v>
      </c>
      <c r="T312" s="17">
        <v>106.99</v>
      </c>
      <c r="U312" s="17">
        <v>21.09</v>
      </c>
      <c r="V312" s="16" t="s">
        <v>40</v>
      </c>
      <c r="W312" s="16" t="s">
        <v>24</v>
      </c>
      <c r="X312" s="16" t="s">
        <v>25</v>
      </c>
      <c r="Y312" s="16" t="s">
        <v>2618</v>
      </c>
      <c r="Z312" s="16" t="s">
        <v>27</v>
      </c>
    </row>
    <row r="313" spans="1:26" x14ac:dyDescent="0.3">
      <c r="A313" s="10" t="s">
        <v>4034</v>
      </c>
      <c r="B313" s="11">
        <v>45964</v>
      </c>
      <c r="C313" s="12" t="s">
        <v>452</v>
      </c>
      <c r="D313" s="12" t="str">
        <f>_xlfn.XLOOKUP(Sales_Transactions!$C313,Customer!$A$2:$A$701,Customer!$B$2:$B$701,"Missing")</f>
        <v>Devi Venkataraman</v>
      </c>
      <c r="E313" s="39" t="str">
        <f>_xlfn.XLOOKUP(Table14[[#This Row],[Customer_ID]],Table10[Customer_ID],Table10[Membership],"Missing Membership")</f>
        <v>Gold</v>
      </c>
      <c r="F313" s="10" t="s">
        <v>314</v>
      </c>
      <c r="G313" s="12" t="str">
        <f>_xlfn.XLOOKUP(Sales_Transactions!$F313,Products!$A$2:$A$151,Products!$B$2:$B$151,"missing product")</f>
        <v>Nescafe Coffee 1kg</v>
      </c>
      <c r="H313" s="12" t="str">
        <f>_xlfn.XLOOKUP(Sales_Transactions!$F313,Table9[Product_ID],Table9[Category],"Missing Catogory")</f>
        <v>Beverages</v>
      </c>
      <c r="I313" s="12" t="s">
        <v>912</v>
      </c>
      <c r="J313" s="12" t="str">
        <f>_xlfn.XLOOKUP(Sales_Transactions!$I313,Store!$A$2:$A$181,Store!$B$2:$B$181,"Missing Store")</f>
        <v>FreshMart Bengaluru Colony</v>
      </c>
      <c r="K313" s="12" t="str">
        <f>_xlfn.XLOOKUP(Sales_Transactions!$I313,Store!$A$2:$A$181,Store!$D$2:$D$181,"East")</f>
        <v>South</v>
      </c>
      <c r="L313" s="12" t="s">
        <v>1219</v>
      </c>
      <c r="M313" s="12" t="s">
        <v>6347</v>
      </c>
      <c r="N313" s="12" t="str">
        <f>_xlfn.XLOOKUP(Sales_Transactions!$L313,Table12[Employee_ID],Table12[Department],"Missing Department")</f>
        <v>Store Manager</v>
      </c>
      <c r="O313" s="12">
        <v>6</v>
      </c>
      <c r="P313" s="13">
        <v>346.05</v>
      </c>
      <c r="Q313" s="12">
        <v>20</v>
      </c>
      <c r="R313" s="13">
        <v>415.26</v>
      </c>
      <c r="S313" s="13">
        <v>1661.04</v>
      </c>
      <c r="T313" s="13">
        <v>1483.5</v>
      </c>
      <c r="U313" s="13">
        <v>177.54</v>
      </c>
      <c r="V313" s="12" t="s">
        <v>40</v>
      </c>
      <c r="W313" s="12" t="s">
        <v>24</v>
      </c>
      <c r="X313" s="12" t="s">
        <v>25</v>
      </c>
      <c r="Y313" s="12" t="s">
        <v>2963</v>
      </c>
      <c r="Z313" s="12" t="s">
        <v>49</v>
      </c>
    </row>
    <row r="314" spans="1:26" x14ac:dyDescent="0.3">
      <c r="A314" s="14" t="s">
        <v>4040</v>
      </c>
      <c r="B314" s="15">
        <v>45774</v>
      </c>
      <c r="C314" s="16" t="s">
        <v>2662</v>
      </c>
      <c r="D314" s="16" t="str">
        <f>_xlfn.XLOOKUP(Sales_Transactions!$C314,Customer!$A$2:$A$701,Customer!$B$2:$B$701,"Missing")</f>
        <v>Anjali Krishnan</v>
      </c>
      <c r="E314" s="38" t="str">
        <f>_xlfn.XLOOKUP(Table14[[#This Row],[Customer_ID]],Table10[Customer_ID],Table10[Membership],"Missing Membership")</f>
        <v>Silver</v>
      </c>
      <c r="F314" s="14" t="s">
        <v>890</v>
      </c>
      <c r="G314" s="16" t="str">
        <f>_xlfn.XLOOKUP(Sales_Transactions!$F314,Products!$A$2:$A$151,Products!$B$2:$B$151,"missing product")</f>
        <v>Organic Fresh Fresh Fruits 2kg</v>
      </c>
      <c r="H314" s="16" t="str">
        <f>_xlfn.XLOOKUP(Sales_Transactions!$F314,Table9[Product_ID],Table9[Category],"Missing Catogory")</f>
        <v>FRUITS</v>
      </c>
      <c r="I314" s="16" t="s">
        <v>727</v>
      </c>
      <c r="J314" s="16" t="str">
        <f>_xlfn.XLOOKUP(Sales_Transactions!$I314,Store!$A$2:$A$181,Store!$B$2:$B$181,"Missing Store")</f>
        <v>FreshMart Surat Heights</v>
      </c>
      <c r="K314" s="16" t="str">
        <f>_xlfn.XLOOKUP(Sales_Transactions!$I314,Store!$A$2:$A$181,Store!$D$2:$D$181,"East")</f>
        <v>West</v>
      </c>
      <c r="L314" s="16" t="s">
        <v>728</v>
      </c>
      <c r="M314" s="16" t="s">
        <v>6300</v>
      </c>
      <c r="N314" s="16" t="str">
        <f>_xlfn.XLOOKUP(Sales_Transactions!$L314,Table12[Employee_ID],Table12[Department],"Missing Department")</f>
        <v>HR</v>
      </c>
      <c r="O314" s="16">
        <v>3</v>
      </c>
      <c r="P314" s="17">
        <v>425.88</v>
      </c>
      <c r="Q314" s="16">
        <v>5</v>
      </c>
      <c r="R314" s="17">
        <v>63.88</v>
      </c>
      <c r="S314" s="17">
        <v>1395.82</v>
      </c>
      <c r="T314" s="17">
        <v>1072.4100000000001</v>
      </c>
      <c r="U314" s="17">
        <v>323.41000000000003</v>
      </c>
      <c r="V314" s="16" t="s">
        <v>40</v>
      </c>
      <c r="W314" s="16" t="s">
        <v>24</v>
      </c>
      <c r="X314" s="16" t="s">
        <v>25</v>
      </c>
      <c r="Y314" s="16" t="s">
        <v>964</v>
      </c>
      <c r="Z314" s="16" t="s">
        <v>27</v>
      </c>
    </row>
    <row r="315" spans="1:26" x14ac:dyDescent="0.3">
      <c r="A315" s="10" t="s">
        <v>4056</v>
      </c>
      <c r="B315" s="11">
        <v>46043</v>
      </c>
      <c r="C315" s="12" t="s">
        <v>626</v>
      </c>
      <c r="D315" s="12" t="str">
        <f>_xlfn.XLOOKUP(Sales_Transactions!$C315,Customer!$A$2:$A$701,Customer!$B$2:$B$701,"Missing")</f>
        <v>Bharath Gupta</v>
      </c>
      <c r="E315" s="39" t="str">
        <f>_xlfn.XLOOKUP(Table14[[#This Row],[Customer_ID]],Table10[Customer_ID],Table10[Membership],"Missing Membership")</f>
        <v>Bronze</v>
      </c>
      <c r="F315" s="10" t="s">
        <v>660</v>
      </c>
      <c r="G315" s="12" t="str">
        <f>_xlfn.XLOOKUP(Sales_Transactions!$F315,Products!$A$2:$A$151,Products!$B$2:$B$151,"missing product")</f>
        <v>Organic Fresh Fresh Fruits 200g</v>
      </c>
      <c r="H315" s="12" t="str">
        <f>_xlfn.XLOOKUP(Sales_Transactions!$F315,Table9[Product_ID],Table9[Category],"Missing Catogory")</f>
        <v>Fruits</v>
      </c>
      <c r="I315" s="12" t="s">
        <v>633</v>
      </c>
      <c r="J315" s="12" t="str">
        <f>_xlfn.XLOOKUP(Sales_Transactions!$I315,Store!$A$2:$A$181,Store!$B$2:$B$181,"Missing Store")</f>
        <v>FreshMart Kochi Colony</v>
      </c>
      <c r="K315" s="12" t="str">
        <f>_xlfn.XLOOKUP(Sales_Transactions!$I315,Store!$A$2:$A$181,Store!$D$2:$D$181,"East")</f>
        <v>South</v>
      </c>
      <c r="L315" s="12" t="s">
        <v>634</v>
      </c>
      <c r="M315" s="12" t="s">
        <v>6231</v>
      </c>
      <c r="N315" s="12" t="str">
        <f>_xlfn.XLOOKUP(Sales_Transactions!$L315,Table12[Employee_ID],Table12[Department],"Missing Department")</f>
        <v>Inventory</v>
      </c>
      <c r="O315" s="12">
        <v>3</v>
      </c>
      <c r="P315" s="13">
        <v>224.28</v>
      </c>
      <c r="Q315" s="12">
        <v>10</v>
      </c>
      <c r="R315" s="13">
        <v>67.28</v>
      </c>
      <c r="S315" s="13">
        <v>605.55999999999995</v>
      </c>
      <c r="T315" s="13">
        <v>577.16999999999996</v>
      </c>
      <c r="U315" s="13">
        <v>28.39</v>
      </c>
      <c r="V315" s="12" t="s">
        <v>40</v>
      </c>
      <c r="W315" s="12" t="s">
        <v>24</v>
      </c>
      <c r="X315" s="12" t="s">
        <v>55</v>
      </c>
      <c r="Y315" s="12" t="s">
        <v>287</v>
      </c>
      <c r="Z315" s="12" t="s">
        <v>49</v>
      </c>
    </row>
    <row r="316" spans="1:26" x14ac:dyDescent="0.3">
      <c r="A316" s="14" t="s">
        <v>4058</v>
      </c>
      <c r="B316" s="15">
        <v>46004</v>
      </c>
      <c r="C316" s="16" t="s">
        <v>1663</v>
      </c>
      <c r="D316" s="16" t="str">
        <f>_xlfn.XLOOKUP(Sales_Transactions!$C316,Customer!$A$2:$A$701,Customer!$B$2:$B$701,"Missing")</f>
        <v>Pandi Pandian</v>
      </c>
      <c r="E316" s="38" t="str">
        <f>_xlfn.XLOOKUP(Table14[[#This Row],[Customer_ID]],Table10[Customer_ID],Table10[Membership],"Missing Membership")</f>
        <v xml:space="preserve">Silver </v>
      </c>
      <c r="F316" s="14" t="s">
        <v>89</v>
      </c>
      <c r="G316" s="16" t="str">
        <f>_xlfn.XLOOKUP(Sales_Transactions!$F316,Products!$A$2:$A$151,Products!$B$2:$B$151,"missing product")</f>
        <v>Milky Mist Butter Pack</v>
      </c>
      <c r="H316" s="16" t="str">
        <f>_xlfn.XLOOKUP(Sales_Transactions!$F316,Table9[Product_ID],Table9[Category],"Missing Catogory")</f>
        <v>Dairy</v>
      </c>
      <c r="I316" s="16" t="s">
        <v>355</v>
      </c>
      <c r="J316" s="16" t="str">
        <f>_xlfn.XLOOKUP(Sales_Transactions!$I316,Store!$A$2:$A$181,Store!$B$2:$B$181,"Missing Store")</f>
        <v>FreshMart Salem Hub</v>
      </c>
      <c r="K316" s="16" t="str">
        <f>_xlfn.XLOOKUP(Sales_Transactions!$I316,Store!$A$2:$A$181,Store!$D$2:$D$181,"East")</f>
        <v>South</v>
      </c>
      <c r="L316" s="16" t="s">
        <v>356</v>
      </c>
      <c r="M316" s="16" t="s">
        <v>6210</v>
      </c>
      <c r="N316" s="16" t="str">
        <f>_xlfn.XLOOKUP(Sales_Transactions!$L316,Table12[Employee_ID],Table12[Department],"Missing Department")</f>
        <v>Cashier</v>
      </c>
      <c r="O316" s="16">
        <v>4</v>
      </c>
      <c r="P316" s="17">
        <v>38.659999999999997</v>
      </c>
      <c r="Q316" s="16">
        <v>20</v>
      </c>
      <c r="R316" s="17">
        <v>30.93</v>
      </c>
      <c r="S316" s="17">
        <v>142.27000000000001</v>
      </c>
      <c r="T316" s="17">
        <v>129.6</v>
      </c>
      <c r="U316" s="17">
        <v>12.67</v>
      </c>
      <c r="V316" s="16" t="s">
        <v>40</v>
      </c>
      <c r="W316" s="16" t="s">
        <v>24</v>
      </c>
      <c r="X316" s="16" t="s">
        <v>25</v>
      </c>
      <c r="Y316" s="16" t="s">
        <v>41</v>
      </c>
      <c r="Z316" s="16" t="s">
        <v>27</v>
      </c>
    </row>
    <row r="317" spans="1:26" x14ac:dyDescent="0.3">
      <c r="A317" s="10" t="s">
        <v>4078</v>
      </c>
      <c r="B317" s="11">
        <v>46083</v>
      </c>
      <c r="C317" s="12" t="s">
        <v>2979</v>
      </c>
      <c r="D317" s="12" t="str">
        <f>_xlfn.XLOOKUP(Sales_Transactions!$C317,Customer!$A$2:$A$701,Customer!$B$2:$B$701,"Missing")</f>
        <v>Kalpana Kumar</v>
      </c>
      <c r="E317" s="39" t="str">
        <f>_xlfn.XLOOKUP(Table14[[#This Row],[Customer_ID]],Table10[Customer_ID],Table10[Membership],"Missing Membership")</f>
        <v>Gold</v>
      </c>
      <c r="F317" s="10" t="s">
        <v>399</v>
      </c>
      <c r="G317" s="12" t="str">
        <f>_xlfn.XLOOKUP(Sales_Transactions!$F317,Products!$A$2:$A$151,Products!$B$2:$B$151,"missing product")</f>
        <v>Aavin Milk 1L</v>
      </c>
      <c r="H317" s="12" t="str">
        <f>_xlfn.XLOOKUP(Sales_Transactions!$F317,Table9[Product_ID],Table9[Category],"Missing Catogory")</f>
        <v>Dairy</v>
      </c>
      <c r="I317" s="12" t="s">
        <v>1179</v>
      </c>
      <c r="J317" s="12" t="str">
        <f>_xlfn.XLOOKUP(Sales_Transactions!$I317,Store!$A$2:$A$181,Store!$B$2:$B$181,"Missing Store")</f>
        <v>FreshMart Erode Central</v>
      </c>
      <c r="K317" s="12" t="str">
        <f>_xlfn.XLOOKUP(Sales_Transactions!$I317,Store!$A$2:$A$181,Store!$D$2:$D$181,"East")</f>
        <v>South</v>
      </c>
      <c r="L317" s="12" t="s">
        <v>887</v>
      </c>
      <c r="M317" s="12" t="s">
        <v>6167</v>
      </c>
      <c r="N317" s="12" t="str">
        <f>_xlfn.XLOOKUP(Sales_Transactions!$L317,Table12[Employee_ID],Table12[Department],"Missing Department")</f>
        <v>Sales</v>
      </c>
      <c r="O317" s="12">
        <v>5</v>
      </c>
      <c r="P317" s="13">
        <v>106.8</v>
      </c>
      <c r="Q317" s="12">
        <v>5</v>
      </c>
      <c r="R317" s="13">
        <v>26.7</v>
      </c>
      <c r="S317" s="13">
        <v>507.3</v>
      </c>
      <c r="T317" s="13">
        <v>430.25</v>
      </c>
      <c r="U317" s="13">
        <v>77.05</v>
      </c>
      <c r="V317" s="12" t="s">
        <v>40</v>
      </c>
      <c r="W317" s="12" t="s">
        <v>24</v>
      </c>
      <c r="X317" s="12" t="s">
        <v>55</v>
      </c>
      <c r="Y317" s="12" t="s">
        <v>323</v>
      </c>
      <c r="Z317" s="12" t="s">
        <v>49</v>
      </c>
    </row>
    <row r="318" spans="1:26" x14ac:dyDescent="0.3">
      <c r="A318" s="14" t="s">
        <v>4079</v>
      </c>
      <c r="B318" s="15">
        <v>45957</v>
      </c>
      <c r="C318" s="16" t="s">
        <v>1944</v>
      </c>
      <c r="D318" s="16" t="str">
        <f>_xlfn.XLOOKUP(Sales_Transactions!$C318,Customer!$A$2:$A$701,Customer!$B$2:$B$701,"Missing")</f>
        <v>Jaya Naicker</v>
      </c>
      <c r="E318" s="38" t="str">
        <f>_xlfn.XLOOKUP(Table14[[#This Row],[Customer_ID]],Table10[Customer_ID],Table10[Membership],"Missing Membership")</f>
        <v>Gold</v>
      </c>
      <c r="F318" s="14" t="s">
        <v>365</v>
      </c>
      <c r="G318" s="16" t="str">
        <f>_xlfn.XLOOKUP(Sales_Transactions!$F318,Products!$A$2:$A$151,Products!$B$2:$B$151,"missing product")</f>
        <v>Nestle Butter 250ml</v>
      </c>
      <c r="H318" s="16" t="str">
        <f>_xlfn.XLOOKUP(Sales_Transactions!$F318,Table9[Product_ID],Table9[Category],"Missing Catogory")</f>
        <v>Dairy</v>
      </c>
      <c r="I318" s="16" t="s">
        <v>1288</v>
      </c>
      <c r="J318" s="16" t="str">
        <f>_xlfn.XLOOKUP(Sales_Transactions!$I318,Store!$A$2:$A$181,Store!$B$2:$B$181,"Missing Store")</f>
        <v>FreshMart Mumbai Towers</v>
      </c>
      <c r="K318" s="16" t="str">
        <f>_xlfn.XLOOKUP(Sales_Transactions!$I318,Store!$A$2:$A$181,Store!$D$2:$D$181,"East")</f>
        <v>West</v>
      </c>
      <c r="L318" s="16" t="s">
        <v>951</v>
      </c>
      <c r="M318" s="16" t="s">
        <v>4856</v>
      </c>
      <c r="N318" s="16" t="str">
        <f>_xlfn.XLOOKUP(Sales_Transactions!$L318,Table12[Employee_ID],Table12[Department],"Missing Department")</f>
        <v>Billing</v>
      </c>
      <c r="O318" s="16">
        <v>5</v>
      </c>
      <c r="P318" s="17">
        <v>479.15</v>
      </c>
      <c r="Q318" s="16">
        <v>0</v>
      </c>
      <c r="R318" s="17">
        <v>0</v>
      </c>
      <c r="S318" s="17">
        <v>2395.75</v>
      </c>
      <c r="T318" s="17">
        <v>1934.45</v>
      </c>
      <c r="U318" s="17">
        <v>461.3</v>
      </c>
      <c r="V318" s="16" t="s">
        <v>40</v>
      </c>
      <c r="W318" s="16" t="s">
        <v>24</v>
      </c>
      <c r="X318" s="16" t="s">
        <v>33</v>
      </c>
      <c r="Y318" s="16" t="s">
        <v>3185</v>
      </c>
      <c r="Z318" s="16" t="s">
        <v>49</v>
      </c>
    </row>
    <row r="319" spans="1:26" x14ac:dyDescent="0.3">
      <c r="A319" s="10" t="s">
        <v>4084</v>
      </c>
      <c r="B319" s="11">
        <v>45777</v>
      </c>
      <c r="C319" s="12" t="s">
        <v>1530</v>
      </c>
      <c r="D319" s="12" t="str">
        <f>_xlfn.XLOOKUP(Sales_Transactions!$C319,Customer!$A$2:$A$701,Customer!$B$2:$B$701,"Missing")</f>
        <v>Anjali Menon</v>
      </c>
      <c r="E319" s="39" t="str">
        <f>_xlfn.XLOOKUP(Table14[[#This Row],[Customer_ID]],Table10[Customer_ID],Table10[Membership],"Missing Membership")</f>
        <v>Gold</v>
      </c>
      <c r="F319" s="10" t="s">
        <v>2387</v>
      </c>
      <c r="G319" s="12" t="str">
        <f>_xlfn.XLOOKUP(Sales_Transactions!$F319,Products!$A$2:$A$151,Products!$B$2:$B$151,"missing product")</f>
        <v>Aachi Basmati Rice 200g</v>
      </c>
      <c r="H319" s="12" t="str">
        <f>_xlfn.XLOOKUP(Sales_Transactions!$F319,Table9[Product_ID],Table9[Category],"Missing Catogory")</f>
        <v>Rice</v>
      </c>
      <c r="I319" s="12" t="s">
        <v>321</v>
      </c>
      <c r="J319" s="12" t="str">
        <f>_xlfn.XLOOKUP(Sales_Transactions!$I319,Store!$A$2:$A$181,Store!$B$2:$B$181,"Missing Store")</f>
        <v>FreshMart Coimbatore Main Road</v>
      </c>
      <c r="K319" s="12" t="str">
        <f>_xlfn.XLOOKUP(Sales_Transactions!$I319,Store!$A$2:$A$181,Store!$D$2:$D$181,"East")</f>
        <v>South</v>
      </c>
      <c r="L319" s="12" t="s">
        <v>322</v>
      </c>
      <c r="M319" s="12" t="s">
        <v>6311</v>
      </c>
      <c r="N319" s="12" t="str">
        <f>_xlfn.XLOOKUP(Sales_Transactions!$L319,Table12[Employee_ID],Table12[Department],"Missing Department")</f>
        <v>Sales</v>
      </c>
      <c r="O319" s="12">
        <v>6</v>
      </c>
      <c r="P319" s="13">
        <v>151.56</v>
      </c>
      <c r="Q319" s="12">
        <v>10</v>
      </c>
      <c r="R319" s="13">
        <v>90.94</v>
      </c>
      <c r="S319" s="13">
        <v>818.42</v>
      </c>
      <c r="T319" s="13">
        <v>767.88</v>
      </c>
      <c r="U319" s="13">
        <v>50.54</v>
      </c>
      <c r="V319" s="12" t="s">
        <v>40</v>
      </c>
      <c r="W319" s="12" t="s">
        <v>24</v>
      </c>
      <c r="X319" s="12" t="s">
        <v>25</v>
      </c>
      <c r="Y319" s="12" t="s">
        <v>3143</v>
      </c>
      <c r="Z319" s="12" t="s">
        <v>49</v>
      </c>
    </row>
    <row r="320" spans="1:26" x14ac:dyDescent="0.3">
      <c r="A320" s="14" t="s">
        <v>4098</v>
      </c>
      <c r="B320" s="15">
        <v>46068</v>
      </c>
      <c r="C320" s="16" t="s">
        <v>3027</v>
      </c>
      <c r="D320" s="16" t="str">
        <f>_xlfn.XLOOKUP(Sales_Transactions!$C320,Customer!$A$2:$A$701,Customer!$B$2:$B$701,"Missing")</f>
        <v>Hema Sharma</v>
      </c>
      <c r="E320" s="38" t="str">
        <f>_xlfn.XLOOKUP(Table14[[#This Row],[Customer_ID]],Table10[Customer_ID],Table10[Membership],"Missing Membership")</f>
        <v>Silver</v>
      </c>
      <c r="F320" s="14" t="s">
        <v>52</v>
      </c>
      <c r="G320" s="16" t="str">
        <f>_xlfn.XLOOKUP(Sales_Transactions!$F320,Products!$A$2:$A$151,Products!$B$2:$B$151,"missing product")</f>
        <v>Aavin Milk Pack v2</v>
      </c>
      <c r="H320" s="16" t="str">
        <f>_xlfn.XLOOKUP(Sales_Transactions!$F320,Table9[Product_ID],Table9[Category],"Missing Catogory")</f>
        <v>Dairy</v>
      </c>
      <c r="I320" s="16" t="s">
        <v>1232</v>
      </c>
      <c r="J320" s="16" t="str">
        <f>_xlfn.XLOOKUP(Sales_Transactions!$I320,Store!$A$2:$A$181,Store!$B$2:$B$181,"Missing Store")</f>
        <v>FreshMart Tiruppur Towers</v>
      </c>
      <c r="K320" s="16" t="str">
        <f>_xlfn.XLOOKUP(Sales_Transactions!$I320,Store!$A$2:$A$181,Store!$D$2:$D$181,"East")</f>
        <v>South</v>
      </c>
      <c r="L320" s="16" t="s">
        <v>928</v>
      </c>
      <c r="M320" s="16" t="s">
        <v>6368</v>
      </c>
      <c r="N320" s="16" t="str">
        <f>_xlfn.XLOOKUP(Sales_Transactions!$L320,Table12[Employee_ID],Table12[Department],"Missing Department")</f>
        <v>Billing</v>
      </c>
      <c r="O320" s="16">
        <v>4</v>
      </c>
      <c r="P320" s="17">
        <v>313.47000000000003</v>
      </c>
      <c r="Q320" s="16">
        <v>5</v>
      </c>
      <c r="R320" s="17">
        <v>62.69</v>
      </c>
      <c r="S320" s="17">
        <v>1369.87</v>
      </c>
      <c r="T320" s="17">
        <v>984.48</v>
      </c>
      <c r="U320" s="17">
        <v>385.39</v>
      </c>
      <c r="V320" s="16" t="s">
        <v>40</v>
      </c>
      <c r="W320" s="16" t="s">
        <v>24</v>
      </c>
      <c r="X320" s="16" t="s">
        <v>25</v>
      </c>
      <c r="Y320" s="16" t="s">
        <v>2591</v>
      </c>
      <c r="Z320" s="16" t="s">
        <v>27</v>
      </c>
    </row>
    <row r="321" spans="1:26" x14ac:dyDescent="0.3">
      <c r="A321" s="10" t="s">
        <v>4100</v>
      </c>
      <c r="B321" s="11">
        <v>45844</v>
      </c>
      <c r="C321" s="12" t="s">
        <v>1408</v>
      </c>
      <c r="D321" s="12" t="str">
        <f>_xlfn.XLOOKUP(Sales_Transactions!$C321,Customer!$A$2:$A$701,Customer!$B$2:$B$701,"Missing")</f>
        <v>Raghav Kumar</v>
      </c>
      <c r="E321" s="39" t="str">
        <f>_xlfn.XLOOKUP(Table14[[#This Row],[Customer_ID]],Table10[Customer_ID],Table10[Membership],"Missing Membership")</f>
        <v>Gold</v>
      </c>
      <c r="F321" s="10" t="s">
        <v>502</v>
      </c>
      <c r="G321" s="12" t="str">
        <f>_xlfn.XLOOKUP(Sales_Transactions!$F321,Products!$A$2:$A$151,Products!$B$2:$B$151,"missing product")</f>
        <v>Coca-Cola Coffee 500g</v>
      </c>
      <c r="H321" s="12" t="str">
        <f>_xlfn.XLOOKUP(Sales_Transactions!$F321,Table9[Product_ID],Table9[Category],"Missing Catogory")</f>
        <v>Beverages</v>
      </c>
      <c r="I321" s="12" t="s">
        <v>1168</v>
      </c>
      <c r="J321" s="12" t="str">
        <f>_xlfn.XLOOKUP(Sales_Transactions!$I321,Store!$A$2:$A$181,Store!$B$2:$B$181,"Missing Store")</f>
        <v>FreshMart Pune Towers</v>
      </c>
      <c r="K321" s="12" t="str">
        <f>_xlfn.XLOOKUP(Sales_Transactions!$I321,Store!$A$2:$A$181,Store!$D$2:$D$181,"East")</f>
        <v>West</v>
      </c>
      <c r="L321" s="12" t="s">
        <v>509</v>
      </c>
      <c r="M321" s="12" t="s">
        <v>6331</v>
      </c>
      <c r="N321" s="12" t="str">
        <f>_xlfn.XLOOKUP(Sales_Transactions!$L321,Table12[Employee_ID],Table12[Department],"Missing Department")</f>
        <v>Cashier</v>
      </c>
      <c r="O321" s="12">
        <v>5</v>
      </c>
      <c r="P321" s="13">
        <v>567</v>
      </c>
      <c r="Q321" s="12">
        <v>0</v>
      </c>
      <c r="R321" s="13">
        <v>0</v>
      </c>
      <c r="S321" s="13">
        <v>3260.25</v>
      </c>
      <c r="T321" s="13">
        <v>1949</v>
      </c>
      <c r="U321" s="13">
        <v>1311.25</v>
      </c>
      <c r="V321" s="12" t="s">
        <v>40</v>
      </c>
      <c r="W321" s="12" t="s">
        <v>24</v>
      </c>
      <c r="X321" s="12" t="s">
        <v>25</v>
      </c>
      <c r="Y321" s="12" t="s">
        <v>2268</v>
      </c>
      <c r="Z321" s="12" t="s">
        <v>27</v>
      </c>
    </row>
    <row r="322" spans="1:26" x14ac:dyDescent="0.3">
      <c r="A322" s="14" t="s">
        <v>4103</v>
      </c>
      <c r="B322" s="15">
        <v>45984</v>
      </c>
      <c r="C322" s="16" t="s">
        <v>1772</v>
      </c>
      <c r="D322" s="16" t="str">
        <f>_xlfn.XLOOKUP(Sales_Transactions!$C322,Customer!$A$2:$A$701,Customer!$B$2:$B$701,"Missing")</f>
        <v>Naveen Achari</v>
      </c>
      <c r="E322" s="38" t="str">
        <f>_xlfn.XLOOKUP(Table14[[#This Row],[Customer_ID]],Table10[Customer_ID],Table10[Membership],"Missing Membership")</f>
        <v>Gold</v>
      </c>
      <c r="F322" s="14" t="s">
        <v>646</v>
      </c>
      <c r="G322" s="16" t="str">
        <f>_xlfn.XLOOKUP(Sales_Transactions!$F322,Products!$A$2:$A$151,Products!$B$2:$B$151,"missing product")</f>
        <v>Aachi Whole Spices 200g v2</v>
      </c>
      <c r="H322" s="16" t="str">
        <f>_xlfn.XLOOKUP(Sales_Transactions!$F322,Table9[Product_ID],Table9[Category],"Missing Catogory")</f>
        <v>Masala</v>
      </c>
      <c r="I322" s="16" t="s">
        <v>142</v>
      </c>
      <c r="J322" s="16" t="str">
        <f>_xlfn.XLOOKUP(Sales_Transactions!$I322,Store!$A$2:$A$181,Store!$B$2:$B$181,"Missing Store")</f>
        <v>FreshMart Coimbatore Heights</v>
      </c>
      <c r="K322" s="16" t="str">
        <f>_xlfn.XLOOKUP(Sales_Transactions!$I322,Store!$A$2:$A$181,Store!$D$2:$D$181,"East")</f>
        <v>South</v>
      </c>
      <c r="L322" s="16" t="s">
        <v>454</v>
      </c>
      <c r="M322" s="16" t="s">
        <v>5715</v>
      </c>
      <c r="N322" s="16" t="str">
        <f>_xlfn.XLOOKUP(Sales_Transactions!$L322,Table12[Employee_ID],Table12[Department],"Missing Department")</f>
        <v>Sales</v>
      </c>
      <c r="O322" s="16">
        <v>4</v>
      </c>
      <c r="P322" s="17">
        <v>127.16</v>
      </c>
      <c r="Q322" s="16">
        <v>15</v>
      </c>
      <c r="R322" s="17">
        <v>76.3</v>
      </c>
      <c r="S322" s="17">
        <v>497.19</v>
      </c>
      <c r="T322" s="17">
        <v>364.72</v>
      </c>
      <c r="U322" s="17">
        <v>132.47</v>
      </c>
      <c r="V322" s="16" t="s">
        <v>40</v>
      </c>
      <c r="W322" s="16" t="s">
        <v>24</v>
      </c>
      <c r="X322" s="16" t="s">
        <v>25</v>
      </c>
      <c r="Y322" s="16" t="s">
        <v>2674</v>
      </c>
      <c r="Z322" s="16" t="s">
        <v>27</v>
      </c>
    </row>
    <row r="323" spans="1:26" x14ac:dyDescent="0.3">
      <c r="A323" s="10" t="s">
        <v>4111</v>
      </c>
      <c r="B323" s="11">
        <v>45773</v>
      </c>
      <c r="C323" s="12" t="s">
        <v>1897</v>
      </c>
      <c r="D323" s="12" t="str">
        <f>_xlfn.XLOOKUP(Sales_Transactions!$C323,Customer!$A$2:$A$701,Customer!$B$2:$B$701,"Missing")</f>
        <v>Pandi Chandran</v>
      </c>
      <c r="E323" s="39" t="str">
        <f>_xlfn.XLOOKUP(Table14[[#This Row],[Customer_ID]],Table10[Customer_ID],Table10[Membership],"Missing Membership")</f>
        <v>Gold</v>
      </c>
      <c r="F323" s="10" t="s">
        <v>59</v>
      </c>
      <c r="G323" s="12" t="str">
        <f>_xlfn.XLOOKUP(Sales_Transactions!$F323,Products!$A$2:$A$151,Products!$B$2:$B$151,"missing product")</f>
        <v>Nescafe Coffee Pack</v>
      </c>
      <c r="H323" s="12" t="str">
        <f>_xlfn.XLOOKUP(Sales_Transactions!$F323,Table9[Product_ID],Table9[Category],"Missing Catogory")</f>
        <v>Beverages</v>
      </c>
      <c r="I323" s="12" t="s">
        <v>703</v>
      </c>
      <c r="J323" s="12" t="str">
        <f>_xlfn.XLOOKUP(Sales_Transactions!$I323,Store!$A$2:$A$181,Store!$B$2:$B$181,"Missing Store")</f>
        <v>FreshMart Bengaluru Nagar</v>
      </c>
      <c r="K323" s="12" t="str">
        <f>_xlfn.XLOOKUP(Sales_Transactions!$I323,Store!$A$2:$A$181,Store!$D$2:$D$181,"East")</f>
        <v>South</v>
      </c>
      <c r="L323" s="12" t="s">
        <v>2650</v>
      </c>
      <c r="M323" s="12" t="s">
        <v>6157</v>
      </c>
      <c r="N323" s="12" t="str">
        <f>_xlfn.XLOOKUP(Sales_Transactions!$L323,Table12[Employee_ID],Table12[Department],"Missing Department")</f>
        <v>Cashier</v>
      </c>
      <c r="O323" s="12">
        <v>5</v>
      </c>
      <c r="P323" s="13">
        <v>389.31</v>
      </c>
      <c r="Q323" s="12">
        <v>0</v>
      </c>
      <c r="R323" s="13">
        <v>0</v>
      </c>
      <c r="S323" s="13">
        <v>2238.5300000000002</v>
      </c>
      <c r="T323" s="13">
        <v>1358.9</v>
      </c>
      <c r="U323" s="13">
        <v>879.63</v>
      </c>
      <c r="V323" s="12" t="s">
        <v>40</v>
      </c>
      <c r="W323" s="12" t="s">
        <v>24</v>
      </c>
      <c r="X323" s="12" t="s">
        <v>55</v>
      </c>
      <c r="Y323" s="12" t="s">
        <v>1181</v>
      </c>
      <c r="Z323" s="12" t="s">
        <v>27</v>
      </c>
    </row>
    <row r="324" spans="1:26" x14ac:dyDescent="0.3">
      <c r="A324" s="14" t="s">
        <v>4119</v>
      </c>
      <c r="B324" s="15">
        <v>45990</v>
      </c>
      <c r="C324" s="16" t="s">
        <v>1239</v>
      </c>
      <c r="D324" s="16" t="str">
        <f>_xlfn.XLOOKUP(Sales_Transactions!$C324,Customer!$A$2:$A$701,Customer!$B$2:$B$701,"Missing")</f>
        <v>Anand Reddy</v>
      </c>
      <c r="E324" s="38" t="str">
        <f>_xlfn.XLOOKUP(Table14[[#This Row],[Customer_ID]],Table10[Customer_ID],Table10[Membership],"Missing Membership")</f>
        <v>Gold</v>
      </c>
      <c r="F324" s="14" t="s">
        <v>548</v>
      </c>
      <c r="G324" s="16" t="str">
        <f>_xlfn.XLOOKUP(Sales_Transactions!$F324,Products!$A$2:$A$151,Products!$B$2:$B$151,"missing product")</f>
        <v>Local Farm Fresh Fruits Combo</v>
      </c>
      <c r="H324" s="16" t="str">
        <f>_xlfn.XLOOKUP(Sales_Transactions!$F324,Table9[Product_ID],Table9[Category],"Missing Catogory")</f>
        <v>Fruits</v>
      </c>
      <c r="I324" s="16" t="s">
        <v>1063</v>
      </c>
      <c r="J324" s="16" t="str">
        <f>_xlfn.XLOOKUP(Sales_Transactions!$I324,Store!$A$2:$A$181,Store!$B$2:$B$181,"Missing Store")</f>
        <v>FreshMart Salem Complex</v>
      </c>
      <c r="K324" s="16" t="str">
        <f>_xlfn.XLOOKUP(Sales_Transactions!$I324,Store!$A$2:$A$181,Store!$D$2:$D$181,"East")</f>
        <v>South</v>
      </c>
      <c r="L324" s="16" t="s">
        <v>1064</v>
      </c>
      <c r="M324" s="16" t="s">
        <v>6322</v>
      </c>
      <c r="N324" s="16" t="str">
        <f>_xlfn.XLOOKUP(Sales_Transactions!$L324,Table12[Employee_ID],Table12[Department],"Missing Department")</f>
        <v>Sales</v>
      </c>
      <c r="O324" s="16">
        <v>4</v>
      </c>
      <c r="P324" s="17">
        <v>253.33</v>
      </c>
      <c r="Q324" s="16">
        <v>0</v>
      </c>
      <c r="R324" s="17">
        <v>0</v>
      </c>
      <c r="S324" s="17">
        <v>1165.32</v>
      </c>
      <c r="T324" s="17">
        <v>728.68</v>
      </c>
      <c r="U324" s="17">
        <v>436.64</v>
      </c>
      <c r="V324" s="16" t="s">
        <v>40</v>
      </c>
      <c r="W324" s="16" t="s">
        <v>24</v>
      </c>
      <c r="X324" s="16" t="s">
        <v>25</v>
      </c>
      <c r="Y324" s="16" t="s">
        <v>317</v>
      </c>
      <c r="Z324" s="16" t="s">
        <v>27</v>
      </c>
    </row>
    <row r="325" spans="1:26" x14ac:dyDescent="0.3">
      <c r="A325" s="10" t="s">
        <v>4120</v>
      </c>
      <c r="B325" s="11">
        <v>45920</v>
      </c>
      <c r="C325" s="12" t="s">
        <v>1062</v>
      </c>
      <c r="D325" s="12" t="str">
        <f>_xlfn.XLOOKUP(Sales_Transactions!$C325,Customer!$A$2:$A$701,Customer!$B$2:$B$701,"Missing")</f>
        <v>Thenmozhi Pandian</v>
      </c>
      <c r="E325" s="39" t="str">
        <f>_xlfn.XLOOKUP(Table14[[#This Row],[Customer_ID]],Table10[Customer_ID],Table10[Membership],"Missing Membership")</f>
        <v>Gold</v>
      </c>
      <c r="F325" s="10" t="s">
        <v>1648</v>
      </c>
      <c r="G325" s="12" t="str">
        <f>_xlfn.XLOOKUP(Sales_Transactions!$F325,Products!$A$2:$A$151,Products!$B$2:$B$151,"missing product")</f>
        <v>Patanjali Shampoo 2kg</v>
      </c>
      <c r="H325" s="12" t="str">
        <f>_xlfn.XLOOKUP(Sales_Transactions!$F325,Table9[Product_ID],Table9[Category],"Missing Catogory")</f>
        <v>Personal Care</v>
      </c>
      <c r="I325" s="12" t="s">
        <v>1156</v>
      </c>
      <c r="J325" s="12" t="str">
        <f>_xlfn.XLOOKUP(Sales_Transactions!$I325,Store!$A$2:$A$181,Store!$B$2:$B$181,"Missing Store")</f>
        <v>FreshMart Madurai Colony</v>
      </c>
      <c r="K325" s="12" t="str">
        <f>_xlfn.XLOOKUP(Sales_Transactions!$I325,Store!$A$2:$A$181,Store!$D$2:$D$181,"East")</f>
        <v>South</v>
      </c>
      <c r="L325" s="12" t="s">
        <v>1157</v>
      </c>
      <c r="M325" s="12" t="s">
        <v>6358</v>
      </c>
      <c r="N325" s="12" t="str">
        <f>_xlfn.XLOOKUP(Sales_Transactions!$L325,Table12[Employee_ID],Table12[Department],"Missing Department")</f>
        <v>Store Manager</v>
      </c>
      <c r="O325" s="12">
        <v>4</v>
      </c>
      <c r="P325" s="13">
        <v>240.51</v>
      </c>
      <c r="Q325" s="12">
        <v>0</v>
      </c>
      <c r="R325" s="13">
        <v>0</v>
      </c>
      <c r="S325" s="13">
        <v>1106.3499999999999</v>
      </c>
      <c r="T325" s="13">
        <v>643.91999999999996</v>
      </c>
      <c r="U325" s="13">
        <v>462.43</v>
      </c>
      <c r="V325" s="12" t="s">
        <v>40</v>
      </c>
      <c r="W325" s="12" t="s">
        <v>24</v>
      </c>
      <c r="X325" s="12" t="s">
        <v>25</v>
      </c>
      <c r="Y325" s="12" t="s">
        <v>1770</v>
      </c>
      <c r="Z325" s="12" t="s">
        <v>27</v>
      </c>
    </row>
    <row r="326" spans="1:26" x14ac:dyDescent="0.3">
      <c r="A326" s="14" t="s">
        <v>4121</v>
      </c>
      <c r="B326" s="15">
        <v>45987</v>
      </c>
      <c r="C326" s="16" t="s">
        <v>1603</v>
      </c>
      <c r="D326" s="16" t="str">
        <f>_xlfn.XLOOKUP(Sales_Transactions!$C326,Customer!$A$2:$A$701,Customer!$B$2:$B$701,"Missing")</f>
        <v>Revathi Pillai</v>
      </c>
      <c r="E326" s="38" t="str">
        <f>_xlfn.XLOOKUP(Table14[[#This Row],[Customer_ID]],Table10[Customer_ID],Table10[Membership],"Missing Membership")</f>
        <v>Silver</v>
      </c>
      <c r="F326" s="14" t="s">
        <v>124</v>
      </c>
      <c r="G326" s="16" t="str">
        <f>_xlfn.XLOOKUP(Sales_Transactions!$F326,Products!$A$2:$A$151,Products!$B$2:$B$151,"missing product")</f>
        <v>Aavin Milk Pack</v>
      </c>
      <c r="H326" s="16" t="str">
        <f>_xlfn.XLOOKUP(Sales_Transactions!$F326,Table9[Product_ID],Table9[Category],"Missing Catogory")</f>
        <v>Dairy</v>
      </c>
      <c r="I326" s="16" t="s">
        <v>1412</v>
      </c>
      <c r="J326" s="16" t="str">
        <f>_xlfn.XLOOKUP(Sales_Transactions!$I326,Store!$A$2:$A$181,Store!$B$2:$B$181,"Missing Store")</f>
        <v>FreshMart Kochi Square</v>
      </c>
      <c r="K326" s="16" t="str">
        <f>_xlfn.XLOOKUP(Sales_Transactions!$I326,Store!$A$2:$A$181,Store!$D$2:$D$181,"East")</f>
        <v>South</v>
      </c>
      <c r="L326" s="16" t="s">
        <v>1825</v>
      </c>
      <c r="M326" s="16" t="s">
        <v>6393</v>
      </c>
      <c r="N326" s="16" t="str">
        <f>_xlfn.XLOOKUP(Sales_Transactions!$L326,Table12[Employee_ID],Table12[Department],"Missing Department")</f>
        <v>Billing</v>
      </c>
      <c r="O326" s="16">
        <v>3</v>
      </c>
      <c r="P326" s="17">
        <v>397.22</v>
      </c>
      <c r="Q326" s="16">
        <v>15</v>
      </c>
      <c r="R326" s="17">
        <v>178.75</v>
      </c>
      <c r="S326" s="17">
        <v>1012.91</v>
      </c>
      <c r="T326" s="17">
        <v>958.11</v>
      </c>
      <c r="U326" s="17">
        <v>54.8</v>
      </c>
      <c r="V326" s="16" t="s">
        <v>40</v>
      </c>
      <c r="W326" s="16" t="s">
        <v>345</v>
      </c>
      <c r="X326" s="16" t="s">
        <v>55</v>
      </c>
      <c r="Y326" s="16" t="s">
        <v>1361</v>
      </c>
      <c r="Z326" s="16" t="s">
        <v>49</v>
      </c>
    </row>
    <row r="327" spans="1:26" x14ac:dyDescent="0.3">
      <c r="A327" s="10" t="s">
        <v>4123</v>
      </c>
      <c r="B327" s="11">
        <v>45933</v>
      </c>
      <c r="C327" s="12" t="s">
        <v>295</v>
      </c>
      <c r="D327" s="12" t="str">
        <f>_xlfn.XLOOKUP(Sales_Transactions!$C327,Customer!$A$2:$A$701,Customer!$B$2:$B$701,"Missing")</f>
        <v>Mala Nathan</v>
      </c>
      <c r="E327" s="39" t="str">
        <f>_xlfn.XLOOKUP(Table14[[#This Row],[Customer_ID]],Table10[Customer_ID],Table10[Membership],"Missing Membership")</f>
        <v>Gold</v>
      </c>
      <c r="F327" s="10" t="s">
        <v>30</v>
      </c>
      <c r="G327" s="12" t="str">
        <f>_xlfn.XLOOKUP(Sales_Transactions!$F327,Products!$A$2:$A$151,Products!$B$2:$B$151,"missing product")</f>
        <v>Amul Paneer 1kg</v>
      </c>
      <c r="H327" s="12" t="str">
        <f>_xlfn.XLOOKUP(Sales_Transactions!$F327,Table9[Product_ID],Table9[Category],"Missing Catogory")</f>
        <v>Dairy</v>
      </c>
      <c r="I327" s="12" t="s">
        <v>53</v>
      </c>
      <c r="J327" s="12" t="str">
        <f>_xlfn.XLOOKUP(Sales_Transactions!$I327,Store!$A$2:$A$181,Store!$B$2:$B$181,"Missing Store")</f>
        <v>FreshMart Surat Enclave</v>
      </c>
      <c r="K327" s="12" t="str">
        <f>_xlfn.XLOOKUP(Sales_Transactions!$I327,Store!$A$2:$A$181,Store!$D$2:$D$181,"East")</f>
        <v>West</v>
      </c>
      <c r="L327" s="12" t="s">
        <v>2272</v>
      </c>
      <c r="M327" s="12" t="s">
        <v>6154</v>
      </c>
      <c r="N327" s="12" t="str">
        <f>_xlfn.XLOOKUP(Sales_Transactions!$L327,Table12[Employee_ID],Table12[Department],"Missing Department")</f>
        <v>HR</v>
      </c>
      <c r="O327" s="12">
        <v>3</v>
      </c>
      <c r="P327" s="13">
        <v>485.57</v>
      </c>
      <c r="Q327" s="12">
        <v>5</v>
      </c>
      <c r="R327" s="13">
        <v>72.84</v>
      </c>
      <c r="S327" s="13">
        <v>1383.87</v>
      </c>
      <c r="T327" s="13">
        <v>1140.24</v>
      </c>
      <c r="U327" s="13">
        <v>243.63</v>
      </c>
      <c r="V327" s="12" t="s">
        <v>40</v>
      </c>
      <c r="W327" s="12" t="s">
        <v>24</v>
      </c>
      <c r="X327" s="12" t="s">
        <v>25</v>
      </c>
      <c r="Y327" s="12" t="s">
        <v>3317</v>
      </c>
      <c r="Z327" s="12" t="s">
        <v>49</v>
      </c>
    </row>
    <row r="328" spans="1:26" x14ac:dyDescent="0.3">
      <c r="A328" s="14" t="s">
        <v>4124</v>
      </c>
      <c r="B328" s="15">
        <v>46074</v>
      </c>
      <c r="C328" s="16" t="s">
        <v>985</v>
      </c>
      <c r="D328" s="16" t="str">
        <f>_xlfn.XLOOKUP(Sales_Transactions!$C328,Customer!$A$2:$A$701,Customer!$B$2:$B$701,"Missing")</f>
        <v>Gopal Raj</v>
      </c>
      <c r="E328" s="38" t="str">
        <f>_xlfn.XLOOKUP(Table14[[#This Row],[Customer_ID]],Table10[Customer_ID],Table10[Membership],"Missing Membership")</f>
        <v>Gold</v>
      </c>
      <c r="F328" s="14" t="s">
        <v>2054</v>
      </c>
      <c r="G328" s="16" t="str">
        <f>_xlfn.XLOOKUP(Sales_Transactions!$F328,Products!$A$2:$A$151,Products!$B$2:$B$151,"missing product")</f>
        <v>ITC Frozen Vegetables 250ml</v>
      </c>
      <c r="H328" s="16" t="str">
        <f>_xlfn.XLOOKUP(Sales_Transactions!$F328,Table9[Product_ID],Table9[Category],"Missing Catogory")</f>
        <v>Frozen Foods</v>
      </c>
      <c r="I328" s="16" t="s">
        <v>232</v>
      </c>
      <c r="J328" s="16" t="str">
        <f>_xlfn.XLOOKUP(Sales_Transactions!$I328,Store!$A$2:$A$181,Store!$B$2:$B$181,"Missing Store")</f>
        <v>FreshMart Tiruppur Circle</v>
      </c>
      <c r="K328" s="16" t="str">
        <f>_xlfn.XLOOKUP(Sales_Transactions!$I328,Store!$A$2:$A$181,Store!$D$2:$D$181,"East")</f>
        <v>South</v>
      </c>
      <c r="L328" s="16" t="s">
        <v>1664</v>
      </c>
      <c r="M328" s="16" t="s">
        <v>6327</v>
      </c>
      <c r="N328" s="16" t="str">
        <f>_xlfn.XLOOKUP(Sales_Transactions!$L328,Table12[Employee_ID],Table12[Department],"Missing Department")</f>
        <v>Sales</v>
      </c>
      <c r="O328" s="16">
        <v>8</v>
      </c>
      <c r="P328" s="17">
        <v>404.08</v>
      </c>
      <c r="Q328" s="16">
        <v>20</v>
      </c>
      <c r="R328" s="17">
        <v>646.53</v>
      </c>
      <c r="S328" s="17">
        <v>2974.03</v>
      </c>
      <c r="T328" s="17">
        <v>2786.64</v>
      </c>
      <c r="U328" s="17">
        <v>187.39</v>
      </c>
      <c r="V328" s="16" t="s">
        <v>40</v>
      </c>
      <c r="W328" s="16" t="s">
        <v>24</v>
      </c>
      <c r="X328" s="16" t="s">
        <v>25</v>
      </c>
      <c r="Y328" s="16" t="s">
        <v>1339</v>
      </c>
      <c r="Z328" s="16" t="s">
        <v>27</v>
      </c>
    </row>
    <row r="329" spans="1:26" x14ac:dyDescent="0.3">
      <c r="A329" s="10" t="s">
        <v>4129</v>
      </c>
      <c r="B329" s="11">
        <v>46069</v>
      </c>
      <c r="C329" s="12" t="s">
        <v>712</v>
      </c>
      <c r="D329" s="12" t="str">
        <f>_xlfn.XLOOKUP(Sales_Transactions!$C329,Customer!$A$2:$A$701,Customer!$B$2:$B$701,"Missing")</f>
        <v>Kishore Sharma</v>
      </c>
      <c r="E329" s="39" t="str">
        <f>_xlfn.XLOOKUP(Table14[[#This Row],[Customer_ID]],Table10[Customer_ID],Table10[Membership],"Missing Membership")</f>
        <v>Bronze</v>
      </c>
      <c r="F329" s="10" t="s">
        <v>1676</v>
      </c>
      <c r="G329" s="12" t="str">
        <f>_xlfn.XLOOKUP(Sales_Transactions!$F329,Products!$A$2:$A$151,Products!$B$2:$B$151,"missing product")</f>
        <v>Amul Butter 1L</v>
      </c>
      <c r="H329" s="12" t="str">
        <f>_xlfn.XLOOKUP(Sales_Transactions!$F329,Table9[Product_ID],Table9[Category],"Missing Catogory")</f>
        <v>Dairy</v>
      </c>
      <c r="I329" s="12" t="s">
        <v>616</v>
      </c>
      <c r="J329" s="12" t="str">
        <f>_xlfn.XLOOKUP(Sales_Transactions!$I329,Store!$A$2:$A$181,Store!$B$2:$B$181,"Missing Store")</f>
        <v>FreshMart Bengaluru Plaza</v>
      </c>
      <c r="K329" s="12" t="str">
        <f>_xlfn.XLOOKUP(Sales_Transactions!$I329,Store!$A$2:$A$181,Store!$D$2:$D$181,"East")</f>
        <v>South</v>
      </c>
      <c r="L329" s="12" t="s">
        <v>947</v>
      </c>
      <c r="M329" s="12" t="s">
        <v>5116</v>
      </c>
      <c r="N329" s="12" t="str">
        <f>_xlfn.XLOOKUP(Sales_Transactions!$L329,Table12[Employee_ID],Table12[Department],"Missing Department")</f>
        <v>Sales</v>
      </c>
      <c r="O329" s="12">
        <v>4</v>
      </c>
      <c r="P329" s="13">
        <v>342.27</v>
      </c>
      <c r="Q329" s="12">
        <v>0</v>
      </c>
      <c r="R329" s="13">
        <v>0</v>
      </c>
      <c r="S329" s="13">
        <v>1369.08</v>
      </c>
      <c r="T329" s="13">
        <v>1064.4000000000001</v>
      </c>
      <c r="U329" s="13">
        <v>304.68</v>
      </c>
      <c r="V329" s="12" t="s">
        <v>40</v>
      </c>
      <c r="W329" s="12" t="s">
        <v>24</v>
      </c>
      <c r="X329" s="12" t="s">
        <v>25</v>
      </c>
      <c r="Y329" s="12" t="s">
        <v>844</v>
      </c>
      <c r="Z329" s="12" t="s">
        <v>49</v>
      </c>
    </row>
    <row r="330" spans="1:26" x14ac:dyDescent="0.3">
      <c r="A330" s="14" t="s">
        <v>4138</v>
      </c>
      <c r="B330" s="15">
        <v>46075</v>
      </c>
      <c r="C330" s="16" t="s">
        <v>112</v>
      </c>
      <c r="D330" s="16" t="str">
        <f>_xlfn.XLOOKUP(Sales_Transactions!$C330,Customer!$A$2:$A$701,Customer!$B$2:$B$701,"Missing")</f>
        <v>Elango Balan</v>
      </c>
      <c r="E330" s="38" t="str">
        <f>_xlfn.XLOOKUP(Table14[[#This Row],[Customer_ID]],Table10[Customer_ID],Table10[Membership],"Missing Membership")</f>
        <v>Bronze</v>
      </c>
      <c r="F330" s="14" t="s">
        <v>754</v>
      </c>
      <c r="G330" s="16" t="str">
        <f>_xlfn.XLOOKUP(Sales_Transactions!$F330,Products!$A$2:$A$151,Products!$B$2:$B$151,"missing product")</f>
        <v>MDH Powdered Spices 200g</v>
      </c>
      <c r="H330" s="16" t="str">
        <f>_xlfn.XLOOKUP(Sales_Transactions!$F330,Table9[Product_ID],Table9[Category],"Missing Catogory")</f>
        <v>Masala</v>
      </c>
      <c r="I330" s="16" t="s">
        <v>437</v>
      </c>
      <c r="J330" s="16" t="str">
        <f>_xlfn.XLOOKUP(Sales_Transactions!$I330,Store!$A$2:$A$181,Store!$B$2:$B$181,"Missing Store")</f>
        <v>FreshMart Tiruppur Extension</v>
      </c>
      <c r="K330" s="16" t="str">
        <f>_xlfn.XLOOKUP(Sales_Transactions!$I330,Store!$A$2:$A$181,Store!$D$2:$D$181,"East")</f>
        <v>South</v>
      </c>
      <c r="L330" s="16" t="s">
        <v>154</v>
      </c>
      <c r="M330" s="16" t="s">
        <v>6139</v>
      </c>
      <c r="N330" s="16" t="str">
        <f>_xlfn.XLOOKUP(Sales_Transactions!$L330,Table12[Employee_ID],Table12[Department],"Missing Department")</f>
        <v>Sales</v>
      </c>
      <c r="O330" s="16">
        <v>1</v>
      </c>
      <c r="P330" s="17">
        <v>442.14</v>
      </c>
      <c r="Q330" s="16">
        <v>0</v>
      </c>
      <c r="R330" s="17">
        <v>0</v>
      </c>
      <c r="S330" s="17">
        <v>508.46</v>
      </c>
      <c r="T330" s="17">
        <v>351.87</v>
      </c>
      <c r="U330" s="17">
        <v>156.59</v>
      </c>
      <c r="V330" s="16" t="s">
        <v>40</v>
      </c>
      <c r="W330" s="16" t="s">
        <v>24</v>
      </c>
      <c r="X330" s="16" t="s">
        <v>25</v>
      </c>
      <c r="Y330" s="16" t="s">
        <v>1489</v>
      </c>
      <c r="Z330" s="16" t="s">
        <v>27</v>
      </c>
    </row>
    <row r="331" spans="1:26" x14ac:dyDescent="0.3">
      <c r="A331" s="10" t="s">
        <v>4139</v>
      </c>
      <c r="B331" s="11">
        <v>45942</v>
      </c>
      <c r="C331" s="12" t="s">
        <v>1062</v>
      </c>
      <c r="D331" s="12" t="str">
        <f>_xlfn.XLOOKUP(Sales_Transactions!$C331,Customer!$A$2:$A$701,Customer!$B$2:$B$701,"Missing")</f>
        <v>Thenmozhi Pandian</v>
      </c>
      <c r="E331" s="39" t="str">
        <f>_xlfn.XLOOKUP(Table14[[#This Row],[Customer_ID]],Table10[Customer_ID],Table10[Membership],"Missing Membership")</f>
        <v>Gold</v>
      </c>
      <c r="F331" s="10" t="s">
        <v>1155</v>
      </c>
      <c r="G331" s="12" t="str">
        <f>_xlfn.XLOOKUP(Sales_Transactions!$F331,Products!$A$2:$A$151,Products!$B$2:$B$151,"missing product")</f>
        <v>Lays Chocolates 1kg</v>
      </c>
      <c r="H331" s="12" t="str">
        <f>_xlfn.XLOOKUP(Sales_Transactions!$F331,Table9[Product_ID],Table9[Category],"Missing Catogory")</f>
        <v>Snacks</v>
      </c>
      <c r="I331" s="12" t="s">
        <v>1066</v>
      </c>
      <c r="J331" s="12" t="str">
        <f>_xlfn.XLOOKUP(Sales_Transactions!$I331,Store!$A$2:$A$181,Store!$B$2:$B$181,"Missing Store")</f>
        <v>FreshMart Mysuru Colony</v>
      </c>
      <c r="K331" s="12" t="str">
        <f>_xlfn.XLOOKUP(Sales_Transactions!$I331,Store!$A$2:$A$181,Store!$D$2:$D$181,"East")</f>
        <v>South</v>
      </c>
      <c r="L331" s="12" t="s">
        <v>1200</v>
      </c>
      <c r="M331" s="12" t="s">
        <v>5529</v>
      </c>
      <c r="N331" s="12" t="str">
        <f>_xlfn.XLOOKUP(Sales_Transactions!$L331,Table12[Employee_ID],Table12[Department],"Missing Department")</f>
        <v>Operations</v>
      </c>
      <c r="O331" s="12">
        <v>8</v>
      </c>
      <c r="P331" s="13">
        <v>158.62</v>
      </c>
      <c r="Q331" s="12">
        <v>15</v>
      </c>
      <c r="R331" s="13">
        <v>190.34</v>
      </c>
      <c r="S331" s="13">
        <v>1240.4100000000001</v>
      </c>
      <c r="T331" s="13">
        <v>873.68</v>
      </c>
      <c r="U331" s="13">
        <v>366.73</v>
      </c>
      <c r="V331" s="12" t="s">
        <v>40</v>
      </c>
      <c r="W331" s="12" t="s">
        <v>24</v>
      </c>
      <c r="X331" s="12" t="s">
        <v>25</v>
      </c>
      <c r="Y331" s="12" t="s">
        <v>4140</v>
      </c>
      <c r="Z331" s="12" t="s">
        <v>27</v>
      </c>
    </row>
    <row r="332" spans="1:26" x14ac:dyDescent="0.3">
      <c r="A332" s="14" t="s">
        <v>4142</v>
      </c>
      <c r="B332" s="15">
        <v>45949</v>
      </c>
      <c r="C332" s="16" t="s">
        <v>246</v>
      </c>
      <c r="D332" s="16" t="str">
        <f>_xlfn.XLOOKUP(Sales_Transactions!$C332,Customer!$A$2:$A$701,Customer!$B$2:$B$701,"Missing")</f>
        <v>Chandrasekar Balan</v>
      </c>
      <c r="E332" s="38" t="str">
        <f>_xlfn.XLOOKUP(Table14[[#This Row],[Customer_ID]],Table10[Customer_ID],Table10[Membership],"Missing Membership")</f>
        <v>Gold</v>
      </c>
      <c r="F332" s="14" t="s">
        <v>164</v>
      </c>
      <c r="G332" s="16" t="str">
        <f>_xlfn.XLOOKUP(Sales_Transactions!$F332,Products!$A$2:$A$151,Products!$B$2:$B$151,"missing product")</f>
        <v>Local Farm Fresh Vegetables Combo</v>
      </c>
      <c r="H332" s="16" t="str">
        <f>_xlfn.XLOOKUP(Sales_Transactions!$F332,Table9[Product_ID],Table9[Category],"Missing Catogory")</f>
        <v>Vegetables</v>
      </c>
      <c r="I332" s="16" t="s">
        <v>390</v>
      </c>
      <c r="J332" s="16" t="str">
        <f>_xlfn.XLOOKUP(Sales_Transactions!$I332,Store!$A$2:$A$181,Store!$B$2:$B$181,"Missing Store")</f>
        <v>FreshMart Bengaluru Square</v>
      </c>
      <c r="K332" s="16" t="str">
        <f>_xlfn.XLOOKUP(Sales_Transactions!$I332,Store!$A$2:$A$181,Store!$D$2:$D$181,"East")</f>
        <v>South</v>
      </c>
      <c r="L332" s="16" t="s">
        <v>391</v>
      </c>
      <c r="M332" s="16" t="s">
        <v>6385</v>
      </c>
      <c r="N332" s="16" t="str">
        <f>_xlfn.XLOOKUP(Sales_Transactions!$L332,Table12[Employee_ID],Table12[Department],"Missing Department")</f>
        <v>Sales</v>
      </c>
      <c r="O332" s="16">
        <v>7</v>
      </c>
      <c r="P332" s="17">
        <v>203.01</v>
      </c>
      <c r="Q332" s="16">
        <v>0</v>
      </c>
      <c r="R332" s="17">
        <v>0</v>
      </c>
      <c r="S332" s="17">
        <v>1634.23</v>
      </c>
      <c r="T332" s="17">
        <v>1073.94</v>
      </c>
      <c r="U332" s="17">
        <v>560.29</v>
      </c>
      <c r="V332" s="16" t="s">
        <v>40</v>
      </c>
      <c r="W332" s="16" t="s">
        <v>24</v>
      </c>
      <c r="X332" s="16" t="s">
        <v>33</v>
      </c>
      <c r="Y332" s="16" t="s">
        <v>1573</v>
      </c>
      <c r="Z332" s="16" t="s">
        <v>27</v>
      </c>
    </row>
    <row r="333" spans="1:26" x14ac:dyDescent="0.3">
      <c r="A333" s="10" t="s">
        <v>4146</v>
      </c>
      <c r="B333" s="11">
        <v>45786</v>
      </c>
      <c r="C333" s="12" t="s">
        <v>2784</v>
      </c>
      <c r="D333" s="12" t="str">
        <f>_xlfn.XLOOKUP(Sales_Transactions!$C333,Customer!$A$2:$A$701,Customer!$B$2:$B$701,"Missing")</f>
        <v>Dhanya Krishnan</v>
      </c>
      <c r="E333" s="39" t="str">
        <f>_xlfn.XLOOKUP(Table14[[#This Row],[Customer_ID]],Table10[Customer_ID],Table10[Membership],"Missing Membership")</f>
        <v>Bronze</v>
      </c>
      <c r="F333" s="10" t="s">
        <v>332</v>
      </c>
      <c r="G333" s="12" t="str">
        <f>_xlfn.XLOOKUP(Sales_Transactions!$F333,Products!$A$2:$A$151,Products!$B$2:$B$151,"missing product")</f>
        <v>ITC Frozen Snacks 250ml</v>
      </c>
      <c r="H333" s="12" t="str">
        <f>_xlfn.XLOOKUP(Sales_Transactions!$F333,Table9[Product_ID],Table9[Category],"Missing Catogory")</f>
        <v>Frozen Foods</v>
      </c>
      <c r="I333" s="12" t="s">
        <v>254</v>
      </c>
      <c r="J333" s="12" t="str">
        <f>_xlfn.XLOOKUP(Sales_Transactions!$I333,Store!$A$2:$A$181,Store!$B$2:$B$181,"Missing Store")</f>
        <v>FreshMart Mysuru Crossing</v>
      </c>
      <c r="K333" s="12" t="str">
        <f>_xlfn.XLOOKUP(Sales_Transactions!$I333,Store!$A$2:$A$181,Store!$D$2:$D$181,"East")</f>
        <v>South</v>
      </c>
      <c r="L333" s="12" t="s">
        <v>255</v>
      </c>
      <c r="M333" s="12" t="s">
        <v>6328</v>
      </c>
      <c r="N333" s="12" t="str">
        <f>_xlfn.XLOOKUP(Sales_Transactions!$L333,Table12[Employee_ID],Table12[Department],"Missing Department")</f>
        <v>HR</v>
      </c>
      <c r="O333" s="12">
        <v>2</v>
      </c>
      <c r="P333" s="13">
        <v>245.32</v>
      </c>
      <c r="Q333" s="12">
        <v>10</v>
      </c>
      <c r="R333" s="13">
        <v>49.06</v>
      </c>
      <c r="S333" s="13">
        <v>441.58</v>
      </c>
      <c r="T333" s="13">
        <v>418.76</v>
      </c>
      <c r="U333" s="13">
        <v>22.82</v>
      </c>
      <c r="V333" s="12" t="s">
        <v>40</v>
      </c>
      <c r="W333" s="12" t="s">
        <v>24</v>
      </c>
      <c r="X333" s="12" t="s">
        <v>25</v>
      </c>
      <c r="Y333" s="12" t="s">
        <v>2576</v>
      </c>
      <c r="Z333" s="12" t="s">
        <v>49</v>
      </c>
    </row>
    <row r="334" spans="1:26" x14ac:dyDescent="0.3">
      <c r="A334" s="14" t="s">
        <v>4152</v>
      </c>
      <c r="B334" s="15">
        <v>45902</v>
      </c>
      <c r="C334" s="16" t="s">
        <v>152</v>
      </c>
      <c r="D334" s="16" t="str">
        <f>_xlfn.XLOOKUP(Sales_Transactions!$C334,Customer!$A$2:$A$701,Customer!$B$2:$B$701,"Missing")</f>
        <v>Balamurugan Menon</v>
      </c>
      <c r="E334" s="38" t="str">
        <f>_xlfn.XLOOKUP(Table14[[#This Row],[Customer_ID]],Table10[Customer_ID],Table10[Membership],"Missing Membership")</f>
        <v>Gold</v>
      </c>
      <c r="F334" s="14" t="s">
        <v>101</v>
      </c>
      <c r="G334" s="16" t="str">
        <f>_xlfn.XLOOKUP(Sales_Transactions!$F334,Products!$A$2:$A$151,Products!$B$2:$B$151,"missing product")</f>
        <v>Milky Mist Curd 1kg</v>
      </c>
      <c r="H334" s="16" t="str">
        <f>_xlfn.XLOOKUP(Sales_Transactions!$F334,Table9[Product_ID],Table9[Category],"Missing Catogory")</f>
        <v>Dairy</v>
      </c>
      <c r="I334" s="16" t="s">
        <v>968</v>
      </c>
      <c r="J334" s="16" t="str">
        <f>_xlfn.XLOOKUP(Sales_Transactions!$I334,Store!$A$2:$A$181,Store!$B$2:$B$181,"Missing Store")</f>
        <v>FreshMart Kanpur Gardens</v>
      </c>
      <c r="K334" s="16" t="str">
        <f>_xlfn.XLOOKUP(Sales_Transactions!$I334,Store!$A$2:$A$181,Store!$D$2:$D$181,"East")</f>
        <v>North</v>
      </c>
      <c r="L334" s="16" t="s">
        <v>1736</v>
      </c>
      <c r="M334" s="16" t="s">
        <v>6342</v>
      </c>
      <c r="N334" s="16" t="str">
        <f>_xlfn.XLOOKUP(Sales_Transactions!$L334,Table12[Employee_ID],Table12[Department],"Missing Department")</f>
        <v>HR</v>
      </c>
      <c r="O334" s="16">
        <v>5</v>
      </c>
      <c r="P334" s="17">
        <v>491.45</v>
      </c>
      <c r="Q334" s="16">
        <v>0</v>
      </c>
      <c r="R334" s="17">
        <v>0</v>
      </c>
      <c r="S334" s="17">
        <v>2457.25</v>
      </c>
      <c r="T334" s="17">
        <v>1758.15</v>
      </c>
      <c r="U334" s="17">
        <v>699.1</v>
      </c>
      <c r="V334" s="16" t="s">
        <v>40</v>
      </c>
      <c r="W334" s="16" t="s">
        <v>24</v>
      </c>
      <c r="X334" s="16" t="s">
        <v>25</v>
      </c>
      <c r="Y334" s="16" t="s">
        <v>2995</v>
      </c>
      <c r="Z334" s="16" t="s">
        <v>49</v>
      </c>
    </row>
    <row r="335" spans="1:26" x14ac:dyDescent="0.3">
      <c r="A335" s="10" t="s">
        <v>4164</v>
      </c>
      <c r="B335" s="11">
        <v>45955</v>
      </c>
      <c r="C335" s="12" t="s">
        <v>1729</v>
      </c>
      <c r="D335" s="12" t="str">
        <f>_xlfn.XLOOKUP(Sales_Transactions!$C335,Customer!$A$2:$A$701,Customer!$B$2:$B$701,"Missing")</f>
        <v>Anitha Reddy</v>
      </c>
      <c r="E335" s="39" t="str">
        <f>_xlfn.XLOOKUP(Table14[[#This Row],[Customer_ID]],Table10[Customer_ID],Table10[Membership],"Missing Membership")</f>
        <v>Gold</v>
      </c>
      <c r="F335" s="10" t="s">
        <v>2601</v>
      </c>
      <c r="G335" s="12" t="str">
        <f>_xlfn.XLOOKUP(Sales_Transactions!$F335,Products!$A$2:$A$151,Products!$B$2:$B$151,"missing product")</f>
        <v>ITC Ice Cream 500g</v>
      </c>
      <c r="H335" s="12" t="str">
        <f>_xlfn.XLOOKUP(Sales_Transactions!$F335,Table9[Product_ID],Table9[Category],"Missing Catogory")</f>
        <v xml:space="preserve"> Frozen Foods</v>
      </c>
      <c r="I335" s="12" t="s">
        <v>297</v>
      </c>
      <c r="J335" s="12" t="str">
        <f>_xlfn.XLOOKUP(Sales_Transactions!$I335,Store!$A$2:$A$181,Store!$B$2:$B$181,"Missing Store")</f>
        <v>FreshMart Kochi Circle</v>
      </c>
      <c r="K335" s="12" t="str">
        <f>_xlfn.XLOOKUP(Sales_Transactions!$I335,Store!$A$2:$A$181,Store!$D$2:$D$181,"East")</f>
        <v>South</v>
      </c>
      <c r="L335" s="12" t="s">
        <v>298</v>
      </c>
      <c r="M335" s="12" t="s">
        <v>6254</v>
      </c>
      <c r="N335" s="12" t="str">
        <f>_xlfn.XLOOKUP(Sales_Transactions!$L335,Table12[Employee_ID],Table12[Department],"Missing Department")</f>
        <v>Sales</v>
      </c>
      <c r="O335" s="12">
        <v>3</v>
      </c>
      <c r="P335" s="13">
        <v>263.31</v>
      </c>
      <c r="Q335" s="12">
        <v>0</v>
      </c>
      <c r="R335" s="13">
        <v>0</v>
      </c>
      <c r="S335" s="13">
        <v>908.42</v>
      </c>
      <c r="T335" s="13">
        <v>689.58</v>
      </c>
      <c r="U335" s="13">
        <v>218.84</v>
      </c>
      <c r="V335" s="12" t="s">
        <v>40</v>
      </c>
      <c r="W335" s="12" t="s">
        <v>24</v>
      </c>
      <c r="X335" s="12" t="s">
        <v>25</v>
      </c>
      <c r="Y335" s="12" t="s">
        <v>2634</v>
      </c>
      <c r="Z335" s="12" t="s">
        <v>27</v>
      </c>
    </row>
    <row r="336" spans="1:26" x14ac:dyDescent="0.3">
      <c r="A336" s="14" t="s">
        <v>4170</v>
      </c>
      <c r="B336" s="15">
        <v>46004</v>
      </c>
      <c r="C336" s="16" t="s">
        <v>3422</v>
      </c>
      <c r="D336" s="16" t="str">
        <f>_xlfn.XLOOKUP(Sales_Transactions!$C336,Customer!$A$2:$A$701,Customer!$B$2:$B$701,"Missing")</f>
        <v>Charulatha Velan</v>
      </c>
      <c r="E336" s="38" t="str">
        <f>_xlfn.XLOOKUP(Table14[[#This Row],[Customer_ID]],Table10[Customer_ID],Table10[Membership],"Missing Membership")</f>
        <v>Silver</v>
      </c>
      <c r="F336" s="14" t="s">
        <v>1488</v>
      </c>
      <c r="G336" s="16" t="str">
        <f>_xlfn.XLOOKUP(Sales_Transactions!$F336,Products!$A$2:$A$151,Products!$B$2:$B$151,"missing product")</f>
        <v>Fortune Gingelly Oil 250ml</v>
      </c>
      <c r="H336" s="16" t="str">
        <f>_xlfn.XLOOKUP(Sales_Transactions!$F336,Table9[Product_ID],Table9[Category],"Missing Catogory")</f>
        <v>Oil</v>
      </c>
      <c r="I336" s="16" t="s">
        <v>846</v>
      </c>
      <c r="J336" s="16" t="str">
        <f>_xlfn.XLOOKUP(Sales_Transactions!$I336,Store!$A$2:$A$181,Store!$B$2:$B$181,"Missing Store")</f>
        <v>FreshMart Pune Extension</v>
      </c>
      <c r="K336" s="16" t="str">
        <f>_xlfn.XLOOKUP(Sales_Transactions!$I336,Store!$A$2:$A$181,Store!$D$2:$D$181,"East")</f>
        <v>West</v>
      </c>
      <c r="L336" s="16" t="s">
        <v>1689</v>
      </c>
      <c r="M336" s="16" t="s">
        <v>4765</v>
      </c>
      <c r="N336" s="16" t="str">
        <f>_xlfn.XLOOKUP(Sales_Transactions!$L336,Table12[Employee_ID],Table12[Department],"Missing Department")</f>
        <v>Sales</v>
      </c>
      <c r="O336" s="16">
        <v>2</v>
      </c>
      <c r="P336" s="17">
        <v>102.51</v>
      </c>
      <c r="Q336" s="16">
        <v>10</v>
      </c>
      <c r="R336" s="17">
        <v>20.5</v>
      </c>
      <c r="S336" s="17">
        <v>212.2</v>
      </c>
      <c r="T336" s="17">
        <v>177.44</v>
      </c>
      <c r="U336" s="17">
        <v>34.76</v>
      </c>
      <c r="V336" s="16" t="s">
        <v>40</v>
      </c>
      <c r="W336" s="16" t="s">
        <v>24</v>
      </c>
      <c r="X336" s="16" t="s">
        <v>33</v>
      </c>
      <c r="Y336" s="16" t="s">
        <v>955</v>
      </c>
      <c r="Z336" s="16" t="s">
        <v>27</v>
      </c>
    </row>
    <row r="337" spans="1:26" x14ac:dyDescent="0.3">
      <c r="A337" s="10" t="s">
        <v>4177</v>
      </c>
      <c r="B337" s="11">
        <v>46017</v>
      </c>
      <c r="C337" s="12" t="s">
        <v>58</v>
      </c>
      <c r="D337" s="12" t="str">
        <f>_xlfn.XLOOKUP(Sales_Transactions!$C337,Customer!$A$2:$A$701,Customer!$B$2:$B$701,"Missing")</f>
        <v>Anand Kumar</v>
      </c>
      <c r="E337" s="39" t="str">
        <f>_xlfn.XLOOKUP(Table14[[#This Row],[Customer_ID]],Table10[Customer_ID],Table10[Membership],"Missing Membership")</f>
        <v>Gold</v>
      </c>
      <c r="F337" s="10" t="s">
        <v>502</v>
      </c>
      <c r="G337" s="12" t="str">
        <f>_xlfn.XLOOKUP(Sales_Transactions!$F337,Products!$A$2:$A$151,Products!$B$2:$B$151,"missing product")</f>
        <v>Coca-Cola Coffee 500g</v>
      </c>
      <c r="H337" s="12" t="str">
        <f>_xlfn.XLOOKUP(Sales_Transactions!$F337,Table9[Product_ID],Table9[Category],"Missing Catogory")</f>
        <v>Beverages</v>
      </c>
      <c r="I337" s="12" t="s">
        <v>259</v>
      </c>
      <c r="J337" s="12" t="str">
        <f>_xlfn.XLOOKUP(Sales_Transactions!$I337,Store!$A$2:$A$181,Store!$B$2:$B$181,"Missing Store")</f>
        <v>FreshMart Pune Square</v>
      </c>
      <c r="K337" s="12" t="str">
        <f>_xlfn.XLOOKUP(Sales_Transactions!$I337,Store!$A$2:$A$181,Store!$D$2:$D$181,"East")</f>
        <v>West</v>
      </c>
      <c r="L337" s="12" t="s">
        <v>260</v>
      </c>
      <c r="M337" s="12" t="s">
        <v>6337</v>
      </c>
      <c r="N337" s="12" t="str">
        <f>_xlfn.XLOOKUP(Sales_Transactions!$L337,Table12[Employee_ID],Table12[Department],"Missing Department")</f>
        <v>Sales</v>
      </c>
      <c r="O337" s="12">
        <v>5</v>
      </c>
      <c r="P337" s="13">
        <v>519.71</v>
      </c>
      <c r="Q337" s="12">
        <v>5</v>
      </c>
      <c r="R337" s="13">
        <v>129.93</v>
      </c>
      <c r="S337" s="13">
        <v>2468.62</v>
      </c>
      <c r="T337" s="13">
        <v>1949</v>
      </c>
      <c r="U337" s="13">
        <v>519.62</v>
      </c>
      <c r="V337" s="12" t="s">
        <v>40</v>
      </c>
      <c r="W337" s="12" t="s">
        <v>24</v>
      </c>
      <c r="X337" s="12" t="s">
        <v>25</v>
      </c>
      <c r="Y337" s="12" t="s">
        <v>250</v>
      </c>
      <c r="Z337" s="12" t="s">
        <v>49</v>
      </c>
    </row>
    <row r="338" spans="1:26" x14ac:dyDescent="0.3">
      <c r="A338" s="14" t="s">
        <v>4183</v>
      </c>
      <c r="B338" s="15">
        <v>45823</v>
      </c>
      <c r="C338" s="16" t="s">
        <v>1062</v>
      </c>
      <c r="D338" s="16" t="str">
        <f>_xlfn.XLOOKUP(Sales_Transactions!$C338,Customer!$A$2:$A$701,Customer!$B$2:$B$701,"Missing")</f>
        <v>Thenmozhi Pandian</v>
      </c>
      <c r="E338" s="38" t="str">
        <f>_xlfn.XLOOKUP(Table14[[#This Row],[Customer_ID]],Table10[Customer_ID],Table10[Membership],"Missing Membership")</f>
        <v>Gold</v>
      </c>
      <c r="F338" s="14" t="s">
        <v>529</v>
      </c>
      <c r="G338" s="16" t="str">
        <f>_xlfn.XLOOKUP(Sales_Transactions!$F338,Products!$A$2:$A$151,Products!$B$2:$B$151,"missing product")</f>
        <v>Cadbury Biscuits Pack</v>
      </c>
      <c r="H338" s="16" t="str">
        <f>_xlfn.XLOOKUP(Sales_Transactions!$F338,Table9[Product_ID],Table9[Category],"Missing Catogory")</f>
        <v>Snacks</v>
      </c>
      <c r="I338" s="16" t="s">
        <v>1246</v>
      </c>
      <c r="J338" s="16" t="str">
        <f>_xlfn.XLOOKUP(Sales_Transactions!$I338,Store!$A$2:$A$181,Store!$B$2:$B$181,"Missing Store")</f>
        <v>FreshMart Bengaluru Junction</v>
      </c>
      <c r="K338" s="16" t="str">
        <f>_xlfn.XLOOKUP(Sales_Transactions!$I338,Store!$A$2:$A$181,Store!$D$2:$D$181,"East")</f>
        <v>South</v>
      </c>
      <c r="L338" s="16" t="s">
        <v>1247</v>
      </c>
      <c r="M338" s="16" t="s">
        <v>5199</v>
      </c>
      <c r="N338" s="16" t="str">
        <f>_xlfn.XLOOKUP(Sales_Transactions!$L338,Table12[Employee_ID],Table12[Department],"Missing Department")</f>
        <v>Sales</v>
      </c>
      <c r="O338" s="16">
        <v>5</v>
      </c>
      <c r="P338" s="17">
        <v>133.51</v>
      </c>
      <c r="Q338" s="16">
        <v>10</v>
      </c>
      <c r="R338" s="17">
        <v>66.75</v>
      </c>
      <c r="S338" s="17">
        <v>690.92</v>
      </c>
      <c r="T338" s="17">
        <v>478.5</v>
      </c>
      <c r="U338" s="17">
        <v>212.42</v>
      </c>
      <c r="V338" s="16" t="s">
        <v>40</v>
      </c>
      <c r="W338" s="16" t="s">
        <v>24</v>
      </c>
      <c r="X338" s="16" t="s">
        <v>25</v>
      </c>
      <c r="Y338" s="16" t="s">
        <v>2586</v>
      </c>
      <c r="Z338" s="16" t="s">
        <v>27</v>
      </c>
    </row>
    <row r="339" spans="1:26" x14ac:dyDescent="0.3">
      <c r="A339" s="10" t="s">
        <v>4193</v>
      </c>
      <c r="B339" s="11">
        <v>45808</v>
      </c>
      <c r="C339" s="12" t="s">
        <v>1255</v>
      </c>
      <c r="D339" s="12" t="str">
        <f>_xlfn.XLOOKUP(Sales_Transactions!$C339,Customer!$A$2:$A$701,Customer!$B$2:$B$701,"Missing")</f>
        <v>Hema Gounder</v>
      </c>
      <c r="E339" s="39" t="str">
        <f>_xlfn.XLOOKUP(Table14[[#This Row],[Customer_ID]],Table10[Customer_ID],Table10[Membership],"Missing Membership")</f>
        <v>Gold</v>
      </c>
      <c r="F339" s="10" t="s">
        <v>646</v>
      </c>
      <c r="G339" s="12" t="str">
        <f>_xlfn.XLOOKUP(Sales_Transactions!$F339,Products!$A$2:$A$151,Products!$B$2:$B$151,"missing product")</f>
        <v>Aachi Whole Spices 200g v2</v>
      </c>
      <c r="H339" s="12" t="str">
        <f>_xlfn.XLOOKUP(Sales_Transactions!$F339,Table9[Product_ID],Table9[Category],"Missing Catogory")</f>
        <v>Masala</v>
      </c>
      <c r="I339" s="12" t="s">
        <v>1680</v>
      </c>
      <c r="J339" s="12" t="str">
        <f>_xlfn.XLOOKUP(Sales_Transactions!$I339,Store!$A$2:$A$181,Store!$B$2:$B$181,"Missing Store")</f>
        <v>FreshMart Hyderabad Market</v>
      </c>
      <c r="K339" s="12" t="str">
        <f>_xlfn.XLOOKUP(Sales_Transactions!$I339,Store!$A$2:$A$181,Store!$D$2:$D$181,"East")</f>
        <v>South</v>
      </c>
      <c r="L339" s="12" t="s">
        <v>322</v>
      </c>
      <c r="M339" s="12" t="s">
        <v>6311</v>
      </c>
      <c r="N339" s="12" t="str">
        <f>_xlfn.XLOOKUP(Sales_Transactions!$L339,Table12[Employee_ID],Table12[Department],"Missing Department")</f>
        <v>Sales</v>
      </c>
      <c r="O339" s="12">
        <v>4</v>
      </c>
      <c r="P339" s="13">
        <v>128.26</v>
      </c>
      <c r="Q339" s="12">
        <v>0</v>
      </c>
      <c r="R339" s="13">
        <v>0</v>
      </c>
      <c r="S339" s="13">
        <v>590</v>
      </c>
      <c r="T339" s="13">
        <v>364.72</v>
      </c>
      <c r="U339" s="13">
        <v>225.28</v>
      </c>
      <c r="V339" s="12" t="s">
        <v>40</v>
      </c>
      <c r="W339" s="12" t="s">
        <v>24</v>
      </c>
      <c r="X339" s="12" t="s">
        <v>25</v>
      </c>
      <c r="Y339" s="12" t="s">
        <v>1276</v>
      </c>
      <c r="Z339" s="12" t="s">
        <v>27</v>
      </c>
    </row>
    <row r="340" spans="1:26" x14ac:dyDescent="0.3">
      <c r="A340" s="14" t="s">
        <v>4201</v>
      </c>
      <c r="B340" s="15">
        <v>46080</v>
      </c>
      <c r="C340" s="16" t="s">
        <v>3108</v>
      </c>
      <c r="D340" s="16" t="str">
        <f>_xlfn.XLOOKUP(Sales_Transactions!$C340,Customer!$A$2:$A$701,Customer!$B$2:$B$701,"Missing")</f>
        <v>Esha Prabhu</v>
      </c>
      <c r="E340" s="38" t="str">
        <f>_xlfn.XLOOKUP(Table14[[#This Row],[Customer_ID]],Table10[Customer_ID],Table10[Membership],"Missing Membership")</f>
        <v>Silver</v>
      </c>
      <c r="F340" s="14" t="s">
        <v>220</v>
      </c>
      <c r="G340" s="16" t="str">
        <f>_xlfn.XLOOKUP(Sales_Transactions!$F340,Products!$A$2:$A$151,Products!$B$2:$B$151,"missing product")</f>
        <v>Amul Paneer 250ml</v>
      </c>
      <c r="H340" s="16" t="str">
        <f>_xlfn.XLOOKUP(Sales_Transactions!$F340,Table9[Product_ID],Table9[Category],"Missing Catogory")</f>
        <v>Bakery</v>
      </c>
      <c r="I340" s="16" t="s">
        <v>794</v>
      </c>
      <c r="J340" s="16" t="str">
        <f>_xlfn.XLOOKUP(Sales_Transactions!$I340,Store!$A$2:$A$181,Store!$B$2:$B$181,"Missing Store")</f>
        <v>FreshMart Bengaluru Market</v>
      </c>
      <c r="K340" s="16" t="str">
        <f>_xlfn.XLOOKUP(Sales_Transactions!$I340,Store!$A$2:$A$181,Store!$D$2:$D$181,"East")</f>
        <v>South</v>
      </c>
      <c r="L340" s="16" t="s">
        <v>991</v>
      </c>
      <c r="M340" s="16" t="s">
        <v>6343</v>
      </c>
      <c r="N340" s="16" t="str">
        <f>_xlfn.XLOOKUP(Sales_Transactions!$L340,Table12[Employee_ID],Table12[Department],"Missing Department")</f>
        <v>Store Manager</v>
      </c>
      <c r="O340" s="16">
        <v>4</v>
      </c>
      <c r="P340" s="17">
        <v>332.74</v>
      </c>
      <c r="Q340" s="16">
        <v>20</v>
      </c>
      <c r="R340" s="17">
        <v>266.19</v>
      </c>
      <c r="S340" s="17">
        <v>1064.77</v>
      </c>
      <c r="T340" s="17">
        <v>821.08</v>
      </c>
      <c r="U340" s="17">
        <v>243.69</v>
      </c>
      <c r="V340" s="16" t="s">
        <v>40</v>
      </c>
      <c r="W340" s="16" t="s">
        <v>24</v>
      </c>
      <c r="X340" s="16" t="s">
        <v>25</v>
      </c>
      <c r="Y340" s="16" t="s">
        <v>2200</v>
      </c>
      <c r="Z340" s="16" t="s">
        <v>49</v>
      </c>
    </row>
    <row r="341" spans="1:26" x14ac:dyDescent="0.3">
      <c r="A341" s="10" t="s">
        <v>4205</v>
      </c>
      <c r="B341" s="11">
        <v>45936</v>
      </c>
      <c r="C341" s="12" t="s">
        <v>307</v>
      </c>
      <c r="D341" s="12" t="str">
        <f>_xlfn.XLOOKUP(Sales_Transactions!$C341,Customer!$A$2:$A$701,Customer!$B$2:$B$701,"Missing")</f>
        <v>Lalitha Nathan</v>
      </c>
      <c r="E341" s="39" t="str">
        <f>_xlfn.XLOOKUP(Table14[[#This Row],[Customer_ID]],Table10[Customer_ID],Table10[Membership],"Missing Membership")</f>
        <v>Gold</v>
      </c>
      <c r="F341" s="10" t="s">
        <v>1865</v>
      </c>
      <c r="G341" s="12" t="str">
        <f>_xlfn.XLOOKUP(Sales_Transactions!$F341,Products!$A$2:$A$151,Products!$B$2:$B$151,"missing product")</f>
        <v>Lizol Toilet Cleaner 200g</v>
      </c>
      <c r="H341" s="12" t="str">
        <f>_xlfn.XLOOKUP(Sales_Transactions!$F341,Table9[Product_ID],Table9[Category],"Missing Catogory")</f>
        <v>Cleaning</v>
      </c>
      <c r="I341" s="12" t="s">
        <v>575</v>
      </c>
      <c r="J341" s="12" t="str">
        <f>_xlfn.XLOOKUP(Sales_Transactions!$I341,Store!$A$2:$A$181,Store!$B$2:$B$181,"Missing Store")</f>
        <v>FreshMart Ahmedabad Arcade</v>
      </c>
      <c r="K341" s="12" t="str">
        <f>_xlfn.XLOOKUP(Sales_Transactions!$I341,Store!$A$2:$A$181,Store!$D$2:$D$181,"East")</f>
        <v>West</v>
      </c>
      <c r="L341" s="12" t="s">
        <v>1150</v>
      </c>
      <c r="M341" s="12" t="s">
        <v>6406</v>
      </c>
      <c r="N341" s="12" t="str">
        <f>_xlfn.XLOOKUP(Sales_Transactions!$L341,Table12[Employee_ID],Table12[Department],"Missing Department")</f>
        <v>Cashier</v>
      </c>
      <c r="O341" s="12">
        <v>5</v>
      </c>
      <c r="P341" s="13">
        <v>123.39</v>
      </c>
      <c r="Q341" s="12">
        <v>15</v>
      </c>
      <c r="R341" s="13">
        <v>92.54</v>
      </c>
      <c r="S341" s="13">
        <v>524.41</v>
      </c>
      <c r="T341" s="13">
        <v>416.65</v>
      </c>
      <c r="U341" s="13">
        <v>107.76</v>
      </c>
      <c r="V341" s="12" t="s">
        <v>40</v>
      </c>
      <c r="W341" s="12" t="s">
        <v>24</v>
      </c>
      <c r="X341" s="12" t="s">
        <v>55</v>
      </c>
      <c r="Y341" s="12" t="s">
        <v>1974</v>
      </c>
      <c r="Z341" s="12" t="s">
        <v>49</v>
      </c>
    </row>
    <row r="342" spans="1:26" x14ac:dyDescent="0.3">
      <c r="A342" s="14" t="s">
        <v>4230</v>
      </c>
      <c r="B342" s="15">
        <v>45836</v>
      </c>
      <c r="C342" s="16" t="s">
        <v>2673</v>
      </c>
      <c r="D342" s="16" t="str">
        <f>_xlfn.XLOOKUP(Sales_Transactions!$C342,Customer!$A$2:$A$701,Customer!$B$2:$B$701,"Missing")</f>
        <v>Lalitha Chandran</v>
      </c>
      <c r="E342" s="38" t="str">
        <f>_xlfn.XLOOKUP(Table14[[#This Row],[Customer_ID]],Table10[Customer_ID],Table10[Membership],"Missing Membership")</f>
        <v>Gold</v>
      </c>
      <c r="F342" s="14" t="s">
        <v>651</v>
      </c>
      <c r="G342" s="16" t="str">
        <f>_xlfn.XLOOKUP(Sales_Transactions!$F342,Products!$A$2:$A$151,Products!$B$2:$B$151,"missing product")</f>
        <v>Idhayam Gingelly Oil 1kg</v>
      </c>
      <c r="H342" s="16" t="str">
        <f>_xlfn.XLOOKUP(Sales_Transactions!$F342,Table9[Product_ID],Table9[Category],"Missing Catogory")</f>
        <v>Oil</v>
      </c>
      <c r="I342" s="16" t="s">
        <v>285</v>
      </c>
      <c r="J342" s="16" t="str">
        <f>_xlfn.XLOOKUP(Sales_Transactions!$I342,Store!$A$2:$A$181,Store!$B$2:$B$181,"Missing Store")</f>
        <v>FreshMart Erode Colony</v>
      </c>
      <c r="K342" s="16" t="str">
        <f>_xlfn.XLOOKUP(Sales_Transactions!$I342,Store!$A$2:$A$181,Store!$D$2:$D$181,"East")</f>
        <v>South</v>
      </c>
      <c r="L342" s="16" t="s">
        <v>666</v>
      </c>
      <c r="M342" s="16" t="s">
        <v>6360</v>
      </c>
      <c r="N342" s="16" t="str">
        <f>_xlfn.XLOOKUP(Sales_Transactions!$L342,Table12[Employee_ID],Table12[Department],"Missing Department")</f>
        <v>Store Manager</v>
      </c>
      <c r="O342" s="16">
        <v>5</v>
      </c>
      <c r="P342" s="17">
        <v>363.01</v>
      </c>
      <c r="Q342" s="16">
        <v>10</v>
      </c>
      <c r="R342" s="17">
        <v>181.5</v>
      </c>
      <c r="S342" s="17">
        <v>1878.58</v>
      </c>
      <c r="T342" s="17">
        <v>1451.65</v>
      </c>
      <c r="U342" s="17">
        <v>426.93</v>
      </c>
      <c r="V342" s="16" t="s">
        <v>40</v>
      </c>
      <c r="W342" s="16" t="s">
        <v>24</v>
      </c>
      <c r="X342" s="16" t="s">
        <v>55</v>
      </c>
      <c r="Y342" s="16" t="s">
        <v>2475</v>
      </c>
      <c r="Z342" s="16" t="s">
        <v>27</v>
      </c>
    </row>
    <row r="343" spans="1:26" x14ac:dyDescent="0.3">
      <c r="A343" s="10" t="s">
        <v>4231</v>
      </c>
      <c r="B343" s="11">
        <v>45944</v>
      </c>
      <c r="C343" s="12" t="s">
        <v>598</v>
      </c>
      <c r="D343" s="12" t="str">
        <f>_xlfn.XLOOKUP(Sales_Transactions!$C343,Customer!$A$2:$A$701,Customer!$B$2:$B$701,"Missing")</f>
        <v>Janani Balan</v>
      </c>
      <c r="E343" s="39" t="str">
        <f>_xlfn.XLOOKUP(Table14[[#This Row],[Customer_ID]],Table10[Customer_ID],Table10[Membership],"Missing Membership")</f>
        <v>Silver</v>
      </c>
      <c r="F343" s="10" t="s">
        <v>1155</v>
      </c>
      <c r="G343" s="12" t="str">
        <f>_xlfn.XLOOKUP(Sales_Transactions!$F343,Products!$A$2:$A$151,Products!$B$2:$B$151,"missing product")</f>
        <v>Lays Chocolates 1kg</v>
      </c>
      <c r="H343" s="12" t="str">
        <f>_xlfn.XLOOKUP(Sales_Transactions!$F343,Table9[Product_ID],Table9[Category],"Missing Catogory")</f>
        <v>Snacks</v>
      </c>
      <c r="I343" s="12" t="s">
        <v>622</v>
      </c>
      <c r="J343" s="12" t="str">
        <f>_xlfn.XLOOKUP(Sales_Transactions!$I343,Store!$A$2:$A$181,Store!$B$2:$B$181,"Missing Store")</f>
        <v>FreshMart Mysuru Arcade</v>
      </c>
      <c r="K343" s="12" t="str">
        <f>_xlfn.XLOOKUP(Sales_Transactions!$I343,Store!$A$2:$A$181,Store!$D$2:$D$181,"East")</f>
        <v>South</v>
      </c>
      <c r="L343" s="12" t="s">
        <v>741</v>
      </c>
      <c r="M343" s="12" t="s">
        <v>5462</v>
      </c>
      <c r="N343" s="12" t="str">
        <f>_xlfn.XLOOKUP(Sales_Transactions!$L343,Table12[Employee_ID],Table12[Department],"Missing Department")</f>
        <v>Cashier</v>
      </c>
      <c r="O343" s="12">
        <v>2</v>
      </c>
      <c r="P343" s="13">
        <v>147.72</v>
      </c>
      <c r="Q343" s="12">
        <v>0</v>
      </c>
      <c r="R343" s="13">
        <v>0</v>
      </c>
      <c r="S343" s="13">
        <v>295.44</v>
      </c>
      <c r="T343" s="13">
        <v>218.42</v>
      </c>
      <c r="U343" s="13">
        <v>77.02</v>
      </c>
      <c r="V343" s="12" t="s">
        <v>40</v>
      </c>
      <c r="W343" s="12" t="s">
        <v>24</v>
      </c>
      <c r="X343" s="12" t="s">
        <v>25</v>
      </c>
      <c r="Y343" s="12" t="s">
        <v>710</v>
      </c>
      <c r="Z343" s="12" t="s">
        <v>49</v>
      </c>
    </row>
    <row r="344" spans="1:26" x14ac:dyDescent="0.3">
      <c r="A344" s="14" t="s">
        <v>4247</v>
      </c>
      <c r="B344" s="15">
        <v>46047</v>
      </c>
      <c r="C344" s="16" t="s">
        <v>2199</v>
      </c>
      <c r="D344" s="16" t="str">
        <f>_xlfn.XLOOKUP(Sales_Transactions!$C344,Customer!$A$2:$A$701,Customer!$B$2:$B$701,"Missing")</f>
        <v>Anjali Sekar</v>
      </c>
      <c r="E344" s="38" t="str">
        <f>_xlfn.XLOOKUP(Table14[[#This Row],[Customer_ID]],Table10[Customer_ID],Table10[Membership],"Missing Membership")</f>
        <v>Bronze</v>
      </c>
      <c r="F344" s="14" t="s">
        <v>77</v>
      </c>
      <c r="G344" s="16" t="str">
        <f>_xlfn.XLOOKUP(Sales_Transactions!$F344,Products!$A$2:$A$151,Products!$B$2:$B$151,"missing product")</f>
        <v>India Gate Basmati Rice 250ml</v>
      </c>
      <c r="H344" s="16" t="str">
        <f>_xlfn.XLOOKUP(Sales_Transactions!$F344,Table9[Product_ID],Table9[Category],"Missing Catogory")</f>
        <v>Rice</v>
      </c>
      <c r="I344" s="16" t="s">
        <v>420</v>
      </c>
      <c r="J344" s="16" t="str">
        <f>_xlfn.XLOOKUP(Sales_Transactions!$I344,Store!$A$2:$A$181,Store!$B$2:$B$181,"Missing Store")</f>
        <v>FreshMart Chennai Complex</v>
      </c>
      <c r="K344" s="16" t="str">
        <f>_xlfn.XLOOKUP(Sales_Transactions!$I344,Store!$A$2:$A$181,Store!$D$2:$D$181,"East")</f>
        <v>South</v>
      </c>
      <c r="L344" s="16" t="s">
        <v>786</v>
      </c>
      <c r="M344" s="16" t="s">
        <v>4657</v>
      </c>
      <c r="N344" s="16" t="str">
        <f>_xlfn.XLOOKUP(Sales_Transactions!$L344,Table12[Employee_ID],Table12[Department],"Missing Department")</f>
        <v>Sales</v>
      </c>
      <c r="O344" s="16">
        <v>1</v>
      </c>
      <c r="P344" s="17">
        <v>131.03</v>
      </c>
      <c r="Q344" s="16">
        <v>15</v>
      </c>
      <c r="R344" s="17">
        <v>19.649999999999999</v>
      </c>
      <c r="S344" s="17">
        <v>128.09</v>
      </c>
      <c r="T344" s="17">
        <v>117.27</v>
      </c>
      <c r="U344" s="17">
        <v>10.82</v>
      </c>
      <c r="V344" s="16" t="s">
        <v>40</v>
      </c>
      <c r="W344" s="16" t="s">
        <v>24</v>
      </c>
      <c r="X344" s="16" t="s">
        <v>25</v>
      </c>
      <c r="Y344" s="16" t="s">
        <v>1365</v>
      </c>
      <c r="Z344" s="16" t="s">
        <v>27</v>
      </c>
    </row>
    <row r="345" spans="1:26" x14ac:dyDescent="0.3">
      <c r="A345" s="10" t="s">
        <v>4267</v>
      </c>
      <c r="B345" s="11">
        <v>45939</v>
      </c>
      <c r="C345" s="12" t="s">
        <v>1196</v>
      </c>
      <c r="D345" s="12" t="str">
        <f>_xlfn.XLOOKUP(Sales_Transactions!$C345,Customer!$A$2:$A$701,Customer!$B$2:$B$701,"Missing")</f>
        <v>Kishore Murugan</v>
      </c>
      <c r="E345" s="39" t="str">
        <f>_xlfn.XLOOKUP(Table14[[#This Row],[Customer_ID]],Table10[Customer_ID],Table10[Membership],"Missing Membership")</f>
        <v>Gold</v>
      </c>
      <c r="F345" s="10" t="s">
        <v>2601</v>
      </c>
      <c r="G345" s="12" t="str">
        <f>_xlfn.XLOOKUP(Sales_Transactions!$F345,Products!$A$2:$A$151,Products!$B$2:$B$151,"missing product")</f>
        <v>ITC Ice Cream 500g</v>
      </c>
      <c r="H345" s="12" t="str">
        <f>_xlfn.XLOOKUP(Sales_Transactions!$F345,Table9[Product_ID],Table9[Category],"Missing Catogory")</f>
        <v xml:space="preserve"> Frozen Foods</v>
      </c>
      <c r="I345" s="12" t="s">
        <v>583</v>
      </c>
      <c r="J345" s="12" t="str">
        <f>_xlfn.XLOOKUP(Sales_Transactions!$I345,Store!$A$2:$A$181,Store!$B$2:$B$181,"Missing Store")</f>
        <v>FreshMart Nagpur Junction</v>
      </c>
      <c r="K345" s="12" t="str">
        <f>_xlfn.XLOOKUP(Sales_Transactions!$I345,Store!$A$2:$A$181,Store!$D$2:$D$181,"East")</f>
        <v>West</v>
      </c>
      <c r="L345" s="12" t="s">
        <v>584</v>
      </c>
      <c r="M345" s="12" t="s">
        <v>6138</v>
      </c>
      <c r="N345" s="12" t="str">
        <f>_xlfn.XLOOKUP(Sales_Transactions!$L345,Table12[Employee_ID],Table12[Department],"Missing Department")</f>
        <v>Store Manager</v>
      </c>
      <c r="O345" s="12">
        <v>6</v>
      </c>
      <c r="P345" s="13">
        <v>270.91000000000003</v>
      </c>
      <c r="Q345" s="12">
        <v>0</v>
      </c>
      <c r="R345" s="13">
        <v>0</v>
      </c>
      <c r="S345" s="13">
        <v>1625.46</v>
      </c>
      <c r="T345" s="13">
        <v>1379.16</v>
      </c>
      <c r="U345" s="13">
        <v>246.3</v>
      </c>
      <c r="V345" s="12" t="s">
        <v>40</v>
      </c>
      <c r="W345" s="12" t="s">
        <v>24</v>
      </c>
      <c r="X345" s="12" t="s">
        <v>33</v>
      </c>
      <c r="Y345" s="12" t="s">
        <v>756</v>
      </c>
      <c r="Z345" s="12" t="s">
        <v>49</v>
      </c>
    </row>
    <row r="346" spans="1:26" x14ac:dyDescent="0.3">
      <c r="A346" s="14" t="s">
        <v>4270</v>
      </c>
      <c r="B346" s="15">
        <v>46042</v>
      </c>
      <c r="C346" s="16" t="s">
        <v>497</v>
      </c>
      <c r="D346" s="16" t="str">
        <f>_xlfn.XLOOKUP(Sales_Transactions!$C346,Customer!$A$2:$A$701,Customer!$B$2:$B$701,"Missing")</f>
        <v>Dhanya Sekar</v>
      </c>
      <c r="E346" s="38" t="str">
        <f>_xlfn.XLOOKUP(Table14[[#This Row],[Customer_ID]],Table10[Customer_ID],Table10[Membership],"Missing Membership")</f>
        <v>Bronze</v>
      </c>
      <c r="F346" s="14" t="s">
        <v>4612</v>
      </c>
      <c r="G346" s="16" t="str">
        <f>_xlfn.XLOOKUP(Sales_Transactions!$F346,Products!$A$2:$A$151,Products!$B$2:$B$151,"missing product")</f>
        <v>missing product</v>
      </c>
      <c r="H346" s="16" t="str">
        <f>_xlfn.XLOOKUP(Sales_Transactions!$F346,Table9[Product_ID],Table9[Category],"Missing Catogory")</f>
        <v>Missing Catogory</v>
      </c>
      <c r="I346" s="16" t="s">
        <v>856</v>
      </c>
      <c r="J346" s="16" t="str">
        <f>_xlfn.XLOOKUP(Sales_Transactions!$I346,Store!$A$2:$A$181,Store!$B$2:$B$181,"Missing Store")</f>
        <v>FreshMart Madurai Market</v>
      </c>
      <c r="K346" s="16" t="str">
        <f>_xlfn.XLOOKUP(Sales_Transactions!$I346,Store!$A$2:$A$181,Store!$D$2:$D$181,"East")</f>
        <v>South</v>
      </c>
      <c r="L346" s="16" t="s">
        <v>121</v>
      </c>
      <c r="M346" s="16" t="s">
        <v>6355</v>
      </c>
      <c r="N346" s="16" t="str">
        <f>_xlfn.XLOOKUP(Sales_Transactions!$L346,Table12[Employee_ID],Table12[Department],"Missing Department")</f>
        <v>Store Manager</v>
      </c>
      <c r="O346" s="16">
        <v>4</v>
      </c>
      <c r="P346" s="17">
        <v>503.36</v>
      </c>
      <c r="Q346" s="16">
        <v>20</v>
      </c>
      <c r="R346" s="17">
        <v>402.69</v>
      </c>
      <c r="S346" s="17">
        <v>1610.75</v>
      </c>
      <c r="T346" s="17">
        <v>1559.2</v>
      </c>
      <c r="U346" s="17">
        <v>51.55</v>
      </c>
      <c r="V346" s="16" t="s">
        <v>40</v>
      </c>
      <c r="W346" s="16" t="s">
        <v>24</v>
      </c>
      <c r="X346" s="16" t="s">
        <v>25</v>
      </c>
      <c r="Y346" s="16" t="s">
        <v>2018</v>
      </c>
      <c r="Z346" s="16" t="s">
        <v>49</v>
      </c>
    </row>
    <row r="347" spans="1:26" x14ac:dyDescent="0.3">
      <c r="A347" s="10" t="s">
        <v>4279</v>
      </c>
      <c r="B347" s="11">
        <v>45937</v>
      </c>
      <c r="C347" s="12" t="s">
        <v>1739</v>
      </c>
      <c r="D347" s="12" t="str">
        <f>_xlfn.XLOOKUP(Sales_Transactions!$C347,Customer!$A$2:$A$701,Customer!$B$2:$B$701,"Missing")</f>
        <v>Usha Krishnan</v>
      </c>
      <c r="E347" s="39" t="str">
        <f>_xlfn.XLOOKUP(Table14[[#This Row],[Customer_ID]],Table10[Customer_ID],Table10[Membership],"Missing Membership")</f>
        <v>Gold</v>
      </c>
      <c r="F347" s="10" t="s">
        <v>726</v>
      </c>
      <c r="G347" s="12" t="str">
        <f>_xlfn.XLOOKUP(Sales_Transactions!$F347,Products!$A$2:$A$151,Products!$B$2:$B$151,"missing product")</f>
        <v>Aachi Basmati Rice 2kg</v>
      </c>
      <c r="H347" s="12" t="str">
        <f>_xlfn.XLOOKUP(Sales_Transactions!$F347,Table9[Product_ID],Table9[Category],"Missing Catogory")</f>
        <v>Rice</v>
      </c>
      <c r="I347" s="12" t="s">
        <v>254</v>
      </c>
      <c r="J347" s="12" t="str">
        <f>_xlfn.XLOOKUP(Sales_Transactions!$I347,Store!$A$2:$A$181,Store!$B$2:$B$181,"Missing Store")</f>
        <v>FreshMart Mysuru Crossing</v>
      </c>
      <c r="K347" s="12" t="str">
        <f>_xlfn.XLOOKUP(Sales_Transactions!$I347,Store!$A$2:$A$181,Store!$D$2:$D$181,"East")</f>
        <v>South</v>
      </c>
      <c r="L347" s="12" t="s">
        <v>255</v>
      </c>
      <c r="M347" s="12" t="s">
        <v>6328</v>
      </c>
      <c r="N347" s="12" t="str">
        <f>_xlfn.XLOOKUP(Sales_Transactions!$L347,Table12[Employee_ID],Table12[Department],"Missing Department")</f>
        <v>HR</v>
      </c>
      <c r="O347" s="12">
        <v>7</v>
      </c>
      <c r="P347" s="13">
        <v>257.97000000000003</v>
      </c>
      <c r="Q347" s="12">
        <v>5</v>
      </c>
      <c r="R347" s="13">
        <v>90.29</v>
      </c>
      <c r="S347" s="13">
        <v>1715.5</v>
      </c>
      <c r="T347" s="13">
        <v>1374.1</v>
      </c>
      <c r="U347" s="13">
        <v>341.4</v>
      </c>
      <c r="V347" s="12" t="s">
        <v>40</v>
      </c>
      <c r="W347" s="12" t="s">
        <v>24</v>
      </c>
      <c r="X347" s="12" t="s">
        <v>25</v>
      </c>
      <c r="Y347" s="12" t="s">
        <v>461</v>
      </c>
      <c r="Z347" s="12" t="s">
        <v>49</v>
      </c>
    </row>
    <row r="348" spans="1:26" x14ac:dyDescent="0.3">
      <c r="A348" s="14" t="s">
        <v>4285</v>
      </c>
      <c r="B348" s="15">
        <v>46007</v>
      </c>
      <c r="C348" s="16" t="s">
        <v>1337</v>
      </c>
      <c r="D348" s="16" t="str">
        <f>_xlfn.XLOOKUP(Sales_Transactions!$C348,Customer!$A$2:$A$701,Customer!$B$2:$B$701,"Missing")</f>
        <v>Missing Customer Name</v>
      </c>
      <c r="E348" s="38" t="str">
        <f>_xlfn.XLOOKUP(Table14[[#This Row],[Customer_ID]],Table10[Customer_ID],Table10[Membership],"Missing Membership")</f>
        <v>Bronze</v>
      </c>
      <c r="F348" s="14" t="s">
        <v>337</v>
      </c>
      <c r="G348" s="16" t="str">
        <f>_xlfn.XLOOKUP(Sales_Transactions!$F348,Products!$A$2:$A$151,Products!$B$2:$B$151,"missing product")</f>
        <v>Dove Shampoo 500g</v>
      </c>
      <c r="H348" s="16" t="str">
        <f>_xlfn.XLOOKUP(Sales_Transactions!$F348,Table9[Product_ID],Table9[Category],"Missing Catogory")</f>
        <v>Personal Care</v>
      </c>
      <c r="I348" s="16" t="s">
        <v>543</v>
      </c>
      <c r="J348" s="16" t="str">
        <f>_xlfn.XLOOKUP(Sales_Transactions!$I348,Store!$A$2:$A$181,Store!$B$2:$B$181,"Missing Store")</f>
        <v>FreshMart Hyderabad Main Road</v>
      </c>
      <c r="K348" s="16" t="str">
        <f>_xlfn.XLOOKUP(Sales_Transactions!$I348,Store!$A$2:$A$181,Store!$D$2:$D$181,"East")</f>
        <v>South</v>
      </c>
      <c r="L348" s="16" t="s">
        <v>544</v>
      </c>
      <c r="M348" s="16" t="s">
        <v>6380</v>
      </c>
      <c r="N348" s="16" t="str">
        <f>_xlfn.XLOOKUP(Sales_Transactions!$L348,Table12[Employee_ID],Table12[Department],"Missing Department")</f>
        <v>Cashier</v>
      </c>
      <c r="O348" s="16">
        <v>1</v>
      </c>
      <c r="P348" s="17">
        <v>186.38</v>
      </c>
      <c r="Q348" s="16">
        <v>15</v>
      </c>
      <c r="R348" s="17">
        <v>27.96</v>
      </c>
      <c r="S348" s="17">
        <v>158.41999999999999</v>
      </c>
      <c r="T348" s="17">
        <v>135.66</v>
      </c>
      <c r="U348" s="17">
        <v>22.76</v>
      </c>
      <c r="V348" s="16" t="s">
        <v>40</v>
      </c>
      <c r="W348" s="16" t="s">
        <v>24</v>
      </c>
      <c r="X348" s="16" t="s">
        <v>25</v>
      </c>
      <c r="Y348" s="16" t="s">
        <v>1863</v>
      </c>
      <c r="Z348" s="16" t="s">
        <v>49</v>
      </c>
    </row>
    <row r="349" spans="1:26" x14ac:dyDescent="0.3">
      <c r="A349" s="10" t="s">
        <v>4288</v>
      </c>
      <c r="B349" s="11">
        <v>45757</v>
      </c>
      <c r="C349" s="12" t="s">
        <v>749</v>
      </c>
      <c r="D349" s="12" t="str">
        <f>_xlfn.XLOOKUP(Sales_Transactions!$C349,Customer!$A$2:$A$701,Customer!$B$2:$B$701,"Missing")</f>
        <v>Banu Venkataraman</v>
      </c>
      <c r="E349" s="39" t="str">
        <f>_xlfn.XLOOKUP(Table14[[#This Row],[Customer_ID]],Table10[Customer_ID],Table10[Membership],"Missing Membership")</f>
        <v>Gold</v>
      </c>
      <c r="F349" s="10" t="s">
        <v>1676</v>
      </c>
      <c r="G349" s="12" t="str">
        <f>_xlfn.XLOOKUP(Sales_Transactions!$F349,Products!$A$2:$A$151,Products!$B$2:$B$151,"missing product")</f>
        <v>Amul Butter 1L</v>
      </c>
      <c r="H349" s="12" t="str">
        <f>_xlfn.XLOOKUP(Sales_Transactions!$F349,Table9[Product_ID],Table9[Category],"Missing Catogory")</f>
        <v>Dairy</v>
      </c>
      <c r="I349" s="12" t="s">
        <v>177</v>
      </c>
      <c r="J349" s="12" t="str">
        <f>_xlfn.XLOOKUP(Sales_Transactions!$I349,Store!$A$2:$A$181,Store!$B$2:$B$181,"Missing Store")</f>
        <v>FreshMart Nagpur Square</v>
      </c>
      <c r="K349" s="12" t="str">
        <f>_xlfn.XLOOKUP(Sales_Transactions!$I349,Store!$A$2:$A$181,Store!$D$2:$D$181,"East")</f>
        <v>West</v>
      </c>
      <c r="L349" s="12" t="s">
        <v>333</v>
      </c>
      <c r="M349" s="12" t="s">
        <v>6248</v>
      </c>
      <c r="N349" s="12" t="str">
        <f>_xlfn.XLOOKUP(Sales_Transactions!$L349,Table12[Employee_ID],Table12[Department],"Missing Department")</f>
        <v>Billing</v>
      </c>
      <c r="O349" s="12">
        <v>3</v>
      </c>
      <c r="P349" s="13">
        <v>360.8</v>
      </c>
      <c r="Q349" s="12">
        <v>0</v>
      </c>
      <c r="R349" s="13">
        <v>0</v>
      </c>
      <c r="S349" s="13">
        <v>1082.4000000000001</v>
      </c>
      <c r="T349" s="13">
        <v>798.3</v>
      </c>
      <c r="U349" s="13">
        <v>284.10000000000002</v>
      </c>
      <c r="V349" s="12" t="s">
        <v>40</v>
      </c>
      <c r="W349" s="12" t="s">
        <v>24</v>
      </c>
      <c r="X349" s="12" t="s">
        <v>25</v>
      </c>
      <c r="Y349" s="12" t="s">
        <v>200</v>
      </c>
      <c r="Z349" s="12" t="s">
        <v>49</v>
      </c>
    </row>
    <row r="350" spans="1:26" x14ac:dyDescent="0.3">
      <c r="A350" s="14" t="s">
        <v>4290</v>
      </c>
      <c r="B350" s="15">
        <v>46068</v>
      </c>
      <c r="C350" s="16" t="s">
        <v>553</v>
      </c>
      <c r="D350" s="16" t="str">
        <f>_xlfn.XLOOKUP(Sales_Transactions!$C350,Customer!$A$2:$A$701,Customer!$B$2:$B$701,"Missing")</f>
        <v>Yogesh Raj</v>
      </c>
      <c r="E350" s="38" t="str">
        <f>_xlfn.XLOOKUP(Table14[[#This Row],[Customer_ID]],Table10[Customer_ID],Table10[Membership],"Missing Membership")</f>
        <v>Silver</v>
      </c>
      <c r="F350" s="14" t="s">
        <v>1381</v>
      </c>
      <c r="G350" s="16" t="str">
        <f>_xlfn.XLOOKUP(Sales_Transactions!$F350,Products!$A$2:$A$151,Products!$B$2:$B$151,"missing product")</f>
        <v>Parle Chocolates 500g</v>
      </c>
      <c r="H350" s="16" t="str">
        <f>_xlfn.XLOOKUP(Sales_Transactions!$F350,Table9[Product_ID],Table9[Category],"Missing Catogory")</f>
        <v>Snacks</v>
      </c>
      <c r="I350" s="16" t="s">
        <v>1246</v>
      </c>
      <c r="J350" s="16" t="str">
        <f>_xlfn.XLOOKUP(Sales_Transactions!$I350,Store!$A$2:$A$181,Store!$B$2:$B$181,"Missing Store")</f>
        <v>FreshMart Bengaluru Junction</v>
      </c>
      <c r="K350" s="16" t="str">
        <f>_xlfn.XLOOKUP(Sales_Transactions!$I350,Store!$A$2:$A$181,Store!$D$2:$D$181,"East")</f>
        <v>South</v>
      </c>
      <c r="L350" s="16" t="s">
        <v>1247</v>
      </c>
      <c r="M350" s="16" t="s">
        <v>5199</v>
      </c>
      <c r="N350" s="16" t="str">
        <f>_xlfn.XLOOKUP(Sales_Transactions!$L350,Table12[Employee_ID],Table12[Department],"Missing Department")</f>
        <v>Sales</v>
      </c>
      <c r="O350" s="16">
        <v>5</v>
      </c>
      <c r="P350" s="17">
        <v>317.99</v>
      </c>
      <c r="Q350" s="16">
        <v>5</v>
      </c>
      <c r="R350" s="17">
        <v>79.5</v>
      </c>
      <c r="S350" s="17">
        <v>1737.02</v>
      </c>
      <c r="T350" s="17">
        <v>1175.25</v>
      </c>
      <c r="U350" s="17">
        <v>561.77</v>
      </c>
      <c r="V350" s="16" t="s">
        <v>40</v>
      </c>
      <c r="W350" s="16" t="s">
        <v>24</v>
      </c>
      <c r="X350" s="16" t="s">
        <v>25</v>
      </c>
      <c r="Y350" s="16" t="s">
        <v>2396</v>
      </c>
      <c r="Z350" s="16" t="s">
        <v>27</v>
      </c>
    </row>
    <row r="351" spans="1:26" x14ac:dyDescent="0.3">
      <c r="A351" s="10" t="s">
        <v>4292</v>
      </c>
      <c r="B351" s="11">
        <v>45856</v>
      </c>
      <c r="C351" s="12" t="s">
        <v>2979</v>
      </c>
      <c r="D351" s="12" t="str">
        <f>_xlfn.XLOOKUP(Sales_Transactions!$C351,Customer!$A$2:$A$701,Customer!$B$2:$B$701,"Missing")</f>
        <v>Kalpana Kumar</v>
      </c>
      <c r="E351" s="39" t="str">
        <f>_xlfn.XLOOKUP(Table14[[#This Row],[Customer_ID]],Table10[Customer_ID],Table10[Membership],"Missing Membership")</f>
        <v>Gold</v>
      </c>
      <c r="F351" s="10" t="s">
        <v>377</v>
      </c>
      <c r="G351" s="12" t="str">
        <f>_xlfn.XLOOKUP(Sales_Transactions!$F351,Products!$A$2:$A$151,Products!$B$2:$B$151,"missing product")</f>
        <v>Eveready Batteries Combo</v>
      </c>
      <c r="H351" s="12" t="str">
        <f>_xlfn.XLOOKUP(Sales_Transactions!$F351,Table9[Product_ID],Table9[Category],"Missing Catogory")</f>
        <v>Household</v>
      </c>
      <c r="I351" s="12" t="s">
        <v>575</v>
      </c>
      <c r="J351" s="12" t="str">
        <f>_xlfn.XLOOKUP(Sales_Transactions!$I351,Store!$A$2:$A$181,Store!$B$2:$B$181,"Missing Store")</f>
        <v>FreshMart Ahmedabad Arcade</v>
      </c>
      <c r="K351" s="12" t="str">
        <f>_xlfn.XLOOKUP(Sales_Transactions!$I351,Store!$A$2:$A$181,Store!$D$2:$D$181,"East")</f>
        <v>West</v>
      </c>
      <c r="L351" s="12" t="s">
        <v>1150</v>
      </c>
      <c r="M351" s="12" t="s">
        <v>6406</v>
      </c>
      <c r="N351" s="12" t="str">
        <f>_xlfn.XLOOKUP(Sales_Transactions!$L351,Table12[Employee_ID],Table12[Department],"Missing Department")</f>
        <v>Cashier</v>
      </c>
      <c r="O351" s="12">
        <v>4</v>
      </c>
      <c r="P351" s="13">
        <v>54.43</v>
      </c>
      <c r="Q351" s="12">
        <v>0</v>
      </c>
      <c r="R351" s="13">
        <v>0</v>
      </c>
      <c r="S351" s="13">
        <v>217.72</v>
      </c>
      <c r="T351" s="13">
        <v>172.04</v>
      </c>
      <c r="U351" s="13">
        <v>45.68</v>
      </c>
      <c r="V351" s="12" t="s">
        <v>40</v>
      </c>
      <c r="W351" s="12" t="s">
        <v>24</v>
      </c>
      <c r="X351" s="12" t="s">
        <v>25</v>
      </c>
      <c r="Y351" s="12" t="s">
        <v>1935</v>
      </c>
      <c r="Z351" s="12" t="s">
        <v>49</v>
      </c>
    </row>
    <row r="352" spans="1:26" x14ac:dyDescent="0.3">
      <c r="A352" s="14" t="s">
        <v>4297</v>
      </c>
      <c r="B352" s="15">
        <v>45816</v>
      </c>
      <c r="C352" s="16" t="s">
        <v>443</v>
      </c>
      <c r="D352" s="16" t="str">
        <f>_xlfn.XLOOKUP(Sales_Transactions!$C352,Customer!$A$2:$A$701,Customer!$B$2:$B$701,"Missing")</f>
        <v>Bharath Balan</v>
      </c>
      <c r="E352" s="38" t="str">
        <f>_xlfn.XLOOKUP(Table14[[#This Row],[Customer_ID]],Table10[Customer_ID],Table10[Membership],"Missing Membership")</f>
        <v>Gold</v>
      </c>
      <c r="F352" s="14" t="s">
        <v>685</v>
      </c>
      <c r="G352" s="16" t="str">
        <f>_xlfn.XLOOKUP(Sales_Transactions!$F352,Products!$A$2:$A$151,Products!$B$2:$B$151,"missing product")</f>
        <v>Organic Fresh Fresh Vegetables 500g</v>
      </c>
      <c r="H352" s="16" t="str">
        <f>_xlfn.XLOOKUP(Sales_Transactions!$F352,Table9[Product_ID],Table9[Category],"Missing Catogory")</f>
        <v>Vegetables</v>
      </c>
      <c r="I352" s="16" t="s">
        <v>1371</v>
      </c>
      <c r="J352" s="16" t="str">
        <f>_xlfn.XLOOKUP(Sales_Transactions!$I352,Store!$A$2:$A$181,Store!$B$2:$B$181,"Missing Store")</f>
        <v>FreshMart Hyderabad Colony</v>
      </c>
      <c r="K352" s="16" t="str">
        <f>_xlfn.XLOOKUP(Sales_Transactions!$I352,Store!$A$2:$A$181,Store!$D$2:$D$181,"East")</f>
        <v>South</v>
      </c>
      <c r="L352" s="16" t="s">
        <v>2625</v>
      </c>
      <c r="M352" s="16" t="s">
        <v>6036</v>
      </c>
      <c r="N352" s="16" t="str">
        <f>_xlfn.XLOOKUP(Sales_Transactions!$L352,Table12[Employee_ID],Table12[Department],"Missing Department")</f>
        <v>Cashier</v>
      </c>
      <c r="O352" s="16">
        <v>7</v>
      </c>
      <c r="P352" s="17">
        <v>518.5</v>
      </c>
      <c r="Q352" s="16">
        <v>10</v>
      </c>
      <c r="R352" s="17">
        <v>362.95</v>
      </c>
      <c r="S352" s="17">
        <v>3756.53</v>
      </c>
      <c r="T352" s="17">
        <v>2710.12</v>
      </c>
      <c r="U352" s="17">
        <v>1046.4100000000001</v>
      </c>
      <c r="V352" s="16" t="s">
        <v>40</v>
      </c>
      <c r="W352" s="16" t="s">
        <v>24</v>
      </c>
      <c r="X352" s="16" t="s">
        <v>33</v>
      </c>
      <c r="Y352" s="16" t="s">
        <v>1165</v>
      </c>
      <c r="Z352" s="16" t="s">
        <v>27</v>
      </c>
    </row>
    <row r="353" spans="1:26" x14ac:dyDescent="0.3">
      <c r="A353" s="10" t="s">
        <v>4311</v>
      </c>
      <c r="B353" s="11">
        <v>45934</v>
      </c>
      <c r="C353" s="12" t="s">
        <v>1494</v>
      </c>
      <c r="D353" s="12" t="str">
        <f>_xlfn.XLOOKUP(Sales_Transactions!$C353,Customer!$A$2:$A$701,Customer!$B$2:$B$701,"Missing")</f>
        <v>Malathi Gupta</v>
      </c>
      <c r="E353" s="39" t="str">
        <f>_xlfn.XLOOKUP(Table14[[#This Row],[Customer_ID]],Table10[Customer_ID],Table10[Membership],"Missing Membership")</f>
        <v>Gold</v>
      </c>
      <c r="F353" s="10" t="s">
        <v>1030</v>
      </c>
      <c r="G353" s="12" t="str">
        <f>_xlfn.XLOOKUP(Sales_Transactions!$F353,Products!$A$2:$A$151,Products!$B$2:$B$151,"missing product")</f>
        <v>Dove Toothpaste 1L</v>
      </c>
      <c r="H353" s="12" t="str">
        <f>_xlfn.XLOOKUP(Sales_Transactions!$F353,Table9[Product_ID],Table9[Category],"Missing Catogory")</f>
        <v>Personal Care</v>
      </c>
      <c r="I353" s="12" t="s">
        <v>209</v>
      </c>
      <c r="J353" s="12" t="str">
        <f>_xlfn.XLOOKUP(Sales_Transactions!$I353,Store!$A$2:$A$181,Store!$B$2:$B$181,"Missing Store")</f>
        <v>FreshMart Kochi Gardens</v>
      </c>
      <c r="K353" s="12" t="str">
        <f>_xlfn.XLOOKUP(Sales_Transactions!$I353,Store!$A$2:$A$181,Store!$D$2:$D$181,"East")</f>
        <v>South</v>
      </c>
      <c r="L353" s="12" t="s">
        <v>210</v>
      </c>
      <c r="M353" s="12" t="s">
        <v>6149</v>
      </c>
      <c r="N353" s="12" t="str">
        <f>_xlfn.XLOOKUP(Sales_Transactions!$L353,Table12[Employee_ID],Table12[Department],"Missing Department")</f>
        <v>Cashier</v>
      </c>
      <c r="O353" s="12">
        <v>5</v>
      </c>
      <c r="P353" s="13">
        <v>280.52</v>
      </c>
      <c r="Q353" s="12">
        <v>10</v>
      </c>
      <c r="R353" s="13">
        <v>140.26</v>
      </c>
      <c r="S353" s="13">
        <v>1451.69</v>
      </c>
      <c r="T353" s="13">
        <v>995.8</v>
      </c>
      <c r="U353" s="13">
        <v>455.89</v>
      </c>
      <c r="V353" s="12" t="s">
        <v>40</v>
      </c>
      <c r="W353" s="12" t="s">
        <v>24</v>
      </c>
      <c r="X353" s="12" t="s">
        <v>33</v>
      </c>
      <c r="Y353" s="12" t="s">
        <v>919</v>
      </c>
      <c r="Z353" s="12" t="s">
        <v>27</v>
      </c>
    </row>
    <row r="354" spans="1:26" x14ac:dyDescent="0.3">
      <c r="A354" s="14" t="s">
        <v>4313</v>
      </c>
      <c r="B354" s="15">
        <v>46093</v>
      </c>
      <c r="C354" s="16" t="s">
        <v>689</v>
      </c>
      <c r="D354" s="16" t="str">
        <f>_xlfn.XLOOKUP(Sales_Transactions!$C354,Customer!$A$2:$A$701,Customer!$B$2:$B$701,"Missing")</f>
        <v>Kalpana Iyer</v>
      </c>
      <c r="E354" s="38" t="str">
        <f>_xlfn.XLOOKUP(Table14[[#This Row],[Customer_ID]],Table10[Customer_ID],Table10[Membership],"Missing Membership")</f>
        <v>Silver</v>
      </c>
      <c r="F354" s="14" t="s">
        <v>469</v>
      </c>
      <c r="G354" s="16" t="str">
        <f>_xlfn.XLOOKUP(Sales_Transactions!$F354,Products!$A$2:$A$151,Products!$B$2:$B$151,"missing product")</f>
        <v>Harvest Gold Buns Combo</v>
      </c>
      <c r="H354" s="16" t="str">
        <f>_xlfn.XLOOKUP(Sales_Transactions!$F354,Table9[Product_ID],Table9[Category],"Missing Catogory")</f>
        <v>Bakery</v>
      </c>
      <c r="I354" s="16" t="s">
        <v>575</v>
      </c>
      <c r="J354" s="16" t="str">
        <f>_xlfn.XLOOKUP(Sales_Transactions!$I354,Store!$A$2:$A$181,Store!$B$2:$B$181,"Missing Store")</f>
        <v>FreshMart Ahmedabad Arcade</v>
      </c>
      <c r="K354" s="16" t="str">
        <f>_xlfn.XLOOKUP(Sales_Transactions!$I354,Store!$A$2:$A$181,Store!$D$2:$D$181,"East")</f>
        <v>West</v>
      </c>
      <c r="L354" s="16" t="s">
        <v>576</v>
      </c>
      <c r="M354" s="16" t="s">
        <v>6246</v>
      </c>
      <c r="N354" s="16" t="str">
        <f>_xlfn.XLOOKUP(Sales_Transactions!$L354,Table12[Employee_ID],Table12[Department],"Missing Department")</f>
        <v>Inventory</v>
      </c>
      <c r="O354" s="16">
        <v>5</v>
      </c>
      <c r="P354" s="17">
        <v>589.75</v>
      </c>
      <c r="Q354" s="16">
        <v>20</v>
      </c>
      <c r="R354" s="17">
        <v>589.75</v>
      </c>
      <c r="S354" s="17">
        <v>2359</v>
      </c>
      <c r="T354" s="17">
        <v>1718.25</v>
      </c>
      <c r="U354" s="17">
        <v>640.75</v>
      </c>
      <c r="V354" s="16" t="s">
        <v>40</v>
      </c>
      <c r="W354" s="16" t="s">
        <v>24</v>
      </c>
      <c r="X354" s="16" t="s">
        <v>55</v>
      </c>
      <c r="Y354" s="16" t="s">
        <v>240</v>
      </c>
      <c r="Z354" s="16" t="s">
        <v>49</v>
      </c>
    </row>
    <row r="355" spans="1:26" x14ac:dyDescent="0.3">
      <c r="A355" s="10" t="s">
        <v>4315</v>
      </c>
      <c r="B355" s="11">
        <v>45878</v>
      </c>
      <c r="C355" s="12" t="s">
        <v>342</v>
      </c>
      <c r="D355" s="12" t="str">
        <f>_xlfn.XLOOKUP(Sales_Transactions!$C355,Customer!$A$2:$A$701,Customer!$B$2:$B$701,"Missing")</f>
        <v>Elango Nair</v>
      </c>
      <c r="E355" s="39" t="str">
        <f>_xlfn.XLOOKUP(Table14[[#This Row],[Customer_ID]],Table10[Customer_ID],Table10[Membership],"Missing Membership")</f>
        <v>Gold</v>
      </c>
      <c r="F355" s="10" t="s">
        <v>264</v>
      </c>
      <c r="G355" s="12" t="str">
        <f>_xlfn.XLOOKUP(Sales_Transactions!$F355,Products!$A$2:$A$151,Products!$B$2:$B$151,"missing product")</f>
        <v>Nescafe Soft Drinks Pack</v>
      </c>
      <c r="H355" s="12" t="str">
        <f>_xlfn.XLOOKUP(Sales_Transactions!$F355,Table9[Product_ID],Table9[Category],"Missing Catogory")</f>
        <v>Beverages</v>
      </c>
      <c r="I355" s="12" t="s">
        <v>727</v>
      </c>
      <c r="J355" s="12" t="str">
        <f>_xlfn.XLOOKUP(Sales_Transactions!$I355,Store!$A$2:$A$181,Store!$B$2:$B$181,"Missing Store")</f>
        <v>FreshMart Surat Heights</v>
      </c>
      <c r="K355" s="12" t="str">
        <f>_xlfn.XLOOKUP(Sales_Transactions!$I355,Store!$A$2:$A$181,Store!$D$2:$D$181,"East")</f>
        <v>West</v>
      </c>
      <c r="L355" s="12" t="s">
        <v>728</v>
      </c>
      <c r="M355" s="12" t="s">
        <v>6300</v>
      </c>
      <c r="N355" s="12" t="str">
        <f>_xlfn.XLOOKUP(Sales_Transactions!$L355,Table12[Employee_ID],Table12[Department],"Missing Department")</f>
        <v>HR</v>
      </c>
      <c r="O355" s="12">
        <v>5</v>
      </c>
      <c r="P355" s="13">
        <v>426.09</v>
      </c>
      <c r="Q355" s="12">
        <v>0</v>
      </c>
      <c r="R355" s="13">
        <v>0</v>
      </c>
      <c r="S355" s="13">
        <v>2450.02</v>
      </c>
      <c r="T355" s="13">
        <v>1429.5</v>
      </c>
      <c r="U355" s="13">
        <v>1020.52</v>
      </c>
      <c r="V355" s="12" t="s">
        <v>40</v>
      </c>
      <c r="W355" s="12" t="s">
        <v>24</v>
      </c>
      <c r="X355" s="12" t="s">
        <v>25</v>
      </c>
      <c r="Y355" s="12" t="s">
        <v>1391</v>
      </c>
      <c r="Z355" s="12" t="s">
        <v>27</v>
      </c>
    </row>
    <row r="356" spans="1:26" x14ac:dyDescent="0.3">
      <c r="A356" s="14" t="s">
        <v>4319</v>
      </c>
      <c r="B356" s="15">
        <v>45949</v>
      </c>
      <c r="C356" s="16" t="s">
        <v>3903</v>
      </c>
      <c r="D356" s="16" t="str">
        <f>_xlfn.XLOOKUP(Sales_Transactions!$C356,Customer!$A$2:$A$701,Customer!$B$2:$B$701,"Missing")</f>
        <v>Anitha Kumar</v>
      </c>
      <c r="E356" s="38" t="str">
        <f>_xlfn.XLOOKUP(Table14[[#This Row],[Customer_ID]],Table10[Customer_ID],Table10[Membership],"Missing Membership")</f>
        <v>Silver</v>
      </c>
      <c r="F356" s="14" t="s">
        <v>59</v>
      </c>
      <c r="G356" s="16" t="str">
        <f>_xlfn.XLOOKUP(Sales_Transactions!$F356,Products!$A$2:$A$151,Products!$B$2:$B$151,"missing product")</f>
        <v>Nescafe Coffee Pack</v>
      </c>
      <c r="H356" s="16" t="str">
        <f>_xlfn.XLOOKUP(Sales_Transactions!$F356,Table9[Product_ID],Table9[Category],"Missing Catogory")</f>
        <v>Beverages</v>
      </c>
      <c r="I356" s="16" t="s">
        <v>851</v>
      </c>
      <c r="J356" s="16" t="str">
        <f>_xlfn.XLOOKUP(Sales_Transactions!$I356,Store!$A$2:$A$181,Store!$B$2:$B$181,"Missing Store")</f>
        <v>FreshMart Erode Extension</v>
      </c>
      <c r="K356" s="16" t="str">
        <f>_xlfn.XLOOKUP(Sales_Transactions!$I356,Store!$A$2:$A$181,Store!$D$2:$D$181,"East")</f>
        <v>South</v>
      </c>
      <c r="L356" s="16" t="s">
        <v>852</v>
      </c>
      <c r="M356" s="16" t="s">
        <v>6310</v>
      </c>
      <c r="N356" s="16" t="str">
        <f>_xlfn.XLOOKUP(Sales_Transactions!$L356,Table12[Employee_ID],Table12[Department],"Missing Department")</f>
        <v>Operations</v>
      </c>
      <c r="O356" s="16">
        <v>1</v>
      </c>
      <c r="P356" s="17">
        <v>342.46</v>
      </c>
      <c r="Q356" s="16">
        <v>0</v>
      </c>
      <c r="R356" s="17">
        <v>0</v>
      </c>
      <c r="S356" s="17">
        <v>393.83</v>
      </c>
      <c r="T356" s="17">
        <v>271.77999999999997</v>
      </c>
      <c r="U356" s="17">
        <v>122.05</v>
      </c>
      <c r="V356" s="16" t="s">
        <v>40</v>
      </c>
      <c r="W356" s="16" t="s">
        <v>24</v>
      </c>
      <c r="X356" s="16" t="s">
        <v>25</v>
      </c>
      <c r="Y356" s="16" t="s">
        <v>1531</v>
      </c>
      <c r="Z356" s="16" t="s">
        <v>27</v>
      </c>
    </row>
    <row r="357" spans="1:26" x14ac:dyDescent="0.3">
      <c r="A357" s="10" t="s">
        <v>4324</v>
      </c>
      <c r="B357" s="11">
        <v>45935</v>
      </c>
      <c r="C357" s="12" t="s">
        <v>3622</v>
      </c>
      <c r="D357" s="12" t="str">
        <f>_xlfn.XLOOKUP(Sales_Transactions!$C357,Customer!$A$2:$A$701,Customer!$B$2:$B$701,"Missing")</f>
        <v>Bhavani Sharma</v>
      </c>
      <c r="E357" s="39" t="str">
        <f>_xlfn.XLOOKUP(Table14[[#This Row],[Customer_ID]],Table10[Customer_ID],Table10[Membership],"Missing Membership")</f>
        <v>Silver</v>
      </c>
      <c r="F357" s="10" t="s">
        <v>231</v>
      </c>
      <c r="G357" s="12" t="str">
        <f>_xlfn.XLOOKUP(Sales_Transactions!$F357,Products!$A$2:$A$151,Products!$B$2:$B$151,"missing product")</f>
        <v>Cadbury Chips 1kg</v>
      </c>
      <c r="H357" s="12" t="str">
        <f>_xlfn.XLOOKUP(Sales_Transactions!$F357,Table9[Product_ID],Table9[Category],"Missing Catogory")</f>
        <v>Snacks</v>
      </c>
      <c r="I357" s="12" t="s">
        <v>605</v>
      </c>
      <c r="J357" s="12" t="str">
        <f>_xlfn.XLOOKUP(Sales_Transactions!$I357,Store!$A$2:$A$181,Store!$B$2:$B$181,"Missing Store")</f>
        <v>FreshMart Surat Plaza</v>
      </c>
      <c r="K357" s="12" t="str">
        <f>_xlfn.XLOOKUP(Sales_Transactions!$I357,Store!$A$2:$A$181,Store!$D$2:$D$181,"East")</f>
        <v>West</v>
      </c>
      <c r="L357" s="12" t="s">
        <v>629</v>
      </c>
      <c r="M357" s="12" t="s">
        <v>6211</v>
      </c>
      <c r="N357" s="12" t="str">
        <f>_xlfn.XLOOKUP(Sales_Transactions!$L357,Table12[Employee_ID],Table12[Department],"Missing Department")</f>
        <v>Sales</v>
      </c>
      <c r="O357" s="12">
        <v>3</v>
      </c>
      <c r="P357" s="13">
        <v>418.79</v>
      </c>
      <c r="Q357" s="12">
        <v>5</v>
      </c>
      <c r="R357" s="13">
        <v>62.82</v>
      </c>
      <c r="S357" s="13">
        <v>1372.58</v>
      </c>
      <c r="T357" s="13">
        <v>926.82</v>
      </c>
      <c r="U357" s="13">
        <v>445.76</v>
      </c>
      <c r="V357" s="12" t="s">
        <v>40</v>
      </c>
      <c r="W357" s="12" t="s">
        <v>24</v>
      </c>
      <c r="X357" s="12" t="s">
        <v>25</v>
      </c>
      <c r="Y357" s="12" t="s">
        <v>2523</v>
      </c>
      <c r="Z357" s="12" t="s">
        <v>27</v>
      </c>
    </row>
    <row r="358" spans="1:26" x14ac:dyDescent="0.3">
      <c r="A358" s="14" t="s">
        <v>4328</v>
      </c>
      <c r="B358" s="15">
        <v>46054</v>
      </c>
      <c r="C358" s="16" t="s">
        <v>289</v>
      </c>
      <c r="D358" s="16" t="str">
        <f>_xlfn.XLOOKUP(Sales_Transactions!$C358,Customer!$A$2:$A$701,Customer!$B$2:$B$701,"Missing")</f>
        <v>Dhanush Mudaliar</v>
      </c>
      <c r="E358" s="38" t="str">
        <f>_xlfn.XLOOKUP(Table14[[#This Row],[Customer_ID]],Table10[Customer_ID],Table10[Membership],"Missing Membership")</f>
        <v>Gold</v>
      </c>
      <c r="F358" s="14" t="s">
        <v>713</v>
      </c>
      <c r="G358" s="16" t="str">
        <f>_xlfn.XLOOKUP(Sales_Transactions!$F358,Products!$A$2:$A$151,Products!$B$2:$B$151,"missing product")</f>
        <v>Amul Paneer 250ml</v>
      </c>
      <c r="H358" s="16" t="str">
        <f>_xlfn.XLOOKUP(Sales_Transactions!$F358,Table9[Product_ID],Table9[Category],"Missing Catogory")</f>
        <v>Dairy</v>
      </c>
      <c r="I358" s="16" t="s">
        <v>1066</v>
      </c>
      <c r="J358" s="16" t="str">
        <f>_xlfn.XLOOKUP(Sales_Transactions!$I358,Store!$A$2:$A$181,Store!$B$2:$B$181,"Missing Store")</f>
        <v>FreshMart Mysuru Colony</v>
      </c>
      <c r="K358" s="16" t="str">
        <f>_xlfn.XLOOKUP(Sales_Transactions!$I358,Store!$A$2:$A$181,Store!$D$2:$D$181,"East")</f>
        <v>South</v>
      </c>
      <c r="L358" s="16" t="s">
        <v>1067</v>
      </c>
      <c r="M358" s="16" t="s">
        <v>6194</v>
      </c>
      <c r="N358" s="16" t="str">
        <f>_xlfn.XLOOKUP(Sales_Transactions!$L358,Table12[Employee_ID],Table12[Department],"Missing Department")</f>
        <v>Sales</v>
      </c>
      <c r="O358" s="16">
        <v>6</v>
      </c>
      <c r="P358" s="17">
        <v>168.56</v>
      </c>
      <c r="Q358" s="16">
        <v>15</v>
      </c>
      <c r="R358" s="17">
        <v>151.69999999999999</v>
      </c>
      <c r="S358" s="17">
        <v>988.61</v>
      </c>
      <c r="T358" s="17">
        <v>745.44</v>
      </c>
      <c r="U358" s="17">
        <v>243.17</v>
      </c>
      <c r="V358" s="16" t="s">
        <v>40</v>
      </c>
      <c r="W358" s="16" t="s">
        <v>24</v>
      </c>
      <c r="X358" s="16" t="s">
        <v>25</v>
      </c>
      <c r="Y358" s="16" t="s">
        <v>2659</v>
      </c>
      <c r="Z358" s="16" t="s">
        <v>27</v>
      </c>
    </row>
    <row r="359" spans="1:26" x14ac:dyDescent="0.3">
      <c r="A359" s="10" t="s">
        <v>4331</v>
      </c>
      <c r="B359" s="11">
        <v>45992</v>
      </c>
      <c r="C359" s="12" t="s">
        <v>4108</v>
      </c>
      <c r="D359" s="12" t="str">
        <f>_xlfn.XLOOKUP(Sales_Transactions!$C359,Customer!$A$2:$A$701,Customer!$B$2:$B$701,"Missing")</f>
        <v>Naveen Sharma</v>
      </c>
      <c r="E359" s="39" t="str">
        <f>_xlfn.XLOOKUP(Table14[[#This Row],[Customer_ID]],Table10[Customer_ID],Table10[Membership],"Missing Membership")</f>
        <v>Silver</v>
      </c>
      <c r="F359" s="10" t="s">
        <v>646</v>
      </c>
      <c r="G359" s="12" t="str">
        <f>_xlfn.XLOOKUP(Sales_Transactions!$F359,Products!$A$2:$A$151,Products!$B$2:$B$151,"missing product")</f>
        <v>Aachi Whole Spices 200g v2</v>
      </c>
      <c r="H359" s="12" t="str">
        <f>_xlfn.XLOOKUP(Sales_Transactions!$F359,Table9[Product_ID],Table9[Category],"Missing Catogory")</f>
        <v>Masala</v>
      </c>
      <c r="I359" s="12" t="s">
        <v>1232</v>
      </c>
      <c r="J359" s="12" t="str">
        <f>_xlfn.XLOOKUP(Sales_Transactions!$I359,Store!$A$2:$A$181,Store!$B$2:$B$181,"Missing Store")</f>
        <v>FreshMart Tiruppur Towers</v>
      </c>
      <c r="K359" s="12" t="str">
        <f>_xlfn.XLOOKUP(Sales_Transactions!$I359,Store!$A$2:$A$181,Store!$D$2:$D$181,"East")</f>
        <v>South</v>
      </c>
      <c r="L359" s="12" t="s">
        <v>928</v>
      </c>
      <c r="M359" s="12" t="s">
        <v>6368</v>
      </c>
      <c r="N359" s="12" t="str">
        <f>_xlfn.XLOOKUP(Sales_Transactions!$L359,Table12[Employee_ID],Table12[Department],"Missing Department")</f>
        <v>Billing</v>
      </c>
      <c r="O359" s="12">
        <v>3</v>
      </c>
      <c r="P359" s="13">
        <v>123.11</v>
      </c>
      <c r="Q359" s="12">
        <v>20</v>
      </c>
      <c r="R359" s="13">
        <v>73.87</v>
      </c>
      <c r="S359" s="13">
        <v>295.45999999999998</v>
      </c>
      <c r="T359" s="13">
        <v>273.54000000000002</v>
      </c>
      <c r="U359" s="13">
        <v>21.92</v>
      </c>
      <c r="V359" s="12" t="s">
        <v>40</v>
      </c>
      <c r="W359" s="12" t="s">
        <v>24</v>
      </c>
      <c r="X359" s="12" t="s">
        <v>25</v>
      </c>
      <c r="Y359" s="12" t="s">
        <v>4332</v>
      </c>
      <c r="Z359" s="12" t="s">
        <v>49</v>
      </c>
    </row>
    <row r="360" spans="1:26" x14ac:dyDescent="0.3">
      <c r="A360" s="14" t="s">
        <v>4348</v>
      </c>
      <c r="B360" s="15">
        <v>46111</v>
      </c>
      <c r="C360" s="16" t="s">
        <v>1196</v>
      </c>
      <c r="D360" s="16" t="str">
        <f>_xlfn.XLOOKUP(Sales_Transactions!$C360,Customer!$A$2:$A$701,Customer!$B$2:$B$701,"Missing")</f>
        <v>Kishore Murugan</v>
      </c>
      <c r="E360" s="38" t="str">
        <f>_xlfn.XLOOKUP(Table14[[#This Row],[Customer_ID]],Table10[Customer_ID],Table10[Membership],"Missing Membership")</f>
        <v>Gold</v>
      </c>
      <c r="F360" s="14" t="s">
        <v>1865</v>
      </c>
      <c r="G360" s="16" t="str">
        <f>_xlfn.XLOOKUP(Sales_Transactions!$F360,Products!$A$2:$A$151,Products!$B$2:$B$151,"missing product")</f>
        <v>Lizol Toilet Cleaner 200g</v>
      </c>
      <c r="H360" s="16" t="str">
        <f>_xlfn.XLOOKUP(Sales_Transactions!$F360,Table9[Product_ID],Table9[Category],"Missing Catogory")</f>
        <v>Cleaning</v>
      </c>
      <c r="I360" s="16" t="s">
        <v>78</v>
      </c>
      <c r="J360" s="16" t="str">
        <f>_xlfn.XLOOKUP(Sales_Transactions!$I360,Store!$A$2:$A$181,Store!$B$2:$B$181,"Missing Store")</f>
        <v>FreshMart Hyderabad Crossing</v>
      </c>
      <c r="K360" s="16" t="str">
        <f>_xlfn.XLOOKUP(Sales_Transactions!$I360,Store!$A$2:$A$181,Store!$D$2:$D$181,"East")</f>
        <v>South</v>
      </c>
      <c r="L360" s="16" t="s">
        <v>79</v>
      </c>
      <c r="M360" s="16" t="s">
        <v>5275</v>
      </c>
      <c r="N360" s="16" t="str">
        <f>_xlfn.XLOOKUP(Sales_Transactions!$L360,Table12[Employee_ID],Table12[Department],"Missing Department")</f>
        <v>Cashier</v>
      </c>
      <c r="O360" s="16">
        <v>3</v>
      </c>
      <c r="P360" s="17">
        <v>120.92</v>
      </c>
      <c r="Q360" s="16">
        <v>15</v>
      </c>
      <c r="R360" s="17">
        <v>54.41</v>
      </c>
      <c r="S360" s="17">
        <v>308.35000000000002</v>
      </c>
      <c r="T360" s="17">
        <v>249.99</v>
      </c>
      <c r="U360" s="17">
        <v>58.36</v>
      </c>
      <c r="V360" s="16" t="s">
        <v>40</v>
      </c>
      <c r="W360" s="16" t="s">
        <v>345</v>
      </c>
      <c r="X360" s="16" t="s">
        <v>25</v>
      </c>
      <c r="Y360" s="16" t="s">
        <v>3001</v>
      </c>
      <c r="Z360" s="16" t="s">
        <v>49</v>
      </c>
    </row>
    <row r="361" spans="1:26" x14ac:dyDescent="0.3">
      <c r="A361" s="10" t="s">
        <v>4359</v>
      </c>
      <c r="B361" s="11">
        <v>45947</v>
      </c>
      <c r="C361" s="12" t="s">
        <v>2808</v>
      </c>
      <c r="D361" s="12" t="str">
        <f>_xlfn.XLOOKUP(Sales_Transactions!$C361,Customer!$A$2:$A$701,Customer!$B$2:$B$701,"Missing")</f>
        <v>Deepak Chettiar</v>
      </c>
      <c r="E361" s="39" t="str">
        <f>_xlfn.XLOOKUP(Table14[[#This Row],[Customer_ID]],Table10[Customer_ID],Table10[Membership],"Missing Membership")</f>
        <v>Silver</v>
      </c>
      <c r="F361" s="10" t="s">
        <v>158</v>
      </c>
      <c r="G361" s="12" t="str">
        <f>_xlfn.XLOOKUP(Sales_Transactions!$F361,Products!$A$2:$A$151,Products!$B$2:$B$151,"missing product")</f>
        <v>Daawat Basmati Rice 2kg</v>
      </c>
      <c r="H361" s="12" t="str">
        <f>_xlfn.XLOOKUP(Sales_Transactions!$F361,Table9[Product_ID],Table9[Category],"Missing Catogory")</f>
        <v>Rice</v>
      </c>
      <c r="I361" s="12" t="s">
        <v>66</v>
      </c>
      <c r="J361" s="12" t="str">
        <f>_xlfn.XLOOKUP(Sales_Transactions!$I361,Store!$A$2:$A$181,Store!$B$2:$B$181,"Missing Store")</f>
        <v>FreshMart Coimbatore Plaza</v>
      </c>
      <c r="K361" s="12" t="str">
        <f>_xlfn.XLOOKUP(Sales_Transactions!$I361,Store!$A$2:$A$181,Store!$D$2:$D$181,"East")</f>
        <v>South</v>
      </c>
      <c r="L361" s="12" t="s">
        <v>1309</v>
      </c>
      <c r="M361" s="12" t="s">
        <v>6277</v>
      </c>
      <c r="N361" s="12" t="str">
        <f>_xlfn.XLOOKUP(Sales_Transactions!$L361,Table12[Employee_ID],Table12[Department],"Missing Department")</f>
        <v>Billing</v>
      </c>
      <c r="O361" s="12">
        <v>5</v>
      </c>
      <c r="P361" s="13">
        <v>306.62</v>
      </c>
      <c r="Q361" s="12">
        <v>10</v>
      </c>
      <c r="R361" s="13">
        <v>153.31</v>
      </c>
      <c r="S361" s="13">
        <v>1379.79</v>
      </c>
      <c r="T361" s="13">
        <v>1299.6500000000001</v>
      </c>
      <c r="U361" s="13">
        <v>80.14</v>
      </c>
      <c r="V361" s="12" t="s">
        <v>40</v>
      </c>
      <c r="W361" s="12" t="s">
        <v>24</v>
      </c>
      <c r="X361" s="12" t="s">
        <v>55</v>
      </c>
      <c r="Y361" s="12" t="s">
        <v>635</v>
      </c>
      <c r="Z361" s="12" t="s">
        <v>49</v>
      </c>
    </row>
    <row r="362" spans="1:26" x14ac:dyDescent="0.3">
      <c r="A362" s="14" t="s">
        <v>4361</v>
      </c>
      <c r="B362" s="15">
        <v>45962</v>
      </c>
      <c r="C362" s="16" t="s">
        <v>4054</v>
      </c>
      <c r="D362" s="16" t="str">
        <f>_xlfn.XLOOKUP(Sales_Transactions!$C362,Customer!$A$2:$A$701,Customer!$B$2:$B$701,"Missing")</f>
        <v>Meena Gupta</v>
      </c>
      <c r="E362" s="38" t="str">
        <f>_xlfn.XLOOKUP(Table14[[#This Row],[Customer_ID]],Table10[Customer_ID],Table10[Membership],"Missing Membership")</f>
        <v>Bronze</v>
      </c>
      <c r="F362" s="14" t="s">
        <v>308</v>
      </c>
      <c r="G362" s="16" t="str">
        <f>_xlfn.XLOOKUP(Sales_Transactions!$F362,Products!$A$2:$A$151,Products!$B$2:$B$151,"missing product")</f>
        <v>Britannia Cookies 200g</v>
      </c>
      <c r="H362" s="16" t="str">
        <f>_xlfn.XLOOKUP(Sales_Transactions!$F362,Table9[Product_ID],Table9[Category],"Missing Catogory")</f>
        <v>Bakery</v>
      </c>
      <c r="I362" s="16" t="s">
        <v>131</v>
      </c>
      <c r="J362" s="16" t="str">
        <f>_xlfn.XLOOKUP(Sales_Transactions!$I362,Store!$A$2:$A$181,Store!$B$2:$B$181,"Missing Store")</f>
        <v>FreshMart Ahmedabad Complex</v>
      </c>
      <c r="K362" s="16" t="str">
        <f>_xlfn.XLOOKUP(Sales_Transactions!$I362,Store!$A$2:$A$181,Store!$D$2:$D$181,"East")</f>
        <v>West</v>
      </c>
      <c r="L362" s="16" t="s">
        <v>786</v>
      </c>
      <c r="M362" s="16" t="s">
        <v>4657</v>
      </c>
      <c r="N362" s="16" t="str">
        <f>_xlfn.XLOOKUP(Sales_Transactions!$L362,Table12[Employee_ID],Table12[Department],"Missing Department")</f>
        <v>Sales</v>
      </c>
      <c r="O362" s="16">
        <v>1</v>
      </c>
      <c r="P362" s="17">
        <v>455.79</v>
      </c>
      <c r="Q362" s="16">
        <v>0</v>
      </c>
      <c r="R362" s="17">
        <v>0</v>
      </c>
      <c r="S362" s="17">
        <v>524.16</v>
      </c>
      <c r="T362" s="17">
        <v>282.88</v>
      </c>
      <c r="U362" s="17">
        <v>241.28</v>
      </c>
      <c r="V362" s="16" t="s">
        <v>40</v>
      </c>
      <c r="W362" s="16" t="s">
        <v>24</v>
      </c>
      <c r="X362" s="16" t="s">
        <v>25</v>
      </c>
      <c r="Y362" s="16" t="s">
        <v>305</v>
      </c>
      <c r="Z362" s="16" t="s">
        <v>27</v>
      </c>
    </row>
    <row r="363" spans="1:26" x14ac:dyDescent="0.3">
      <c r="A363" s="10" t="s">
        <v>4364</v>
      </c>
      <c r="B363" s="11">
        <v>45749</v>
      </c>
      <c r="C363" s="12" t="s">
        <v>118</v>
      </c>
      <c r="D363" s="12" t="str">
        <f>_xlfn.XLOOKUP(Sales_Transactions!$C363,Customer!$A$2:$A$701,Customer!$B$2:$B$701,"Missing")</f>
        <v>Ovi Chandran</v>
      </c>
      <c r="E363" s="39" t="str">
        <f>_xlfn.XLOOKUP(Table14[[#This Row],[Customer_ID]],Table10[Customer_ID],Table10[Membership],"Missing Membership")</f>
        <v>Bronze</v>
      </c>
      <c r="F363" s="10" t="s">
        <v>1381</v>
      </c>
      <c r="G363" s="12" t="str">
        <f>_xlfn.XLOOKUP(Sales_Transactions!$F363,Products!$A$2:$A$151,Products!$B$2:$B$151,"missing product")</f>
        <v>Parle Chocolates 500g</v>
      </c>
      <c r="H363" s="12" t="str">
        <f>_xlfn.XLOOKUP(Sales_Transactions!$F363,Table9[Product_ID],Table9[Category],"Missing Catogory")</f>
        <v>Snacks</v>
      </c>
      <c r="I363" s="12" t="s">
        <v>45</v>
      </c>
      <c r="J363" s="12" t="str">
        <f>_xlfn.XLOOKUP(Sales_Transactions!$I363,Store!$A$2:$A$181,Store!$B$2:$B$181,"Missing Store")</f>
        <v>FreshMart Ahmedabad Enclave</v>
      </c>
      <c r="K363" s="12" t="str">
        <f>_xlfn.XLOOKUP(Sales_Transactions!$I363,Store!$A$2:$A$181,Store!$D$2:$D$181,"East")</f>
        <v>West</v>
      </c>
      <c r="L363" s="12" t="s">
        <v>46</v>
      </c>
      <c r="M363" s="12" t="s">
        <v>5189</v>
      </c>
      <c r="N363" s="12" t="str">
        <f>_xlfn.XLOOKUP(Sales_Transactions!$L363,Table12[Employee_ID],Table12[Department],"Missing Department")</f>
        <v>Inventory</v>
      </c>
      <c r="O363" s="12">
        <v>3</v>
      </c>
      <c r="P363" s="13">
        <v>317.99</v>
      </c>
      <c r="Q363" s="12">
        <v>15</v>
      </c>
      <c r="R363" s="13">
        <v>143.1</v>
      </c>
      <c r="S363" s="13">
        <v>810.87</v>
      </c>
      <c r="T363" s="13">
        <v>705.15</v>
      </c>
      <c r="U363" s="13">
        <v>105.72</v>
      </c>
      <c r="V363" s="12" t="s">
        <v>40</v>
      </c>
      <c r="W363" s="12" t="s">
        <v>24</v>
      </c>
      <c r="X363" s="12" t="s">
        <v>33</v>
      </c>
      <c r="Y363" s="12" t="s">
        <v>41</v>
      </c>
      <c r="Z363" s="12" t="s">
        <v>49</v>
      </c>
    </row>
    <row r="364" spans="1:26" x14ac:dyDescent="0.3">
      <c r="A364" s="14" t="s">
        <v>4367</v>
      </c>
      <c r="B364" s="15">
        <v>46007</v>
      </c>
      <c r="C364" s="16" t="s">
        <v>4368</v>
      </c>
      <c r="D364" s="16" t="str">
        <f>_xlfn.XLOOKUP(Sales_Transactions!$C364,Customer!$A$2:$A$701,Customer!$B$2:$B$701,"Missing")</f>
        <v>Anjali Achari</v>
      </c>
      <c r="E364" s="38" t="str">
        <f>_xlfn.XLOOKUP(Table14[[#This Row],[Customer_ID]],Table10[Customer_ID],Table10[Membership],"Missing Membership")</f>
        <v>Silver</v>
      </c>
      <c r="F364" s="14" t="s">
        <v>1155</v>
      </c>
      <c r="G364" s="16" t="str">
        <f>_xlfn.XLOOKUP(Sales_Transactions!$F364,Products!$A$2:$A$151,Products!$B$2:$B$151,"missing product")</f>
        <v>Lays Chocolates 1kg</v>
      </c>
      <c r="H364" s="16" t="str">
        <f>_xlfn.XLOOKUP(Sales_Transactions!$F364,Table9[Product_ID],Table9[Category],"Missing Catogory")</f>
        <v>Snacks</v>
      </c>
      <c r="I364" s="16" t="s">
        <v>2607</v>
      </c>
      <c r="J364" s="16" t="str">
        <f>_xlfn.XLOOKUP(Sales_Transactions!$I364,Store!$A$2:$A$181,Store!$B$2:$B$181,"Missing Store")</f>
        <v>FreshMart Pune Complex</v>
      </c>
      <c r="K364" s="16" t="str">
        <f>_xlfn.XLOOKUP(Sales_Transactions!$I364,Store!$A$2:$A$181,Store!$D$2:$D$181,"East")</f>
        <v>West</v>
      </c>
      <c r="L364" s="16" t="s">
        <v>2608</v>
      </c>
      <c r="M364" s="16" t="s">
        <v>5750</v>
      </c>
      <c r="N364" s="16" t="str">
        <f>_xlfn.XLOOKUP(Sales_Transactions!$L364,Table12[Employee_ID],Table12[Department],"Missing Department")</f>
        <v>Sales</v>
      </c>
      <c r="O364" s="16">
        <v>5</v>
      </c>
      <c r="P364" s="17">
        <v>147.72</v>
      </c>
      <c r="Q364" s="16">
        <v>0</v>
      </c>
      <c r="R364" s="17">
        <v>0</v>
      </c>
      <c r="S364" s="17">
        <v>738.6</v>
      </c>
      <c r="T364" s="17">
        <v>546.04999999999995</v>
      </c>
      <c r="U364" s="17">
        <v>192.55</v>
      </c>
      <c r="V364" s="16" t="s">
        <v>40</v>
      </c>
      <c r="W364" s="16" t="s">
        <v>24</v>
      </c>
      <c r="X364" s="16" t="s">
        <v>25</v>
      </c>
      <c r="Y364" s="16" t="s">
        <v>3772</v>
      </c>
      <c r="Z364" s="16" t="s">
        <v>49</v>
      </c>
    </row>
    <row r="365" spans="1:26" x14ac:dyDescent="0.3">
      <c r="A365" s="10" t="s">
        <v>4383</v>
      </c>
      <c r="B365" s="11">
        <v>46053</v>
      </c>
      <c r="C365" s="12" t="s">
        <v>810</v>
      </c>
      <c r="D365" s="12" t="str">
        <f>_xlfn.XLOOKUP(Sales_Transactions!$C365,Customer!$A$2:$A$701,Customer!$B$2:$B$701,"Missing")</f>
        <v>Prasath Nair</v>
      </c>
      <c r="E365" s="39" t="str">
        <f>_xlfn.XLOOKUP(Table14[[#This Row],[Customer_ID]],Table10[Customer_ID],Table10[Membership],"Missing Membership")</f>
        <v>Bronze</v>
      </c>
      <c r="F365" s="10" t="s">
        <v>713</v>
      </c>
      <c r="G365" s="12" t="str">
        <f>_xlfn.XLOOKUP(Sales_Transactions!$F365,Products!$A$2:$A$151,Products!$B$2:$B$151,"missing product")</f>
        <v>Amul Paneer 250ml</v>
      </c>
      <c r="H365" s="12" t="str">
        <f>_xlfn.XLOOKUP(Sales_Transactions!$F365,Table9[Product_ID],Table9[Category],"Missing Catogory")</f>
        <v>Dairy</v>
      </c>
      <c r="I365" s="12" t="s">
        <v>703</v>
      </c>
      <c r="J365" s="12" t="str">
        <f>_xlfn.XLOOKUP(Sales_Transactions!$I365,Store!$A$2:$A$181,Store!$B$2:$B$181,"Missing Store")</f>
        <v>FreshMart Bengaluru Nagar</v>
      </c>
      <c r="K365" s="12" t="str">
        <f>_xlfn.XLOOKUP(Sales_Transactions!$I365,Store!$A$2:$A$181,Store!$D$2:$D$181,"East")</f>
        <v>South</v>
      </c>
      <c r="L365" s="12" t="s">
        <v>504</v>
      </c>
      <c r="M365" s="12" t="s">
        <v>6261</v>
      </c>
      <c r="N365" s="12" t="str">
        <f>_xlfn.XLOOKUP(Sales_Transactions!$L365,Table12[Employee_ID],Table12[Department],"Missing Department")</f>
        <v>Inventory</v>
      </c>
      <c r="O365" s="12">
        <v>2</v>
      </c>
      <c r="P365" s="13">
        <v>161.03</v>
      </c>
      <c r="Q365" s="12">
        <v>15</v>
      </c>
      <c r="R365" s="13">
        <v>48.31</v>
      </c>
      <c r="S365" s="13">
        <v>314.81</v>
      </c>
      <c r="T365" s="13">
        <v>248.48</v>
      </c>
      <c r="U365" s="13">
        <v>66.33</v>
      </c>
      <c r="V365" s="12" t="s">
        <v>40</v>
      </c>
      <c r="W365" s="12" t="s">
        <v>24</v>
      </c>
      <c r="X365" s="12" t="s">
        <v>25</v>
      </c>
      <c r="Y365" s="12" t="s">
        <v>1276</v>
      </c>
      <c r="Z365" s="12" t="s">
        <v>27</v>
      </c>
    </row>
    <row r="366" spans="1:26" x14ac:dyDescent="0.3">
      <c r="A366" s="14" t="s">
        <v>4429</v>
      </c>
      <c r="B366" s="15">
        <v>45928</v>
      </c>
      <c r="C366" s="16" t="s">
        <v>734</v>
      </c>
      <c r="D366" s="16" t="str">
        <f>_xlfn.XLOOKUP(Sales_Transactions!$C366,Customer!$A$2:$A$701,Customer!$B$2:$B$701,"Missing")</f>
        <v>Eswari Sharma</v>
      </c>
      <c r="E366" s="38" t="str">
        <f>_xlfn.XLOOKUP(Table14[[#This Row],[Customer_ID]],Table10[Customer_ID],Table10[Membership],"Missing Membership")</f>
        <v>Silver</v>
      </c>
      <c r="F366" s="14" t="s">
        <v>176</v>
      </c>
      <c r="G366" s="16" t="str">
        <f>_xlfn.XLOOKUP(Sales_Transactions!$F366,Products!$A$2:$A$151,Products!$B$2:$B$151,"missing product")</f>
        <v>Organic Fresh Fresh Vegetables Pack</v>
      </c>
      <c r="H366" s="16" t="str">
        <f>_xlfn.XLOOKUP(Sales_Transactions!$F366,Table9[Product_ID],Table9[Category],"Missing Catogory")</f>
        <v>Vegetables</v>
      </c>
      <c r="I366" s="16" t="s">
        <v>1402</v>
      </c>
      <c r="J366" s="16" t="str">
        <f>_xlfn.XLOOKUP(Sales_Transactions!$I366,Store!$A$2:$A$181,Store!$B$2:$B$181,"Missing Store")</f>
        <v>FreshMart Surat Hub</v>
      </c>
      <c r="K366" s="16" t="str">
        <f>_xlfn.XLOOKUP(Sales_Transactions!$I366,Store!$A$2:$A$181,Store!$D$2:$D$181,"East")</f>
        <v>West</v>
      </c>
      <c r="L366" s="16" t="s">
        <v>1403</v>
      </c>
      <c r="M366" s="16" t="s">
        <v>6174</v>
      </c>
      <c r="N366" s="16" t="str">
        <f>_xlfn.XLOOKUP(Sales_Transactions!$L366,Table12[Employee_ID],Table12[Department],"Missing Department")</f>
        <v>Store Manager</v>
      </c>
      <c r="O366" s="16">
        <v>2</v>
      </c>
      <c r="P366" s="17">
        <v>355.64</v>
      </c>
      <c r="Q366" s="16">
        <v>5</v>
      </c>
      <c r="R366" s="17">
        <v>35.56</v>
      </c>
      <c r="S366" s="17">
        <v>777.08</v>
      </c>
      <c r="T366" s="17">
        <v>606.82000000000005</v>
      </c>
      <c r="U366" s="17">
        <v>170.26</v>
      </c>
      <c r="V366" s="16" t="s">
        <v>40</v>
      </c>
      <c r="W366" s="16" t="s">
        <v>24</v>
      </c>
      <c r="X366" s="16" t="s">
        <v>25</v>
      </c>
      <c r="Y366" s="16" t="s">
        <v>4430</v>
      </c>
      <c r="Z366" s="16" t="s">
        <v>27</v>
      </c>
    </row>
    <row r="367" spans="1:26" x14ac:dyDescent="0.3">
      <c r="A367" s="10" t="s">
        <v>4441</v>
      </c>
      <c r="B367" s="11">
        <v>45943</v>
      </c>
      <c r="C367" s="12" t="s">
        <v>1706</v>
      </c>
      <c r="D367" s="12" t="str">
        <f>_xlfn.XLOOKUP(Sales_Transactions!$C367,Customer!$A$2:$A$701,Customer!$B$2:$B$701,"Missing")</f>
        <v>Tamil Velan</v>
      </c>
      <c r="E367" s="39" t="str">
        <f>_xlfn.XLOOKUP(Table14[[#This Row],[Customer_ID]],Table10[Customer_ID],Table10[Membership],"Missing Membership")</f>
        <v>Gold</v>
      </c>
      <c r="F367" s="10" t="s">
        <v>1010</v>
      </c>
      <c r="G367" s="12" t="str">
        <f>_xlfn.XLOOKUP(Sales_Transactions!$F367,Products!$A$2:$A$151,Products!$B$2:$B$151,"missing product")</f>
        <v>Vim Kitchenware Combo</v>
      </c>
      <c r="H367" s="12" t="str">
        <f>_xlfn.XLOOKUP(Sales_Transactions!$F367,Table9[Product_ID],Table9[Category],"Missing Catogory")</f>
        <v>Household</v>
      </c>
      <c r="I367" s="12" t="s">
        <v>638</v>
      </c>
      <c r="J367" s="12" t="str">
        <f>_xlfn.XLOOKUP(Sales_Transactions!$I367,Store!$A$2:$A$181,Store!$B$2:$B$181,"Missing Store")</f>
        <v>FreshMart Erode Crossing</v>
      </c>
      <c r="K367" s="12" t="str">
        <f>_xlfn.XLOOKUP(Sales_Transactions!$I367,Store!$A$2:$A$181,Store!$D$2:$D$181,"East")</f>
        <v>South</v>
      </c>
      <c r="L367" s="12" t="s">
        <v>639</v>
      </c>
      <c r="M367" s="12" t="s">
        <v>6303</v>
      </c>
      <c r="N367" s="12" t="str">
        <f>_xlfn.XLOOKUP(Sales_Transactions!$L367,Table12[Employee_ID],Table12[Department],"Missing Department")</f>
        <v>Store Manager</v>
      </c>
      <c r="O367" s="12">
        <v>8</v>
      </c>
      <c r="P367" s="13">
        <v>269.92</v>
      </c>
      <c r="Q367" s="12">
        <v>0</v>
      </c>
      <c r="R367" s="13">
        <v>0</v>
      </c>
      <c r="S367" s="13">
        <v>2159.36</v>
      </c>
      <c r="T367" s="13">
        <v>1720.24</v>
      </c>
      <c r="U367" s="13">
        <v>439.12</v>
      </c>
      <c r="V367" s="12" t="s">
        <v>40</v>
      </c>
      <c r="W367" s="12" t="s">
        <v>24</v>
      </c>
      <c r="X367" s="12" t="s">
        <v>25</v>
      </c>
      <c r="Y367" s="12" t="s">
        <v>3102</v>
      </c>
      <c r="Z367" s="12" t="s">
        <v>49</v>
      </c>
    </row>
    <row r="368" spans="1:26" x14ac:dyDescent="0.3">
      <c r="A368" s="14" t="s">
        <v>4442</v>
      </c>
      <c r="B368" s="15">
        <v>46087</v>
      </c>
      <c r="C368" s="16" t="s">
        <v>4443</v>
      </c>
      <c r="D368" s="16" t="str">
        <f>_xlfn.XLOOKUP(Sales_Transactions!$C368,Customer!$A$2:$A$701,Customer!$B$2:$B$701,"Missing")</f>
        <v>Radha Raj</v>
      </c>
      <c r="E368" s="38" t="str">
        <f>_xlfn.XLOOKUP(Table14[[#This Row],[Customer_ID]],Table10[Customer_ID],Table10[Membership],"Missing Membership")</f>
        <v>Silver</v>
      </c>
      <c r="F368" s="14" t="s">
        <v>371</v>
      </c>
      <c r="G368" s="16" t="str">
        <f>_xlfn.XLOOKUP(Sales_Transactions!$F368,Products!$A$2:$A$151,Products!$B$2:$B$151,"missing product")</f>
        <v>Tata Tea Soft Drinks 500g</v>
      </c>
      <c r="H368" s="16" t="str">
        <f>_xlfn.XLOOKUP(Sales_Transactions!$F368,Table9[Product_ID],Table9[Category],"Missing Catogory")</f>
        <v>Beverages</v>
      </c>
      <c r="I368" s="16" t="s">
        <v>53</v>
      </c>
      <c r="J368" s="16" t="str">
        <f>_xlfn.XLOOKUP(Sales_Transactions!$I368,Store!$A$2:$A$181,Store!$B$2:$B$181,"Missing Store")</f>
        <v>FreshMart Surat Enclave</v>
      </c>
      <c r="K368" s="16" t="str">
        <f>_xlfn.XLOOKUP(Sales_Transactions!$I368,Store!$A$2:$A$181,Store!$D$2:$D$181,"East")</f>
        <v>West</v>
      </c>
      <c r="L368" s="16" t="s">
        <v>947</v>
      </c>
      <c r="M368" s="16" t="s">
        <v>5116</v>
      </c>
      <c r="N368" s="16" t="str">
        <f>_xlfn.XLOOKUP(Sales_Transactions!$L368,Table12[Employee_ID],Table12[Department],"Missing Department")</f>
        <v>Sales</v>
      </c>
      <c r="O368" s="16">
        <v>2</v>
      </c>
      <c r="P368" s="17">
        <v>380.12</v>
      </c>
      <c r="Q368" s="16">
        <v>10</v>
      </c>
      <c r="R368" s="17">
        <v>76.02</v>
      </c>
      <c r="S368" s="17">
        <v>684.22</v>
      </c>
      <c r="T368" s="17">
        <v>619.96</v>
      </c>
      <c r="U368" s="17">
        <v>64.260000000000005</v>
      </c>
      <c r="V368" s="16" t="s">
        <v>40</v>
      </c>
      <c r="W368" s="16" t="s">
        <v>24</v>
      </c>
      <c r="X368" s="16" t="s">
        <v>25</v>
      </c>
      <c r="Y368" s="16" t="s">
        <v>1710</v>
      </c>
      <c r="Z368" s="16" t="s">
        <v>49</v>
      </c>
    </row>
    <row r="369" spans="1:26" x14ac:dyDescent="0.3">
      <c r="A369" s="10" t="s">
        <v>4457</v>
      </c>
      <c r="B369" s="11">
        <v>45871</v>
      </c>
      <c r="C369" s="12" t="s">
        <v>3020</v>
      </c>
      <c r="D369" s="12" t="str">
        <f>_xlfn.XLOOKUP(Sales_Transactions!$C369,Customer!$A$2:$A$701,Customer!$B$2:$B$701,"Missing")</f>
        <v>Sanjay Chandran</v>
      </c>
      <c r="E369" s="39" t="str">
        <f>_xlfn.XLOOKUP(Table14[[#This Row],[Customer_ID]],Table10[Customer_ID],Table10[Membership],"Missing Membership")</f>
        <v>Bronze</v>
      </c>
      <c r="F369" s="10" t="s">
        <v>124</v>
      </c>
      <c r="G369" s="12" t="str">
        <f>_xlfn.XLOOKUP(Sales_Transactions!$F369,Products!$A$2:$A$151,Products!$B$2:$B$151,"missing product")</f>
        <v>Aavin Milk Pack</v>
      </c>
      <c r="H369" s="12" t="str">
        <f>_xlfn.XLOOKUP(Sales_Transactions!$F369,Table9[Product_ID],Table9[Category],"Missing Catogory")</f>
        <v>Dairy</v>
      </c>
      <c r="I369" s="12" t="s">
        <v>703</v>
      </c>
      <c r="J369" s="12" t="str">
        <f>_xlfn.XLOOKUP(Sales_Transactions!$I369,Store!$A$2:$A$181,Store!$B$2:$B$181,"Missing Store")</f>
        <v>FreshMart Bengaluru Nagar</v>
      </c>
      <c r="K369" s="12" t="str">
        <f>_xlfn.XLOOKUP(Sales_Transactions!$I369,Store!$A$2:$A$181,Store!$D$2:$D$181,"East")</f>
        <v>South</v>
      </c>
      <c r="L369" s="12" t="s">
        <v>182</v>
      </c>
      <c r="M369" s="12" t="s">
        <v>6270</v>
      </c>
      <c r="N369" s="12" t="str">
        <f>_xlfn.XLOOKUP(Sales_Transactions!$L369,Table12[Employee_ID],Table12[Department],"Missing Department")</f>
        <v>Cashier</v>
      </c>
      <c r="O369" s="12">
        <v>3</v>
      </c>
      <c r="P369" s="13">
        <v>397.22</v>
      </c>
      <c r="Q369" s="12">
        <v>0</v>
      </c>
      <c r="R369" s="13">
        <v>0</v>
      </c>
      <c r="S369" s="13">
        <v>1370.41</v>
      </c>
      <c r="T369" s="13">
        <v>958.11</v>
      </c>
      <c r="U369" s="13">
        <v>412.3</v>
      </c>
      <c r="V369" s="12" t="s">
        <v>40</v>
      </c>
      <c r="W369" s="12" t="s">
        <v>24</v>
      </c>
      <c r="X369" s="12" t="s">
        <v>55</v>
      </c>
      <c r="Y369" s="12" t="s">
        <v>2896</v>
      </c>
      <c r="Z369" s="12" t="s">
        <v>27</v>
      </c>
    </row>
    <row r="370" spans="1:26" x14ac:dyDescent="0.3">
      <c r="A370" s="14" t="s">
        <v>4458</v>
      </c>
      <c r="B370" s="15">
        <v>45955</v>
      </c>
      <c r="C370" s="16" t="s">
        <v>2053</v>
      </c>
      <c r="D370" s="16" t="str">
        <f>_xlfn.XLOOKUP(Sales_Transactions!$C370,Customer!$A$2:$A$701,Customer!$B$2:$B$701,"Missing")</f>
        <v>Thiru Nair</v>
      </c>
      <c r="E370" s="38" t="str">
        <f>_xlfn.XLOOKUP(Table14[[#This Row],[Customer_ID]],Table10[Customer_ID],Table10[Membership],"Missing Membership")</f>
        <v>Bronze</v>
      </c>
      <c r="F370" s="14" t="s">
        <v>176</v>
      </c>
      <c r="G370" s="16" t="str">
        <f>_xlfn.XLOOKUP(Sales_Transactions!$F370,Products!$A$2:$A$151,Products!$B$2:$B$151,"missing product")</f>
        <v>Organic Fresh Fresh Vegetables Pack</v>
      </c>
      <c r="H370" s="16" t="str">
        <f>_xlfn.XLOOKUP(Sales_Transactions!$F370,Table9[Product_ID],Table9[Category],"Missing Catogory")</f>
        <v>Vegetables</v>
      </c>
      <c r="I370" s="16" t="s">
        <v>1066</v>
      </c>
      <c r="J370" s="16" t="str">
        <f>_xlfn.XLOOKUP(Sales_Transactions!$I370,Store!$A$2:$A$181,Store!$B$2:$B$181,"Missing Store")</f>
        <v>FreshMart Mysuru Colony</v>
      </c>
      <c r="K370" s="16" t="str">
        <f>_xlfn.XLOOKUP(Sales_Transactions!$I370,Store!$A$2:$A$181,Store!$D$2:$D$181,"East")</f>
        <v>South</v>
      </c>
      <c r="L370" s="16" t="s">
        <v>1200</v>
      </c>
      <c r="M370" s="16" t="s">
        <v>5529</v>
      </c>
      <c r="N370" s="16" t="str">
        <f>_xlfn.XLOOKUP(Sales_Transactions!$L370,Table12[Employee_ID],Table12[Department],"Missing Department")</f>
        <v>Operations</v>
      </c>
      <c r="O370" s="16">
        <v>2</v>
      </c>
      <c r="P370" s="17">
        <v>355.64</v>
      </c>
      <c r="Q370" s="16">
        <v>0</v>
      </c>
      <c r="R370" s="17">
        <v>0</v>
      </c>
      <c r="S370" s="17">
        <v>817.97</v>
      </c>
      <c r="T370" s="17">
        <v>606.82000000000005</v>
      </c>
      <c r="U370" s="17">
        <v>211.15</v>
      </c>
      <c r="V370" s="16" t="s">
        <v>40</v>
      </c>
      <c r="W370" s="16" t="s">
        <v>24</v>
      </c>
      <c r="X370" s="16" t="s">
        <v>25</v>
      </c>
      <c r="Y370" s="16" t="s">
        <v>756</v>
      </c>
      <c r="Z370" s="16" t="s">
        <v>27</v>
      </c>
    </row>
    <row r="371" spans="1:26" x14ac:dyDescent="0.3">
      <c r="A371" s="10" t="s">
        <v>4461</v>
      </c>
      <c r="B371" s="11">
        <v>45764</v>
      </c>
      <c r="C371" s="12" t="s">
        <v>3951</v>
      </c>
      <c r="D371" s="12" t="str">
        <f>_xlfn.XLOOKUP(Sales_Transactions!$C371,Customer!$A$2:$A$701,Customer!$B$2:$B$701,"Missing")</f>
        <v>Naveen Pillai</v>
      </c>
      <c r="E371" s="39" t="str">
        <f>_xlfn.XLOOKUP(Table14[[#This Row],[Customer_ID]],Table10[Customer_ID],Table10[Membership],"Missing Membership")</f>
        <v>Silver</v>
      </c>
      <c r="F371" s="10" t="s">
        <v>713</v>
      </c>
      <c r="G371" s="12" t="str">
        <f>_xlfn.XLOOKUP(Sales_Transactions!$F371,Products!$A$2:$A$151,Products!$B$2:$B$151,"missing product")</f>
        <v>Amul Paneer 250ml</v>
      </c>
      <c r="H371" s="12" t="str">
        <f>_xlfn.XLOOKUP(Sales_Transactions!$F371,Table9[Product_ID],Table9[Category],"Missing Catogory")</f>
        <v>Dairy</v>
      </c>
      <c r="I371" s="12" t="s">
        <v>400</v>
      </c>
      <c r="J371" s="12" t="str">
        <f>_xlfn.XLOOKUP(Sales_Transactions!$I371,Store!$A$2:$A$181,Store!$B$2:$B$181,"Missing Store")</f>
        <v>FreshMart Chennai Junction</v>
      </c>
      <c r="K371" s="12" t="str">
        <f>_xlfn.XLOOKUP(Sales_Transactions!$I371,Store!$A$2:$A$181,Store!$D$2:$D$181,"East")</f>
        <v>South</v>
      </c>
      <c r="L371" s="12" t="s">
        <v>401</v>
      </c>
      <c r="M371" s="12" t="s">
        <v>6242</v>
      </c>
      <c r="N371" s="12" t="str">
        <f>_xlfn.XLOOKUP(Sales_Transactions!$L371,Table12[Employee_ID],Table12[Department],"Missing Department")</f>
        <v>Billing</v>
      </c>
      <c r="O371" s="12">
        <v>3</v>
      </c>
      <c r="P371" s="13">
        <v>161.03</v>
      </c>
      <c r="Q371" s="12">
        <v>20</v>
      </c>
      <c r="R371" s="13">
        <v>96.62</v>
      </c>
      <c r="S371" s="13">
        <v>386.47</v>
      </c>
      <c r="T371" s="13">
        <v>372.72</v>
      </c>
      <c r="U371" s="13">
        <v>13.75</v>
      </c>
      <c r="V371" s="12" t="s">
        <v>40</v>
      </c>
      <c r="W371" s="12" t="s">
        <v>24</v>
      </c>
      <c r="X371" s="12" t="s">
        <v>25</v>
      </c>
      <c r="Y371" s="12" t="s">
        <v>2177</v>
      </c>
      <c r="Z371" s="12" t="s">
        <v>49</v>
      </c>
    </row>
    <row r="372" spans="1:26" x14ac:dyDescent="0.3">
      <c r="A372" s="14" t="s">
        <v>4467</v>
      </c>
      <c r="B372" s="15">
        <v>45913</v>
      </c>
      <c r="C372" s="16" t="s">
        <v>3968</v>
      </c>
      <c r="D372" s="16" t="str">
        <f>_xlfn.XLOOKUP(Sales_Transactions!$C372,Customer!$A$2:$A$701,Customer!$B$2:$B$701,"Missing")</f>
        <v>Raghav Nathan</v>
      </c>
      <c r="E372" s="38" t="str">
        <f>_xlfn.XLOOKUP(Table14[[#This Row],[Customer_ID]],Table10[Customer_ID],Table10[Membership],"Missing Membership")</f>
        <v>Bronze</v>
      </c>
      <c r="F372" s="14" t="s">
        <v>1224</v>
      </c>
      <c r="G372" s="16" t="str">
        <f>_xlfn.XLOOKUP(Sales_Transactions!$F372,Products!$A$2:$A$151,Products!$B$2:$B$151,"missing product")</f>
        <v>Harvest Gold Cookies Pack</v>
      </c>
      <c r="H372" s="16" t="str">
        <f>_xlfn.XLOOKUP(Sales_Transactions!$F372,Table9[Product_ID],Table9[Category],"Missing Catogory")</f>
        <v xml:space="preserve"> Bakery</v>
      </c>
      <c r="I372" s="16" t="s">
        <v>1346</v>
      </c>
      <c r="J372" s="16" t="str">
        <f>_xlfn.XLOOKUP(Sales_Transactions!$I372,Store!$A$2:$A$181,Store!$B$2:$B$181,"Missing Store")</f>
        <v>FreshMart Chennai Central</v>
      </c>
      <c r="K372" s="16" t="str">
        <f>_xlfn.XLOOKUP(Sales_Transactions!$I372,Store!$A$2:$A$181,Store!$D$2:$D$181,"East")</f>
        <v>South</v>
      </c>
      <c r="L372" s="16" t="s">
        <v>1312</v>
      </c>
      <c r="M372" s="16" t="s">
        <v>6249</v>
      </c>
      <c r="N372" s="16" t="str">
        <f>_xlfn.XLOOKUP(Sales_Transactions!$L372,Table12[Employee_ID],Table12[Department],"Missing Department")</f>
        <v>Operations</v>
      </c>
      <c r="O372" s="16">
        <v>4</v>
      </c>
      <c r="P372" s="17">
        <v>182.3</v>
      </c>
      <c r="Q372" s="16">
        <v>15</v>
      </c>
      <c r="R372" s="17">
        <v>109.38</v>
      </c>
      <c r="S372" s="17">
        <v>712.79</v>
      </c>
      <c r="T372" s="17">
        <v>430.4</v>
      </c>
      <c r="U372" s="17">
        <v>282.39</v>
      </c>
      <c r="V372" s="16" t="s">
        <v>40</v>
      </c>
      <c r="W372" s="16" t="s">
        <v>24</v>
      </c>
      <c r="X372" s="16" t="s">
        <v>55</v>
      </c>
      <c r="Y372" s="16" t="s">
        <v>1853</v>
      </c>
      <c r="Z372" s="16" t="s">
        <v>27</v>
      </c>
    </row>
    <row r="373" spans="1:26" x14ac:dyDescent="0.3">
      <c r="A373" s="10" t="s">
        <v>4469</v>
      </c>
      <c r="B373" s="11">
        <v>45759</v>
      </c>
      <c r="C373" s="12" t="s">
        <v>2789</v>
      </c>
      <c r="D373" s="12" t="str">
        <f>_xlfn.XLOOKUP(Sales_Transactions!$C373,Customer!$A$2:$A$701,Customer!$B$2:$B$701,"Missing")</f>
        <v>Latha Gounder</v>
      </c>
      <c r="E373" s="39" t="str">
        <f>_xlfn.XLOOKUP(Table14[[#This Row],[Customer_ID]],Table10[Customer_ID],Table10[Membership],"Missing Membership")</f>
        <v>Silver</v>
      </c>
      <c r="F373" s="10" t="s">
        <v>2666</v>
      </c>
      <c r="G373" s="12" t="str">
        <f>_xlfn.XLOOKUP(Sales_Transactions!$F373,Products!$A$2:$A$151,Products!$B$2:$B$151,"missing product")</f>
        <v>Aachi Whole Spices 200g</v>
      </c>
      <c r="H373" s="12" t="str">
        <f>_xlfn.XLOOKUP(Sales_Transactions!$F373,Table9[Product_ID],Table9[Category],"Missing Catogory")</f>
        <v>Masala</v>
      </c>
      <c r="I373" s="12" t="s">
        <v>1251</v>
      </c>
      <c r="J373" s="12" t="str">
        <f>_xlfn.XLOOKUP(Sales_Transactions!$I373,Store!$A$2:$A$181,Store!$B$2:$B$181,"Missing Store")</f>
        <v>FreshMart Nagpur Towers</v>
      </c>
      <c r="K373" s="12" t="str">
        <f>_xlfn.XLOOKUP(Sales_Transactions!$I373,Store!$A$2:$A$181,Store!$D$2:$D$181,"East")</f>
        <v>South</v>
      </c>
      <c r="L373" s="12" t="s">
        <v>1252</v>
      </c>
      <c r="M373" s="12" t="s">
        <v>5487</v>
      </c>
      <c r="N373" s="12" t="str">
        <f>_xlfn.XLOOKUP(Sales_Transactions!$L373,Table12[Employee_ID],Table12[Department],"Missing Department")</f>
        <v>Cashier</v>
      </c>
      <c r="O373" s="12">
        <v>1</v>
      </c>
      <c r="P373" s="13">
        <v>519.78</v>
      </c>
      <c r="Q373" s="12">
        <v>5</v>
      </c>
      <c r="R373" s="13">
        <v>25.99</v>
      </c>
      <c r="S373" s="13">
        <v>567.86</v>
      </c>
      <c r="T373" s="13">
        <v>397.92</v>
      </c>
      <c r="U373" s="13">
        <v>169.94</v>
      </c>
      <c r="V373" s="12" t="s">
        <v>40</v>
      </c>
      <c r="W373" s="12" t="s">
        <v>24</v>
      </c>
      <c r="X373" s="12" t="s">
        <v>25</v>
      </c>
      <c r="Y373" s="12" t="s">
        <v>1544</v>
      </c>
      <c r="Z373" s="12" t="s">
        <v>27</v>
      </c>
    </row>
    <row r="374" spans="1:26" x14ac:dyDescent="0.3">
      <c r="A374" s="14" t="s">
        <v>4473</v>
      </c>
      <c r="B374" s="15">
        <v>46110</v>
      </c>
      <c r="C374" s="16" t="s">
        <v>1029</v>
      </c>
      <c r="D374" s="16" t="str">
        <f>_xlfn.XLOOKUP(Sales_Transactions!$C374,Customer!$A$2:$A$701,Customer!$B$2:$B$701,"Missing")</f>
        <v>Nithya Sharma</v>
      </c>
      <c r="E374" s="38" t="str">
        <f>_xlfn.XLOOKUP(Table14[[#This Row],[Customer_ID]],Table10[Customer_ID],Table10[Membership],"Missing Membership")</f>
        <v>Gold</v>
      </c>
      <c r="F374" s="14" t="s">
        <v>1488</v>
      </c>
      <c r="G374" s="16" t="str">
        <f>_xlfn.XLOOKUP(Sales_Transactions!$F374,Products!$A$2:$A$151,Products!$B$2:$B$151,"missing product")</f>
        <v>Fortune Gingelly Oil 250ml</v>
      </c>
      <c r="H374" s="16" t="str">
        <f>_xlfn.XLOOKUP(Sales_Transactions!$F374,Table9[Product_ID],Table9[Category],"Missing Catogory")</f>
        <v>Oil</v>
      </c>
      <c r="I374" s="16" t="s">
        <v>829</v>
      </c>
      <c r="J374" s="16" t="str">
        <f>_xlfn.XLOOKUP(Sales_Transactions!$I374,Store!$A$2:$A$181,Store!$B$2:$B$181,"Missing Store")</f>
        <v>FreshMart Mysuru Main Road</v>
      </c>
      <c r="K374" s="16" t="str">
        <f>_xlfn.XLOOKUP(Sales_Transactions!$I374,Store!$A$2:$A$181,Store!$D$2:$D$181,"East")</f>
        <v>South</v>
      </c>
      <c r="L374" s="16" t="s">
        <v>830</v>
      </c>
      <c r="M374" s="16" t="s">
        <v>6345</v>
      </c>
      <c r="N374" s="16" t="str">
        <f>_xlfn.XLOOKUP(Sales_Transactions!$L374,Table12[Employee_ID],Table12[Department],"Missing Department")</f>
        <v>Operations</v>
      </c>
      <c r="O374" s="16">
        <v>4</v>
      </c>
      <c r="P374" s="17">
        <v>106.97</v>
      </c>
      <c r="Q374" s="16">
        <v>20</v>
      </c>
      <c r="R374" s="17">
        <v>85.58</v>
      </c>
      <c r="S374" s="17">
        <v>393.64</v>
      </c>
      <c r="T374" s="17">
        <v>354.88</v>
      </c>
      <c r="U374" s="17">
        <v>38.76</v>
      </c>
      <c r="V374" s="16" t="s">
        <v>40</v>
      </c>
      <c r="W374" s="16" t="s">
        <v>24</v>
      </c>
      <c r="X374" s="16" t="s">
        <v>25</v>
      </c>
      <c r="Y374" s="16" t="s">
        <v>2259</v>
      </c>
      <c r="Z374" s="16" t="s">
        <v>27</v>
      </c>
    </row>
    <row r="375" spans="1:26" x14ac:dyDescent="0.3">
      <c r="A375" s="10" t="s">
        <v>4480</v>
      </c>
      <c r="B375" s="11">
        <v>46103</v>
      </c>
      <c r="C375" s="12" t="s">
        <v>1187</v>
      </c>
      <c r="D375" s="12" t="str">
        <f>_xlfn.XLOOKUP(Sales_Transactions!$C375,Customer!$A$2:$A$701,Customer!$B$2:$B$701,"Missing")</f>
        <v>Naveen Kumar</v>
      </c>
      <c r="E375" s="39" t="str">
        <f>_xlfn.XLOOKUP(Table14[[#This Row],[Customer_ID]],Table10[Customer_ID],Table10[Membership],"Missing Membership")</f>
        <v>Gold</v>
      </c>
      <c r="F375" s="10" t="s">
        <v>894</v>
      </c>
      <c r="G375" s="12" t="str">
        <f>_xlfn.XLOOKUP(Sales_Transactions!$F375,Products!$A$2:$A$151,Products!$B$2:$B$151,"missing product")</f>
        <v>Organic Fresh Fresh Fruits Pack v2</v>
      </c>
      <c r="H375" s="12" t="str">
        <f>_xlfn.XLOOKUP(Sales_Transactions!$F375,Table9[Product_ID],Table9[Category],"Missing Catogory")</f>
        <v>Fruits</v>
      </c>
      <c r="I375" s="12" t="s">
        <v>187</v>
      </c>
      <c r="J375" s="12" t="str">
        <f>_xlfn.XLOOKUP(Sales_Transactions!$I375,Store!$A$2:$A$181,Store!$B$2:$B$181,"Missing Store")</f>
        <v>FreshMart Bengaluru Circle</v>
      </c>
      <c r="K375" s="12" t="str">
        <f>_xlfn.XLOOKUP(Sales_Transactions!$I375,Store!$A$2:$A$181,Store!$D$2:$D$181,"East")</f>
        <v>South</v>
      </c>
      <c r="L375" s="12" t="s">
        <v>188</v>
      </c>
      <c r="M375" s="12" t="s">
        <v>6338</v>
      </c>
      <c r="N375" s="12" t="str">
        <f>_xlfn.XLOOKUP(Sales_Transactions!$L375,Table12[Employee_ID],Table12[Department],"Missing Department")</f>
        <v>Cashier</v>
      </c>
      <c r="O375" s="12">
        <v>7</v>
      </c>
      <c r="P375" s="13">
        <v>468.73</v>
      </c>
      <c r="Q375" s="12">
        <v>5</v>
      </c>
      <c r="R375" s="13">
        <v>164.06</v>
      </c>
      <c r="S375" s="13">
        <v>3584.61</v>
      </c>
      <c r="T375" s="13">
        <v>2591.2600000000002</v>
      </c>
      <c r="U375" s="13">
        <v>993.35</v>
      </c>
      <c r="V375" s="12" t="s">
        <v>40</v>
      </c>
      <c r="W375" s="12" t="s">
        <v>24</v>
      </c>
      <c r="X375" s="12" t="s">
        <v>25</v>
      </c>
      <c r="Y375" s="12" t="s">
        <v>817</v>
      </c>
      <c r="Z375" s="12" t="s">
        <v>27</v>
      </c>
    </row>
    <row r="376" spans="1:26" x14ac:dyDescent="0.3">
      <c r="A376" s="14" t="s">
        <v>4481</v>
      </c>
      <c r="B376" s="15">
        <v>46061</v>
      </c>
      <c r="C376" s="16" t="s">
        <v>1231</v>
      </c>
      <c r="D376" s="16" t="str">
        <f>_xlfn.XLOOKUP(Sales_Transactions!$C376,Customer!$A$2:$A$701,Customer!$B$2:$B$701,"Missing")</f>
        <v>Nirmala Chandran</v>
      </c>
      <c r="E376" s="38" t="str">
        <f>_xlfn.XLOOKUP(Table14[[#This Row],[Customer_ID]],Table10[Customer_ID],Table10[Membership],"Missing Membership")</f>
        <v>Silver</v>
      </c>
      <c r="F376" s="14" t="s">
        <v>904</v>
      </c>
      <c r="G376" s="16" t="str">
        <f>_xlfn.XLOOKUP(Sales_Transactions!$F376,Products!$A$2:$A$151,Products!$B$2:$B$151,"missing product")</f>
        <v>Nestle Curd 1kg</v>
      </c>
      <c r="H376" s="16" t="str">
        <f>_xlfn.XLOOKUP(Sales_Transactions!$F376,Table9[Product_ID],Table9[Category],"Missing Catogory")</f>
        <v>Dairy</v>
      </c>
      <c r="I376" s="16" t="s">
        <v>1161</v>
      </c>
      <c r="J376" s="16" t="str">
        <f>_xlfn.XLOOKUP(Sales_Transactions!$I376,Store!$A$2:$A$181,Store!$B$2:$B$181,"Missing Store")</f>
        <v>FreshMart Lucknow Extension</v>
      </c>
      <c r="K376" s="16" t="str">
        <f>_xlfn.XLOOKUP(Sales_Transactions!$I376,Store!$A$2:$A$181,Store!$D$2:$D$181,"East")</f>
        <v>North</v>
      </c>
      <c r="L376" s="16" t="s">
        <v>887</v>
      </c>
      <c r="M376" s="16" t="s">
        <v>6167</v>
      </c>
      <c r="N376" s="16" t="str">
        <f>_xlfn.XLOOKUP(Sales_Transactions!$L376,Table12[Employee_ID],Table12[Department],"Missing Department")</f>
        <v>Sales</v>
      </c>
      <c r="O376" s="16">
        <v>3</v>
      </c>
      <c r="P376" s="17">
        <v>464.41</v>
      </c>
      <c r="Q376" s="16">
        <v>20</v>
      </c>
      <c r="R376" s="17">
        <v>278.64999999999998</v>
      </c>
      <c r="S376" s="17">
        <v>1281.77</v>
      </c>
      <c r="T376" s="17">
        <v>1193.07</v>
      </c>
      <c r="U376" s="17">
        <v>88.7</v>
      </c>
      <c r="V376" s="16" t="s">
        <v>40</v>
      </c>
      <c r="W376" s="16" t="s">
        <v>24</v>
      </c>
      <c r="X376" s="16" t="s">
        <v>25</v>
      </c>
      <c r="Y376" s="16" t="s">
        <v>2048</v>
      </c>
      <c r="Z376" s="16" t="s">
        <v>27</v>
      </c>
    </row>
    <row r="377" spans="1:26" x14ac:dyDescent="0.3">
      <c r="A377" s="10" t="s">
        <v>4482</v>
      </c>
      <c r="B377" s="11">
        <v>45813</v>
      </c>
      <c r="C377" s="12" t="s">
        <v>1671</v>
      </c>
      <c r="D377" s="12" t="str">
        <f>_xlfn.XLOOKUP(Sales_Transactions!$C377,Customer!$A$2:$A$701,Customer!$B$2:$B$701,"Missing")</f>
        <v>Bhuvana Venkataraman</v>
      </c>
      <c r="E377" s="39" t="str">
        <f>_xlfn.XLOOKUP(Table14[[#This Row],[Customer_ID]],Table10[Customer_ID],Table10[Membership],"Missing Membership")</f>
        <v>Gold</v>
      </c>
      <c r="F377" s="10" t="s">
        <v>360</v>
      </c>
      <c r="G377" s="12" t="str">
        <f>_xlfn.XLOOKUP(Sales_Transactions!$F377,Products!$A$2:$A$151,Products!$B$2:$B$151,"missing product")</f>
        <v>Aachi Powdered Spices 200g v2</v>
      </c>
      <c r="H377" s="12" t="str">
        <f>_xlfn.XLOOKUP(Sales_Transactions!$F377,Table9[Product_ID],Table9[Category],"Missing Catogory")</f>
        <v>Masala</v>
      </c>
      <c r="I377" s="12" t="s">
        <v>1346</v>
      </c>
      <c r="J377" s="12" t="str">
        <f>_xlfn.XLOOKUP(Sales_Transactions!$I377,Store!$A$2:$A$181,Store!$B$2:$B$181,"Missing Store")</f>
        <v>FreshMart Chennai Central</v>
      </c>
      <c r="K377" s="12" t="str">
        <f>_xlfn.XLOOKUP(Sales_Transactions!$I377,Store!$A$2:$A$181,Store!$D$2:$D$181,"East")</f>
        <v>South</v>
      </c>
      <c r="L377" s="12" t="s">
        <v>4483</v>
      </c>
      <c r="M377" s="12" t="s">
        <v>6295</v>
      </c>
      <c r="N377" s="12" t="str">
        <f>_xlfn.XLOOKUP(Sales_Transactions!$L377,Table12[Employee_ID],Table12[Department],"Missing Department")</f>
        <v>Billing</v>
      </c>
      <c r="O377" s="12">
        <v>6</v>
      </c>
      <c r="P377" s="13">
        <v>389.82</v>
      </c>
      <c r="Q377" s="12">
        <v>10</v>
      </c>
      <c r="R377" s="13">
        <v>233.89</v>
      </c>
      <c r="S377" s="13">
        <v>2105.0300000000002</v>
      </c>
      <c r="T377" s="13">
        <v>1576.8</v>
      </c>
      <c r="U377" s="13">
        <v>528.23</v>
      </c>
      <c r="V377" s="12" t="s">
        <v>40</v>
      </c>
      <c r="W377" s="12" t="s">
        <v>24</v>
      </c>
      <c r="X377" s="12" t="s">
        <v>25</v>
      </c>
      <c r="Y377" s="12" t="s">
        <v>3736</v>
      </c>
      <c r="Z377" s="12" t="s">
        <v>49</v>
      </c>
    </row>
    <row r="378" spans="1:26" x14ac:dyDescent="0.3">
      <c r="A378" s="14" t="s">
        <v>4486</v>
      </c>
      <c r="B378" s="15">
        <v>45904</v>
      </c>
      <c r="C378" s="16" t="s">
        <v>993</v>
      </c>
      <c r="D378" s="16" t="str">
        <f>_xlfn.XLOOKUP(Sales_Transactions!$C378,Customer!$A$2:$A$701,Customer!$B$2:$B$701,"Missing")</f>
        <v>Karthik Achari</v>
      </c>
      <c r="E378" s="38" t="str">
        <f>_xlfn.XLOOKUP(Table14[[#This Row],[Customer_ID]],Table10[Customer_ID],Table10[Membership],"Missing Membership")</f>
        <v>Gold</v>
      </c>
      <c r="F378" s="14" t="s">
        <v>197</v>
      </c>
      <c r="G378" s="16" t="str">
        <f>_xlfn.XLOOKUP(Sales_Transactions!$F378,Products!$A$2:$A$151,Products!$B$2:$B$151,"missing product")</f>
        <v>Gold Winner Coconut Oil 2kg</v>
      </c>
      <c r="H378" s="16" t="str">
        <f>_xlfn.XLOOKUP(Sales_Transactions!$F378,Table9[Product_ID],Table9[Category],"Missing Catogory")</f>
        <v>Oil</v>
      </c>
      <c r="I378" s="16" t="s">
        <v>652</v>
      </c>
      <c r="J378" s="16" t="str">
        <f>_xlfn.XLOOKUP(Sales_Transactions!$I378,Store!$A$2:$A$181,Store!$B$2:$B$181,"Missing Store")</f>
        <v>FreshMart Delhi Extension</v>
      </c>
      <c r="K378" s="16" t="str">
        <f>_xlfn.XLOOKUP(Sales_Transactions!$I378,Store!$A$2:$A$181,Store!$D$2:$D$181,"East")</f>
        <v>North</v>
      </c>
      <c r="L378" s="16" t="s">
        <v>1219</v>
      </c>
      <c r="M378" s="16" t="s">
        <v>6347</v>
      </c>
      <c r="N378" s="16" t="str">
        <f>_xlfn.XLOOKUP(Sales_Transactions!$L378,Table12[Employee_ID],Table12[Department],"Missing Department")</f>
        <v>Store Manager</v>
      </c>
      <c r="O378" s="16">
        <v>5</v>
      </c>
      <c r="P378" s="17">
        <v>132.24</v>
      </c>
      <c r="Q378" s="16">
        <v>5</v>
      </c>
      <c r="R378" s="17">
        <v>33.06</v>
      </c>
      <c r="S378" s="17">
        <v>628.14</v>
      </c>
      <c r="T378" s="17">
        <v>544.6</v>
      </c>
      <c r="U378" s="17">
        <v>83.54</v>
      </c>
      <c r="V378" s="16" t="s">
        <v>40</v>
      </c>
      <c r="W378" s="16" t="s">
        <v>24</v>
      </c>
      <c r="X378" s="16" t="s">
        <v>25</v>
      </c>
      <c r="Y378" s="16" t="s">
        <v>2385</v>
      </c>
      <c r="Z378" s="16" t="s">
        <v>49</v>
      </c>
    </row>
    <row r="379" spans="1:26" x14ac:dyDescent="0.3">
      <c r="A379" s="10" t="s">
        <v>4487</v>
      </c>
      <c r="B379" s="11">
        <v>45817</v>
      </c>
      <c r="C379" s="12" t="s">
        <v>982</v>
      </c>
      <c r="D379" s="12" t="str">
        <f>_xlfn.XLOOKUP(Sales_Transactions!$C379,Customer!$A$2:$A$701,Customer!$B$2:$B$701,"Missing")</f>
        <v>Dhanya Achari</v>
      </c>
      <c r="E379" s="39" t="str">
        <f>_xlfn.XLOOKUP(Table14[[#This Row],[Customer_ID]],Table10[Customer_ID],Table10[Membership],"Missing Membership")</f>
        <v>Silver</v>
      </c>
      <c r="F379" s="10" t="s">
        <v>284</v>
      </c>
      <c r="G379" s="12" t="str">
        <f>_xlfn.XLOOKUP(Sales_Transactions!$F379,Products!$A$2:$A$151,Products!$B$2:$B$151,"missing product")</f>
        <v>Patanjali Shampoo Combo</v>
      </c>
      <c r="H379" s="12" t="str">
        <f>_xlfn.XLOOKUP(Sales_Transactions!$F379,Table9[Product_ID],Table9[Category],"Missing Catogory")</f>
        <v>Personal Care</v>
      </c>
      <c r="I379" s="12" t="s">
        <v>839</v>
      </c>
      <c r="J379" s="12" t="str">
        <f>_xlfn.XLOOKUP(Sales_Transactions!$I379,Store!$A$2:$A$181,Store!$B$2:$B$181,"Missing Store")</f>
        <v>FreshMart Nagpur Arcade</v>
      </c>
      <c r="K379" s="12" t="str">
        <f>_xlfn.XLOOKUP(Sales_Transactions!$I379,Store!$A$2:$A$181,Store!$D$2:$D$181,"East")</f>
        <v>West</v>
      </c>
      <c r="L379" s="12" t="s">
        <v>1462</v>
      </c>
      <c r="M379" s="12" t="s">
        <v>6334</v>
      </c>
      <c r="N379" s="12" t="str">
        <f>_xlfn.XLOOKUP(Sales_Transactions!$L379,Table12[Employee_ID],Table12[Department],"Missing Department")</f>
        <v>Inventory</v>
      </c>
      <c r="O379" s="12">
        <v>1</v>
      </c>
      <c r="P379" s="13">
        <v>73.83</v>
      </c>
      <c r="Q379" s="12">
        <v>0</v>
      </c>
      <c r="R379" s="13">
        <v>0</v>
      </c>
      <c r="S379" s="13">
        <v>73.83</v>
      </c>
      <c r="T379" s="13">
        <v>54.32</v>
      </c>
      <c r="U379" s="13">
        <v>19.510000000000002</v>
      </c>
      <c r="V379" s="12" t="s">
        <v>40</v>
      </c>
      <c r="W379" s="12" t="s">
        <v>24</v>
      </c>
      <c r="X379" s="12" t="s">
        <v>25</v>
      </c>
      <c r="Y379" s="12" t="s">
        <v>2038</v>
      </c>
      <c r="Z379" s="12" t="s">
        <v>49</v>
      </c>
    </row>
    <row r="380" spans="1:26" x14ac:dyDescent="0.3">
      <c r="A380" s="14" t="s">
        <v>4488</v>
      </c>
      <c r="B380" s="15">
        <v>45840</v>
      </c>
      <c r="C380" s="16" t="s">
        <v>191</v>
      </c>
      <c r="D380" s="16" t="str">
        <f>_xlfn.XLOOKUP(Sales_Transactions!$C380,Customer!$A$2:$A$701,Customer!$B$2:$B$701,"Missing")</f>
        <v>Mala Velan</v>
      </c>
      <c r="E380" s="38" t="str">
        <f>_xlfn.XLOOKUP(Table14[[#This Row],[Customer_ID]],Table10[Customer_ID],Table10[Membership],"Missing Membership")</f>
        <v>Silver</v>
      </c>
      <c r="F380" s="14" t="s">
        <v>776</v>
      </c>
      <c r="G380" s="16" t="str">
        <f>_xlfn.XLOOKUP(Sales_Transactions!$F380,Products!$A$2:$A$151,Products!$B$2:$B$151,"missing product")</f>
        <v>Vim Tissue 500g</v>
      </c>
      <c r="H380" s="16" t="str">
        <f>_xlfn.XLOOKUP(Sales_Transactions!$F380,Table9[Product_ID],Table9[Category],"Missing Catogory")</f>
        <v>Household</v>
      </c>
      <c r="I380" s="16" t="s">
        <v>192</v>
      </c>
      <c r="J380" s="16" t="str">
        <f>_xlfn.XLOOKUP(Sales_Transactions!$I380,Store!$A$2:$A$181,Store!$B$2:$B$181,"Missing Store")</f>
        <v>FreshMart Erode Heights</v>
      </c>
      <c r="K380" s="16" t="str">
        <f>_xlfn.XLOOKUP(Sales_Transactions!$I380,Store!$A$2:$A$181,Store!$D$2:$D$181,"East")</f>
        <v>South</v>
      </c>
      <c r="L380" s="16" t="s">
        <v>2919</v>
      </c>
      <c r="M380" s="16" t="s">
        <v>6136</v>
      </c>
      <c r="N380" s="16" t="str">
        <f>_xlfn.XLOOKUP(Sales_Transactions!$L380,Table12[Employee_ID],Table12[Department],"Missing Department")</f>
        <v>Billing</v>
      </c>
      <c r="O380" s="16">
        <v>3</v>
      </c>
      <c r="P380" s="17">
        <v>86.11</v>
      </c>
      <c r="Q380" s="16">
        <v>20</v>
      </c>
      <c r="R380" s="17">
        <v>51.67</v>
      </c>
      <c r="S380" s="17">
        <v>206.66</v>
      </c>
      <c r="T380" s="17">
        <v>204.51</v>
      </c>
      <c r="U380" s="17">
        <v>2.15</v>
      </c>
      <c r="V380" s="16" t="s">
        <v>40</v>
      </c>
      <c r="W380" s="16" t="s">
        <v>24</v>
      </c>
      <c r="X380" s="16" t="s">
        <v>33</v>
      </c>
      <c r="Y380" s="16" t="s">
        <v>2523</v>
      </c>
      <c r="Z380" s="16" t="s">
        <v>49</v>
      </c>
    </row>
    <row r="381" spans="1:26" x14ac:dyDescent="0.3">
      <c r="A381" s="10" t="s">
        <v>4500</v>
      </c>
      <c r="B381" s="11">
        <v>46017</v>
      </c>
      <c r="C381" s="12" t="s">
        <v>1209</v>
      </c>
      <c r="D381" s="12" t="str">
        <f>_xlfn.XLOOKUP(Sales_Transactions!$C381,Customer!$A$2:$A$701,Customer!$B$2:$B$701,"Missing")</f>
        <v>Suresh Balan</v>
      </c>
      <c r="E381" s="39" t="str">
        <f>_xlfn.XLOOKUP(Table14[[#This Row],[Customer_ID]],Table10[Customer_ID],Table10[Membership],"Missing Membership")</f>
        <v>Bronze</v>
      </c>
      <c r="F381" s="10" t="s">
        <v>226</v>
      </c>
      <c r="G381" s="12" t="str">
        <f>_xlfn.XLOOKUP(Sales_Transactions!$F381,Products!$A$2:$A$151,Products!$B$2:$B$151,"missing product")</f>
        <v>Colgate Shampoo Combo</v>
      </c>
      <c r="H381" s="12" t="str">
        <f>_xlfn.XLOOKUP(Sales_Transactions!$F381,Table9[Product_ID],Table9[Category],"Missing Catogory")</f>
        <v>Personal Care</v>
      </c>
      <c r="I381" s="12" t="s">
        <v>1063</v>
      </c>
      <c r="J381" s="12" t="str">
        <f>_xlfn.XLOOKUP(Sales_Transactions!$I381,Store!$A$2:$A$181,Store!$B$2:$B$181,"Missing Store")</f>
        <v>FreshMart Salem Complex</v>
      </c>
      <c r="K381" s="12" t="str">
        <f>_xlfn.XLOOKUP(Sales_Transactions!$I381,Store!$A$2:$A$181,Store!$D$2:$D$181,"East")</f>
        <v>South</v>
      </c>
      <c r="L381" s="12" t="s">
        <v>1064</v>
      </c>
      <c r="M381" s="12" t="s">
        <v>6322</v>
      </c>
      <c r="N381" s="12" t="str">
        <f>_xlfn.XLOOKUP(Sales_Transactions!$L381,Table12[Employee_ID],Table12[Department],"Missing Department")</f>
        <v>Sales</v>
      </c>
      <c r="O381" s="12">
        <v>2</v>
      </c>
      <c r="P381" s="13">
        <v>318.62</v>
      </c>
      <c r="Q381" s="12">
        <v>15</v>
      </c>
      <c r="R381" s="13">
        <v>95.59</v>
      </c>
      <c r="S381" s="13">
        <v>541.65</v>
      </c>
      <c r="T381" s="13">
        <v>443.44</v>
      </c>
      <c r="U381" s="13">
        <v>98.21</v>
      </c>
      <c r="V381" s="12" t="s">
        <v>40</v>
      </c>
      <c r="W381" s="12" t="s">
        <v>24</v>
      </c>
      <c r="X381" s="12" t="s">
        <v>25</v>
      </c>
      <c r="Y381" s="12" t="s">
        <v>3062</v>
      </c>
      <c r="Z381" s="12" t="s">
        <v>49</v>
      </c>
    </row>
    <row r="382" spans="1:26" x14ac:dyDescent="0.3">
      <c r="A382" s="14" t="s">
        <v>4501</v>
      </c>
      <c r="B382" s="15">
        <v>45963</v>
      </c>
      <c r="C382" s="16" t="s">
        <v>1562</v>
      </c>
      <c r="D382" s="16" t="str">
        <f>_xlfn.XLOOKUP(Sales_Transactions!$C382,Customer!$A$2:$A$701,Customer!$B$2:$B$701,"Missing")</f>
        <v>Hariharan Gounder</v>
      </c>
      <c r="E382" s="38" t="str">
        <f>_xlfn.XLOOKUP(Table14[[#This Row],[Customer_ID]],Table10[Customer_ID],Table10[Membership],"Missing Membership")</f>
        <v>Gold</v>
      </c>
      <c r="F382" s="14" t="s">
        <v>1648</v>
      </c>
      <c r="G382" s="16" t="str">
        <f>_xlfn.XLOOKUP(Sales_Transactions!$F382,Products!$A$2:$A$151,Products!$B$2:$B$151,"missing product")</f>
        <v>Patanjali Shampoo 2kg</v>
      </c>
      <c r="H382" s="16" t="str">
        <f>_xlfn.XLOOKUP(Sales_Transactions!$F382,Table9[Product_ID],Table9[Category],"Missing Catogory")</f>
        <v>Personal Care</v>
      </c>
      <c r="I382" s="16" t="s">
        <v>670</v>
      </c>
      <c r="J382" s="16" t="str">
        <f>_xlfn.XLOOKUP(Sales_Transactions!$I382,Store!$A$2:$A$181,Store!$B$2:$B$181,"Missing Store")</f>
        <v>FreshMart Mumbai Extension</v>
      </c>
      <c r="K382" s="16" t="str">
        <f>_xlfn.XLOOKUP(Sales_Transactions!$I382,Store!$A$2:$A$181,Store!$D$2:$D$181,"East")</f>
        <v>West</v>
      </c>
      <c r="L382" s="16" t="s">
        <v>661</v>
      </c>
      <c r="M382" s="16" t="s">
        <v>4808</v>
      </c>
      <c r="N382" s="16" t="str">
        <f>_xlfn.XLOOKUP(Sales_Transactions!$L382,Table12[Employee_ID],Table12[Department],"Missing Department")</f>
        <v>Cashier</v>
      </c>
      <c r="O382" s="16">
        <v>8</v>
      </c>
      <c r="P382" s="17">
        <v>260.52</v>
      </c>
      <c r="Q382" s="16">
        <v>5</v>
      </c>
      <c r="R382" s="17">
        <v>104.21</v>
      </c>
      <c r="S382" s="17">
        <v>2276.94</v>
      </c>
      <c r="T382" s="17">
        <v>1287.8399999999999</v>
      </c>
      <c r="U382" s="17">
        <v>989.1</v>
      </c>
      <c r="V382" s="16" t="s">
        <v>40</v>
      </c>
      <c r="W382" s="16" t="s">
        <v>24</v>
      </c>
      <c r="X382" s="16" t="s">
        <v>25</v>
      </c>
      <c r="Y382" s="16" t="s">
        <v>2406</v>
      </c>
      <c r="Z382" s="16" t="s">
        <v>27</v>
      </c>
    </row>
    <row r="383" spans="1:26" x14ac:dyDescent="0.3">
      <c r="A383" s="10" t="s">
        <v>4505</v>
      </c>
      <c r="B383" s="11">
        <v>45961</v>
      </c>
      <c r="C383" s="12" t="s">
        <v>476</v>
      </c>
      <c r="D383" s="12" t="str">
        <f>_xlfn.XLOOKUP(Sales_Transactions!$C383,Customer!$A$2:$A$701,Customer!$B$2:$B$701,"Missing")</f>
        <v>Ramesh Devi</v>
      </c>
      <c r="E383" s="39" t="str">
        <f>_xlfn.XLOOKUP(Table14[[#This Row],[Customer_ID]],Table10[Customer_ID],Table10[Membership],"Missing Membership")</f>
        <v>Gold</v>
      </c>
      <c r="F383" s="10" t="s">
        <v>231</v>
      </c>
      <c r="G383" s="12" t="str">
        <f>_xlfn.XLOOKUP(Sales_Transactions!$F383,Products!$A$2:$A$151,Products!$B$2:$B$151,"missing product")</f>
        <v>Cadbury Chips 1kg</v>
      </c>
      <c r="H383" s="12" t="str">
        <f>_xlfn.XLOOKUP(Sales_Transactions!$F383,Table9[Product_ID],Table9[Category],"Missing Catogory")</f>
        <v>Snacks</v>
      </c>
      <c r="I383" s="12" t="s">
        <v>297</v>
      </c>
      <c r="J383" s="12" t="str">
        <f>_xlfn.XLOOKUP(Sales_Transactions!$I383,Store!$A$2:$A$181,Store!$B$2:$B$181,"Missing Store")</f>
        <v>FreshMart Kochi Circle</v>
      </c>
      <c r="K383" s="12" t="str">
        <f>_xlfn.XLOOKUP(Sales_Transactions!$I383,Store!$A$2:$A$181,Store!$D$2:$D$181,"East")</f>
        <v>South</v>
      </c>
      <c r="L383" s="12" t="s">
        <v>1714</v>
      </c>
      <c r="M383" s="12" t="s">
        <v>5067</v>
      </c>
      <c r="N383" s="12" t="str">
        <f>_xlfn.XLOOKUP(Sales_Transactions!$L383,Table12[Employee_ID],Table12[Department],"Missing Department")</f>
        <v>Sales</v>
      </c>
      <c r="O383" s="12">
        <v>5</v>
      </c>
      <c r="P383" s="13">
        <v>447.25</v>
      </c>
      <c r="Q383" s="12">
        <v>0</v>
      </c>
      <c r="R383" s="13">
        <v>0</v>
      </c>
      <c r="S383" s="13">
        <v>2236.25</v>
      </c>
      <c r="T383" s="13">
        <v>1544.7</v>
      </c>
      <c r="U383" s="13">
        <v>691.55</v>
      </c>
      <c r="V383" s="12" t="s">
        <v>40</v>
      </c>
      <c r="W383" s="12" t="s">
        <v>24</v>
      </c>
      <c r="X383" s="12" t="s">
        <v>55</v>
      </c>
      <c r="Y383" s="12" t="s">
        <v>4506</v>
      </c>
      <c r="Z383" s="12" t="s">
        <v>49</v>
      </c>
    </row>
    <row r="384" spans="1:26" x14ac:dyDescent="0.3">
      <c r="A384" s="14" t="s">
        <v>4518</v>
      </c>
      <c r="B384" s="15">
        <v>45824</v>
      </c>
      <c r="C384" s="16" t="s">
        <v>3112</v>
      </c>
      <c r="D384" s="16" t="str">
        <f>_xlfn.XLOOKUP(Sales_Transactions!$C384,Customer!$A$2:$A$701,Customer!$B$2:$B$701,"Missing")</f>
        <v>Hari Raj</v>
      </c>
      <c r="E384" s="38" t="str">
        <f>_xlfn.XLOOKUP(Table14[[#This Row],[Customer_ID]],Table10[Customer_ID],Table10[Membership],"Missing Membership")</f>
        <v>Gold</v>
      </c>
      <c r="F384" s="14" t="s">
        <v>170</v>
      </c>
      <c r="G384" s="16" t="str">
        <f>_xlfn.XLOOKUP(Sales_Transactions!$F384,Products!$A$2:$A$151,Products!$B$2:$B$151,"missing product")</f>
        <v>Aachi Idli Rice 500g</v>
      </c>
      <c r="H384" s="16" t="str">
        <f>_xlfn.XLOOKUP(Sales_Transactions!$F384,Table9[Product_ID],Table9[Category],"Missing Catogory")</f>
        <v>Rice</v>
      </c>
      <c r="I384" s="16" t="s">
        <v>66</v>
      </c>
      <c r="J384" s="16" t="str">
        <f>_xlfn.XLOOKUP(Sales_Transactions!$I384,Store!$A$2:$A$181,Store!$B$2:$B$181,"Missing Store")</f>
        <v>FreshMart Coimbatore Plaza</v>
      </c>
      <c r="K384" s="16" t="str">
        <f>_xlfn.XLOOKUP(Sales_Transactions!$I384,Store!$A$2:$A$181,Store!$D$2:$D$181,"East")</f>
        <v>South</v>
      </c>
      <c r="L384" s="16" t="s">
        <v>373</v>
      </c>
      <c r="M384" s="16" t="s">
        <v>6181</v>
      </c>
      <c r="N384" s="16" t="str">
        <f>_xlfn.XLOOKUP(Sales_Transactions!$L384,Table12[Employee_ID],Table12[Department],"Missing Department")</f>
        <v>Sales</v>
      </c>
      <c r="O384" s="16">
        <v>7</v>
      </c>
      <c r="P384" s="17">
        <v>233.9</v>
      </c>
      <c r="Q384" s="16">
        <v>15</v>
      </c>
      <c r="R384" s="17">
        <v>245.59</v>
      </c>
      <c r="S384" s="17">
        <v>1391.71</v>
      </c>
      <c r="T384" s="17">
        <v>1336.3</v>
      </c>
      <c r="U384" s="17">
        <v>55.41</v>
      </c>
      <c r="V384" s="16" t="s">
        <v>40</v>
      </c>
      <c r="W384" s="16" t="s">
        <v>24</v>
      </c>
      <c r="X384" s="16" t="s">
        <v>25</v>
      </c>
      <c r="Y384" s="16" t="s">
        <v>346</v>
      </c>
      <c r="Z384" s="16" t="s">
        <v>49</v>
      </c>
    </row>
    <row r="385" spans="1:26" x14ac:dyDescent="0.3">
      <c r="A385" s="10" t="s">
        <v>4526</v>
      </c>
      <c r="B385" s="11">
        <v>46003</v>
      </c>
      <c r="C385" s="12" t="s">
        <v>3408</v>
      </c>
      <c r="D385" s="12" t="str">
        <f>_xlfn.XLOOKUP(Sales_Transactions!$C385,Customer!$A$2:$A$701,Customer!$B$2:$B$701,"Missing")</f>
        <v>Kannan Chettiar</v>
      </c>
      <c r="E385" s="39" t="str">
        <f>_xlfn.XLOOKUP(Table14[[#This Row],[Customer_ID]],Table10[Customer_ID],Table10[Membership],"Missing Membership")</f>
        <v>Bronze</v>
      </c>
      <c r="F385" s="10" t="s">
        <v>124</v>
      </c>
      <c r="G385" s="12" t="str">
        <f>_xlfn.XLOOKUP(Sales_Transactions!$F385,Products!$A$2:$A$151,Products!$B$2:$B$151,"missing product")</f>
        <v>Aavin Milk Pack</v>
      </c>
      <c r="H385" s="12" t="str">
        <f>_xlfn.XLOOKUP(Sales_Transactions!$F385,Table9[Product_ID],Table9[Category],"Missing Catogory")</f>
        <v>Dairy</v>
      </c>
      <c r="I385" s="12" t="s">
        <v>297</v>
      </c>
      <c r="J385" s="12" t="str">
        <f>_xlfn.XLOOKUP(Sales_Transactions!$I385,Store!$A$2:$A$181,Store!$B$2:$B$181,"Missing Store")</f>
        <v>FreshMart Kochi Circle</v>
      </c>
      <c r="K385" s="12" t="str">
        <f>_xlfn.XLOOKUP(Sales_Transactions!$I385,Store!$A$2:$A$181,Store!$D$2:$D$181,"East")</f>
        <v>South</v>
      </c>
      <c r="L385" s="12" t="s">
        <v>298</v>
      </c>
      <c r="M385" s="12" t="s">
        <v>6254</v>
      </c>
      <c r="N385" s="12" t="str">
        <f>_xlfn.XLOOKUP(Sales_Transactions!$L385,Table12[Employee_ID],Table12[Department],"Missing Department")</f>
        <v>Sales</v>
      </c>
      <c r="O385" s="12">
        <v>1</v>
      </c>
      <c r="P385" s="13">
        <v>397.22</v>
      </c>
      <c r="Q385" s="12">
        <v>0</v>
      </c>
      <c r="R385" s="13">
        <v>0</v>
      </c>
      <c r="S385" s="13">
        <v>397.22</v>
      </c>
      <c r="T385" s="13">
        <v>319.37</v>
      </c>
      <c r="U385" s="13">
        <v>77.849999999999994</v>
      </c>
      <c r="V385" s="12" t="s">
        <v>40</v>
      </c>
      <c r="W385" s="12" t="s">
        <v>24</v>
      </c>
      <c r="X385" s="12" t="s">
        <v>25</v>
      </c>
      <c r="Y385" s="12" t="s">
        <v>630</v>
      </c>
      <c r="Z385" s="12" t="s">
        <v>49</v>
      </c>
    </row>
    <row r="386" spans="1:26" x14ac:dyDescent="0.3">
      <c r="A386" s="14" t="s">
        <v>4534</v>
      </c>
      <c r="B386" s="15">
        <v>45753</v>
      </c>
      <c r="C386" s="16" t="s">
        <v>152</v>
      </c>
      <c r="D386" s="16" t="str">
        <f>_xlfn.XLOOKUP(Sales_Transactions!$C386,Customer!$A$2:$A$701,Customer!$B$2:$B$701,"Missing")</f>
        <v>Balamurugan Menon</v>
      </c>
      <c r="E386" s="38" t="str">
        <f>_xlfn.XLOOKUP(Table14[[#This Row],[Customer_ID]],Table10[Customer_ID],Table10[Membership],"Missing Membership")</f>
        <v>Gold</v>
      </c>
      <c r="F386" s="14" t="s">
        <v>2548</v>
      </c>
      <c r="G386" s="16" t="str">
        <f>_xlfn.XLOOKUP(Sales_Transactions!$F386,Products!$A$2:$A$151,Products!$B$2:$B$151,"missing product")</f>
        <v>Himalaya Soap 250ml</v>
      </c>
      <c r="H386" s="16" t="str">
        <f>_xlfn.XLOOKUP(Sales_Transactions!$F386,Table9[Product_ID],Table9[Category],"Missing Catogory")</f>
        <v>Personal Care</v>
      </c>
      <c r="I386" s="16" t="s">
        <v>912</v>
      </c>
      <c r="J386" s="16" t="str">
        <f>_xlfn.XLOOKUP(Sales_Transactions!$I386,Store!$A$2:$A$181,Store!$B$2:$B$181,"Missing Store")</f>
        <v>FreshMart Bengaluru Colony</v>
      </c>
      <c r="K386" s="16" t="str">
        <f>_xlfn.XLOOKUP(Sales_Transactions!$I386,Store!$A$2:$A$181,Store!$D$2:$D$181,"East")</f>
        <v>South</v>
      </c>
      <c r="L386" s="16" t="s">
        <v>2030</v>
      </c>
      <c r="M386" s="16" t="s">
        <v>6316</v>
      </c>
      <c r="N386" s="16" t="str">
        <f>_xlfn.XLOOKUP(Sales_Transactions!$L386,Table12[Employee_ID],Table12[Department],"Missing Department")</f>
        <v>Sales</v>
      </c>
      <c r="O386" s="16">
        <v>4</v>
      </c>
      <c r="P386" s="17">
        <v>82.71</v>
      </c>
      <c r="Q386" s="16">
        <v>0</v>
      </c>
      <c r="R386" s="17">
        <v>0</v>
      </c>
      <c r="S386" s="17">
        <v>380.47</v>
      </c>
      <c r="T386" s="17">
        <v>217</v>
      </c>
      <c r="U386" s="17">
        <v>163.47</v>
      </c>
      <c r="V386" s="16" t="s">
        <v>40</v>
      </c>
      <c r="W386" s="16" t="s">
        <v>24</v>
      </c>
      <c r="X386" s="16" t="s">
        <v>25</v>
      </c>
      <c r="Y386" s="16" t="s">
        <v>2161</v>
      </c>
      <c r="Z386" s="16" t="s">
        <v>27</v>
      </c>
    </row>
    <row r="387" spans="1:26" x14ac:dyDescent="0.3">
      <c r="A387" s="10" t="s">
        <v>4548</v>
      </c>
      <c r="B387" s="11">
        <v>46060</v>
      </c>
      <c r="C387" s="12" t="s">
        <v>2437</v>
      </c>
      <c r="D387" s="12" t="str">
        <f>_xlfn.XLOOKUP(Sales_Transactions!$C387,Customer!$A$2:$A$701,Customer!$B$2:$B$701,"Missing")</f>
        <v>Dhanya Chandran</v>
      </c>
      <c r="E387" s="39" t="str">
        <f>_xlfn.XLOOKUP(Table14[[#This Row],[Customer_ID]],Table10[Customer_ID],Table10[Membership],"Missing Membership")</f>
        <v>Silver</v>
      </c>
      <c r="F387" s="10" t="s">
        <v>1224</v>
      </c>
      <c r="G387" s="12" t="str">
        <f>_xlfn.XLOOKUP(Sales_Transactions!$F387,Products!$A$2:$A$151,Products!$B$2:$B$151,"missing product")</f>
        <v>Harvest Gold Cookies Pack</v>
      </c>
      <c r="H387" s="12" t="str">
        <f>_xlfn.XLOOKUP(Sales_Transactions!$F387,Table9[Product_ID],Table9[Category],"Missing Catogory")</f>
        <v xml:space="preserve"> Bakery</v>
      </c>
      <c r="I387" s="12" t="s">
        <v>503</v>
      </c>
      <c r="J387" s="12" t="str">
        <f>_xlfn.XLOOKUP(Sales_Transactions!$I387,Store!$A$2:$A$181,Store!$B$2:$B$181,"Missing Store")</f>
        <v>FreshMart Nagpur Plaza</v>
      </c>
      <c r="K387" s="12" t="str">
        <f>_xlfn.XLOOKUP(Sales_Transactions!$I387,Store!$A$2:$A$181,Store!$D$2:$D$181,"East")</f>
        <v>West</v>
      </c>
      <c r="L387" s="12" t="s">
        <v>1633</v>
      </c>
      <c r="M387" s="12" t="s">
        <v>4705</v>
      </c>
      <c r="N387" s="12" t="str">
        <f>_xlfn.XLOOKUP(Sales_Transactions!$L387,Table12[Employee_ID],Table12[Department],"Missing Department")</f>
        <v>Sales</v>
      </c>
      <c r="O387" s="12">
        <v>4</v>
      </c>
      <c r="P387" s="13">
        <v>182.3</v>
      </c>
      <c r="Q387" s="12">
        <v>15</v>
      </c>
      <c r="R387" s="13">
        <v>109.38</v>
      </c>
      <c r="S387" s="13">
        <v>712.79</v>
      </c>
      <c r="T387" s="13">
        <v>430.4</v>
      </c>
      <c r="U387" s="13">
        <v>282.39</v>
      </c>
      <c r="V387" s="12" t="s">
        <v>40</v>
      </c>
      <c r="W387" s="12" t="s">
        <v>24</v>
      </c>
      <c r="X387" s="12" t="s">
        <v>55</v>
      </c>
      <c r="Y387" s="12" t="s">
        <v>1500</v>
      </c>
      <c r="Z387" s="12" t="s">
        <v>27</v>
      </c>
    </row>
    <row r="388" spans="1:26" x14ac:dyDescent="0.3">
      <c r="A388" s="14" t="s">
        <v>4551</v>
      </c>
      <c r="B388" s="15">
        <v>46103</v>
      </c>
      <c r="C388" s="16" t="s">
        <v>2258</v>
      </c>
      <c r="D388" s="16" t="str">
        <f>_xlfn.XLOOKUP(Sales_Transactions!$C388,Customer!$A$2:$A$701,Customer!$B$2:$B$701,"Missing")</f>
        <v>Vasanthi Sekar</v>
      </c>
      <c r="E388" s="38" t="str">
        <f>_xlfn.XLOOKUP(Table14[[#This Row],[Customer_ID]],Table10[Customer_ID],Table10[Membership],"Missing Membership")</f>
        <v>Silver</v>
      </c>
      <c r="F388" s="14" t="s">
        <v>284</v>
      </c>
      <c r="G388" s="16" t="str">
        <f>_xlfn.XLOOKUP(Sales_Transactions!$F388,Products!$A$2:$A$151,Products!$B$2:$B$151,"missing product")</f>
        <v>Patanjali Shampoo Combo</v>
      </c>
      <c r="H388" s="16" t="str">
        <f>_xlfn.XLOOKUP(Sales_Transactions!$F388,Table9[Product_ID],Table9[Category],"Missing Catogory")</f>
        <v>Personal Care</v>
      </c>
      <c r="I388" s="16" t="s">
        <v>464</v>
      </c>
      <c r="J388" s="16" t="str">
        <f>_xlfn.XLOOKUP(Sales_Transactions!$I388,Store!$A$2:$A$181,Store!$B$2:$B$181,"Missing Store")</f>
        <v>FreshMart Delhi Complex</v>
      </c>
      <c r="K388" s="16" t="str">
        <f>_xlfn.XLOOKUP(Sales_Transactions!$I388,Store!$A$2:$A$181,Store!$D$2:$D$181,"East")</f>
        <v>North</v>
      </c>
      <c r="L388" s="16" t="s">
        <v>4073</v>
      </c>
      <c r="M388" s="16" t="s">
        <v>6169</v>
      </c>
      <c r="N388" s="16" t="str">
        <f>_xlfn.XLOOKUP(Sales_Transactions!$L388,Table12[Employee_ID],Table12[Department],"Missing Department")</f>
        <v>Billing</v>
      </c>
      <c r="O388" s="16">
        <v>4</v>
      </c>
      <c r="P388" s="17">
        <v>73.83</v>
      </c>
      <c r="Q388" s="16">
        <v>10</v>
      </c>
      <c r="R388" s="17">
        <v>29.53</v>
      </c>
      <c r="S388" s="17">
        <v>305.66000000000003</v>
      </c>
      <c r="T388" s="17">
        <v>217.28</v>
      </c>
      <c r="U388" s="17">
        <v>88.38</v>
      </c>
      <c r="V388" s="16" t="s">
        <v>40</v>
      </c>
      <c r="W388" s="16" t="s">
        <v>24</v>
      </c>
      <c r="X388" s="16" t="s">
        <v>25</v>
      </c>
      <c r="Y388" s="16" t="s">
        <v>1316</v>
      </c>
      <c r="Z388" s="16" t="s">
        <v>27</v>
      </c>
    </row>
    <row r="389" spans="1:26" x14ac:dyDescent="0.3">
      <c r="A389" s="10" t="s">
        <v>4553</v>
      </c>
      <c r="B389" s="11">
        <v>45819</v>
      </c>
      <c r="C389" s="12" t="s">
        <v>1581</v>
      </c>
      <c r="D389" s="12" t="str">
        <f>_xlfn.XLOOKUP(Sales_Transactions!$C389,Customer!$A$2:$A$701,Customer!$B$2:$B$701,"Missing")</f>
        <v>Kishore Subramaniam</v>
      </c>
      <c r="E389" s="39" t="str">
        <f>_xlfn.XLOOKUP(Table14[[#This Row],[Customer_ID]],Table10[Customer_ID],Table10[Membership],"Missing Membership")</f>
        <v>Silver</v>
      </c>
      <c r="F389" s="10" t="s">
        <v>337</v>
      </c>
      <c r="G389" s="12" t="str">
        <f>_xlfn.XLOOKUP(Sales_Transactions!$F389,Products!$A$2:$A$151,Products!$B$2:$B$151,"missing product")</f>
        <v>Dove Shampoo 500g</v>
      </c>
      <c r="H389" s="12" t="str">
        <f>_xlfn.XLOOKUP(Sales_Transactions!$F389,Table9[Product_ID],Table9[Category],"Missing Catogory")</f>
        <v>Personal Care</v>
      </c>
      <c r="I389" s="12" t="s">
        <v>1308</v>
      </c>
      <c r="J389" s="12" t="str">
        <f>_xlfn.XLOOKUP(Sales_Transactions!$I389,Store!$A$2:$A$181,Store!$B$2:$B$181,"Missing Store")</f>
        <v>FreshMart Mysuru Heights</v>
      </c>
      <c r="K389" s="12" t="str">
        <f>_xlfn.XLOOKUP(Sales_Transactions!$I389,Store!$A$2:$A$181,Store!$D$2:$D$181,"East")</f>
        <v>South</v>
      </c>
      <c r="L389" s="12" t="s">
        <v>2797</v>
      </c>
      <c r="M389" s="12" t="s">
        <v>6285</v>
      </c>
      <c r="N389" s="12" t="str">
        <f>_xlfn.XLOOKUP(Sales_Transactions!$L389,Table12[Employee_ID],Table12[Department],"Missing Department")</f>
        <v>Operations</v>
      </c>
      <c r="O389" s="12">
        <v>5</v>
      </c>
      <c r="P389" s="13">
        <v>186.38</v>
      </c>
      <c r="Q389" s="12">
        <v>0</v>
      </c>
      <c r="R389" s="13">
        <v>0</v>
      </c>
      <c r="S389" s="13">
        <v>931.9</v>
      </c>
      <c r="T389" s="13">
        <v>678.3</v>
      </c>
      <c r="U389" s="13">
        <v>253.6</v>
      </c>
      <c r="V389" s="12" t="s">
        <v>40</v>
      </c>
      <c r="W389" s="12" t="s">
        <v>24</v>
      </c>
      <c r="X389" s="12" t="s">
        <v>25</v>
      </c>
      <c r="Y389" s="12" t="s">
        <v>211</v>
      </c>
      <c r="Z389" s="12" t="s">
        <v>49</v>
      </c>
    </row>
    <row r="390" spans="1:26" x14ac:dyDescent="0.3">
      <c r="A390" s="14" t="s">
        <v>4556</v>
      </c>
      <c r="B390" s="15">
        <v>45928</v>
      </c>
      <c r="C390" s="16" t="s">
        <v>2691</v>
      </c>
      <c r="D390" s="16" t="str">
        <f>_xlfn.XLOOKUP(Sales_Transactions!$C390,Customer!$A$2:$A$701,Customer!$B$2:$B$701,"Missing")</f>
        <v>Elango Raj</v>
      </c>
      <c r="E390" s="38" t="str">
        <f>_xlfn.XLOOKUP(Table14[[#This Row],[Customer_ID]],Table10[Customer_ID],Table10[Membership],"Missing Membership")</f>
        <v>Silver</v>
      </c>
      <c r="F390" s="14" t="s">
        <v>604</v>
      </c>
      <c r="G390" s="16" t="str">
        <f>_xlfn.XLOOKUP(Sales_Transactions!$F390,Products!$A$2:$A$151,Products!$B$2:$B$151,"missing product")</f>
        <v>Organic Fresh Fresh Vegetables 200g</v>
      </c>
      <c r="H390" s="16" t="str">
        <f>_xlfn.XLOOKUP(Sales_Transactions!$F390,Table9[Product_ID],Table9[Category],"Missing Catogory")</f>
        <v>Vegetables</v>
      </c>
      <c r="I390" s="16" t="s">
        <v>863</v>
      </c>
      <c r="J390" s="16" t="str">
        <f>_xlfn.XLOOKUP(Sales_Transactions!$I390,Store!$A$2:$A$181,Store!$B$2:$B$181,"Missing Store")</f>
        <v>FreshMart Kochi Extension</v>
      </c>
      <c r="K390" s="16" t="str">
        <f>_xlfn.XLOOKUP(Sales_Transactions!$I390,Store!$A$2:$A$181,Store!$D$2:$D$181,"East")</f>
        <v>South</v>
      </c>
      <c r="L390" s="16" t="s">
        <v>2874</v>
      </c>
      <c r="M390" s="16" t="s">
        <v>6038</v>
      </c>
      <c r="N390" s="16" t="str">
        <f>_xlfn.XLOOKUP(Sales_Transactions!$L390,Table12[Employee_ID],Table12[Department],"Missing Department")</f>
        <v>Sales</v>
      </c>
      <c r="O390" s="16">
        <v>1</v>
      </c>
      <c r="P390" s="17">
        <v>75.680000000000007</v>
      </c>
      <c r="Q390" s="16">
        <v>0</v>
      </c>
      <c r="R390" s="17">
        <v>0</v>
      </c>
      <c r="S390" s="17">
        <v>87.03</v>
      </c>
      <c r="T390" s="17">
        <v>62.14</v>
      </c>
      <c r="U390" s="17">
        <v>24.89</v>
      </c>
      <c r="V390" s="16" t="s">
        <v>40</v>
      </c>
      <c r="W390" s="16" t="s">
        <v>24</v>
      </c>
      <c r="X390" s="16" t="s">
        <v>25</v>
      </c>
      <c r="Y390" s="16" t="s">
        <v>898</v>
      </c>
      <c r="Z390" s="16" t="s">
        <v>27</v>
      </c>
    </row>
    <row r="391" spans="1:26" x14ac:dyDescent="0.3">
      <c r="A391" s="10" t="s">
        <v>4559</v>
      </c>
      <c r="B391" s="11">
        <v>46054</v>
      </c>
      <c r="C391" s="12" t="s">
        <v>2058</v>
      </c>
      <c r="D391" s="12" t="str">
        <f>_xlfn.XLOOKUP(Sales_Transactions!$C391,Customer!$A$2:$A$701,Customer!$B$2:$B$701,"Missing")</f>
        <v>Vani Rao</v>
      </c>
      <c r="E391" s="39" t="str">
        <f>_xlfn.XLOOKUP(Table14[[#This Row],[Customer_ID]],Table10[Customer_ID],Table10[Membership],"Missing Membership")</f>
        <v>Silver</v>
      </c>
      <c r="F391" s="10" t="s">
        <v>754</v>
      </c>
      <c r="G391" s="12" t="str">
        <f>_xlfn.XLOOKUP(Sales_Transactions!$F391,Products!$A$2:$A$151,Products!$B$2:$B$151,"missing product")</f>
        <v>MDH Powdered Spices 200g</v>
      </c>
      <c r="H391" s="12" t="str">
        <f>_xlfn.XLOOKUP(Sales_Transactions!$F391,Table9[Product_ID],Table9[Category],"Missing Catogory")</f>
        <v>Masala</v>
      </c>
      <c r="I391" s="12" t="s">
        <v>1189</v>
      </c>
      <c r="J391" s="12" t="str">
        <f>_xlfn.XLOOKUP(Sales_Transactions!$I391,Store!$A$2:$A$181,Store!$B$2:$B$181,"Missing Store")</f>
        <v>FreshMart Guwahati Heights</v>
      </c>
      <c r="K391" s="12" t="str">
        <f>_xlfn.XLOOKUP(Sales_Transactions!$I391,Store!$A$2:$A$181,Store!$D$2:$D$181,"East")</f>
        <v>East</v>
      </c>
      <c r="L391" s="12" t="s">
        <v>3783</v>
      </c>
      <c r="M391" s="12" t="s">
        <v>6191</v>
      </c>
      <c r="N391" s="12" t="str">
        <f>_xlfn.XLOOKUP(Sales_Transactions!$L391,Table12[Employee_ID],Table12[Department],"Missing Department")</f>
        <v>Sales</v>
      </c>
      <c r="O391" s="12">
        <v>4</v>
      </c>
      <c r="P391" s="13">
        <v>442.14</v>
      </c>
      <c r="Q391" s="12">
        <v>5</v>
      </c>
      <c r="R391" s="13">
        <v>88.43</v>
      </c>
      <c r="S391" s="13">
        <v>1932.15</v>
      </c>
      <c r="T391" s="13">
        <v>1407.48</v>
      </c>
      <c r="U391" s="13">
        <v>524.66999999999996</v>
      </c>
      <c r="V391" s="12" t="s">
        <v>4560</v>
      </c>
      <c r="W391" s="12" t="s">
        <v>24</v>
      </c>
      <c r="X391" s="12" t="s">
        <v>25</v>
      </c>
      <c r="Y391" s="12" t="s">
        <v>2806</v>
      </c>
      <c r="Z391" s="12" t="s">
        <v>27</v>
      </c>
    </row>
    <row r="392" spans="1:26" x14ac:dyDescent="0.3">
      <c r="A392" s="14" t="s">
        <v>4578</v>
      </c>
      <c r="B392" s="15">
        <v>45861</v>
      </c>
      <c r="C392" s="16" t="s">
        <v>2316</v>
      </c>
      <c r="D392" s="16" t="str">
        <f>_xlfn.XLOOKUP(Sales_Transactions!$C392,Customer!$A$2:$A$701,Customer!$B$2:$B$701,"Missing")</f>
        <v>Dhanya Murugan</v>
      </c>
      <c r="E392" s="38" t="str">
        <f>_xlfn.XLOOKUP(Table14[[#This Row],[Customer_ID]],Table10[Customer_ID],Table10[Membership],"Missing Membership")</f>
        <v>Bronze</v>
      </c>
      <c r="F392" s="14" t="s">
        <v>264</v>
      </c>
      <c r="G392" s="16" t="str">
        <f>_xlfn.XLOOKUP(Sales_Transactions!$F392,Products!$A$2:$A$151,Products!$B$2:$B$151,"missing product")</f>
        <v>Nescafe Soft Drinks Pack</v>
      </c>
      <c r="H392" s="16" t="str">
        <f>_xlfn.XLOOKUP(Sales_Transactions!$F392,Table9[Product_ID],Table9[Category],"Missing Catogory")</f>
        <v>Beverages</v>
      </c>
      <c r="I392" s="16" t="s">
        <v>291</v>
      </c>
      <c r="J392" s="16" t="str">
        <f>_xlfn.XLOOKUP(Sales_Transactions!$I392,Store!$A$2:$A$181,Store!$B$2:$B$181,"Missing Store")</f>
        <v>FreshMart Chennai Main Road</v>
      </c>
      <c r="K392" s="16" t="str">
        <f>_xlfn.XLOOKUP(Sales_Transactions!$I392,Store!$A$2:$A$181,Store!$D$2:$D$181,"East")</f>
        <v>South</v>
      </c>
      <c r="L392" s="16" t="s">
        <v>86</v>
      </c>
      <c r="M392" s="16" t="s">
        <v>6274</v>
      </c>
      <c r="N392" s="16" t="str">
        <f>_xlfn.XLOOKUP(Sales_Transactions!$L392,Table12[Employee_ID],Table12[Department],"Missing Department")</f>
        <v>Billing</v>
      </c>
      <c r="O392" s="16">
        <v>4</v>
      </c>
      <c r="P392" s="17">
        <v>383.51</v>
      </c>
      <c r="Q392" s="16">
        <v>15</v>
      </c>
      <c r="R392" s="17">
        <v>230.11</v>
      </c>
      <c r="S392" s="17">
        <v>1303.93</v>
      </c>
      <c r="T392" s="17">
        <v>1143.5999999999999</v>
      </c>
      <c r="U392" s="17">
        <v>160.33000000000001</v>
      </c>
      <c r="V392" s="16" t="s">
        <v>40</v>
      </c>
      <c r="W392" s="16" t="s">
        <v>24</v>
      </c>
      <c r="X392" s="16" t="s">
        <v>55</v>
      </c>
      <c r="Y392" s="16" t="s">
        <v>2421</v>
      </c>
      <c r="Z392" s="16" t="s">
        <v>49</v>
      </c>
    </row>
    <row r="393" spans="1:26" x14ac:dyDescent="0.3">
      <c r="A393" s="10" t="s">
        <v>4587</v>
      </c>
      <c r="B393" s="11">
        <v>45886</v>
      </c>
      <c r="C393" s="12" t="s">
        <v>1694</v>
      </c>
      <c r="D393" s="12" t="str">
        <f>_xlfn.XLOOKUP(Sales_Transactions!$C393,Customer!$A$2:$A$701,Customer!$B$2:$B$701,"Missing")</f>
        <v>Hemalatha Murugan</v>
      </c>
      <c r="E393" s="39" t="str">
        <f>_xlfn.XLOOKUP(Table14[[#This Row],[Customer_ID]],Table10[Customer_ID],Table10[Membership],"Missing Membership")</f>
        <v>Bronze</v>
      </c>
      <c r="F393" s="10" t="s">
        <v>1676</v>
      </c>
      <c r="G393" s="12" t="str">
        <f>_xlfn.XLOOKUP(Sales_Transactions!$F393,Products!$A$2:$A$151,Products!$B$2:$B$151,"missing product")</f>
        <v>Amul Butter 1L</v>
      </c>
      <c r="H393" s="12" t="str">
        <f>_xlfn.XLOOKUP(Sales_Transactions!$F393,Table9[Product_ID],Table9[Category],"Missing Catogory")</f>
        <v>Dairy</v>
      </c>
      <c r="I393" s="12" t="s">
        <v>1680</v>
      </c>
      <c r="J393" s="12" t="str">
        <f>_xlfn.XLOOKUP(Sales_Transactions!$I393,Store!$A$2:$A$181,Store!$B$2:$B$181,"Missing Store")</f>
        <v>FreshMart Hyderabad Market</v>
      </c>
      <c r="K393" s="12" t="str">
        <f>_xlfn.XLOOKUP(Sales_Transactions!$I393,Store!$A$2:$A$181,Store!$D$2:$D$181,"East")</f>
        <v>South</v>
      </c>
      <c r="L393" s="12" t="s">
        <v>1643</v>
      </c>
      <c r="M393" s="12" t="s">
        <v>5479</v>
      </c>
      <c r="N393" s="12" t="str">
        <f>_xlfn.XLOOKUP(Sales_Transactions!$L393,Table12[Employee_ID],Table12[Department],"Missing Department")</f>
        <v>Sales</v>
      </c>
      <c r="O393" s="12">
        <v>1</v>
      </c>
      <c r="P393" s="13">
        <v>342.27</v>
      </c>
      <c r="Q393" s="12">
        <v>10</v>
      </c>
      <c r="R393" s="13">
        <v>34.229999999999997</v>
      </c>
      <c r="S393" s="13">
        <v>354.25</v>
      </c>
      <c r="T393" s="13">
        <v>266.10000000000002</v>
      </c>
      <c r="U393" s="13">
        <v>88.15</v>
      </c>
      <c r="V393" s="12" t="s">
        <v>40</v>
      </c>
      <c r="W393" s="12" t="s">
        <v>24</v>
      </c>
      <c r="X393" s="12" t="s">
        <v>25</v>
      </c>
      <c r="Y393" s="12" t="s">
        <v>352</v>
      </c>
      <c r="Z393" s="12" t="s">
        <v>27</v>
      </c>
    </row>
    <row r="394" spans="1:26" x14ac:dyDescent="0.3">
      <c r="A394" s="14" t="s">
        <v>4588</v>
      </c>
      <c r="B394" s="15">
        <v>45963</v>
      </c>
      <c r="C394" s="16" t="s">
        <v>1694</v>
      </c>
      <c r="D394" s="16" t="str">
        <f>_xlfn.XLOOKUP(Sales_Transactions!$C394,Customer!$A$2:$A$701,Customer!$B$2:$B$701,"Missing")</f>
        <v>Hemalatha Murugan</v>
      </c>
      <c r="E394" s="38" t="str">
        <f>_xlfn.XLOOKUP(Table14[[#This Row],[Customer_ID]],Table10[Customer_ID],Table10[Membership],"Missing Membership")</f>
        <v>Bronze</v>
      </c>
      <c r="F394" s="14" t="s">
        <v>253</v>
      </c>
      <c r="G394" s="16" t="str">
        <f>_xlfn.XLOOKUP(Sales_Transactions!$F394,Products!$A$2:$A$151,Products!$B$2:$B$151,"missing product")</f>
        <v>Gold Winner Coconut Oil 2kg v2</v>
      </c>
      <c r="H394" s="16" t="str">
        <f>_xlfn.XLOOKUP(Sales_Transactions!$F394,Table9[Product_ID],Table9[Category],"Missing Catogory")</f>
        <v>Oil</v>
      </c>
      <c r="I394" s="16" t="s">
        <v>459</v>
      </c>
      <c r="J394" s="16" t="str">
        <f>_xlfn.XLOOKUP(Sales_Transactions!$I394,Store!$A$2:$A$181,Store!$B$2:$B$181,"Missing Store")</f>
        <v>FreshMart Erode Plaza</v>
      </c>
      <c r="K394" s="16" t="str">
        <f>_xlfn.XLOOKUP(Sales_Transactions!$I394,Store!$A$2:$A$181,Store!$D$2:$D$181,"East")</f>
        <v>South</v>
      </c>
      <c r="L394" s="16" t="s">
        <v>460</v>
      </c>
      <c r="M394" s="16" t="s">
        <v>6292</v>
      </c>
      <c r="N394" s="16" t="str">
        <f>_xlfn.XLOOKUP(Sales_Transactions!$L394,Table12[Employee_ID],Table12[Department],"Missing Department")</f>
        <v>Billing</v>
      </c>
      <c r="O394" s="16">
        <v>3</v>
      </c>
      <c r="P394" s="17">
        <v>219.39</v>
      </c>
      <c r="Q394" s="16">
        <v>0</v>
      </c>
      <c r="R394" s="17">
        <v>0</v>
      </c>
      <c r="S394" s="17">
        <v>756.9</v>
      </c>
      <c r="T394" s="17">
        <v>586.32000000000005</v>
      </c>
      <c r="U394" s="17">
        <v>170.58</v>
      </c>
      <c r="V394" s="16" t="s">
        <v>40</v>
      </c>
      <c r="W394" s="16" t="s">
        <v>24</v>
      </c>
      <c r="X394" s="16" t="s">
        <v>25</v>
      </c>
      <c r="Y394" s="16" t="s">
        <v>2554</v>
      </c>
      <c r="Z394" s="16" t="s">
        <v>27</v>
      </c>
    </row>
    <row r="395" spans="1:26" x14ac:dyDescent="0.3">
      <c r="A395" s="10" t="s">
        <v>4593</v>
      </c>
      <c r="B395" s="11">
        <v>45990</v>
      </c>
      <c r="C395" s="12" t="s">
        <v>413</v>
      </c>
      <c r="D395" s="12" t="str">
        <f>_xlfn.XLOOKUP(Sales_Transactions!$C395,Customer!$A$2:$A$701,Customer!$B$2:$B$701,"Missing")</f>
        <v>Gopal Prabhu</v>
      </c>
      <c r="E395" s="39" t="str">
        <f>_xlfn.XLOOKUP(Table14[[#This Row],[Customer_ID]],Table10[Customer_ID],Table10[Membership],"Missing Membership")</f>
        <v>Gold</v>
      </c>
      <c r="F395" s="10" t="s">
        <v>371</v>
      </c>
      <c r="G395" s="12" t="str">
        <f>_xlfn.XLOOKUP(Sales_Transactions!$F395,Products!$A$2:$A$151,Products!$B$2:$B$151,"missing product")</f>
        <v>Tata Tea Soft Drinks 500g</v>
      </c>
      <c r="H395" s="12" t="str">
        <f>_xlfn.XLOOKUP(Sales_Transactions!$F395,Table9[Product_ID],Table9[Category],"Missing Catogory")</f>
        <v>Beverages</v>
      </c>
      <c r="I395" s="12" t="s">
        <v>209</v>
      </c>
      <c r="J395" s="12" t="str">
        <f>_xlfn.XLOOKUP(Sales_Transactions!$I395,Store!$A$2:$A$181,Store!$B$2:$B$181,"Missing Store")</f>
        <v>FreshMart Kochi Gardens</v>
      </c>
      <c r="K395" s="12" t="str">
        <f>_xlfn.XLOOKUP(Sales_Transactions!$I395,Store!$A$2:$A$181,Store!$D$2:$D$181,"East")</f>
        <v>South</v>
      </c>
      <c r="L395" s="12" t="s">
        <v>210</v>
      </c>
      <c r="M395" s="12" t="s">
        <v>6149</v>
      </c>
      <c r="N395" s="12" t="str">
        <f>_xlfn.XLOOKUP(Sales_Transactions!$L395,Table12[Employee_ID],Table12[Department],"Missing Department")</f>
        <v>Cashier</v>
      </c>
      <c r="O395" s="12">
        <v>8</v>
      </c>
      <c r="P395" s="13">
        <v>429.84</v>
      </c>
      <c r="Q395" s="12">
        <v>5</v>
      </c>
      <c r="R395" s="13">
        <v>171.94</v>
      </c>
      <c r="S395" s="13">
        <v>3756.8</v>
      </c>
      <c r="T395" s="13">
        <v>2479.84</v>
      </c>
      <c r="U395" s="13">
        <v>1276.96</v>
      </c>
      <c r="V395" s="12" t="s">
        <v>40</v>
      </c>
      <c r="W395" s="12" t="s">
        <v>24</v>
      </c>
      <c r="X395" s="12" t="s">
        <v>55</v>
      </c>
      <c r="Y395" s="12" t="s">
        <v>2197</v>
      </c>
      <c r="Z395" s="12" t="s">
        <v>27</v>
      </c>
    </row>
    <row r="396" spans="1:26" x14ac:dyDescent="0.3">
      <c r="A396" s="14" t="s">
        <v>4594</v>
      </c>
      <c r="B396" s="15">
        <v>45961</v>
      </c>
      <c r="C396" s="16" t="s">
        <v>2147</v>
      </c>
      <c r="D396" s="16" t="str">
        <f>_xlfn.XLOOKUP(Sales_Transactions!$C396,Customer!$A$2:$A$701,Customer!$B$2:$B$701,"Missing")</f>
        <v>Prasath Nathan</v>
      </c>
      <c r="E396" s="38" t="str">
        <f>_xlfn.XLOOKUP(Table14[[#This Row],[Customer_ID]],Table10[Customer_ID],Table10[Membership],"Missing Membership")</f>
        <v>Silver</v>
      </c>
      <c r="F396" s="14" t="s">
        <v>337</v>
      </c>
      <c r="G396" s="16" t="str">
        <f>_xlfn.XLOOKUP(Sales_Transactions!$F396,Products!$A$2:$A$151,Products!$B$2:$B$151,"missing product")</f>
        <v>Dove Shampoo 500g</v>
      </c>
      <c r="H396" s="16" t="str">
        <f>_xlfn.XLOOKUP(Sales_Transactions!$F396,Table9[Product_ID],Table9[Category],"Missing Catogory")</f>
        <v>Personal Care</v>
      </c>
      <c r="I396" s="16" t="s">
        <v>599</v>
      </c>
      <c r="J396" s="16" t="str">
        <f>_xlfn.XLOOKUP(Sales_Transactions!$I396,Store!$A$2:$A$181,Store!$B$2:$B$181,"Missing Store")</f>
        <v>FreshMart Kochi Bypass</v>
      </c>
      <c r="K396" s="16" t="str">
        <f>_xlfn.XLOOKUP(Sales_Transactions!$I396,Store!$A$2:$A$181,Store!$D$2:$D$181,"East")</f>
        <v>South</v>
      </c>
      <c r="L396" s="16" t="s">
        <v>1004</v>
      </c>
      <c r="M396" s="16" t="s">
        <v>6232</v>
      </c>
      <c r="N396" s="16" t="str">
        <f>_xlfn.XLOOKUP(Sales_Transactions!$L396,Table12[Employee_ID],Table12[Department],"Missing Department")</f>
        <v>Inventory</v>
      </c>
      <c r="O396" s="16">
        <v>5</v>
      </c>
      <c r="P396" s="17">
        <v>186.38</v>
      </c>
      <c r="Q396" s="16">
        <v>5</v>
      </c>
      <c r="R396" s="17">
        <v>46.59</v>
      </c>
      <c r="S396" s="17">
        <v>885.31</v>
      </c>
      <c r="T396" s="17">
        <v>678.3</v>
      </c>
      <c r="U396" s="17">
        <v>207.01</v>
      </c>
      <c r="V396" s="16" t="s">
        <v>40</v>
      </c>
      <c r="W396" s="16" t="s">
        <v>24</v>
      </c>
      <c r="X396" s="16" t="s">
        <v>25</v>
      </c>
      <c r="Y396" s="16" t="s">
        <v>901</v>
      </c>
      <c r="Z396" s="16" t="s">
        <v>49</v>
      </c>
    </row>
    <row r="397" spans="1:26" x14ac:dyDescent="0.3">
      <c r="A397" s="10" t="s">
        <v>4604</v>
      </c>
      <c r="B397" s="11">
        <v>46098</v>
      </c>
      <c r="C397" s="12" t="s">
        <v>938</v>
      </c>
      <c r="D397" s="12" t="str">
        <f>_xlfn.XLOOKUP(Sales_Transactions!$C397,Customer!$A$2:$A$701,Customer!$B$2:$B$701,"Missing")</f>
        <v>Dinesh Nair</v>
      </c>
      <c r="E397" s="39" t="str">
        <f>_xlfn.XLOOKUP(Table14[[#This Row],[Customer_ID]],Table10[Customer_ID],Table10[Membership],"Missing Membership")</f>
        <v>Silver</v>
      </c>
      <c r="F397" s="10" t="s">
        <v>280</v>
      </c>
      <c r="G397" s="12" t="str">
        <f>_xlfn.XLOOKUP(Sales_Transactions!$F397,Products!$A$2:$A$151,Products!$B$2:$B$151,"missing product")</f>
        <v>Nescafe Coffee 500g</v>
      </c>
      <c r="H397" s="12" t="str">
        <f>_xlfn.XLOOKUP(Sales_Transactions!$F397,Table9[Product_ID],Table9[Category],"Missing Catogory")</f>
        <v>Beverages</v>
      </c>
      <c r="I397" s="12" t="s">
        <v>1371</v>
      </c>
      <c r="J397" s="12" t="str">
        <f>_xlfn.XLOOKUP(Sales_Transactions!$I397,Store!$A$2:$A$181,Store!$B$2:$B$181,"Missing Store")</f>
        <v>FreshMart Hyderabad Colony</v>
      </c>
      <c r="K397" s="12" t="str">
        <f>_xlfn.XLOOKUP(Sales_Transactions!$I397,Store!$A$2:$A$181,Store!$D$2:$D$181,"East")</f>
        <v>South</v>
      </c>
      <c r="L397" s="12" t="s">
        <v>1372</v>
      </c>
      <c r="M397" s="12" t="s">
        <v>6354</v>
      </c>
      <c r="N397" s="12" t="str">
        <f>_xlfn.XLOOKUP(Sales_Transactions!$L397,Table12[Employee_ID],Table12[Department],"Missing Department")</f>
        <v>Sales</v>
      </c>
      <c r="O397" s="12">
        <v>3</v>
      </c>
      <c r="P397" s="13">
        <v>124.84</v>
      </c>
      <c r="Q397" s="12">
        <v>0</v>
      </c>
      <c r="R397" s="13">
        <v>0</v>
      </c>
      <c r="S397" s="13">
        <v>374.52</v>
      </c>
      <c r="T397" s="13">
        <v>292.05</v>
      </c>
      <c r="U397" s="13">
        <v>82.47</v>
      </c>
      <c r="V397" s="12" t="s">
        <v>40</v>
      </c>
      <c r="W397" s="12" t="s">
        <v>24</v>
      </c>
      <c r="X397" s="12" t="s">
        <v>25</v>
      </c>
      <c r="Y397" s="12" t="s">
        <v>1902</v>
      </c>
      <c r="Z397" s="12" t="s">
        <v>49</v>
      </c>
    </row>
    <row r="398" spans="1:26" x14ac:dyDescent="0.3">
      <c r="A398" s="14" t="s">
        <v>4610</v>
      </c>
      <c r="B398" s="15">
        <v>45872</v>
      </c>
      <c r="C398" s="16" t="s">
        <v>1041</v>
      </c>
      <c r="D398" s="16" t="str">
        <f>_xlfn.XLOOKUP(Sales_Transactions!$C398,Customer!$A$2:$A$701,Customer!$B$2:$B$701,"Missing")</f>
        <v>Devi Pillai</v>
      </c>
      <c r="E398" s="38" t="str">
        <f>_xlfn.XLOOKUP(Table14[[#This Row],[Customer_ID]],Table10[Customer_ID],Table10[Membership],"Missing Membership")</f>
        <v>Bronze</v>
      </c>
      <c r="F398" s="14" t="s">
        <v>52</v>
      </c>
      <c r="G398" s="16" t="str">
        <f>_xlfn.XLOOKUP(Sales_Transactions!$F398,Products!$A$2:$A$151,Products!$B$2:$B$151,"missing product")</f>
        <v>Aavin Milk Pack v2</v>
      </c>
      <c r="H398" s="16" t="str">
        <f>_xlfn.XLOOKUP(Sales_Transactions!$F398,Table9[Product_ID],Table9[Category],"Missing Catogory")</f>
        <v>Dairy</v>
      </c>
      <c r="I398" s="16" t="s">
        <v>432</v>
      </c>
      <c r="J398" s="16" t="str">
        <f>_xlfn.XLOOKUP(Sales_Transactions!$I398,Store!$A$2:$A$181,Store!$B$2:$B$181,"Missing Store")</f>
        <v>FreshMart Surat Central</v>
      </c>
      <c r="K398" s="16" t="str">
        <f>_xlfn.XLOOKUP(Sales_Transactions!$I398,Store!$A$2:$A$181,Store!$D$2:$D$181,"East")</f>
        <v>West</v>
      </c>
      <c r="L398" s="16" t="s">
        <v>1139</v>
      </c>
      <c r="M398" s="16" t="s">
        <v>6177</v>
      </c>
      <c r="N398" s="16" t="str">
        <f>_xlfn.XLOOKUP(Sales_Transactions!$L398,Table12[Employee_ID],Table12[Department],"Missing Department")</f>
        <v>Operations</v>
      </c>
      <c r="O398" s="16">
        <v>2</v>
      </c>
      <c r="P398" s="17">
        <v>313.47000000000003</v>
      </c>
      <c r="Q398" s="16">
        <v>10</v>
      </c>
      <c r="R398" s="17">
        <v>62.69</v>
      </c>
      <c r="S398" s="17">
        <v>648.89</v>
      </c>
      <c r="T398" s="17">
        <v>492.24</v>
      </c>
      <c r="U398" s="17">
        <v>156.65</v>
      </c>
      <c r="V398" s="16" t="s">
        <v>40</v>
      </c>
      <c r="W398" s="16" t="s">
        <v>24</v>
      </c>
      <c r="X398" s="16" t="s">
        <v>25</v>
      </c>
      <c r="Y398" s="16" t="s">
        <v>910</v>
      </c>
      <c r="Z398" s="16" t="s">
        <v>27</v>
      </c>
    </row>
    <row r="399" spans="1:26" x14ac:dyDescent="0.3">
      <c r="A399" s="10" t="s">
        <v>3714</v>
      </c>
      <c r="B399" s="11">
        <v>45941</v>
      </c>
      <c r="C399" s="12" t="s">
        <v>2537</v>
      </c>
      <c r="D399" s="12" t="str">
        <f>_xlfn.XLOOKUP(Sales_Transactions!$C399,Customer!$A$2:$A$701,Customer!$B$2:$B$701,"Missing")</f>
        <v>Latha Nathan</v>
      </c>
      <c r="E399" s="39" t="str">
        <f>_xlfn.XLOOKUP(Table14[[#This Row],[Customer_ID]],Table10[Customer_ID],Table10[Membership],"Missing Membership")</f>
        <v>Gold</v>
      </c>
      <c r="F399" s="10" t="s">
        <v>571</v>
      </c>
      <c r="G399" s="12" t="str">
        <f>_xlfn.XLOOKUP(Sales_Transactions!$F399,Products!$A$2:$A$151,Products!$B$2:$B$151,"missing product")</f>
        <v>Vim Floor Cleaner 1L</v>
      </c>
      <c r="H399" s="12" t="str">
        <f>_xlfn.XLOOKUP(Sales_Transactions!$F399,Table9[Product_ID],Table9[Category],"Missing Catogory")</f>
        <v>Cleaning</v>
      </c>
      <c r="I399" s="12" t="s">
        <v>350</v>
      </c>
      <c r="J399" s="12" t="str">
        <f>_xlfn.XLOOKUP(Sales_Transactions!$I399,Store!$A$2:$A$181,Store!$B$2:$B$181,"Missing Store")</f>
        <v>FreshMart Tiruppur Square</v>
      </c>
      <c r="K399" s="12" t="str">
        <f>_xlfn.XLOOKUP(Sales_Transactions!$I399,Store!$A$2:$A$181,Store!$D$2:$D$181,"East")</f>
        <v>South</v>
      </c>
      <c r="L399" s="12" t="s">
        <v>1258</v>
      </c>
      <c r="M399" s="12" t="s">
        <v>6369</v>
      </c>
      <c r="N399" s="12" t="str">
        <f>_xlfn.XLOOKUP(Sales_Transactions!$L399,Table12[Employee_ID],Table12[Department],"Missing Department")</f>
        <v>Billing</v>
      </c>
      <c r="O399" s="12">
        <v>4</v>
      </c>
      <c r="P399" s="13">
        <v>47.48</v>
      </c>
      <c r="Q399" s="12">
        <v>0</v>
      </c>
      <c r="R399" s="13">
        <v>0</v>
      </c>
      <c r="S399" s="13">
        <v>218.41</v>
      </c>
      <c r="T399" s="13">
        <v>146.6</v>
      </c>
      <c r="U399" s="13">
        <v>71.81</v>
      </c>
      <c r="V399" s="12" t="s">
        <v>47</v>
      </c>
      <c r="W399" s="12" t="s">
        <v>24</v>
      </c>
      <c r="X399" s="12" t="s">
        <v>25</v>
      </c>
      <c r="Y399" s="12" t="s">
        <v>1609</v>
      </c>
      <c r="Z399" s="12" t="s">
        <v>27</v>
      </c>
    </row>
    <row r="400" spans="1:26" x14ac:dyDescent="0.3">
      <c r="A400" s="14" t="s">
        <v>42</v>
      </c>
      <c r="B400" s="15">
        <v>45848</v>
      </c>
      <c r="C400" s="16" t="s">
        <v>43</v>
      </c>
      <c r="D400" s="16" t="str">
        <f>_xlfn.XLOOKUP(Sales_Transactions!$C400,Customer!$A$2:$A$701,Customer!$B$2:$B$701,"Missing")</f>
        <v>Lokesh Chandran</v>
      </c>
      <c r="E400" s="38" t="str">
        <f>_xlfn.XLOOKUP(Table14[[#This Row],[Customer_ID]],Table10[Customer_ID],Table10[Membership],"Missing Membership")</f>
        <v>Silver</v>
      </c>
      <c r="F400" s="14" t="s">
        <v>44</v>
      </c>
      <c r="G400" s="16" t="str">
        <f>_xlfn.XLOOKUP(Sales_Transactions!$F400,Products!$A$2:$A$151,Products!$B$2:$B$151,"missing product")</f>
        <v>Britannia Buns 2kg</v>
      </c>
      <c r="H400" s="16" t="str">
        <f>_xlfn.XLOOKUP(Sales_Transactions!$F400,Table9[Product_ID],Table9[Category],"Missing Catogory")</f>
        <v>Bakery</v>
      </c>
      <c r="I400" s="16" t="s">
        <v>45</v>
      </c>
      <c r="J400" s="16" t="str">
        <f>_xlfn.XLOOKUP(Sales_Transactions!$I400,Store!$A$2:$A$181,Store!$B$2:$B$181,"Missing Store")</f>
        <v>FreshMart Ahmedabad Enclave</v>
      </c>
      <c r="K400" s="16" t="str">
        <f>_xlfn.XLOOKUP(Sales_Transactions!$I400,Store!$A$2:$A$181,Store!$D$2:$D$181,"East")</f>
        <v>West</v>
      </c>
      <c r="L400" s="16" t="s">
        <v>46</v>
      </c>
      <c r="M400" s="16" t="s">
        <v>5189</v>
      </c>
      <c r="N400" s="16" t="str">
        <f>_xlfn.XLOOKUP(Sales_Transactions!$L400,Table12[Employee_ID],Table12[Department],"Missing Department")</f>
        <v>Inventory</v>
      </c>
      <c r="O400" s="16">
        <v>2</v>
      </c>
      <c r="P400" s="17">
        <v>398.25</v>
      </c>
      <c r="Q400" s="16">
        <v>20</v>
      </c>
      <c r="R400" s="17">
        <v>159.30000000000001</v>
      </c>
      <c r="S400" s="17">
        <v>637.20000000000005</v>
      </c>
      <c r="T400" s="17">
        <v>473.08</v>
      </c>
      <c r="U400" s="17">
        <v>164.12</v>
      </c>
      <c r="V400" s="16" t="s">
        <v>47</v>
      </c>
      <c r="W400" s="16" t="s">
        <v>24</v>
      </c>
      <c r="X400" s="16" t="s">
        <v>25</v>
      </c>
      <c r="Y400" s="16" t="s">
        <v>48</v>
      </c>
      <c r="Z400" s="16" t="s">
        <v>49</v>
      </c>
    </row>
    <row r="401" spans="1:26" x14ac:dyDescent="0.3">
      <c r="A401" s="10" t="s">
        <v>50</v>
      </c>
      <c r="B401" s="11">
        <v>45844</v>
      </c>
      <c r="C401" s="12" t="s">
        <v>51</v>
      </c>
      <c r="D401" s="12" t="str">
        <f>_xlfn.XLOOKUP(Sales_Transactions!$C401,Customer!$A$2:$A$701,Customer!$B$2:$B$701,"Missing")</f>
        <v>Raghav Selvam</v>
      </c>
      <c r="E401" s="39" t="str">
        <f>_xlfn.XLOOKUP(Table14[[#This Row],[Customer_ID]],Table10[Customer_ID],Table10[Membership],"Missing Membership")</f>
        <v>Gold</v>
      </c>
      <c r="F401" s="10" t="s">
        <v>52</v>
      </c>
      <c r="G401" s="12" t="str">
        <f>_xlfn.XLOOKUP(Sales_Transactions!$F401,Products!$A$2:$A$151,Products!$B$2:$B$151,"missing product")</f>
        <v>Aavin Milk Pack v2</v>
      </c>
      <c r="H401" s="12" t="str">
        <f>_xlfn.XLOOKUP(Sales_Transactions!$F401,Table9[Product_ID],Table9[Category],"Missing Catogory")</f>
        <v>Dairy</v>
      </c>
      <c r="I401" s="12" t="s">
        <v>53</v>
      </c>
      <c r="J401" s="12" t="str">
        <f>_xlfn.XLOOKUP(Sales_Transactions!$I401,Store!$A$2:$A$181,Store!$B$2:$B$181,"Missing Store")</f>
        <v>FreshMart Surat Enclave</v>
      </c>
      <c r="K401" s="12" t="str">
        <f>_xlfn.XLOOKUP(Sales_Transactions!$I401,Store!$A$2:$A$181,Store!$D$2:$D$181,"East")</f>
        <v>West</v>
      </c>
      <c r="L401" s="12" t="s">
        <v>54</v>
      </c>
      <c r="M401" s="12" t="s">
        <v>6302</v>
      </c>
      <c r="N401" s="12" t="str">
        <f>_xlfn.XLOOKUP(Sales_Transactions!$L401,Table12[Employee_ID],Table12[Department],"Missing Department")</f>
        <v>Sales</v>
      </c>
      <c r="O401" s="12">
        <v>4</v>
      </c>
      <c r="P401" s="13">
        <v>351.96</v>
      </c>
      <c r="Q401" s="12">
        <v>15</v>
      </c>
      <c r="R401" s="13">
        <v>211.18</v>
      </c>
      <c r="S401" s="13">
        <v>1376.16</v>
      </c>
      <c r="T401" s="13">
        <v>984.48</v>
      </c>
      <c r="U401" s="13">
        <v>391.68</v>
      </c>
      <c r="V401" s="12" t="s">
        <v>47</v>
      </c>
      <c r="W401" s="12" t="s">
        <v>24</v>
      </c>
      <c r="X401" s="12" t="s">
        <v>55</v>
      </c>
      <c r="Y401" s="12" t="s">
        <v>56</v>
      </c>
      <c r="Z401" s="12" t="s">
        <v>27</v>
      </c>
    </row>
    <row r="402" spans="1:26" x14ac:dyDescent="0.3">
      <c r="A402" s="14" t="s">
        <v>93</v>
      </c>
      <c r="B402" s="15">
        <v>46092</v>
      </c>
      <c r="C402" s="16" t="s">
        <v>94</v>
      </c>
      <c r="D402" s="16" t="str">
        <f>_xlfn.XLOOKUP(Sales_Transactions!$C402,Customer!$A$2:$A$701,Customer!$B$2:$B$701,"Missing")</f>
        <v>Dhanush Nathan</v>
      </c>
      <c r="E402" s="38" t="str">
        <f>_xlfn.XLOOKUP(Table14[[#This Row],[Customer_ID]],Table10[Customer_ID],Table10[Membership],"Missing Membership")</f>
        <v>Bronze</v>
      </c>
      <c r="F402" s="14" t="s">
        <v>95</v>
      </c>
      <c r="G402" s="16" t="str">
        <f>_xlfn.XLOOKUP(Sales_Transactions!$F402,Products!$A$2:$A$151,Products!$B$2:$B$151,"missing product")</f>
        <v>Lizol Dishwash 200g</v>
      </c>
      <c r="H402" s="16" t="str">
        <f>_xlfn.XLOOKUP(Sales_Transactions!$F402,Table9[Product_ID],Table9[Category],"Missing Catogory")</f>
        <v>Cleaning</v>
      </c>
      <c r="I402" s="16" t="s">
        <v>96</v>
      </c>
      <c r="J402" s="16" t="str">
        <f>_xlfn.XLOOKUP(Sales_Transactions!$I402,Store!$A$2:$A$181,Store!$B$2:$B$181,"Missing Store")</f>
        <v>FreshMart Delhi Crossing</v>
      </c>
      <c r="K402" s="16" t="str">
        <f>_xlfn.XLOOKUP(Sales_Transactions!$I402,Store!$A$2:$A$181,Store!$D$2:$D$181,"East")</f>
        <v>North</v>
      </c>
      <c r="L402" s="16" t="s">
        <v>97</v>
      </c>
      <c r="M402" s="16" t="s">
        <v>6212</v>
      </c>
      <c r="N402" s="16" t="str">
        <f>_xlfn.XLOOKUP(Sales_Transactions!$L402,Table12[Employee_ID],Table12[Department],"Missing Department")</f>
        <v>Sales</v>
      </c>
      <c r="O402" s="16">
        <v>2</v>
      </c>
      <c r="P402" s="17">
        <v>522.78</v>
      </c>
      <c r="Q402" s="16">
        <v>0</v>
      </c>
      <c r="R402" s="17">
        <v>0</v>
      </c>
      <c r="S402" s="17">
        <v>1045.56</v>
      </c>
      <c r="T402" s="17">
        <v>791.74</v>
      </c>
      <c r="U402" s="17">
        <v>253.82</v>
      </c>
      <c r="V402" s="16" t="s">
        <v>47</v>
      </c>
      <c r="W402" s="16" t="s">
        <v>24</v>
      </c>
      <c r="X402" s="16" t="s">
        <v>25</v>
      </c>
      <c r="Y402" s="16" t="s">
        <v>98</v>
      </c>
      <c r="Z402" s="16" t="s">
        <v>49</v>
      </c>
    </row>
    <row r="403" spans="1:26" x14ac:dyDescent="0.3">
      <c r="A403" s="10" t="s">
        <v>99</v>
      </c>
      <c r="B403" s="11">
        <v>45792</v>
      </c>
      <c r="C403" s="12" t="s">
        <v>100</v>
      </c>
      <c r="D403" s="12" t="str">
        <f>_xlfn.XLOOKUP(Sales_Transactions!$C403,Customer!$A$2:$A$701,Customer!$B$2:$B$701,"Missing")</f>
        <v>Senthil Venkataraman</v>
      </c>
      <c r="E403" s="39" t="str">
        <f>_xlfn.XLOOKUP(Table14[[#This Row],[Customer_ID]],Table10[Customer_ID],Table10[Membership],"Missing Membership")</f>
        <v>Gold</v>
      </c>
      <c r="F403" s="10" t="s">
        <v>101</v>
      </c>
      <c r="G403" s="12" t="str">
        <f>_xlfn.XLOOKUP(Sales_Transactions!$F403,Products!$A$2:$A$151,Products!$B$2:$B$151,"missing product")</f>
        <v>Milky Mist Curd 1kg</v>
      </c>
      <c r="H403" s="12" t="str">
        <f>_xlfn.XLOOKUP(Sales_Transactions!$F403,Table9[Product_ID],Table9[Category],"Missing Catogory")</f>
        <v>Dairy</v>
      </c>
      <c r="I403" s="12" t="s">
        <v>102</v>
      </c>
      <c r="J403" s="12" t="str">
        <f>_xlfn.XLOOKUP(Sales_Transactions!$I403,Store!$A$2:$A$181,Store!$B$2:$B$181,"Missing Store")</f>
        <v>FreshMart Erode Point</v>
      </c>
      <c r="K403" s="12" t="str">
        <f>_xlfn.XLOOKUP(Sales_Transactions!$I403,Store!$A$2:$A$181,Store!$D$2:$D$181,"East")</f>
        <v>South</v>
      </c>
      <c r="L403" s="12" t="s">
        <v>103</v>
      </c>
      <c r="M403" s="12" t="s">
        <v>6336</v>
      </c>
      <c r="N403" s="12" t="str">
        <f>_xlfn.XLOOKUP(Sales_Transactions!$L403,Table12[Employee_ID],Table12[Department],"Missing Department")</f>
        <v>Sales</v>
      </c>
      <c r="O403" s="12">
        <v>7</v>
      </c>
      <c r="P403" s="13">
        <v>475.81</v>
      </c>
      <c r="Q403" s="12">
        <v>0</v>
      </c>
      <c r="R403" s="13">
        <v>0</v>
      </c>
      <c r="S403" s="13">
        <v>3330.67</v>
      </c>
      <c r="T403" s="13">
        <v>2461.41</v>
      </c>
      <c r="U403" s="13">
        <v>869.26</v>
      </c>
      <c r="V403" s="12" t="s">
        <v>47</v>
      </c>
      <c r="W403" s="12" t="s">
        <v>24</v>
      </c>
      <c r="X403" s="12" t="s">
        <v>25</v>
      </c>
      <c r="Y403" s="12" t="s">
        <v>104</v>
      </c>
      <c r="Z403" s="12" t="s">
        <v>49</v>
      </c>
    </row>
    <row r="404" spans="1:26" x14ac:dyDescent="0.3">
      <c r="A404" s="14" t="s">
        <v>105</v>
      </c>
      <c r="B404" s="15">
        <v>45909</v>
      </c>
      <c r="C404" s="16" t="s">
        <v>106</v>
      </c>
      <c r="D404" s="16" t="str">
        <f>_xlfn.XLOOKUP(Sales_Transactions!$C404,Customer!$A$2:$A$701,Customer!$B$2:$B$701,"Missing")</f>
        <v>Yazhini Prabhu</v>
      </c>
      <c r="E404" s="38" t="str">
        <f>_xlfn.XLOOKUP(Table14[[#This Row],[Customer_ID]],Table10[Customer_ID],Table10[Membership],"Missing Membership")</f>
        <v>Silver</v>
      </c>
      <c r="F404" s="14" t="s">
        <v>107</v>
      </c>
      <c r="G404" s="16" t="str">
        <f>_xlfn.XLOOKUP(Sales_Transactions!$F404,Products!$A$2:$A$151,Products!$B$2:$B$151,"missing product")</f>
        <v>Milky Mist Milk 2kg</v>
      </c>
      <c r="H404" s="16" t="str">
        <f>_xlfn.XLOOKUP(Sales_Transactions!$F404,Table9[Product_ID],Table9[Category],"Missing Catogory")</f>
        <v>Dairy</v>
      </c>
      <c r="I404" s="16" t="s">
        <v>108</v>
      </c>
      <c r="J404" s="16" t="str">
        <f>_xlfn.XLOOKUP(Sales_Transactions!$I404,Store!$A$2:$A$181,Store!$B$2:$B$181,"Missing Store")</f>
        <v>FreshMart Erode Square</v>
      </c>
      <c r="K404" s="16" t="str">
        <f>_xlfn.XLOOKUP(Sales_Transactions!$I404,Store!$A$2:$A$181,Store!$D$2:$D$181,"East")</f>
        <v>North</v>
      </c>
      <c r="L404" s="16" t="s">
        <v>109</v>
      </c>
      <c r="M404" s="16" t="s">
        <v>5493</v>
      </c>
      <c r="N404" s="16" t="str">
        <f>_xlfn.XLOOKUP(Sales_Transactions!$L404,Table12[Employee_ID],Table12[Department],"Missing Department")</f>
        <v>Store Manager</v>
      </c>
      <c r="O404" s="16">
        <v>3</v>
      </c>
      <c r="P404" s="17">
        <v>59.92</v>
      </c>
      <c r="Q404" s="16">
        <v>0</v>
      </c>
      <c r="R404" s="17">
        <v>0</v>
      </c>
      <c r="S404" s="17">
        <v>179.76</v>
      </c>
      <c r="T404" s="17">
        <v>144.44999999999999</v>
      </c>
      <c r="U404" s="17">
        <v>35.31</v>
      </c>
      <c r="V404" s="16" t="s">
        <v>47</v>
      </c>
      <c r="W404" s="16" t="s">
        <v>24</v>
      </c>
      <c r="X404" s="16" t="s">
        <v>25</v>
      </c>
      <c r="Y404" s="16" t="s">
        <v>110</v>
      </c>
      <c r="Z404" s="16" t="s">
        <v>49</v>
      </c>
    </row>
    <row r="405" spans="1:26" x14ac:dyDescent="0.3">
      <c r="A405" s="10" t="s">
        <v>111</v>
      </c>
      <c r="B405" s="11">
        <v>45815</v>
      </c>
      <c r="C405" s="12" t="s">
        <v>112</v>
      </c>
      <c r="D405" s="12" t="str">
        <f>_xlfn.XLOOKUP(Sales_Transactions!$C405,Customer!$A$2:$A$701,Customer!$B$2:$B$701,"Missing")</f>
        <v>Elango Balan</v>
      </c>
      <c r="E405" s="39" t="str">
        <f>_xlfn.XLOOKUP(Table14[[#This Row],[Customer_ID]],Table10[Customer_ID],Table10[Membership],"Missing Membership")</f>
        <v>Bronze</v>
      </c>
      <c r="F405" s="10" t="s">
        <v>113</v>
      </c>
      <c r="G405" s="12" t="str">
        <f>_xlfn.XLOOKUP(Sales_Transactions!$F405,Products!$A$2:$A$151,Products!$B$2:$B$151,"missing product")</f>
        <v>Aachi Powdered Spices Pack</v>
      </c>
      <c r="H405" s="12" t="str">
        <f>_xlfn.XLOOKUP(Sales_Transactions!$F405,Table9[Product_ID],Table9[Category],"Missing Catogory")</f>
        <v>Masala</v>
      </c>
      <c r="I405" s="12" t="s">
        <v>114</v>
      </c>
      <c r="J405" s="12" t="str">
        <f>_xlfn.XLOOKUP(Sales_Transactions!$I405,Store!$A$2:$A$181,Store!$B$2:$B$181,"Missing Store")</f>
        <v>FreshMart Chennai Crossing</v>
      </c>
      <c r="K405" s="12" t="str">
        <f>_xlfn.XLOOKUP(Sales_Transactions!$I405,Store!$A$2:$A$181,Store!$D$2:$D$181,"East")</f>
        <v>South</v>
      </c>
      <c r="L405" s="12" t="s">
        <v>115</v>
      </c>
      <c r="M405" s="12" t="s">
        <v>6229</v>
      </c>
      <c r="N405" s="12" t="str">
        <f>_xlfn.XLOOKUP(Sales_Transactions!$L405,Table12[Employee_ID],Table12[Department],"Missing Department")</f>
        <v>Sales</v>
      </c>
      <c r="O405" s="12">
        <v>1</v>
      </c>
      <c r="P405" s="13">
        <v>253.11</v>
      </c>
      <c r="Q405" s="12">
        <v>20</v>
      </c>
      <c r="R405" s="13">
        <v>50.62</v>
      </c>
      <c r="S405" s="13">
        <v>232.86</v>
      </c>
      <c r="T405" s="13">
        <v>190.74</v>
      </c>
      <c r="U405" s="13">
        <v>42.12</v>
      </c>
      <c r="V405" s="12" t="s">
        <v>47</v>
      </c>
      <c r="W405" s="12" t="s">
        <v>24</v>
      </c>
      <c r="X405" s="12" t="s">
        <v>25</v>
      </c>
      <c r="Y405" s="12" t="s">
        <v>116</v>
      </c>
      <c r="Z405" s="12" t="s">
        <v>27</v>
      </c>
    </row>
    <row r="406" spans="1:26" x14ac:dyDescent="0.3">
      <c r="A406" s="14" t="s">
        <v>117</v>
      </c>
      <c r="B406" s="15">
        <v>45967</v>
      </c>
      <c r="C406" s="16" t="s">
        <v>118</v>
      </c>
      <c r="D406" s="16" t="str">
        <f>_xlfn.XLOOKUP(Sales_Transactions!$C406,Customer!$A$2:$A$701,Customer!$B$2:$B$701,"Missing")</f>
        <v>Ovi Chandran</v>
      </c>
      <c r="E406" s="38" t="str">
        <f>_xlfn.XLOOKUP(Table14[[#This Row],[Customer_ID]],Table10[Customer_ID],Table10[Membership],"Missing Membership")</f>
        <v>Bronze</v>
      </c>
      <c r="F406" s="14" t="s">
        <v>119</v>
      </c>
      <c r="G406" s="16" t="str">
        <f>_xlfn.XLOOKUP(Sales_Transactions!$F406,Products!$A$2:$A$151,Products!$B$2:$B$151,"missing product")</f>
        <v>Coca-Cola Coffee Combo</v>
      </c>
      <c r="H406" s="16" t="str">
        <f>_xlfn.XLOOKUP(Sales_Transactions!$F406,Table9[Product_ID],Table9[Category],"Missing Catogory")</f>
        <v>Beverages</v>
      </c>
      <c r="I406" s="16" t="s">
        <v>120</v>
      </c>
      <c r="J406" s="16" t="str">
        <f>_xlfn.XLOOKUP(Sales_Transactions!$I406,Store!$A$2:$A$181,Store!$B$2:$B$181,"Missing Store")</f>
        <v>FreshMart Tiruppur Plaza</v>
      </c>
      <c r="K406" s="16" t="str">
        <f>_xlfn.XLOOKUP(Sales_Transactions!$I406,Store!$A$2:$A$181,Store!$D$2:$D$181,"East")</f>
        <v>South</v>
      </c>
      <c r="L406" s="16" t="s">
        <v>121</v>
      </c>
      <c r="M406" s="16" t="s">
        <v>6355</v>
      </c>
      <c r="N406" s="16" t="str">
        <f>_xlfn.XLOOKUP(Sales_Transactions!$L406,Table12[Employee_ID],Table12[Department],"Missing Department")</f>
        <v>Store Manager</v>
      </c>
      <c r="O406" s="16">
        <v>4</v>
      </c>
      <c r="P406" s="17">
        <v>141.11000000000001</v>
      </c>
      <c r="Q406" s="16">
        <v>0</v>
      </c>
      <c r="R406" s="17">
        <v>0</v>
      </c>
      <c r="S406" s="17">
        <v>564.44000000000005</v>
      </c>
      <c r="T406" s="17">
        <v>463.64</v>
      </c>
      <c r="U406" s="17">
        <v>100.8</v>
      </c>
      <c r="V406" s="16" t="s">
        <v>47</v>
      </c>
      <c r="W406" s="16" t="s">
        <v>24</v>
      </c>
      <c r="X406" s="16" t="s">
        <v>25</v>
      </c>
      <c r="Y406" s="16" t="s">
        <v>122</v>
      </c>
      <c r="Z406" s="16" t="s">
        <v>49</v>
      </c>
    </row>
    <row r="407" spans="1:26" x14ac:dyDescent="0.3">
      <c r="A407" s="10" t="s">
        <v>139</v>
      </c>
      <c r="B407" s="11">
        <v>45911</v>
      </c>
      <c r="C407" s="12" t="s">
        <v>140</v>
      </c>
      <c r="D407" s="12" t="str">
        <f>_xlfn.XLOOKUP(Sales_Transactions!$C407,Customer!$A$2:$A$701,Customer!$B$2:$B$701,"Missing")</f>
        <v>Harini Varma</v>
      </c>
      <c r="E407" s="39" t="str">
        <f>_xlfn.XLOOKUP(Table14[[#This Row],[Customer_ID]],Table10[Customer_ID],Table10[Membership],"Missing Membership")</f>
        <v>Bronze</v>
      </c>
      <c r="F407" s="10" t="s">
        <v>141</v>
      </c>
      <c r="G407" s="12" t="str">
        <f>_xlfn.XLOOKUP(Sales_Transactions!$F407,Products!$A$2:$A$151,Products!$B$2:$B$151,"missing product")</f>
        <v>Britannia Buns 2kg v2</v>
      </c>
      <c r="H407" s="12" t="str">
        <f>_xlfn.XLOOKUP(Sales_Transactions!$F407,Table9[Product_ID],Table9[Category],"Missing Catogory")</f>
        <v>Bakery</v>
      </c>
      <c r="I407" s="12" t="s">
        <v>142</v>
      </c>
      <c r="J407" s="12" t="str">
        <f>_xlfn.XLOOKUP(Sales_Transactions!$I407,Store!$A$2:$A$181,Store!$B$2:$B$181,"Missing Store")</f>
        <v>FreshMart Coimbatore Heights</v>
      </c>
      <c r="K407" s="12" t="str">
        <f>_xlfn.XLOOKUP(Sales_Transactions!$I407,Store!$A$2:$A$181,Store!$D$2:$D$181,"East")</f>
        <v>South</v>
      </c>
      <c r="L407" s="12" t="s">
        <v>143</v>
      </c>
      <c r="M407" s="12" t="s">
        <v>6243</v>
      </c>
      <c r="N407" s="12" t="str">
        <f>_xlfn.XLOOKUP(Sales_Transactions!$L407,Table12[Employee_ID],Table12[Department],"Missing Department")</f>
        <v>Sales</v>
      </c>
      <c r="O407" s="12">
        <v>1</v>
      </c>
      <c r="P407" s="13">
        <v>437.49</v>
      </c>
      <c r="Q407" s="12">
        <v>0</v>
      </c>
      <c r="R407" s="13">
        <v>0</v>
      </c>
      <c r="S407" s="13">
        <v>437.49</v>
      </c>
      <c r="T407" s="13">
        <v>265.44</v>
      </c>
      <c r="U407" s="13">
        <v>172.05</v>
      </c>
      <c r="V407" s="12" t="s">
        <v>47</v>
      </c>
      <c r="W407" s="12" t="s">
        <v>24</v>
      </c>
      <c r="X407" s="12" t="s">
        <v>55</v>
      </c>
      <c r="Y407" s="12" t="s">
        <v>144</v>
      </c>
      <c r="Z407" s="12" t="s">
        <v>49</v>
      </c>
    </row>
    <row r="408" spans="1:26" x14ac:dyDescent="0.3">
      <c r="A408" s="14" t="s">
        <v>162</v>
      </c>
      <c r="B408" s="15">
        <v>45842</v>
      </c>
      <c r="C408" s="16" t="s">
        <v>163</v>
      </c>
      <c r="D408" s="16" t="str">
        <f>_xlfn.XLOOKUP(Sales_Transactions!$C408,Customer!$A$2:$A$701,Customer!$B$2:$B$701,"Missing")</f>
        <v>Eswari Gounder</v>
      </c>
      <c r="E408" s="38" t="str">
        <f>_xlfn.XLOOKUP(Table14[[#This Row],[Customer_ID]],Table10[Customer_ID],Table10[Membership],"Missing Membership")</f>
        <v>Bronze</v>
      </c>
      <c r="F408" s="14" t="s">
        <v>164</v>
      </c>
      <c r="G408" s="16" t="str">
        <f>_xlfn.XLOOKUP(Sales_Transactions!$F408,Products!$A$2:$A$151,Products!$B$2:$B$151,"missing product")</f>
        <v>Local Farm Fresh Vegetables Combo</v>
      </c>
      <c r="H408" s="16" t="str">
        <f>_xlfn.XLOOKUP(Sales_Transactions!$F408,Table9[Product_ID],Table9[Category],"Missing Catogory")</f>
        <v>Vegetables</v>
      </c>
      <c r="I408" s="16" t="s">
        <v>165</v>
      </c>
      <c r="J408" s="16" t="str">
        <f>_xlfn.XLOOKUP(Sales_Transactions!$I408,Store!$A$2:$A$181,Store!$B$2:$B$181,"Missing Store")</f>
        <v>FreshMart Kolkata Main Road</v>
      </c>
      <c r="K408" s="16" t="str">
        <f>_xlfn.XLOOKUP(Sales_Transactions!$I408,Store!$A$2:$A$181,Store!$D$2:$D$181,"East")</f>
        <v>East</v>
      </c>
      <c r="L408" s="16" t="s">
        <v>166</v>
      </c>
      <c r="M408" s="16" t="s">
        <v>7262</v>
      </c>
      <c r="N408" s="16" t="str">
        <f>_xlfn.XLOOKUP(Sales_Transactions!$L408,Table12[Employee_ID],Table12[Department],"Missing Department")</f>
        <v>Sales</v>
      </c>
      <c r="O408" s="16">
        <v>3</v>
      </c>
      <c r="P408" s="17">
        <v>191.13</v>
      </c>
      <c r="Q408" s="16">
        <v>0</v>
      </c>
      <c r="R408" s="17">
        <v>0</v>
      </c>
      <c r="S408" s="17">
        <v>573.39</v>
      </c>
      <c r="T408" s="17">
        <v>460.26</v>
      </c>
      <c r="U408" s="17">
        <v>113.13</v>
      </c>
      <c r="V408" s="16" t="s">
        <v>47</v>
      </c>
      <c r="W408" s="16" t="s">
        <v>24</v>
      </c>
      <c r="X408" s="16" t="s">
        <v>33</v>
      </c>
      <c r="Y408" s="16" t="s">
        <v>167</v>
      </c>
      <c r="Z408" s="16" t="s">
        <v>49</v>
      </c>
    </row>
    <row r="409" spans="1:26" x14ac:dyDescent="0.3">
      <c r="A409" s="10" t="s">
        <v>174</v>
      </c>
      <c r="B409" s="11">
        <v>46074</v>
      </c>
      <c r="C409" s="12" t="s">
        <v>175</v>
      </c>
      <c r="D409" s="12" t="str">
        <f>_xlfn.XLOOKUP(Sales_Transactions!$C409,Customer!$A$2:$A$701,Customer!$B$2:$B$701,"Missing")</f>
        <v>Harini Chettiar</v>
      </c>
      <c r="E409" s="39" t="str">
        <f>_xlfn.XLOOKUP(Table14[[#This Row],[Customer_ID]],Table10[Customer_ID],Table10[Membership],"Missing Membership")</f>
        <v>Silver</v>
      </c>
      <c r="F409" s="10" t="s">
        <v>176</v>
      </c>
      <c r="G409" s="12" t="str">
        <f>_xlfn.XLOOKUP(Sales_Transactions!$F409,Products!$A$2:$A$151,Products!$B$2:$B$151,"missing product")</f>
        <v>Organic Fresh Fresh Vegetables Pack</v>
      </c>
      <c r="H409" s="12" t="str">
        <f>_xlfn.XLOOKUP(Sales_Transactions!$F409,Table9[Product_ID],Table9[Category],"Missing Catogory")</f>
        <v>Vegetables</v>
      </c>
      <c r="I409" s="12" t="s">
        <v>177</v>
      </c>
      <c r="J409" s="12" t="str">
        <f>_xlfn.XLOOKUP(Sales_Transactions!$I409,Store!$A$2:$A$181,Store!$B$2:$B$181,"Missing Store")</f>
        <v>FreshMart Nagpur Square</v>
      </c>
      <c r="K409" s="12" t="str">
        <f>_xlfn.XLOOKUP(Sales_Transactions!$I409,Store!$A$2:$A$181,Store!$D$2:$D$181,"East")</f>
        <v>West</v>
      </c>
      <c r="L409" s="12" t="s">
        <v>178</v>
      </c>
      <c r="M409" s="12" t="s">
        <v>6178</v>
      </c>
      <c r="N409" s="12" t="str">
        <f>_xlfn.XLOOKUP(Sales_Transactions!$L409,Table12[Employee_ID],Table12[Department],"Missing Department")</f>
        <v>Sales</v>
      </c>
      <c r="O409" s="12">
        <v>2</v>
      </c>
      <c r="P409" s="13">
        <v>355.64</v>
      </c>
      <c r="Q409" s="12">
        <v>0</v>
      </c>
      <c r="R409" s="13">
        <v>0</v>
      </c>
      <c r="S409" s="13">
        <v>817.97</v>
      </c>
      <c r="T409" s="13">
        <v>606.82000000000005</v>
      </c>
      <c r="U409" s="13">
        <v>211.15</v>
      </c>
      <c r="V409" s="12" t="s">
        <v>47</v>
      </c>
      <c r="W409" s="12" t="s">
        <v>24</v>
      </c>
      <c r="X409" s="12" t="s">
        <v>25</v>
      </c>
      <c r="Y409" s="12" t="s">
        <v>179</v>
      </c>
      <c r="Z409" s="12" t="s">
        <v>27</v>
      </c>
    </row>
    <row r="410" spans="1:26" x14ac:dyDescent="0.3">
      <c r="A410" s="14" t="s">
        <v>180</v>
      </c>
      <c r="B410" s="15">
        <v>45916</v>
      </c>
      <c r="C410" s="16" t="s">
        <v>181</v>
      </c>
      <c r="D410" s="16" t="str">
        <f>_xlfn.XLOOKUP(Sales_Transactions!$C410,Customer!$A$2:$A$701,Customer!$B$2:$B$701,"Missing")</f>
        <v>Vasanth Iyer</v>
      </c>
      <c r="E410" s="38" t="str">
        <f>_xlfn.XLOOKUP(Table14[[#This Row],[Customer_ID]],Table10[Customer_ID],Table10[Membership],"Missing Membership")</f>
        <v>Gold</v>
      </c>
      <c r="F410" s="14" t="s">
        <v>107</v>
      </c>
      <c r="G410" s="16" t="str">
        <f>_xlfn.XLOOKUP(Sales_Transactions!$F410,Products!$A$2:$A$151,Products!$B$2:$B$151,"missing product")</f>
        <v>Milky Mist Milk 2kg</v>
      </c>
      <c r="H410" s="16" t="str">
        <f>_xlfn.XLOOKUP(Sales_Transactions!$F410,Table9[Product_ID],Table9[Category],"Missing Catogory")</f>
        <v>Dairy</v>
      </c>
      <c r="I410" s="16" t="s">
        <v>153</v>
      </c>
      <c r="J410" s="16" t="str">
        <f>_xlfn.XLOOKUP(Sales_Transactions!$I410,Store!$A$2:$A$181,Store!$B$2:$B$181,"Missing Store")</f>
        <v>FreshMart Mysuru Circle</v>
      </c>
      <c r="K410" s="16" t="str">
        <f>_xlfn.XLOOKUP(Sales_Transactions!$I410,Store!$A$2:$A$181,Store!$D$2:$D$181,"East")</f>
        <v>South</v>
      </c>
      <c r="L410" s="16" t="s">
        <v>182</v>
      </c>
      <c r="M410" s="16" t="s">
        <v>6270</v>
      </c>
      <c r="N410" s="16" t="str">
        <f>_xlfn.XLOOKUP(Sales_Transactions!$L410,Table12[Employee_ID],Table12[Department],"Missing Department")</f>
        <v>Cashier</v>
      </c>
      <c r="O410" s="16">
        <v>5</v>
      </c>
      <c r="P410" s="17">
        <v>67.989999999999995</v>
      </c>
      <c r="Q410" s="16">
        <v>20</v>
      </c>
      <c r="R410" s="17">
        <v>67.989999999999995</v>
      </c>
      <c r="S410" s="17">
        <v>271.95999999999998</v>
      </c>
      <c r="T410" s="17">
        <v>240.75</v>
      </c>
      <c r="U410" s="17">
        <v>31.21</v>
      </c>
      <c r="V410" s="16" t="s">
        <v>47</v>
      </c>
      <c r="W410" s="16" t="s">
        <v>24</v>
      </c>
      <c r="X410" s="16" t="s">
        <v>25</v>
      </c>
      <c r="Y410" s="16" t="s">
        <v>183</v>
      </c>
      <c r="Z410" s="16" t="s">
        <v>49</v>
      </c>
    </row>
    <row r="411" spans="1:26" x14ac:dyDescent="0.3">
      <c r="A411" s="10" t="s">
        <v>201</v>
      </c>
      <c r="B411" s="11">
        <v>46004</v>
      </c>
      <c r="C411" s="12" t="s">
        <v>202</v>
      </c>
      <c r="D411" s="12" t="str">
        <f>_xlfn.XLOOKUP(Sales_Transactions!$C411,Customer!$A$2:$A$701,Customer!$B$2:$B$701,"Missing")</f>
        <v>Prakash Mudaliar</v>
      </c>
      <c r="E411" s="39" t="str">
        <f>_xlfn.XLOOKUP(Table14[[#This Row],[Customer_ID]],Table10[Customer_ID],Table10[Membership],"Missing Membership")</f>
        <v>Bronze</v>
      </c>
      <c r="F411" s="10" t="s">
        <v>203</v>
      </c>
      <c r="G411" s="12" t="str">
        <f>_xlfn.XLOOKUP(Sales_Transactions!$F411,Products!$A$2:$A$151,Products!$B$2:$B$151,"missing product")</f>
        <v>Local Farm Fresh Vegetables 1L</v>
      </c>
      <c r="H411" s="12" t="str">
        <f>_xlfn.XLOOKUP(Sales_Transactions!$F411,Table9[Product_ID],Table9[Category],"Missing Catogory")</f>
        <v>Vegetables</v>
      </c>
      <c r="I411" s="12" t="s">
        <v>204</v>
      </c>
      <c r="J411" s="12" t="str">
        <f>_xlfn.XLOOKUP(Sales_Transactions!$I411,Store!$A$2:$A$181,Store!$B$2:$B$181,"Missing Store")</f>
        <v>FreshMart Madurai Plaza</v>
      </c>
      <c r="K411" s="12" t="str">
        <f>_xlfn.XLOOKUP(Sales_Transactions!$I411,Store!$A$2:$A$181,Store!$D$2:$D$181,"East")</f>
        <v>South</v>
      </c>
      <c r="L411" s="12" t="s">
        <v>205</v>
      </c>
      <c r="M411" s="12" t="s">
        <v>6199</v>
      </c>
      <c r="N411" s="12" t="str">
        <f>_xlfn.XLOOKUP(Sales_Transactions!$L411,Table12[Employee_ID],Table12[Department],"Missing Department")</f>
        <v>Sales</v>
      </c>
      <c r="O411" s="12">
        <v>4</v>
      </c>
      <c r="P411" s="13">
        <v>205.93</v>
      </c>
      <c r="Q411" s="12">
        <v>0</v>
      </c>
      <c r="R411" s="13">
        <v>0</v>
      </c>
      <c r="S411" s="13">
        <v>947.28</v>
      </c>
      <c r="T411" s="13">
        <v>680.8</v>
      </c>
      <c r="U411" s="13">
        <v>266.48</v>
      </c>
      <c r="V411" s="12" t="s">
        <v>47</v>
      </c>
      <c r="W411" s="12" t="s">
        <v>24</v>
      </c>
      <c r="X411" s="12" t="s">
        <v>25</v>
      </c>
      <c r="Y411" s="12" t="s">
        <v>206</v>
      </c>
      <c r="Z411" s="12" t="s">
        <v>27</v>
      </c>
    </row>
    <row r="412" spans="1:26" x14ac:dyDescent="0.3">
      <c r="A412" s="14" t="s">
        <v>235</v>
      </c>
      <c r="B412" s="15">
        <v>45980</v>
      </c>
      <c r="C412" s="16" t="s">
        <v>236</v>
      </c>
      <c r="D412" s="16" t="str">
        <f>_xlfn.XLOOKUP(Sales_Transactions!$C412,Customer!$A$2:$A$701,Customer!$B$2:$B$701,"Missing")</f>
        <v>Vasanth Sekar</v>
      </c>
      <c r="E412" s="38" t="str">
        <f>_xlfn.XLOOKUP(Table14[[#This Row],[Customer_ID]],Table10[Customer_ID],Table10[Membership],"Missing Membership")</f>
        <v>Bronze</v>
      </c>
      <c r="F412" s="14" t="s">
        <v>237</v>
      </c>
      <c r="G412" s="16" t="str">
        <f>_xlfn.XLOOKUP(Sales_Transactions!$F412,Products!$A$2:$A$151,Products!$B$2:$B$151,"missing product")</f>
        <v>Harvest Gold Rusk 1kg</v>
      </c>
      <c r="H412" s="16" t="str">
        <f>_xlfn.XLOOKUP(Sales_Transactions!$F412,Table9[Product_ID],Table9[Category],"Missing Catogory")</f>
        <v>Bakery</v>
      </c>
      <c r="I412" s="16" t="s">
        <v>238</v>
      </c>
      <c r="J412" s="16" t="str">
        <f>_xlfn.XLOOKUP(Sales_Transactions!$I412,Store!$A$2:$A$181,Store!$B$2:$B$181,"Missing Store")</f>
        <v>FreshMart Kochi Main Road</v>
      </c>
      <c r="K412" s="16" t="str">
        <f>_xlfn.XLOOKUP(Sales_Transactions!$I412,Store!$A$2:$A$181,Store!$D$2:$D$181,"East")</f>
        <v>South</v>
      </c>
      <c r="L412" s="16" t="s">
        <v>239</v>
      </c>
      <c r="M412" s="16" t="s">
        <v>6235</v>
      </c>
      <c r="N412" s="16" t="str">
        <f>_xlfn.XLOOKUP(Sales_Transactions!$L412,Table12[Employee_ID],Table12[Department],"Missing Department")</f>
        <v>Sales</v>
      </c>
      <c r="O412" s="16">
        <v>3</v>
      </c>
      <c r="P412" s="17">
        <v>541.35</v>
      </c>
      <c r="Q412" s="16">
        <v>20</v>
      </c>
      <c r="R412" s="17">
        <v>324.81</v>
      </c>
      <c r="S412" s="17">
        <v>1299.24</v>
      </c>
      <c r="T412" s="17">
        <v>1009.2</v>
      </c>
      <c r="U412" s="17">
        <v>290.04000000000002</v>
      </c>
      <c r="V412" s="16" t="s">
        <v>47</v>
      </c>
      <c r="W412" s="16" t="s">
        <v>24</v>
      </c>
      <c r="X412" s="16" t="s">
        <v>25</v>
      </c>
      <c r="Y412" s="16" t="s">
        <v>240</v>
      </c>
      <c r="Z412" s="16" t="s">
        <v>49</v>
      </c>
    </row>
    <row r="413" spans="1:26" x14ac:dyDescent="0.3">
      <c r="A413" s="10" t="s">
        <v>245</v>
      </c>
      <c r="B413" s="11">
        <v>45939</v>
      </c>
      <c r="C413" s="12" t="s">
        <v>246</v>
      </c>
      <c r="D413" s="12" t="str">
        <f>_xlfn.XLOOKUP(Sales_Transactions!$C413,Customer!$A$2:$A$701,Customer!$B$2:$B$701,"Missing")</f>
        <v>Chandrasekar Balan</v>
      </c>
      <c r="E413" s="39" t="str">
        <f>_xlfn.XLOOKUP(Table14[[#This Row],[Customer_ID]],Table10[Customer_ID],Table10[Membership],"Missing Membership")</f>
        <v>Gold</v>
      </c>
      <c r="F413" s="10" t="s">
        <v>247</v>
      </c>
      <c r="G413" s="12" t="str">
        <f>_xlfn.XLOOKUP(Sales_Transactions!$F413,Products!$A$2:$A$151,Products!$B$2:$B$151,"missing product")</f>
        <v>Fortune Coconut Oil 500g</v>
      </c>
      <c r="H413" s="12" t="str">
        <f>_xlfn.XLOOKUP(Sales_Transactions!$F413,Table9[Product_ID],Table9[Category],"Missing Catogory")</f>
        <v>Oil</v>
      </c>
      <c r="I413" s="12" t="s">
        <v>248</v>
      </c>
      <c r="J413" s="12" t="str">
        <f>_xlfn.XLOOKUP(Sales_Transactions!$I413,Store!$A$2:$A$181,Store!$B$2:$B$181,"Missing Store")</f>
        <v>FreshMart Mysuru Complex</v>
      </c>
      <c r="K413" s="12" t="str">
        <f>_xlfn.XLOOKUP(Sales_Transactions!$I413,Store!$A$2:$A$181,Store!$D$2:$D$181,"East")</f>
        <v>South</v>
      </c>
      <c r="L413" s="12" t="s">
        <v>249</v>
      </c>
      <c r="M413" s="12" t="s">
        <v>6299</v>
      </c>
      <c r="N413" s="12" t="str">
        <f>_xlfn.XLOOKUP(Sales_Transactions!$L413,Table12[Employee_ID],Table12[Department],"Missing Department")</f>
        <v>Inventory</v>
      </c>
      <c r="O413" s="12">
        <v>4</v>
      </c>
      <c r="P413" s="13">
        <v>328.56</v>
      </c>
      <c r="Q413" s="12">
        <v>0</v>
      </c>
      <c r="R413" s="13">
        <v>0</v>
      </c>
      <c r="S413" s="13">
        <v>1314.24</v>
      </c>
      <c r="T413" s="13">
        <v>1086.1199999999999</v>
      </c>
      <c r="U413" s="13">
        <v>228.12</v>
      </c>
      <c r="V413" s="12" t="s">
        <v>47</v>
      </c>
      <c r="W413" s="12" t="s">
        <v>24</v>
      </c>
      <c r="X413" s="12" t="s">
        <v>25</v>
      </c>
      <c r="Y413" s="12" t="s">
        <v>250</v>
      </c>
      <c r="Z413" s="12" t="s">
        <v>49</v>
      </c>
    </row>
    <row r="414" spans="1:26" x14ac:dyDescent="0.3">
      <c r="A414" s="14" t="s">
        <v>267</v>
      </c>
      <c r="B414" s="15">
        <v>45868</v>
      </c>
      <c r="C414" s="16" t="s">
        <v>268</v>
      </c>
      <c r="D414" s="16" t="str">
        <f>_xlfn.XLOOKUP(Sales_Transactions!$C414,Customer!$A$2:$A$701,Customer!$B$2:$B$701,"Missing")</f>
        <v>Thiru Devi</v>
      </c>
      <c r="E414" s="38" t="str">
        <f>_xlfn.XLOOKUP(Table14[[#This Row],[Customer_ID]],Table10[Customer_ID],Table10[Membership],"Missing Membership")</f>
        <v>Silver</v>
      </c>
      <c r="F414" s="14" t="s">
        <v>269</v>
      </c>
      <c r="G414" s="16" t="str">
        <f>_xlfn.XLOOKUP(Sales_Transactions!$F414,Products!$A$2:$A$151,Products!$B$2:$B$151,"missing product")</f>
        <v>Local Farm Fresh Fruits 1kg</v>
      </c>
      <c r="H414" s="16" t="str">
        <f>_xlfn.XLOOKUP(Sales_Transactions!$F414,Table9[Product_ID],Table9[Category],"Missing Catogory")</f>
        <v>Oil</v>
      </c>
      <c r="I414" s="16" t="s">
        <v>270</v>
      </c>
      <c r="J414" s="16" t="str">
        <f>_xlfn.XLOOKUP(Sales_Transactions!$I414,Store!$A$2:$A$181,Store!$B$2:$B$181,"Missing Store")</f>
        <v>FreshMart Ahmedabad Hub</v>
      </c>
      <c r="K414" s="16" t="str">
        <f>_xlfn.XLOOKUP(Sales_Transactions!$I414,Store!$A$2:$A$181,Store!$D$2:$D$181,"East")</f>
        <v>West</v>
      </c>
      <c r="L414" s="16" t="s">
        <v>271</v>
      </c>
      <c r="M414" s="16" t="s">
        <v>5399</v>
      </c>
      <c r="N414" s="16" t="str">
        <f>_xlfn.XLOOKUP(Sales_Transactions!$L414,Table12[Employee_ID],Table12[Department],"Missing Department")</f>
        <v>Billing</v>
      </c>
      <c r="O414" s="16">
        <v>1</v>
      </c>
      <c r="P414" s="17">
        <v>155.55000000000001</v>
      </c>
      <c r="Q414" s="16">
        <v>10</v>
      </c>
      <c r="R414" s="17">
        <v>15.55</v>
      </c>
      <c r="S414" s="17">
        <v>140</v>
      </c>
      <c r="T414" s="17">
        <v>137.63999999999999</v>
      </c>
      <c r="U414" s="17">
        <v>2.36</v>
      </c>
      <c r="V414" s="16" t="s">
        <v>47</v>
      </c>
      <c r="W414" s="16" t="s">
        <v>24</v>
      </c>
      <c r="X414" s="16" t="s">
        <v>25</v>
      </c>
      <c r="Y414" s="16" t="s">
        <v>272</v>
      </c>
      <c r="Z414" s="16" t="s">
        <v>49</v>
      </c>
    </row>
    <row r="415" spans="1:26" x14ac:dyDescent="0.3">
      <c r="A415" s="10" t="s">
        <v>273</v>
      </c>
      <c r="B415" s="11">
        <v>45913</v>
      </c>
      <c r="C415" s="12" t="s">
        <v>274</v>
      </c>
      <c r="D415" s="12" t="str">
        <f>_xlfn.XLOOKUP(Sales_Transactions!$C415,Customer!$A$2:$A$701,Customer!$B$2:$B$701,"Missing")</f>
        <v>Meena Reddy</v>
      </c>
      <c r="E415" s="39" t="str">
        <f>_xlfn.XLOOKUP(Table14[[#This Row],[Customer_ID]],Table10[Customer_ID],Table10[Membership],"Missing Membership")</f>
        <v>Gold</v>
      </c>
      <c r="F415" s="10" t="s">
        <v>275</v>
      </c>
      <c r="G415" s="12" t="str">
        <f>_xlfn.XLOOKUP(Sales_Transactions!$F415,Products!$A$2:$A$151,Products!$B$2:$B$151,"missing product")</f>
        <v>Parle Namkeen 500g</v>
      </c>
      <c r="H415" s="12" t="str">
        <f>_xlfn.XLOOKUP(Sales_Transactions!$F415,Table9[Product_ID],Table9[Category],"Missing Catogory")</f>
        <v>Snacks</v>
      </c>
      <c r="I415" s="12" t="s">
        <v>85</v>
      </c>
      <c r="J415" s="12" t="str">
        <f>_xlfn.XLOOKUP(Sales_Transactions!$I415,Store!$A$2:$A$181,Store!$B$2:$B$181,"Missing Store")</f>
        <v>FreshMart Salem Crossing</v>
      </c>
      <c r="K415" s="12" t="str">
        <f>_xlfn.XLOOKUP(Sales_Transactions!$I415,Store!$A$2:$A$181,Store!$D$2:$D$181,"East")</f>
        <v>South</v>
      </c>
      <c r="L415" s="12" t="s">
        <v>276</v>
      </c>
      <c r="M415" s="12" t="s">
        <v>4860</v>
      </c>
      <c r="N415" s="12" t="str">
        <f>_xlfn.XLOOKUP(Sales_Transactions!$L415,Table12[Employee_ID],Table12[Department],"Missing Department")</f>
        <v>Billing</v>
      </c>
      <c r="O415" s="12">
        <v>7</v>
      </c>
      <c r="P415" s="13">
        <v>51.58</v>
      </c>
      <c r="Q415" s="12">
        <v>15</v>
      </c>
      <c r="R415" s="13">
        <v>54.16</v>
      </c>
      <c r="S415" s="13">
        <v>352.93</v>
      </c>
      <c r="T415" s="13">
        <v>262.36</v>
      </c>
      <c r="U415" s="13">
        <v>90.57</v>
      </c>
      <c r="V415" s="12" t="s">
        <v>47</v>
      </c>
      <c r="W415" s="12" t="s">
        <v>24</v>
      </c>
      <c r="X415" s="12" t="s">
        <v>33</v>
      </c>
      <c r="Y415" s="12" t="s">
        <v>277</v>
      </c>
      <c r="Z415" s="12" t="s">
        <v>27</v>
      </c>
    </row>
    <row r="416" spans="1:26" x14ac:dyDescent="0.3">
      <c r="A416" s="14" t="s">
        <v>288</v>
      </c>
      <c r="B416" s="15">
        <v>45979</v>
      </c>
      <c r="C416" s="16" t="s">
        <v>289</v>
      </c>
      <c r="D416" s="16" t="str">
        <f>_xlfn.XLOOKUP(Sales_Transactions!$C416,Customer!$A$2:$A$701,Customer!$B$2:$B$701,"Missing")</f>
        <v>Dhanush Mudaliar</v>
      </c>
      <c r="E416" s="38" t="str">
        <f>_xlfn.XLOOKUP(Table14[[#This Row],[Customer_ID]],Table10[Customer_ID],Table10[Membership],"Missing Membership")</f>
        <v>Gold</v>
      </c>
      <c r="F416" s="14" t="s">
        <v>290</v>
      </c>
      <c r="G416" s="16" t="str">
        <f>_xlfn.XLOOKUP(Sales_Transactions!$F416,Products!$A$2:$A$151,Products!$B$2:$B$151,"missing product")</f>
        <v>Harpic Toilet Cleaner Pack</v>
      </c>
      <c r="H416" s="16" t="str">
        <f>_xlfn.XLOOKUP(Sales_Transactions!$F416,Table9[Product_ID],Table9[Category],"Missing Catogory")</f>
        <v>Cleaning</v>
      </c>
      <c r="I416" s="16" t="s">
        <v>291</v>
      </c>
      <c r="J416" s="16" t="str">
        <f>_xlfn.XLOOKUP(Sales_Transactions!$I416,Store!$A$2:$A$181,Store!$B$2:$B$181,"Missing Store")</f>
        <v>FreshMart Chennai Main Road</v>
      </c>
      <c r="K416" s="16" t="str">
        <f>_xlfn.XLOOKUP(Sales_Transactions!$I416,Store!$A$2:$A$181,Store!$D$2:$D$181,"East")</f>
        <v>South</v>
      </c>
      <c r="L416" s="16" t="s">
        <v>292</v>
      </c>
      <c r="M416" s="16" t="s">
        <v>6291</v>
      </c>
      <c r="N416" s="16" t="str">
        <f>_xlfn.XLOOKUP(Sales_Transactions!$L416,Table12[Employee_ID],Table12[Department],"Missing Department")</f>
        <v>Sales</v>
      </c>
      <c r="O416" s="16">
        <v>5</v>
      </c>
      <c r="P416" s="17">
        <v>230.98</v>
      </c>
      <c r="Q416" s="16">
        <v>10</v>
      </c>
      <c r="R416" s="17">
        <v>115.49</v>
      </c>
      <c r="S416" s="17">
        <v>1039.4100000000001</v>
      </c>
      <c r="T416" s="17">
        <v>778.25</v>
      </c>
      <c r="U416" s="17">
        <v>261.16000000000003</v>
      </c>
      <c r="V416" s="16" t="s">
        <v>47</v>
      </c>
      <c r="W416" s="16" t="s">
        <v>24</v>
      </c>
      <c r="X416" s="16" t="s">
        <v>25</v>
      </c>
      <c r="Y416" s="16" t="s">
        <v>293</v>
      </c>
      <c r="Z416" s="16" t="s">
        <v>49</v>
      </c>
    </row>
    <row r="417" spans="1:26" x14ac:dyDescent="0.3">
      <c r="A417" s="10" t="s">
        <v>294</v>
      </c>
      <c r="B417" s="11">
        <v>45955</v>
      </c>
      <c r="C417" s="12" t="s">
        <v>295</v>
      </c>
      <c r="D417" s="12" t="str">
        <f>_xlfn.XLOOKUP(Sales_Transactions!$C417,Customer!$A$2:$A$701,Customer!$B$2:$B$701,"Missing")</f>
        <v>Mala Nathan</v>
      </c>
      <c r="E417" s="39" t="str">
        <f>_xlfn.XLOOKUP(Table14[[#This Row],[Customer_ID]],Table10[Customer_ID],Table10[Membership],"Missing Membership")</f>
        <v>Gold</v>
      </c>
      <c r="F417" s="10" t="s">
        <v>296</v>
      </c>
      <c r="G417" s="12" t="str">
        <f>_xlfn.XLOOKUP(Sales_Transactions!$F417,Products!$A$2:$A$151,Products!$B$2:$B$151,"missing product")</f>
        <v>Colgate Toothpaste 1kg</v>
      </c>
      <c r="H417" s="12" t="str">
        <f>_xlfn.XLOOKUP(Sales_Transactions!$F417,Table9[Product_ID],Table9[Category],"Missing Catogory")</f>
        <v>Personal Care</v>
      </c>
      <c r="I417" s="12" t="s">
        <v>297</v>
      </c>
      <c r="J417" s="12" t="str">
        <f>_xlfn.XLOOKUP(Sales_Transactions!$I417,Store!$A$2:$A$181,Store!$B$2:$B$181,"Missing Store")</f>
        <v>FreshMart Kochi Circle</v>
      </c>
      <c r="K417" s="12" t="str">
        <f>_xlfn.XLOOKUP(Sales_Transactions!$I417,Store!$A$2:$A$181,Store!$D$2:$D$181,"East")</f>
        <v>South</v>
      </c>
      <c r="L417" s="12" t="s">
        <v>298</v>
      </c>
      <c r="M417" s="12" t="s">
        <v>6254</v>
      </c>
      <c r="N417" s="12" t="str">
        <f>_xlfn.XLOOKUP(Sales_Transactions!$L417,Table12[Employee_ID],Table12[Department],"Missing Department")</f>
        <v>Sales</v>
      </c>
      <c r="O417" s="12">
        <v>6</v>
      </c>
      <c r="P417" s="13">
        <v>558.82000000000005</v>
      </c>
      <c r="Q417" s="12">
        <v>15</v>
      </c>
      <c r="R417" s="13">
        <v>502.94</v>
      </c>
      <c r="S417" s="13">
        <v>3277.48</v>
      </c>
      <c r="T417" s="13">
        <v>2179.7399999999998</v>
      </c>
      <c r="U417" s="13">
        <v>1097.74</v>
      </c>
      <c r="V417" s="12" t="s">
        <v>47</v>
      </c>
      <c r="W417" s="12" t="s">
        <v>24</v>
      </c>
      <c r="X417" s="12" t="s">
        <v>55</v>
      </c>
      <c r="Y417" s="12" t="s">
        <v>299</v>
      </c>
      <c r="Z417" s="12" t="s">
        <v>27</v>
      </c>
    </row>
    <row r="418" spans="1:26" x14ac:dyDescent="0.3">
      <c r="A418" s="14" t="s">
        <v>312</v>
      </c>
      <c r="B418" s="15">
        <v>46020</v>
      </c>
      <c r="C418" s="16" t="s">
        <v>313</v>
      </c>
      <c r="D418" s="16" t="str">
        <f>_xlfn.XLOOKUP(Sales_Transactions!$C418,Customer!$A$2:$A$701,Customer!$B$2:$B$701,"Missing")</f>
        <v>Sangeetha Sekar</v>
      </c>
      <c r="E418" s="38" t="str">
        <f>_xlfn.XLOOKUP(Table14[[#This Row],[Customer_ID]],Table10[Customer_ID],Table10[Membership],"Missing Membership")</f>
        <v>Gold</v>
      </c>
      <c r="F418" s="14" t="s">
        <v>314</v>
      </c>
      <c r="G418" s="16" t="str">
        <f>_xlfn.XLOOKUP(Sales_Transactions!$F418,Products!$A$2:$A$151,Products!$B$2:$B$151,"missing product")</f>
        <v>Nescafe Coffee 1kg</v>
      </c>
      <c r="H418" s="16" t="str">
        <f>_xlfn.XLOOKUP(Sales_Transactions!$F418,Table9[Product_ID],Table9[Category],"Missing Catogory")</f>
        <v>Beverages</v>
      </c>
      <c r="I418" s="16" t="s">
        <v>315</v>
      </c>
      <c r="J418" s="16" t="str">
        <f>_xlfn.XLOOKUP(Sales_Transactions!$I418,Store!$A$2:$A$181,Store!$B$2:$B$181,"Missing Store")</f>
        <v>FreshMart Kanpur Colony</v>
      </c>
      <c r="K418" s="16" t="str">
        <f>_xlfn.XLOOKUP(Sales_Transactions!$I418,Store!$A$2:$A$181,Store!$D$2:$D$181,"East")</f>
        <v>North</v>
      </c>
      <c r="L418" s="16" t="s">
        <v>316</v>
      </c>
      <c r="M418" s="16" t="s">
        <v>6164</v>
      </c>
      <c r="N418" s="16" t="str">
        <f>_xlfn.XLOOKUP(Sales_Transactions!$L418,Table12[Employee_ID],Table12[Department],"Missing Department")</f>
        <v>Store Manager</v>
      </c>
      <c r="O418" s="16">
        <v>4</v>
      </c>
      <c r="P418" s="17">
        <v>349.59</v>
      </c>
      <c r="Q418" s="16">
        <v>10</v>
      </c>
      <c r="R418" s="17">
        <v>139.84</v>
      </c>
      <c r="S418" s="17">
        <v>1258.52</v>
      </c>
      <c r="T418" s="17">
        <v>989</v>
      </c>
      <c r="U418" s="17">
        <v>269.52</v>
      </c>
      <c r="V418" s="16" t="s">
        <v>47</v>
      </c>
      <c r="W418" s="16" t="s">
        <v>24</v>
      </c>
      <c r="X418" s="16" t="s">
        <v>25</v>
      </c>
      <c r="Y418" s="16" t="s">
        <v>317</v>
      </c>
      <c r="Z418" s="16" t="s">
        <v>49</v>
      </c>
    </row>
    <row r="419" spans="1:26" x14ac:dyDescent="0.3">
      <c r="A419" s="10" t="s">
        <v>341</v>
      </c>
      <c r="B419" s="11">
        <v>45815</v>
      </c>
      <c r="C419" s="12" t="s">
        <v>342</v>
      </c>
      <c r="D419" s="12" t="str">
        <f>_xlfn.XLOOKUP(Sales_Transactions!$C419,Customer!$A$2:$A$701,Customer!$B$2:$B$701,"Missing")</f>
        <v>Elango Nair</v>
      </c>
      <c r="E419" s="39" t="str">
        <f>_xlfn.XLOOKUP(Table14[[#This Row],[Customer_ID]],Table10[Customer_ID],Table10[Membership],"Missing Membership")</f>
        <v>Gold</v>
      </c>
      <c r="F419" s="10" t="s">
        <v>84</v>
      </c>
      <c r="G419" s="12" t="str">
        <f>_xlfn.XLOOKUP(Sales_Transactions!$F419,Products!$A$2:$A$151,Products!$B$2:$B$151,"missing product")</f>
        <v>Eveready Detergent Pack</v>
      </c>
      <c r="H419" s="12" t="str">
        <f>_xlfn.XLOOKUP(Sales_Transactions!$F419,Table9[Product_ID],Table9[Category],"Missing Catogory")</f>
        <v>Household</v>
      </c>
      <c r="I419" s="12" t="s">
        <v>343</v>
      </c>
      <c r="J419" s="12" t="str">
        <f>_xlfn.XLOOKUP(Sales_Transactions!$I419,Store!$A$2:$A$181,Store!$B$2:$B$181,"Missing Store")</f>
        <v>FreshMart Mysuru Junction</v>
      </c>
      <c r="K419" s="12" t="str">
        <f>_xlfn.XLOOKUP(Sales_Transactions!$I419,Store!$A$2:$A$181,Store!$D$2:$D$181,"East")</f>
        <v>South</v>
      </c>
      <c r="L419" s="12" t="s">
        <v>344</v>
      </c>
      <c r="M419" s="12" t="s">
        <v>6340</v>
      </c>
      <c r="N419" s="12" t="str">
        <f>_xlfn.XLOOKUP(Sales_Transactions!$L419,Table12[Employee_ID],Table12[Department],"Missing Department")</f>
        <v>Operations</v>
      </c>
      <c r="O419" s="12">
        <v>7</v>
      </c>
      <c r="P419" s="13">
        <v>293.76</v>
      </c>
      <c r="Q419" s="12">
        <v>20</v>
      </c>
      <c r="R419" s="13">
        <v>411.26</v>
      </c>
      <c r="S419" s="13">
        <v>1891.82</v>
      </c>
      <c r="T419" s="13">
        <v>1358.42</v>
      </c>
      <c r="U419" s="13">
        <v>533.4</v>
      </c>
      <c r="V419" s="12" t="s">
        <v>47</v>
      </c>
      <c r="W419" s="12" t="s">
        <v>345</v>
      </c>
      <c r="X419" s="12" t="s">
        <v>33</v>
      </c>
      <c r="Y419" s="12" t="s">
        <v>346</v>
      </c>
      <c r="Z419" s="12" t="s">
        <v>27</v>
      </c>
    </row>
    <row r="420" spans="1:26" x14ac:dyDescent="0.3">
      <c r="A420" s="14" t="s">
        <v>397</v>
      </c>
      <c r="B420" s="15">
        <v>45999</v>
      </c>
      <c r="C420" s="16" t="s">
        <v>398</v>
      </c>
      <c r="D420" s="16" t="str">
        <f>_xlfn.XLOOKUP(Sales_Transactions!$C420,Customer!$A$2:$A$701,Customer!$B$2:$B$701,"Missing")</f>
        <v>Ilango Iyer</v>
      </c>
      <c r="E420" s="38" t="str">
        <f>_xlfn.XLOOKUP(Table14[[#This Row],[Customer_ID]],Table10[Customer_ID],Table10[Membership],"Missing Membership")</f>
        <v>Bronze</v>
      </c>
      <c r="F420" s="14" t="s">
        <v>399</v>
      </c>
      <c r="G420" s="16" t="str">
        <f>_xlfn.XLOOKUP(Sales_Transactions!$F420,Products!$A$2:$A$151,Products!$B$2:$B$151,"missing product")</f>
        <v>Aavin Milk 1L</v>
      </c>
      <c r="H420" s="16" t="str">
        <f>_xlfn.XLOOKUP(Sales_Transactions!$F420,Table9[Product_ID],Table9[Category],"Missing Catogory")</f>
        <v>Dairy</v>
      </c>
      <c r="I420" s="16" t="s">
        <v>400</v>
      </c>
      <c r="J420" s="16" t="str">
        <f>_xlfn.XLOOKUP(Sales_Transactions!$I420,Store!$A$2:$A$181,Store!$B$2:$B$181,"Missing Store")</f>
        <v>FreshMart Chennai Junction</v>
      </c>
      <c r="K420" s="16" t="str">
        <f>_xlfn.XLOOKUP(Sales_Transactions!$I420,Store!$A$2:$A$181,Store!$D$2:$D$181,"East")</f>
        <v>South</v>
      </c>
      <c r="L420" s="16" t="s">
        <v>401</v>
      </c>
      <c r="M420" s="16" t="s">
        <v>6242</v>
      </c>
      <c r="N420" s="16" t="str">
        <f>_xlfn.XLOOKUP(Sales_Transactions!$L420,Table12[Employee_ID],Table12[Department],"Missing Department")</f>
        <v>Billing</v>
      </c>
      <c r="O420" s="16">
        <v>2</v>
      </c>
      <c r="P420" s="17">
        <v>99.93</v>
      </c>
      <c r="Q420" s="16">
        <v>10</v>
      </c>
      <c r="R420" s="17">
        <v>19.989999999999998</v>
      </c>
      <c r="S420" s="17">
        <v>179.87</v>
      </c>
      <c r="T420" s="17">
        <v>172.1</v>
      </c>
      <c r="U420" s="17">
        <v>7.77</v>
      </c>
      <c r="V420" s="16" t="s">
        <v>47</v>
      </c>
      <c r="W420" s="16" t="s">
        <v>24</v>
      </c>
      <c r="X420" s="16" t="s">
        <v>25</v>
      </c>
      <c r="Y420" s="16" t="s">
        <v>402</v>
      </c>
      <c r="Z420" s="16" t="s">
        <v>49</v>
      </c>
    </row>
    <row r="421" spans="1:26" x14ac:dyDescent="0.3">
      <c r="A421" s="10" t="s">
        <v>435</v>
      </c>
      <c r="B421" s="11">
        <v>45942</v>
      </c>
      <c r="C421" s="12" t="s">
        <v>436</v>
      </c>
      <c r="D421" s="12" t="str">
        <f>_xlfn.XLOOKUP(Sales_Transactions!$C421,Customer!$A$2:$A$701,Customer!$B$2:$B$701,"Missing")</f>
        <v>Ishwarya Pandian</v>
      </c>
      <c r="E421" s="39" t="str">
        <f>_xlfn.XLOOKUP(Table14[[#This Row],[Customer_ID]],Table10[Customer_ID],Table10[Membership],"Missing Membership")</f>
        <v>Bronze</v>
      </c>
      <c r="F421" s="10" t="s">
        <v>332</v>
      </c>
      <c r="G421" s="12" t="str">
        <f>_xlfn.XLOOKUP(Sales_Transactions!$F421,Products!$A$2:$A$151,Products!$B$2:$B$151,"missing product")</f>
        <v>ITC Frozen Snacks 250ml</v>
      </c>
      <c r="H421" s="12" t="str">
        <f>_xlfn.XLOOKUP(Sales_Transactions!$F421,Table9[Product_ID],Table9[Category],"Missing Catogory")</f>
        <v>Frozen Foods</v>
      </c>
      <c r="I421" s="12" t="s">
        <v>437</v>
      </c>
      <c r="J421" s="12" t="str">
        <f>_xlfn.XLOOKUP(Sales_Transactions!$I421,Store!$A$2:$A$181,Store!$B$2:$B$181,"Missing Store")</f>
        <v>FreshMart Tiruppur Extension</v>
      </c>
      <c r="K421" s="12" t="str">
        <f>_xlfn.XLOOKUP(Sales_Transactions!$I421,Store!$A$2:$A$181,Store!$D$2:$D$181,"East")</f>
        <v>South</v>
      </c>
      <c r="L421" s="12" t="s">
        <v>143</v>
      </c>
      <c r="M421" s="12" t="s">
        <v>6243</v>
      </c>
      <c r="N421" s="12" t="str">
        <f>_xlfn.XLOOKUP(Sales_Transactions!$L421,Table12[Employee_ID],Table12[Department],"Missing Department")</f>
        <v>Sales</v>
      </c>
      <c r="O421" s="12">
        <v>1</v>
      </c>
      <c r="P421" s="13">
        <v>245.32</v>
      </c>
      <c r="Q421" s="12">
        <v>5</v>
      </c>
      <c r="R421" s="13">
        <v>12.27</v>
      </c>
      <c r="S421" s="13">
        <v>268.01</v>
      </c>
      <c r="T421" s="13">
        <v>209.38</v>
      </c>
      <c r="U421" s="13">
        <v>58.63</v>
      </c>
      <c r="V421" s="12" t="s">
        <v>47</v>
      </c>
      <c r="W421" s="12" t="s">
        <v>24</v>
      </c>
      <c r="X421" s="12" t="s">
        <v>25</v>
      </c>
      <c r="Y421" s="12" t="s">
        <v>438</v>
      </c>
      <c r="Z421" s="12" t="s">
        <v>27</v>
      </c>
    </row>
    <row r="422" spans="1:26" x14ac:dyDescent="0.3">
      <c r="A422" s="14" t="s">
        <v>467</v>
      </c>
      <c r="B422" s="15">
        <v>45946</v>
      </c>
      <c r="C422" s="16" t="s">
        <v>468</v>
      </c>
      <c r="D422" s="16" t="str">
        <f>_xlfn.XLOOKUP(Sales_Transactions!$C422,Customer!$A$2:$A$701,Customer!$B$2:$B$701,"Missing")</f>
        <v>Gokul Sekar</v>
      </c>
      <c r="E422" s="38" t="str">
        <f>_xlfn.XLOOKUP(Table14[[#This Row],[Customer_ID]],Table10[Customer_ID],Table10[Membership],"Missing Membership")</f>
        <v>Gold</v>
      </c>
      <c r="F422" s="14" t="s">
        <v>469</v>
      </c>
      <c r="G422" s="16" t="str">
        <f>_xlfn.XLOOKUP(Sales_Transactions!$F422,Products!$A$2:$A$151,Products!$B$2:$B$151,"missing product")</f>
        <v>Harvest Gold Buns Combo</v>
      </c>
      <c r="H422" s="16" t="str">
        <f>_xlfn.XLOOKUP(Sales_Transactions!$F422,Table9[Product_ID],Table9[Category],"Missing Catogory")</f>
        <v>Bakery</v>
      </c>
      <c r="I422" s="16" t="s">
        <v>21</v>
      </c>
      <c r="J422" s="16" t="str">
        <f>_xlfn.XLOOKUP(Sales_Transactions!$I422,Store!$A$2:$A$181,Store!$B$2:$B$181,"Missing Store")</f>
        <v>FreshMart Madurai Arcade</v>
      </c>
      <c r="K422" s="16" t="str">
        <f>_xlfn.XLOOKUP(Sales_Transactions!$I422,Store!$A$2:$A$181,Store!$D$2:$D$181,"East")</f>
        <v>South</v>
      </c>
      <c r="L422" s="16" t="s">
        <v>470</v>
      </c>
      <c r="M422" s="16" t="s">
        <v>6276</v>
      </c>
      <c r="N422" s="16" t="str">
        <f>_xlfn.XLOOKUP(Sales_Transactions!$L422,Table12[Employee_ID],Table12[Department],"Missing Department")</f>
        <v>Billing</v>
      </c>
      <c r="O422" s="16">
        <v>5</v>
      </c>
      <c r="P422" s="17">
        <v>671.76</v>
      </c>
      <c r="Q422" s="16">
        <v>15</v>
      </c>
      <c r="R422" s="17">
        <v>503.82</v>
      </c>
      <c r="S422" s="17">
        <v>2854.98</v>
      </c>
      <c r="T422" s="17">
        <v>1718.25</v>
      </c>
      <c r="U422" s="17">
        <v>1136.73</v>
      </c>
      <c r="V422" s="16" t="s">
        <v>47</v>
      </c>
      <c r="W422" s="16" t="s">
        <v>24</v>
      </c>
      <c r="X422" s="16" t="s">
        <v>55</v>
      </c>
      <c r="Y422" s="16" t="s">
        <v>471</v>
      </c>
      <c r="Z422" s="16" t="s">
        <v>49</v>
      </c>
    </row>
    <row r="423" spans="1:26" x14ac:dyDescent="0.3">
      <c r="A423" s="10" t="s">
        <v>482</v>
      </c>
      <c r="B423" s="11">
        <v>45961</v>
      </c>
      <c r="C423" s="12" t="s">
        <v>483</v>
      </c>
      <c r="D423" s="12" t="str">
        <f>_xlfn.XLOOKUP(Sales_Transactions!$C423,Customer!$A$2:$A$701,Customer!$B$2:$B$701,"Missing")</f>
        <v>Kavya Subramaniam</v>
      </c>
      <c r="E423" s="39" t="str">
        <f>_xlfn.XLOOKUP(Table14[[#This Row],[Customer_ID]],Table10[Customer_ID],Table10[Membership],"Missing Membership")</f>
        <v>Bronze</v>
      </c>
      <c r="F423" s="10" t="s">
        <v>360</v>
      </c>
      <c r="G423" s="12" t="str">
        <f>_xlfn.XLOOKUP(Sales_Transactions!$F423,Products!$A$2:$A$151,Products!$B$2:$B$151,"missing product")</f>
        <v>Aachi Powdered Spices 200g v2</v>
      </c>
      <c r="H423" s="12" t="str">
        <f>_xlfn.XLOOKUP(Sales_Transactions!$F423,Table9[Product_ID],Table9[Category],"Missing Catogory")</f>
        <v>Masala</v>
      </c>
      <c r="I423" s="12" t="s">
        <v>209</v>
      </c>
      <c r="J423" s="12" t="str">
        <f>_xlfn.XLOOKUP(Sales_Transactions!$I423,Store!$A$2:$A$181,Store!$B$2:$B$181,"Missing Store")</f>
        <v>FreshMart Kochi Gardens</v>
      </c>
      <c r="K423" s="12" t="str">
        <f>_xlfn.XLOOKUP(Sales_Transactions!$I423,Store!$A$2:$A$181,Store!$D$2:$D$181,"East")</f>
        <v>South</v>
      </c>
      <c r="L423" s="12" t="s">
        <v>210</v>
      </c>
      <c r="M423" s="12" t="s">
        <v>6149</v>
      </c>
      <c r="N423" s="12" t="str">
        <f>_xlfn.XLOOKUP(Sales_Transactions!$L423,Table12[Employee_ID],Table12[Department],"Missing Department")</f>
        <v>Cashier</v>
      </c>
      <c r="O423" s="12">
        <v>4</v>
      </c>
      <c r="P423" s="13">
        <v>353.05</v>
      </c>
      <c r="Q423" s="12">
        <v>0</v>
      </c>
      <c r="R423" s="13">
        <v>0</v>
      </c>
      <c r="S423" s="13">
        <v>1412.2</v>
      </c>
      <c r="T423" s="13">
        <v>1051.2</v>
      </c>
      <c r="U423" s="13">
        <v>361</v>
      </c>
      <c r="V423" s="12" t="s">
        <v>47</v>
      </c>
      <c r="W423" s="12" t="s">
        <v>345</v>
      </c>
      <c r="X423" s="12" t="s">
        <v>25</v>
      </c>
      <c r="Y423" s="12" t="s">
        <v>484</v>
      </c>
      <c r="Z423" s="12" t="s">
        <v>49</v>
      </c>
    </row>
    <row r="424" spans="1:26" x14ac:dyDescent="0.3">
      <c r="A424" s="14" t="s">
        <v>485</v>
      </c>
      <c r="B424" s="15">
        <v>46109</v>
      </c>
      <c r="C424" s="16" t="s">
        <v>486</v>
      </c>
      <c r="D424" s="16" t="str">
        <f>_xlfn.XLOOKUP(Sales_Transactions!$C424,Customer!$A$2:$A$701,Customer!$B$2:$B$701,"Missing")</f>
        <v>Bhavani Chettiar</v>
      </c>
      <c r="E424" s="38" t="str">
        <f>_xlfn.XLOOKUP(Table14[[#This Row],[Customer_ID]],Table10[Customer_ID],Table10[Membership],"Missing Membership")</f>
        <v>Gold</v>
      </c>
      <c r="F424" s="14" t="s">
        <v>101</v>
      </c>
      <c r="G424" s="16" t="str">
        <f>_xlfn.XLOOKUP(Sales_Transactions!$F424,Products!$A$2:$A$151,Products!$B$2:$B$151,"missing product")</f>
        <v>Milky Mist Curd 1kg</v>
      </c>
      <c r="H424" s="16" t="str">
        <f>_xlfn.XLOOKUP(Sales_Transactions!$F424,Table9[Product_ID],Table9[Category],"Missing Catogory")</f>
        <v>Dairy</v>
      </c>
      <c r="I424" s="16" t="s">
        <v>487</v>
      </c>
      <c r="J424" s="16" t="str">
        <f>_xlfn.XLOOKUP(Sales_Transactions!$I424,Store!$A$2:$A$181,Store!$B$2:$B$181,"Missing Store")</f>
        <v>FreshMart Erode Hub</v>
      </c>
      <c r="K424" s="16" t="str">
        <f>_xlfn.XLOOKUP(Sales_Transactions!$I424,Store!$A$2:$A$181,Store!$D$2:$D$181,"East")</f>
        <v>South</v>
      </c>
      <c r="L424" s="16" t="s">
        <v>488</v>
      </c>
      <c r="M424" s="16" t="s">
        <v>6367</v>
      </c>
      <c r="N424" s="16" t="str">
        <f>_xlfn.XLOOKUP(Sales_Transactions!$L424,Table12[Employee_ID],Table12[Department],"Missing Department")</f>
        <v>Inventory</v>
      </c>
      <c r="O424" s="16">
        <v>3</v>
      </c>
      <c r="P424" s="17">
        <v>455.73</v>
      </c>
      <c r="Q424" s="16">
        <v>0</v>
      </c>
      <c r="R424" s="17">
        <v>0</v>
      </c>
      <c r="S424" s="17">
        <v>1572.27</v>
      </c>
      <c r="T424" s="17">
        <v>1054.8900000000001</v>
      </c>
      <c r="U424" s="17">
        <v>517.38</v>
      </c>
      <c r="V424" s="16" t="s">
        <v>47</v>
      </c>
      <c r="W424" s="16" t="s">
        <v>24</v>
      </c>
      <c r="X424" s="16" t="s">
        <v>25</v>
      </c>
      <c r="Y424" s="16" t="s">
        <v>489</v>
      </c>
      <c r="Z424" s="16" t="s">
        <v>27</v>
      </c>
    </row>
    <row r="425" spans="1:26" x14ac:dyDescent="0.3">
      <c r="A425" s="10" t="s">
        <v>521</v>
      </c>
      <c r="B425" s="11">
        <v>45767</v>
      </c>
      <c r="C425" s="12" t="s">
        <v>383</v>
      </c>
      <c r="D425" s="12" t="str">
        <f>_xlfn.XLOOKUP(Sales_Transactions!$C425,Customer!$A$2:$A$701,Customer!$B$2:$B$701,"Missing")</f>
        <v>Udhay Varma</v>
      </c>
      <c r="E425" s="39" t="str">
        <f>_xlfn.XLOOKUP(Table14[[#This Row],[Customer_ID]],Table10[Customer_ID],Table10[Membership],"Missing Membership")</f>
        <v>Gold</v>
      </c>
      <c r="F425" s="10" t="s">
        <v>197</v>
      </c>
      <c r="G425" s="12" t="str">
        <f>_xlfn.XLOOKUP(Sales_Transactions!$F425,Products!$A$2:$A$151,Products!$B$2:$B$151,"missing product")</f>
        <v>Gold Winner Coconut Oil 2kg</v>
      </c>
      <c r="H425" s="12" t="str">
        <f>_xlfn.XLOOKUP(Sales_Transactions!$F425,Table9[Product_ID],Table9[Category],"Missing Catogory")</f>
        <v>Oil</v>
      </c>
      <c r="I425" s="12" t="s">
        <v>522</v>
      </c>
      <c r="J425" s="12" t="str">
        <f>_xlfn.XLOOKUP(Sales_Transactions!$I425,Store!$A$2:$A$181,Store!$B$2:$B$181,"Missing Store")</f>
        <v>FreshMart Ahmedabad Nagar</v>
      </c>
      <c r="K425" s="12" t="str">
        <f>_xlfn.XLOOKUP(Sales_Transactions!$I425,Store!$A$2:$A$181,Store!$D$2:$D$181,"East")</f>
        <v>West</v>
      </c>
      <c r="L425" s="12" t="s">
        <v>523</v>
      </c>
      <c r="M425" s="12" t="s">
        <v>6215</v>
      </c>
      <c r="N425" s="12" t="str">
        <f>_xlfn.XLOOKUP(Sales_Transactions!$L425,Table12[Employee_ID],Table12[Department],"Missing Department")</f>
        <v>Cashier</v>
      </c>
      <c r="O425" s="12">
        <v>8</v>
      </c>
      <c r="P425" s="13">
        <v>124.7</v>
      </c>
      <c r="Q425" s="12">
        <v>15</v>
      </c>
      <c r="R425" s="13">
        <v>149.63999999999999</v>
      </c>
      <c r="S425" s="13">
        <v>975.15</v>
      </c>
      <c r="T425" s="13">
        <v>871.36</v>
      </c>
      <c r="U425" s="13">
        <v>103.79</v>
      </c>
      <c r="V425" s="12" t="s">
        <v>47</v>
      </c>
      <c r="W425" s="12" t="s">
        <v>24</v>
      </c>
      <c r="X425" s="12" t="s">
        <v>25</v>
      </c>
      <c r="Y425" s="12" t="s">
        <v>524</v>
      </c>
      <c r="Z425" s="12" t="s">
        <v>27</v>
      </c>
    </row>
    <row r="426" spans="1:26" x14ac:dyDescent="0.3">
      <c r="A426" s="14" t="s">
        <v>540</v>
      </c>
      <c r="B426" s="15">
        <v>46056</v>
      </c>
      <c r="C426" s="16" t="s">
        <v>541</v>
      </c>
      <c r="D426" s="16" t="str">
        <f>_xlfn.XLOOKUP(Sales_Transactions!$C426,Customer!$A$2:$A$701,Customer!$B$2:$B$701,"Missing")</f>
        <v>Jagan Pandian</v>
      </c>
      <c r="E426" s="38" t="str">
        <f>_xlfn.XLOOKUP(Table14[[#This Row],[Customer_ID]],Table10[Customer_ID],Table10[Membership],"Missing Membership")</f>
        <v>Gold</v>
      </c>
      <c r="F426" s="14" t="s">
        <v>542</v>
      </c>
      <c r="G426" s="16" t="str">
        <f>_xlfn.XLOOKUP(Sales_Transactions!$F426,Products!$A$2:$A$151,Products!$B$2:$B$151,"missing product")</f>
        <v>Patanjali Soap Combo</v>
      </c>
      <c r="H426" s="16" t="str">
        <f>_xlfn.XLOOKUP(Sales_Transactions!$F426,Table9[Product_ID],Table9[Category],"Missing Catogory")</f>
        <v>Personal Care</v>
      </c>
      <c r="I426" s="16" t="s">
        <v>543</v>
      </c>
      <c r="J426" s="16" t="str">
        <f>_xlfn.XLOOKUP(Sales_Transactions!$I426,Store!$A$2:$A$181,Store!$B$2:$B$181,"Missing Store")</f>
        <v>FreshMart Hyderabad Main Road</v>
      </c>
      <c r="K426" s="16" t="str">
        <f>_xlfn.XLOOKUP(Sales_Transactions!$I426,Store!$A$2:$A$181,Store!$D$2:$D$181,"East")</f>
        <v>South</v>
      </c>
      <c r="L426" s="16" t="s">
        <v>544</v>
      </c>
      <c r="M426" s="16" t="s">
        <v>6380</v>
      </c>
      <c r="N426" s="16" t="str">
        <f>_xlfn.XLOOKUP(Sales_Transactions!$L426,Table12[Employee_ID],Table12[Department],"Missing Department")</f>
        <v>Cashier</v>
      </c>
      <c r="O426" s="16">
        <v>5</v>
      </c>
      <c r="P426" s="17">
        <v>420.41</v>
      </c>
      <c r="Q426" s="16">
        <v>0</v>
      </c>
      <c r="R426" s="17">
        <v>0</v>
      </c>
      <c r="S426" s="17">
        <v>2102.0500000000002</v>
      </c>
      <c r="T426" s="17">
        <v>1378.35</v>
      </c>
      <c r="U426" s="17">
        <v>723.7</v>
      </c>
      <c r="V426" s="16" t="s">
        <v>47</v>
      </c>
      <c r="W426" s="16" t="s">
        <v>24</v>
      </c>
      <c r="X426" s="16" t="s">
        <v>25</v>
      </c>
      <c r="Y426" s="16" t="s">
        <v>545</v>
      </c>
      <c r="Z426" s="16" t="s">
        <v>49</v>
      </c>
    </row>
    <row r="427" spans="1:26" x14ac:dyDescent="0.3">
      <c r="A427" s="10" t="s">
        <v>560</v>
      </c>
      <c r="B427" s="11">
        <v>46099</v>
      </c>
      <c r="C427" s="12" t="s">
        <v>561</v>
      </c>
      <c r="D427" s="12" t="str">
        <f>_xlfn.XLOOKUP(Sales_Transactions!$C427,Customer!$A$2:$A$701,Customer!$B$2:$B$701,"Missing")</f>
        <v>Hemalatha Menon</v>
      </c>
      <c r="E427" s="39" t="str">
        <f>_xlfn.XLOOKUP(Table14[[#This Row],[Customer_ID]],Table10[Customer_ID],Table10[Membership],"Missing Membership")</f>
        <v>Gold</v>
      </c>
      <c r="F427" s="10" t="s">
        <v>119</v>
      </c>
      <c r="G427" s="12" t="str">
        <f>_xlfn.XLOOKUP(Sales_Transactions!$F427,Products!$A$2:$A$151,Products!$B$2:$B$151,"missing product")</f>
        <v>Coca-Cola Coffee Combo</v>
      </c>
      <c r="H427" s="12" t="str">
        <f>_xlfn.XLOOKUP(Sales_Transactions!$F427,Table9[Product_ID],Table9[Category],"Missing Catogory")</f>
        <v>Beverages</v>
      </c>
      <c r="I427" s="12" t="s">
        <v>85</v>
      </c>
      <c r="J427" s="12" t="str">
        <f>_xlfn.XLOOKUP(Sales_Transactions!$I427,Store!$A$2:$A$181,Store!$B$2:$B$181,"Missing Store")</f>
        <v>FreshMart Salem Crossing</v>
      </c>
      <c r="K427" s="12" t="str">
        <f>_xlfn.XLOOKUP(Sales_Transactions!$I427,Store!$A$2:$A$181,Store!$D$2:$D$181,"East")</f>
        <v>South</v>
      </c>
      <c r="L427" s="12" t="s">
        <v>86</v>
      </c>
      <c r="M427" s="12" t="s">
        <v>6274</v>
      </c>
      <c r="N427" s="12" t="str">
        <f>_xlfn.XLOOKUP(Sales_Transactions!$L427,Table12[Employee_ID],Table12[Department],"Missing Department")</f>
        <v>Billing</v>
      </c>
      <c r="O427" s="12">
        <v>5</v>
      </c>
      <c r="P427" s="13">
        <v>143.03</v>
      </c>
      <c r="Q427" s="12">
        <v>20</v>
      </c>
      <c r="R427" s="13">
        <v>143.03</v>
      </c>
      <c r="S427" s="13">
        <v>572.12</v>
      </c>
      <c r="T427" s="13">
        <v>579.54999999999995</v>
      </c>
      <c r="U427" s="13">
        <v>-7.43</v>
      </c>
      <c r="V427" s="12" t="s">
        <v>47</v>
      </c>
      <c r="W427" s="12" t="s">
        <v>24</v>
      </c>
      <c r="X427" s="12" t="s">
        <v>25</v>
      </c>
      <c r="Y427" s="12" t="s">
        <v>562</v>
      </c>
      <c r="Z427" s="12" t="s">
        <v>49</v>
      </c>
    </row>
    <row r="428" spans="1:26" x14ac:dyDescent="0.3">
      <c r="A428" s="14" t="s">
        <v>672</v>
      </c>
      <c r="B428" s="15">
        <v>46073</v>
      </c>
      <c r="C428" s="16" t="s">
        <v>673</v>
      </c>
      <c r="D428" s="16" t="str">
        <f>_xlfn.XLOOKUP(Sales_Transactions!$C428,Customer!$A$2:$A$701,Customer!$B$2:$B$701,"Missing")</f>
        <v>Nagarajan Gupta</v>
      </c>
      <c r="E428" s="38" t="str">
        <f>_xlfn.XLOOKUP(Table14[[#This Row],[Customer_ID]],Table10[Customer_ID],Table10[Membership],"Missing Membership")</f>
        <v>Silver</v>
      </c>
      <c r="F428" s="14" t="s">
        <v>384</v>
      </c>
      <c r="G428" s="16" t="str">
        <f>_xlfn.XLOOKUP(Sales_Transactions!$F428,Products!$A$2:$A$151,Products!$B$2:$B$151,"missing product")</f>
        <v>Local Farm Fresh Fruits 1kg</v>
      </c>
      <c r="H428" s="16" t="str">
        <f>_xlfn.XLOOKUP(Sales_Transactions!$F428,Table9[Product_ID],Table9[Category],"Missing Catogory")</f>
        <v>Fruits</v>
      </c>
      <c r="I428" s="16" t="s">
        <v>674</v>
      </c>
      <c r="J428" s="16" t="str">
        <f>_xlfn.XLOOKUP(Sales_Transactions!$I428,Store!$A$2:$A$181,Store!$B$2:$B$181,"Missing Store")</f>
        <v>FreshMart Pune Main Road</v>
      </c>
      <c r="K428" s="16" t="str">
        <f>_xlfn.XLOOKUP(Sales_Transactions!$I428,Store!$A$2:$A$181,Store!$D$2:$D$181,"East")</f>
        <v>North</v>
      </c>
      <c r="L428" s="16" t="s">
        <v>675</v>
      </c>
      <c r="M428" s="16" t="s">
        <v>6203</v>
      </c>
      <c r="N428" s="16" t="str">
        <f>_xlfn.XLOOKUP(Sales_Transactions!$L428,Table12[Employee_ID],Table12[Department],"Missing Department")</f>
        <v>Sales</v>
      </c>
      <c r="O428" s="16">
        <v>3</v>
      </c>
      <c r="P428" s="17">
        <v>389.61</v>
      </c>
      <c r="Q428" s="16">
        <v>0</v>
      </c>
      <c r="R428" s="17">
        <v>0</v>
      </c>
      <c r="S428" s="17">
        <v>1168.83</v>
      </c>
      <c r="T428" s="17">
        <v>1008.21</v>
      </c>
      <c r="U428" s="17">
        <v>160.62</v>
      </c>
      <c r="V428" s="16" t="s">
        <v>47</v>
      </c>
      <c r="W428" s="16" t="s">
        <v>24</v>
      </c>
      <c r="X428" s="16" t="s">
        <v>55</v>
      </c>
      <c r="Y428" s="16" t="s">
        <v>676</v>
      </c>
      <c r="Z428" s="16" t="s">
        <v>49</v>
      </c>
    </row>
    <row r="429" spans="1:26" x14ac:dyDescent="0.3">
      <c r="A429" s="10" t="s">
        <v>716</v>
      </c>
      <c r="B429" s="11">
        <v>46009</v>
      </c>
      <c r="C429" s="12" t="s">
        <v>717</v>
      </c>
      <c r="D429" s="12" t="str">
        <f>_xlfn.XLOOKUP(Sales_Transactions!$C429,Customer!$A$2:$A$701,Customer!$B$2:$B$701,"Missing")</f>
        <v>Hari Prabhu</v>
      </c>
      <c r="E429" s="39" t="str">
        <f>_xlfn.XLOOKUP(Table14[[#This Row],[Customer_ID]],Table10[Customer_ID],Table10[Membership],"Missing Membership")</f>
        <v>Silver</v>
      </c>
      <c r="F429" s="10" t="s">
        <v>20</v>
      </c>
      <c r="G429" s="12" t="str">
        <f>_xlfn.XLOOKUP(Sales_Transactions!$F429,Products!$A$2:$A$151,Products!$B$2:$B$151,"missing product")</f>
        <v>MDH Whole Spices Combo</v>
      </c>
      <c r="H429" s="12" t="str">
        <f>_xlfn.XLOOKUP(Sales_Transactions!$F429,Table9[Product_ID],Table9[Category],"Missing Catogory")</f>
        <v>Masala</v>
      </c>
      <c r="I429" s="12" t="s">
        <v>96</v>
      </c>
      <c r="J429" s="12" t="str">
        <f>_xlfn.XLOOKUP(Sales_Transactions!$I429,Store!$A$2:$A$181,Store!$B$2:$B$181,"Missing Store")</f>
        <v>FreshMart Delhi Crossing</v>
      </c>
      <c r="K429" s="12" t="str">
        <f>_xlfn.XLOOKUP(Sales_Transactions!$I429,Store!$A$2:$A$181,Store!$D$2:$D$181,"East")</f>
        <v>North</v>
      </c>
      <c r="L429" s="12" t="s">
        <v>97</v>
      </c>
      <c r="M429" s="12" t="s">
        <v>6212</v>
      </c>
      <c r="N429" s="12" t="str">
        <f>_xlfn.XLOOKUP(Sales_Transactions!$L429,Table12[Employee_ID],Table12[Department],"Missing Department")</f>
        <v>Sales</v>
      </c>
      <c r="O429" s="12">
        <v>2</v>
      </c>
      <c r="P429" s="13">
        <v>416.08</v>
      </c>
      <c r="Q429" s="12">
        <v>20</v>
      </c>
      <c r="R429" s="13">
        <v>166.43</v>
      </c>
      <c r="S429" s="13">
        <v>665.73</v>
      </c>
      <c r="T429" s="13">
        <v>639.28</v>
      </c>
      <c r="U429" s="13">
        <v>26.45</v>
      </c>
      <c r="V429" s="12" t="s">
        <v>47</v>
      </c>
      <c r="W429" s="12" t="s">
        <v>24</v>
      </c>
      <c r="X429" s="12" t="s">
        <v>55</v>
      </c>
      <c r="Y429" s="12" t="s">
        <v>648</v>
      </c>
      <c r="Z429" s="12" t="s">
        <v>49</v>
      </c>
    </row>
    <row r="430" spans="1:26" x14ac:dyDescent="0.3">
      <c r="A430" s="14" t="s">
        <v>720</v>
      </c>
      <c r="B430" s="15">
        <v>45834</v>
      </c>
      <c r="C430" s="16" t="s">
        <v>721</v>
      </c>
      <c r="D430" s="16" t="str">
        <f>_xlfn.XLOOKUP(Sales_Transactions!$C430,Customer!$A$2:$A$701,Customer!$B$2:$B$701,"Missing")</f>
        <v>Divya Reddy</v>
      </c>
      <c r="E430" s="38" t="str">
        <f>_xlfn.XLOOKUP(Table14[[#This Row],[Customer_ID]],Table10[Customer_ID],Table10[Membership],"Missing Membership")</f>
        <v>Gold</v>
      </c>
      <c r="F430" s="14" t="s">
        <v>722</v>
      </c>
      <c r="G430" s="16" t="str">
        <f>_xlfn.XLOOKUP(Sales_Transactions!$F430,Products!$A$2:$A$151,Products!$B$2:$B$151,"missing product")</f>
        <v>Local Farm Fresh Fruits 250ml</v>
      </c>
      <c r="H430" s="16" t="str">
        <f>_xlfn.XLOOKUP(Sales_Transactions!$F430,Table9[Product_ID],Table9[Category],"Missing Catogory")</f>
        <v xml:space="preserve"> Fruits</v>
      </c>
      <c r="I430" s="16" t="s">
        <v>426</v>
      </c>
      <c r="J430" s="16" t="str">
        <f>_xlfn.XLOOKUP(Sales_Transactions!$I430,Store!$A$2:$A$181,Store!$B$2:$B$181,"Missing Store")</f>
        <v>FreshMart Madurai Junction</v>
      </c>
      <c r="K430" s="16" t="str">
        <f>_xlfn.XLOOKUP(Sales_Transactions!$I430,Store!$A$2:$A$181,Store!$D$2:$D$181,"East")</f>
        <v>South</v>
      </c>
      <c r="L430" s="16" t="s">
        <v>723</v>
      </c>
      <c r="M430" s="16" t="s">
        <v>5752</v>
      </c>
      <c r="N430" s="16" t="str">
        <f>_xlfn.XLOOKUP(Sales_Transactions!$L430,Table12[Employee_ID],Table12[Department],"Missing Department")</f>
        <v>Inventory</v>
      </c>
      <c r="O430" s="16">
        <v>5</v>
      </c>
      <c r="P430" s="17">
        <v>425.31</v>
      </c>
      <c r="Q430" s="16">
        <v>0</v>
      </c>
      <c r="R430" s="17">
        <v>0</v>
      </c>
      <c r="S430" s="17">
        <v>2126.5500000000002</v>
      </c>
      <c r="T430" s="17">
        <v>1507.85</v>
      </c>
      <c r="U430" s="17">
        <v>618.70000000000005</v>
      </c>
      <c r="V430" s="16" t="s">
        <v>47</v>
      </c>
      <c r="W430" s="16" t="s">
        <v>24</v>
      </c>
      <c r="X430" s="16" t="s">
        <v>33</v>
      </c>
      <c r="Y430" s="16" t="s">
        <v>724</v>
      </c>
      <c r="Z430" s="16" t="s">
        <v>49</v>
      </c>
    </row>
    <row r="431" spans="1:26" x14ac:dyDescent="0.3">
      <c r="A431" s="10" t="s">
        <v>752</v>
      </c>
      <c r="B431" s="11">
        <v>45992</v>
      </c>
      <c r="C431" s="12" t="s">
        <v>753</v>
      </c>
      <c r="D431" s="12" t="str">
        <f>_xlfn.XLOOKUP(Sales_Transactions!$C431,Customer!$A$2:$A$701,Customer!$B$2:$B$701,"Missing")</f>
        <v>Chitra Chandran</v>
      </c>
      <c r="E431" s="39" t="str">
        <f>_xlfn.XLOOKUP(Table14[[#This Row],[Customer_ID]],Table10[Customer_ID],Table10[Membership],"Missing Membership")</f>
        <v>Bronze</v>
      </c>
      <c r="F431" s="10" t="s">
        <v>754</v>
      </c>
      <c r="G431" s="12" t="str">
        <f>_xlfn.XLOOKUP(Sales_Transactions!$F431,Products!$A$2:$A$151,Products!$B$2:$B$151,"missing product")</f>
        <v>MDH Powdered Spices 200g</v>
      </c>
      <c r="H431" s="12" t="str">
        <f>_xlfn.XLOOKUP(Sales_Transactions!$F431,Table9[Product_ID],Table9[Category],"Missing Catogory")</f>
        <v>Masala</v>
      </c>
      <c r="I431" s="12" t="s">
        <v>670</v>
      </c>
      <c r="J431" s="12" t="str">
        <f>_xlfn.XLOOKUP(Sales_Transactions!$I431,Store!$A$2:$A$181,Store!$B$2:$B$181,"Missing Store")</f>
        <v>FreshMart Mumbai Extension</v>
      </c>
      <c r="K431" s="12" t="str">
        <f>_xlfn.XLOOKUP(Sales_Transactions!$I431,Store!$A$2:$A$181,Store!$D$2:$D$181,"East")</f>
        <v>West</v>
      </c>
      <c r="L431" s="12" t="s">
        <v>755</v>
      </c>
      <c r="M431" s="12" t="s">
        <v>6370</v>
      </c>
      <c r="N431" s="12" t="str">
        <f>_xlfn.XLOOKUP(Sales_Transactions!$L431,Table12[Employee_ID],Table12[Department],"Missing Department")</f>
        <v>Cashier</v>
      </c>
      <c r="O431" s="12">
        <v>1</v>
      </c>
      <c r="P431" s="13">
        <v>442.14</v>
      </c>
      <c r="Q431" s="12">
        <v>0</v>
      </c>
      <c r="R431" s="13">
        <v>0</v>
      </c>
      <c r="S431" s="13">
        <v>442.14</v>
      </c>
      <c r="T431" s="13">
        <v>351.87</v>
      </c>
      <c r="U431" s="13">
        <v>90.27</v>
      </c>
      <c r="V431" s="12" t="s">
        <v>47</v>
      </c>
      <c r="W431" s="12" t="s">
        <v>24</v>
      </c>
      <c r="X431" s="12" t="s">
        <v>25</v>
      </c>
      <c r="Y431" s="12" t="s">
        <v>756</v>
      </c>
      <c r="Z431" s="12" t="s">
        <v>49</v>
      </c>
    </row>
    <row r="432" spans="1:26" x14ac:dyDescent="0.3">
      <c r="A432" s="14" t="s">
        <v>768</v>
      </c>
      <c r="B432" s="15">
        <v>45806</v>
      </c>
      <c r="C432" s="16" t="s">
        <v>769</v>
      </c>
      <c r="D432" s="16" t="str">
        <f>_xlfn.XLOOKUP(Sales_Transactions!$C432,Customer!$A$2:$A$701,Customer!$B$2:$B$701,"Missing")</f>
        <v>Janani Iyer</v>
      </c>
      <c r="E432" s="38" t="str">
        <f>_xlfn.XLOOKUP(Table14[[#This Row],[Customer_ID]],Table10[Customer_ID],Table10[Membership],"Missing Membership")</f>
        <v>Bronze</v>
      </c>
      <c r="F432" s="14" t="s">
        <v>529</v>
      </c>
      <c r="G432" s="16" t="str">
        <f>_xlfn.XLOOKUP(Sales_Transactions!$F432,Products!$A$2:$A$151,Products!$B$2:$B$151,"missing product")</f>
        <v>Cadbury Biscuits Pack</v>
      </c>
      <c r="H432" s="16" t="str">
        <f>_xlfn.XLOOKUP(Sales_Transactions!$F432,Table9[Product_ID],Table9[Category],"Missing Catogory")</f>
        <v>Snacks</v>
      </c>
      <c r="I432" s="16" t="s">
        <v>770</v>
      </c>
      <c r="J432" s="16" t="str">
        <f>_xlfn.XLOOKUP(Sales_Transactions!$I432,Store!$A$2:$A$181,Store!$B$2:$B$181,"Missing Store")</f>
        <v>FreshMart Tiruppur Bypass</v>
      </c>
      <c r="K432" s="16" t="str">
        <f>_xlfn.XLOOKUP(Sales_Transactions!$I432,Store!$A$2:$A$181,Store!$D$2:$D$181,"East")</f>
        <v>South</v>
      </c>
      <c r="L432" s="16" t="s">
        <v>771</v>
      </c>
      <c r="M432" s="16" t="s">
        <v>6271</v>
      </c>
      <c r="N432" s="16" t="str">
        <f>_xlfn.XLOOKUP(Sales_Transactions!$L432,Table12[Employee_ID],Table12[Department],"Missing Department")</f>
        <v>Inventory</v>
      </c>
      <c r="O432" s="16">
        <v>3</v>
      </c>
      <c r="P432" s="17">
        <v>125.15</v>
      </c>
      <c r="Q432" s="16">
        <v>0</v>
      </c>
      <c r="R432" s="17">
        <v>0</v>
      </c>
      <c r="S432" s="17">
        <v>375.45</v>
      </c>
      <c r="T432" s="17">
        <v>287.10000000000002</v>
      </c>
      <c r="U432" s="17">
        <v>88.35</v>
      </c>
      <c r="V432" s="16" t="s">
        <v>47</v>
      </c>
      <c r="W432" s="16" t="s">
        <v>24</v>
      </c>
      <c r="X432" s="16" t="s">
        <v>25</v>
      </c>
      <c r="Y432" s="16" t="s">
        <v>772</v>
      </c>
      <c r="Z432" s="16" t="s">
        <v>49</v>
      </c>
    </row>
    <row r="433" spans="1:26" x14ac:dyDescent="0.3">
      <c r="A433" s="10" t="s">
        <v>784</v>
      </c>
      <c r="B433" s="11">
        <v>46091</v>
      </c>
      <c r="C433" s="12" t="s">
        <v>785</v>
      </c>
      <c r="D433" s="12" t="str">
        <f>_xlfn.XLOOKUP(Sales_Transactions!$C433,Customer!$A$2:$A$701,Customer!$B$2:$B$701,"Missing")</f>
        <v>Prasath Mudaliar</v>
      </c>
      <c r="E433" s="39" t="str">
        <f>_xlfn.XLOOKUP(Table14[[#This Row],[Customer_ID]],Table10[Customer_ID],Table10[Membership],"Missing Membership")</f>
        <v>Bronze</v>
      </c>
      <c r="F433" s="10" t="s">
        <v>571</v>
      </c>
      <c r="G433" s="12" t="str">
        <f>_xlfn.XLOOKUP(Sales_Transactions!$F433,Products!$A$2:$A$151,Products!$B$2:$B$151,"missing product")</f>
        <v>Vim Floor Cleaner 1L</v>
      </c>
      <c r="H433" s="12" t="str">
        <f>_xlfn.XLOOKUP(Sales_Transactions!$F433,Table9[Product_ID],Table9[Category],"Missing Catogory")</f>
        <v>Cleaning</v>
      </c>
      <c r="I433" s="12" t="s">
        <v>420</v>
      </c>
      <c r="J433" s="12" t="str">
        <f>_xlfn.XLOOKUP(Sales_Transactions!$I433,Store!$A$2:$A$181,Store!$B$2:$B$181,"Missing Store")</f>
        <v>FreshMart Chennai Complex</v>
      </c>
      <c r="K433" s="12" t="str">
        <f>_xlfn.XLOOKUP(Sales_Transactions!$I433,Store!$A$2:$A$181,Store!$D$2:$D$181,"East")</f>
        <v>South</v>
      </c>
      <c r="L433" s="12" t="s">
        <v>786</v>
      </c>
      <c r="M433" s="12" t="s">
        <v>4657</v>
      </c>
      <c r="N433" s="12" t="str">
        <f>_xlfn.XLOOKUP(Sales_Transactions!$L433,Table12[Employee_ID],Table12[Department],"Missing Department")</f>
        <v>Sales</v>
      </c>
      <c r="O433" s="12">
        <v>1</v>
      </c>
      <c r="P433" s="13">
        <v>46.76</v>
      </c>
      <c r="Q433" s="12">
        <v>20</v>
      </c>
      <c r="R433" s="13">
        <v>9.35</v>
      </c>
      <c r="S433" s="13">
        <v>37.409999999999997</v>
      </c>
      <c r="T433" s="13">
        <v>36.65</v>
      </c>
      <c r="U433" s="13">
        <v>0.76</v>
      </c>
      <c r="V433" s="12" t="s">
        <v>47</v>
      </c>
      <c r="W433" s="12" t="s">
        <v>24</v>
      </c>
      <c r="X433" s="12" t="s">
        <v>25</v>
      </c>
      <c r="Y433" s="12" t="s">
        <v>787</v>
      </c>
      <c r="Z433" s="12" t="s">
        <v>49</v>
      </c>
    </row>
    <row r="434" spans="1:26" x14ac:dyDescent="0.3">
      <c r="A434" s="14" t="s">
        <v>799</v>
      </c>
      <c r="B434" s="15">
        <v>45946</v>
      </c>
      <c r="C434" s="16" t="s">
        <v>800</v>
      </c>
      <c r="D434" s="16" t="str">
        <f>_xlfn.XLOOKUP(Sales_Transactions!$C434,Customer!$A$2:$A$701,Customer!$B$2:$B$701,"Missing")</f>
        <v>Anand Balan</v>
      </c>
      <c r="E434" s="38" t="str">
        <f>_xlfn.XLOOKUP(Table14[[#This Row],[Customer_ID]],Table10[Customer_ID],Table10[Membership],"Missing Membership")</f>
        <v>Silver</v>
      </c>
      <c r="F434" s="14" t="s">
        <v>801</v>
      </c>
      <c r="G434" s="16" t="str">
        <f>_xlfn.XLOOKUP(Sales_Transactions!$F434,Products!$A$2:$A$151,Products!$B$2:$B$151,"missing product")</f>
        <v>Organic Fresh Fresh Vegetables 2kg</v>
      </c>
      <c r="H434" s="16" t="str">
        <f>_xlfn.XLOOKUP(Sales_Transactions!$F434,Table9[Product_ID],Table9[Category],"Missing Catogory")</f>
        <v>Vegetables</v>
      </c>
      <c r="I434" s="16" t="s">
        <v>248</v>
      </c>
      <c r="J434" s="16" t="str">
        <f>_xlfn.XLOOKUP(Sales_Transactions!$I434,Store!$A$2:$A$181,Store!$B$2:$B$181,"Missing Store")</f>
        <v>FreshMart Mysuru Complex</v>
      </c>
      <c r="K434" s="16" t="str">
        <f>_xlfn.XLOOKUP(Sales_Transactions!$I434,Store!$A$2:$A$181,Store!$D$2:$D$181,"East")</f>
        <v>South</v>
      </c>
      <c r="L434" s="16" t="s">
        <v>249</v>
      </c>
      <c r="M434" s="16" t="s">
        <v>6299</v>
      </c>
      <c r="N434" s="16" t="str">
        <f>_xlfn.XLOOKUP(Sales_Transactions!$L434,Table12[Employee_ID],Table12[Department],"Missing Department")</f>
        <v>Inventory</v>
      </c>
      <c r="O434" s="16">
        <v>3</v>
      </c>
      <c r="P434" s="17">
        <v>298.68</v>
      </c>
      <c r="Q434" s="16">
        <v>0</v>
      </c>
      <c r="R434" s="17">
        <v>0</v>
      </c>
      <c r="S434" s="17">
        <v>896.04</v>
      </c>
      <c r="T434" s="17">
        <v>752.07</v>
      </c>
      <c r="U434" s="17">
        <v>143.97</v>
      </c>
      <c r="V434" s="16" t="s">
        <v>47</v>
      </c>
      <c r="W434" s="16" t="s">
        <v>24</v>
      </c>
      <c r="X434" s="16" t="s">
        <v>55</v>
      </c>
      <c r="Y434" s="16" t="s">
        <v>802</v>
      </c>
      <c r="Z434" s="16" t="s">
        <v>49</v>
      </c>
    </row>
    <row r="435" spans="1:26" x14ac:dyDescent="0.3">
      <c r="A435" s="10" t="s">
        <v>822</v>
      </c>
      <c r="B435" s="11">
        <v>45857</v>
      </c>
      <c r="C435" s="12" t="s">
        <v>823</v>
      </c>
      <c r="D435" s="12" t="str">
        <f>_xlfn.XLOOKUP(Sales_Transactions!$C435,Customer!$A$2:$A$701,Customer!$B$2:$B$701,"Missing")</f>
        <v>Kamala Chandran</v>
      </c>
      <c r="E435" s="39" t="str">
        <f>_xlfn.XLOOKUP(Table14[[#This Row],[Customer_ID]],Table10[Customer_ID],Table10[Membership],"Missing Membership")</f>
        <v>Bronze</v>
      </c>
      <c r="F435" s="10" t="s">
        <v>320</v>
      </c>
      <c r="G435" s="12" t="str">
        <f>_xlfn.XLOOKUP(Sales_Transactions!$F435,Products!$A$2:$A$151,Products!$B$2:$B$151,"missing product")</f>
        <v>Vim Dishwash 1kg</v>
      </c>
      <c r="H435" s="12" t="str">
        <f>_xlfn.XLOOKUP(Sales_Transactions!$F435,Table9[Product_ID],Table9[Category],"Missing Catogory")</f>
        <v>Cleaning</v>
      </c>
      <c r="I435" s="12" t="s">
        <v>824</v>
      </c>
      <c r="J435" s="12" t="str">
        <f>_xlfn.XLOOKUP(Sales_Transactions!$I435,Store!$A$2:$A$181,Store!$B$2:$B$181,"Missing Store")</f>
        <v>FreshMart Kolkata Nagar</v>
      </c>
      <c r="K435" s="12" t="str">
        <f>_xlfn.XLOOKUP(Sales_Transactions!$I435,Store!$A$2:$A$181,Store!$D$2:$D$181,"East")</f>
        <v>East</v>
      </c>
      <c r="L435" s="12" t="s">
        <v>825</v>
      </c>
      <c r="M435" s="12" t="s">
        <v>5389</v>
      </c>
      <c r="N435" s="12" t="str">
        <f>_xlfn.XLOOKUP(Sales_Transactions!$L435,Table12[Employee_ID],Table12[Department],"Missing Department")</f>
        <v>Billing</v>
      </c>
      <c r="O435" s="12">
        <v>3</v>
      </c>
      <c r="P435" s="13">
        <v>67.37</v>
      </c>
      <c r="Q435" s="12">
        <v>10</v>
      </c>
      <c r="R435" s="13">
        <v>20.21</v>
      </c>
      <c r="S435" s="13">
        <v>209.19</v>
      </c>
      <c r="T435" s="13">
        <v>151.29</v>
      </c>
      <c r="U435" s="13">
        <v>57.9</v>
      </c>
      <c r="V435" s="12" t="s">
        <v>47</v>
      </c>
      <c r="W435" s="12" t="s">
        <v>24</v>
      </c>
      <c r="X435" s="12" t="s">
        <v>25</v>
      </c>
      <c r="Y435" s="12" t="s">
        <v>826</v>
      </c>
      <c r="Z435" s="12" t="s">
        <v>27</v>
      </c>
    </row>
    <row r="436" spans="1:26" x14ac:dyDescent="0.3">
      <c r="A436" s="14" t="s">
        <v>861</v>
      </c>
      <c r="B436" s="15">
        <v>45920</v>
      </c>
      <c r="C436" s="16" t="s">
        <v>862</v>
      </c>
      <c r="D436" s="16" t="str">
        <f>_xlfn.XLOOKUP(Sales_Transactions!$C436,Customer!$A$2:$A$701,Customer!$B$2:$B$701,"Missing")</f>
        <v>Gopal Pillai</v>
      </c>
      <c r="E436" s="38" t="str">
        <f>_xlfn.XLOOKUP(Table14[[#This Row],[Customer_ID]],Table10[Customer_ID],Table10[Membership],"Missing Membership")</f>
        <v>Silver</v>
      </c>
      <c r="F436" s="14" t="s">
        <v>231</v>
      </c>
      <c r="G436" s="16" t="str">
        <f>_xlfn.XLOOKUP(Sales_Transactions!$F436,Products!$A$2:$A$151,Products!$B$2:$B$151,"missing product")</f>
        <v>Cadbury Chips 1kg</v>
      </c>
      <c r="H436" s="16" t="str">
        <f>_xlfn.XLOOKUP(Sales_Transactions!$F436,Table9[Product_ID],Table9[Category],"Missing Catogory")</f>
        <v>Snacks</v>
      </c>
      <c r="I436" s="16" t="s">
        <v>863</v>
      </c>
      <c r="J436" s="16" t="str">
        <f>_xlfn.XLOOKUP(Sales_Transactions!$I436,Store!$A$2:$A$181,Store!$B$2:$B$181,"Missing Store")</f>
        <v>FreshMart Kochi Extension</v>
      </c>
      <c r="K436" s="16" t="str">
        <f>_xlfn.XLOOKUP(Sales_Transactions!$I436,Store!$A$2:$A$181,Store!$D$2:$D$181,"East")</f>
        <v>South</v>
      </c>
      <c r="L436" s="16" t="s">
        <v>864</v>
      </c>
      <c r="M436" s="16" t="s">
        <v>6305</v>
      </c>
      <c r="N436" s="16" t="str">
        <f>_xlfn.XLOOKUP(Sales_Transactions!$L436,Table12[Employee_ID],Table12[Department],"Missing Department")</f>
        <v>Sales</v>
      </c>
      <c r="O436" s="16">
        <v>1</v>
      </c>
      <c r="P436" s="17">
        <v>418.79</v>
      </c>
      <c r="Q436" s="16">
        <v>20</v>
      </c>
      <c r="R436" s="17">
        <v>83.76</v>
      </c>
      <c r="S436" s="17">
        <v>385.28</v>
      </c>
      <c r="T436" s="17">
        <v>308.94</v>
      </c>
      <c r="U436" s="17">
        <v>76.34</v>
      </c>
      <c r="V436" s="16" t="s">
        <v>47</v>
      </c>
      <c r="W436" s="16" t="s">
        <v>24</v>
      </c>
      <c r="X436" s="16" t="s">
        <v>33</v>
      </c>
      <c r="Y436" s="16" t="s">
        <v>865</v>
      </c>
      <c r="Z436" s="16" t="s">
        <v>27</v>
      </c>
    </row>
    <row r="437" spans="1:26" x14ac:dyDescent="0.3">
      <c r="A437" s="10" t="s">
        <v>879</v>
      </c>
      <c r="B437" s="11">
        <v>46015</v>
      </c>
      <c r="C437" s="12" t="s">
        <v>880</v>
      </c>
      <c r="D437" s="12" t="str">
        <f>_xlfn.XLOOKUP(Sales_Transactions!$C437,Customer!$A$2:$A$701,Customer!$B$2:$B$701,"Missing")</f>
        <v>Jayakumar Reddy</v>
      </c>
      <c r="E437" s="39" t="str">
        <f>_xlfn.XLOOKUP(Table14[[#This Row],[Customer_ID]],Table10[Customer_ID],Table10[Membership],"Missing Membership")</f>
        <v>Bronze</v>
      </c>
      <c r="F437" s="10" t="s">
        <v>881</v>
      </c>
      <c r="G437" s="12" t="str">
        <f>_xlfn.XLOOKUP(Sales_Transactions!$F437,Products!$A$2:$A$151,Products!$B$2:$B$151,"missing product")</f>
        <v>Cadbury Namkeen Pack</v>
      </c>
      <c r="H437" s="12" t="str">
        <f>_xlfn.XLOOKUP(Sales_Transactions!$F437,Table9[Product_ID],Table9[Category],"Missing Catogory")</f>
        <v>Snacks</v>
      </c>
      <c r="I437" s="12" t="s">
        <v>232</v>
      </c>
      <c r="J437" s="12" t="str">
        <f>_xlfn.XLOOKUP(Sales_Transactions!$I437,Store!$A$2:$A$181,Store!$B$2:$B$181,"Missing Store")</f>
        <v>FreshMart Tiruppur Circle</v>
      </c>
      <c r="K437" s="12" t="str">
        <f>_xlfn.XLOOKUP(Sales_Transactions!$I437,Store!$A$2:$A$181,Store!$D$2:$D$181,"East")</f>
        <v>South</v>
      </c>
      <c r="L437" s="12" t="s">
        <v>233</v>
      </c>
      <c r="M437" s="12" t="s">
        <v>6171</v>
      </c>
      <c r="N437" s="12" t="str">
        <f>_xlfn.XLOOKUP(Sales_Transactions!$L437,Table12[Employee_ID],Table12[Department],"Missing Department")</f>
        <v>Billing</v>
      </c>
      <c r="O437" s="12">
        <v>4</v>
      </c>
      <c r="P437" s="13">
        <v>262.77</v>
      </c>
      <c r="Q437" s="12">
        <v>0</v>
      </c>
      <c r="R437" s="13">
        <v>0</v>
      </c>
      <c r="S437" s="13">
        <v>1051.08</v>
      </c>
      <c r="T437" s="13">
        <v>778.56</v>
      </c>
      <c r="U437" s="13">
        <v>272.52</v>
      </c>
      <c r="V437" s="12" t="s">
        <v>47</v>
      </c>
      <c r="W437" s="12" t="s">
        <v>24</v>
      </c>
      <c r="X437" s="12" t="s">
        <v>55</v>
      </c>
      <c r="Y437" s="12" t="s">
        <v>882</v>
      </c>
      <c r="Z437" s="12" t="s">
        <v>49</v>
      </c>
    </row>
    <row r="438" spans="1:26" x14ac:dyDescent="0.3">
      <c r="A438" s="14" t="s">
        <v>893</v>
      </c>
      <c r="B438" s="15">
        <v>45936</v>
      </c>
      <c r="C438" s="16" t="s">
        <v>118</v>
      </c>
      <c r="D438" s="16" t="str">
        <f>_xlfn.XLOOKUP(Sales_Transactions!$C438,Customer!$A$2:$A$701,Customer!$B$2:$B$701,"Missing")</f>
        <v>Ovi Chandran</v>
      </c>
      <c r="E438" s="38" t="str">
        <f>_xlfn.XLOOKUP(Table14[[#This Row],[Customer_ID]],Table10[Customer_ID],Table10[Membership],"Missing Membership")</f>
        <v>Bronze</v>
      </c>
      <c r="F438" s="14" t="s">
        <v>894</v>
      </c>
      <c r="G438" s="16" t="str">
        <f>_xlfn.XLOOKUP(Sales_Transactions!$F438,Products!$A$2:$A$151,Products!$B$2:$B$151,"missing product")</f>
        <v>Organic Fresh Fresh Fruits Pack v2</v>
      </c>
      <c r="H438" s="16" t="str">
        <f>_xlfn.XLOOKUP(Sales_Transactions!$F438,Table9[Product_ID],Table9[Category],"Missing Catogory")</f>
        <v>Fruits</v>
      </c>
      <c r="I438" s="16" t="s">
        <v>599</v>
      </c>
      <c r="J438" s="16" t="str">
        <f>_xlfn.XLOOKUP(Sales_Transactions!$I438,Store!$A$2:$A$181,Store!$B$2:$B$181,"Missing Store")</f>
        <v>FreshMart Kochi Bypass</v>
      </c>
      <c r="K438" s="16" t="str">
        <f>_xlfn.XLOOKUP(Sales_Transactions!$I438,Store!$A$2:$A$181,Store!$D$2:$D$181,"East")</f>
        <v>South</v>
      </c>
      <c r="L438" s="16" t="s">
        <v>895</v>
      </c>
      <c r="M438" s="16" t="s">
        <v>6260</v>
      </c>
      <c r="N438" s="16" t="str">
        <f>_xlfn.XLOOKUP(Sales_Transactions!$L438,Table12[Employee_ID],Table12[Department],"Missing Department")</f>
        <v>Sales</v>
      </c>
      <c r="O438" s="16">
        <v>2</v>
      </c>
      <c r="P438" s="17">
        <v>438.7</v>
      </c>
      <c r="Q438" s="16">
        <v>10</v>
      </c>
      <c r="R438" s="17">
        <v>87.74</v>
      </c>
      <c r="S438" s="17">
        <v>789.66</v>
      </c>
      <c r="T438" s="17">
        <v>740.36</v>
      </c>
      <c r="U438" s="17">
        <v>49.3</v>
      </c>
      <c r="V438" s="16" t="s">
        <v>47</v>
      </c>
      <c r="W438" s="16" t="s">
        <v>24</v>
      </c>
      <c r="X438" s="16" t="s">
        <v>25</v>
      </c>
      <c r="Y438" s="16" t="s">
        <v>896</v>
      </c>
      <c r="Z438" s="16" t="s">
        <v>49</v>
      </c>
    </row>
    <row r="439" spans="1:26" x14ac:dyDescent="0.3">
      <c r="A439" s="10" t="s">
        <v>937</v>
      </c>
      <c r="B439" s="11">
        <v>45924</v>
      </c>
      <c r="C439" s="12" t="s">
        <v>938</v>
      </c>
      <c r="D439" s="12" t="str">
        <f>_xlfn.XLOOKUP(Sales_Transactions!$C439,Customer!$A$2:$A$701,Customer!$B$2:$B$701,"Missing")</f>
        <v>Dinesh Nair</v>
      </c>
      <c r="E439" s="39" t="str">
        <f>_xlfn.XLOOKUP(Table14[[#This Row],[Customer_ID]],Table10[Customer_ID],Table10[Membership],"Missing Membership")</f>
        <v>Silver</v>
      </c>
      <c r="F439" s="10" t="s">
        <v>30</v>
      </c>
      <c r="G439" s="12" t="str">
        <f>_xlfn.XLOOKUP(Sales_Transactions!$F439,Products!$A$2:$A$151,Products!$B$2:$B$151,"missing product")</f>
        <v>Amul Paneer 1kg</v>
      </c>
      <c r="H439" s="12" t="str">
        <f>_xlfn.XLOOKUP(Sales_Transactions!$F439,Table9[Product_ID],Table9[Category],"Missing Catogory")</f>
        <v>Dairy</v>
      </c>
      <c r="I439" s="12" t="s">
        <v>543</v>
      </c>
      <c r="J439" s="12" t="str">
        <f>_xlfn.XLOOKUP(Sales_Transactions!$I439,Store!$A$2:$A$181,Store!$B$2:$B$181,"Missing Store")</f>
        <v>FreshMart Hyderabad Main Road</v>
      </c>
      <c r="K439" s="12" t="str">
        <f>_xlfn.XLOOKUP(Sales_Transactions!$I439,Store!$A$2:$A$181,Store!$D$2:$D$181,"East")</f>
        <v>South</v>
      </c>
      <c r="L439" s="12" t="s">
        <v>544</v>
      </c>
      <c r="M439" s="12" t="s">
        <v>6380</v>
      </c>
      <c r="N439" s="12" t="str">
        <f>_xlfn.XLOOKUP(Sales_Transactions!$L439,Table12[Employee_ID],Table12[Department],"Missing Department")</f>
        <v>Cashier</v>
      </c>
      <c r="O439" s="12">
        <v>5</v>
      </c>
      <c r="P439" s="13">
        <v>448.94</v>
      </c>
      <c r="Q439" s="12">
        <v>10</v>
      </c>
      <c r="R439" s="13">
        <v>224.47</v>
      </c>
      <c r="S439" s="13">
        <v>2020.23</v>
      </c>
      <c r="T439" s="13">
        <v>1900.4</v>
      </c>
      <c r="U439" s="13">
        <v>119.83</v>
      </c>
      <c r="V439" s="12" t="s">
        <v>47</v>
      </c>
      <c r="W439" s="12" t="s">
        <v>24</v>
      </c>
      <c r="X439" s="12" t="s">
        <v>25</v>
      </c>
      <c r="Y439" s="12" t="s">
        <v>34</v>
      </c>
      <c r="Z439" s="12" t="s">
        <v>49</v>
      </c>
    </row>
    <row r="440" spans="1:26" x14ac:dyDescent="0.3">
      <c r="A440" s="14" t="s">
        <v>1008</v>
      </c>
      <c r="B440" s="15">
        <v>45891</v>
      </c>
      <c r="C440" s="16" t="s">
        <v>1009</v>
      </c>
      <c r="D440" s="16" t="str">
        <f>_xlfn.XLOOKUP(Sales_Transactions!$C440,Customer!$A$2:$A$701,Customer!$B$2:$B$701,"Missing")</f>
        <v>Sundar Venkataraman</v>
      </c>
      <c r="E440" s="38" t="str">
        <f>_xlfn.XLOOKUP(Table14[[#This Row],[Customer_ID]],Table10[Customer_ID],Table10[Membership],"Missing Membership")</f>
        <v>Bronze</v>
      </c>
      <c r="F440" s="14" t="s">
        <v>1010</v>
      </c>
      <c r="G440" s="16" t="str">
        <f>_xlfn.XLOOKUP(Sales_Transactions!$F440,Products!$A$2:$A$151,Products!$B$2:$B$151,"missing product")</f>
        <v>Vim Kitchenware Combo</v>
      </c>
      <c r="H440" s="16" t="str">
        <f>_xlfn.XLOOKUP(Sales_Transactions!$F440,Table9[Product_ID],Table9[Category],"Missing Catogory")</f>
        <v>Household</v>
      </c>
      <c r="I440" s="16" t="s">
        <v>829</v>
      </c>
      <c r="J440" s="16" t="str">
        <f>_xlfn.XLOOKUP(Sales_Transactions!$I440,Store!$A$2:$A$181,Store!$B$2:$B$181,"Missing Store")</f>
        <v>FreshMart Mysuru Main Road</v>
      </c>
      <c r="K440" s="16" t="str">
        <f>_xlfn.XLOOKUP(Sales_Transactions!$I440,Store!$A$2:$A$181,Store!$D$2:$D$181,"East")</f>
        <v>South</v>
      </c>
      <c r="L440" s="16" t="s">
        <v>830</v>
      </c>
      <c r="M440" s="16" t="s">
        <v>6345</v>
      </c>
      <c r="N440" s="16" t="str">
        <f>_xlfn.XLOOKUP(Sales_Transactions!$L440,Table12[Employee_ID],Table12[Department],"Missing Department")</f>
        <v>Operations</v>
      </c>
      <c r="O440" s="16">
        <v>1</v>
      </c>
      <c r="P440" s="17">
        <v>261.55</v>
      </c>
      <c r="Q440" s="16">
        <v>5</v>
      </c>
      <c r="R440" s="17">
        <v>13.08</v>
      </c>
      <c r="S440" s="17">
        <v>248.47</v>
      </c>
      <c r="T440" s="17">
        <v>215.03</v>
      </c>
      <c r="U440" s="17">
        <v>33.44</v>
      </c>
      <c r="V440" s="16" t="s">
        <v>47</v>
      </c>
      <c r="W440" s="16" t="s">
        <v>24</v>
      </c>
      <c r="X440" s="16" t="s">
        <v>33</v>
      </c>
      <c r="Y440" s="16" t="s">
        <v>1011</v>
      </c>
      <c r="Z440" s="16" t="s">
        <v>49</v>
      </c>
    </row>
    <row r="441" spans="1:26" x14ac:dyDescent="0.3">
      <c r="A441" s="10" t="s">
        <v>1043</v>
      </c>
      <c r="B441" s="11">
        <v>46086</v>
      </c>
      <c r="C441" s="12" t="s">
        <v>1016</v>
      </c>
      <c r="D441" s="12" t="str">
        <f>_xlfn.XLOOKUP(Sales_Transactions!$C441,Customer!$A$2:$A$701,Customer!$B$2:$B$701,"Missing")</f>
        <v>Bharath Devi</v>
      </c>
      <c r="E441" s="39" t="str">
        <f>_xlfn.XLOOKUP(Table14[[#This Row],[Customer_ID]],Table10[Customer_ID],Table10[Membership],"Missing Membership")</f>
        <v>Gold</v>
      </c>
      <c r="F441" s="10" t="s">
        <v>764</v>
      </c>
      <c r="G441" s="12" t="str">
        <f>_xlfn.XLOOKUP(Sales_Transactions!$F441,Products!$A$2:$A$151,Products!$B$2:$B$151,"missing product")</f>
        <v>Eveready Detergent 1L</v>
      </c>
      <c r="H441" s="12" t="str">
        <f>_xlfn.XLOOKUP(Sales_Transactions!$F441,Table9[Product_ID],Table9[Category],"Missing Catogory")</f>
        <v>Household</v>
      </c>
      <c r="I441" s="12" t="s">
        <v>1044</v>
      </c>
      <c r="J441" s="12" t="str">
        <f>_xlfn.XLOOKUP(Sales_Transactions!$I441,Store!$A$2:$A$181,Store!$B$2:$B$181,"Missing Store")</f>
        <v>FreshMart Chandigarh Square</v>
      </c>
      <c r="K441" s="12" t="str">
        <f>_xlfn.XLOOKUP(Sales_Transactions!$I441,Store!$A$2:$A$181,Store!$D$2:$D$181,"East")</f>
        <v>North</v>
      </c>
      <c r="L441" s="12" t="s">
        <v>1045</v>
      </c>
      <c r="M441" s="12" t="s">
        <v>6352</v>
      </c>
      <c r="N441" s="12" t="str">
        <f>_xlfn.XLOOKUP(Sales_Transactions!$L441,Table12[Employee_ID],Table12[Department],"Missing Department")</f>
        <v>Cashier</v>
      </c>
      <c r="O441" s="12">
        <v>4</v>
      </c>
      <c r="P441" s="13">
        <v>345.14</v>
      </c>
      <c r="Q441" s="12">
        <v>0</v>
      </c>
      <c r="R441" s="13">
        <v>0</v>
      </c>
      <c r="S441" s="13">
        <v>1380.56</v>
      </c>
      <c r="T441" s="13">
        <v>1055.4000000000001</v>
      </c>
      <c r="U441" s="13">
        <v>325.16000000000003</v>
      </c>
      <c r="V441" s="12" t="s">
        <v>47</v>
      </c>
      <c r="W441" s="12" t="s">
        <v>24</v>
      </c>
      <c r="X441" s="12" t="s">
        <v>55</v>
      </c>
      <c r="Y441" s="12" t="s">
        <v>1046</v>
      </c>
      <c r="Z441" s="12" t="s">
        <v>49</v>
      </c>
    </row>
    <row r="442" spans="1:26" x14ac:dyDescent="0.3">
      <c r="A442" s="14" t="s">
        <v>1054</v>
      </c>
      <c r="B442" s="15">
        <v>45890</v>
      </c>
      <c r="C442" s="16" t="s">
        <v>1055</v>
      </c>
      <c r="D442" s="16" t="str">
        <f>_xlfn.XLOOKUP(Sales_Transactions!$C442,Customer!$A$2:$A$701,Customer!$B$2:$B$701,"Missing")</f>
        <v>Ramesh Sharma</v>
      </c>
      <c r="E442" s="38" t="str">
        <f>_xlfn.XLOOKUP(Table14[[#This Row],[Customer_ID]],Table10[Customer_ID],Table10[Membership],"Missing Membership")</f>
        <v>Silver</v>
      </c>
      <c r="F442" s="14" t="s">
        <v>365</v>
      </c>
      <c r="G442" s="16" t="str">
        <f>_xlfn.XLOOKUP(Sales_Transactions!$F442,Products!$A$2:$A$151,Products!$B$2:$B$151,"missing product")</f>
        <v>Nestle Butter 250ml</v>
      </c>
      <c r="H442" s="16" t="str">
        <f>_xlfn.XLOOKUP(Sales_Transactions!$F442,Table9[Product_ID],Table9[Category],"Missing Catogory")</f>
        <v>Dairy</v>
      </c>
      <c r="I442" s="16" t="s">
        <v>380</v>
      </c>
      <c r="J442" s="16" t="str">
        <f>_xlfn.XLOOKUP(Sales_Transactions!$I442,Store!$A$2:$A$181,Store!$B$2:$B$181,"Missing Store")</f>
        <v>FreshMart Ahmedabad Complex</v>
      </c>
      <c r="K442" s="16" t="str">
        <f>_xlfn.XLOOKUP(Sales_Transactions!$I442,Store!$A$2:$A$181,Store!$D$2:$D$181,"East")</f>
        <v>South</v>
      </c>
      <c r="L442" s="16" t="s">
        <v>381</v>
      </c>
      <c r="M442" s="16" t="s">
        <v>6144</v>
      </c>
      <c r="N442" s="16" t="str">
        <f>_xlfn.XLOOKUP(Sales_Transactions!$L442,Table12[Employee_ID],Table12[Department],"Missing Department")</f>
        <v>Cashier</v>
      </c>
      <c r="O442" s="16">
        <v>2</v>
      </c>
      <c r="P442" s="17">
        <v>459.58</v>
      </c>
      <c r="Q442" s="16">
        <v>10</v>
      </c>
      <c r="R442" s="17">
        <v>91.92</v>
      </c>
      <c r="S442" s="17">
        <v>827.24</v>
      </c>
      <c r="T442" s="17">
        <v>773.78</v>
      </c>
      <c r="U442" s="17">
        <v>53.46</v>
      </c>
      <c r="V442" s="16" t="s">
        <v>47</v>
      </c>
      <c r="W442" s="16" t="s">
        <v>24</v>
      </c>
      <c r="X442" s="16" t="s">
        <v>25</v>
      </c>
      <c r="Y442" s="16" t="s">
        <v>1056</v>
      </c>
      <c r="Z442" s="16" t="s">
        <v>49</v>
      </c>
    </row>
    <row r="443" spans="1:26" x14ac:dyDescent="0.3">
      <c r="A443" s="10" t="s">
        <v>1057</v>
      </c>
      <c r="B443" s="11">
        <v>46076</v>
      </c>
      <c r="C443" s="12" t="s">
        <v>1058</v>
      </c>
      <c r="D443" s="12" t="str">
        <f>_xlfn.XLOOKUP(Sales_Transactions!$C443,Customer!$A$2:$A$701,Customer!$B$2:$B$701,"Missing")</f>
        <v>Gokul Venkataraman</v>
      </c>
      <c r="E443" s="39" t="str">
        <f>_xlfn.XLOOKUP(Table14[[#This Row],[Customer_ID]],Table10[Customer_ID],Table10[Membership],"Missing Membership")</f>
        <v>Silver</v>
      </c>
      <c r="F443" s="10" t="s">
        <v>776</v>
      </c>
      <c r="G443" s="12" t="str">
        <f>_xlfn.XLOOKUP(Sales_Transactions!$F443,Products!$A$2:$A$151,Products!$B$2:$B$151,"missing product")</f>
        <v>Vim Tissue 500g</v>
      </c>
      <c r="H443" s="12" t="str">
        <f>_xlfn.XLOOKUP(Sales_Transactions!$F443,Table9[Product_ID],Table9[Category],"Missing Catogory")</f>
        <v>Household</v>
      </c>
      <c r="I443" s="12" t="s">
        <v>1059</v>
      </c>
      <c r="J443" s="12" t="str">
        <f>_xlfn.XLOOKUP(Sales_Transactions!$I443,Store!$A$2:$A$181,Store!$B$2:$B$181,"Missing Store")</f>
        <v>FreshMart Coimbatore Colony</v>
      </c>
      <c r="K443" s="12" t="str">
        <f>_xlfn.XLOOKUP(Sales_Transactions!$I443,Store!$A$2:$A$181,Store!$D$2:$D$181,"East")</f>
        <v>West</v>
      </c>
      <c r="L443" s="12" t="s">
        <v>304</v>
      </c>
      <c r="M443" s="12" t="s">
        <v>5564</v>
      </c>
      <c r="N443" s="12" t="str">
        <f>_xlfn.XLOOKUP(Sales_Transactions!$L443,Table12[Employee_ID],Table12[Department],"Missing Department")</f>
        <v>Billing</v>
      </c>
      <c r="O443" s="12">
        <v>2</v>
      </c>
      <c r="P443" s="13">
        <v>86.11</v>
      </c>
      <c r="Q443" s="12">
        <v>10</v>
      </c>
      <c r="R443" s="13">
        <v>17.22</v>
      </c>
      <c r="S443" s="13">
        <v>155</v>
      </c>
      <c r="T443" s="13">
        <v>136.34</v>
      </c>
      <c r="U443" s="13">
        <v>18.66</v>
      </c>
      <c r="V443" s="12" t="s">
        <v>47</v>
      </c>
      <c r="W443" s="12" t="s">
        <v>24</v>
      </c>
      <c r="X443" s="12" t="s">
        <v>25</v>
      </c>
      <c r="Y443" s="12" t="s">
        <v>1060</v>
      </c>
      <c r="Z443" s="12" t="s">
        <v>49</v>
      </c>
    </row>
    <row r="444" spans="1:26" x14ac:dyDescent="0.3">
      <c r="A444" s="14" t="s">
        <v>1061</v>
      </c>
      <c r="B444" s="15">
        <v>45991</v>
      </c>
      <c r="C444" s="16" t="s">
        <v>1062</v>
      </c>
      <c r="D444" s="16" t="str">
        <f>_xlfn.XLOOKUP(Sales_Transactions!$C444,Customer!$A$2:$A$701,Customer!$B$2:$B$701,"Missing")</f>
        <v>Thenmozhi Pandian</v>
      </c>
      <c r="E444" s="38" t="str">
        <f>_xlfn.XLOOKUP(Table14[[#This Row],[Customer_ID]],Table10[Customer_ID],Table10[Membership],"Missing Membership")</f>
        <v>Gold</v>
      </c>
      <c r="F444" s="14" t="s">
        <v>554</v>
      </c>
      <c r="G444" s="16" t="str">
        <f>_xlfn.XLOOKUP(Sales_Transactions!$F444,Products!$A$2:$A$151,Products!$B$2:$B$151,"missing product")</f>
        <v>Dove Shampoo 2kg</v>
      </c>
      <c r="H444" s="16" t="str">
        <f>_xlfn.XLOOKUP(Sales_Transactions!$F444,Table9[Product_ID],Table9[Category],"Missing Catogory")</f>
        <v>Personal Care</v>
      </c>
      <c r="I444" s="16" t="s">
        <v>1063</v>
      </c>
      <c r="J444" s="16" t="str">
        <f>_xlfn.XLOOKUP(Sales_Transactions!$I444,Store!$A$2:$A$181,Store!$B$2:$B$181,"Missing Store")</f>
        <v>FreshMart Salem Complex</v>
      </c>
      <c r="K444" s="16" t="str">
        <f>_xlfn.XLOOKUP(Sales_Transactions!$I444,Store!$A$2:$A$181,Store!$D$2:$D$181,"East")</f>
        <v>South</v>
      </c>
      <c r="L444" s="16" t="s">
        <v>1064</v>
      </c>
      <c r="M444" s="16" t="s">
        <v>6322</v>
      </c>
      <c r="N444" s="16" t="str">
        <f>_xlfn.XLOOKUP(Sales_Transactions!$L444,Table12[Employee_ID],Table12[Department],"Missing Department")</f>
        <v>Sales</v>
      </c>
      <c r="O444" s="16">
        <v>5</v>
      </c>
      <c r="P444" s="17">
        <v>499.76</v>
      </c>
      <c r="Q444" s="16">
        <v>15</v>
      </c>
      <c r="R444" s="17">
        <v>374.82</v>
      </c>
      <c r="S444" s="17">
        <v>2442.58</v>
      </c>
      <c r="T444" s="17">
        <v>1827.85</v>
      </c>
      <c r="U444" s="17">
        <v>614.73</v>
      </c>
      <c r="V444" s="16" t="s">
        <v>47</v>
      </c>
      <c r="W444" s="16" t="s">
        <v>24</v>
      </c>
      <c r="X444" s="16" t="s">
        <v>25</v>
      </c>
      <c r="Y444" s="16" t="s">
        <v>556</v>
      </c>
      <c r="Z444" s="16" t="s">
        <v>27</v>
      </c>
    </row>
    <row r="445" spans="1:26" x14ac:dyDescent="0.3">
      <c r="A445" s="10" t="s">
        <v>1089</v>
      </c>
      <c r="B445" s="11">
        <v>45921</v>
      </c>
      <c r="C445" s="12" t="s">
        <v>1090</v>
      </c>
      <c r="D445" s="12" t="str">
        <f>_xlfn.XLOOKUP(Sales_Transactions!$C445,Customer!$A$2:$A$701,Customer!$B$2:$B$701,"Missing")</f>
        <v>Kalpana Subramaniam</v>
      </c>
      <c r="E445" s="39" t="str">
        <f>_xlfn.XLOOKUP(Table14[[#This Row],[Customer_ID]],Table10[Customer_ID],Table10[Membership],"Missing Membership")</f>
        <v>Gold</v>
      </c>
      <c r="F445" s="10" t="s">
        <v>1091</v>
      </c>
      <c r="G445" s="12" t="str">
        <f>_xlfn.XLOOKUP(Sales_Transactions!$F445,Products!$A$2:$A$151,Products!$B$2:$B$151,"missing product")</f>
        <v>Local Farm Fresh Vegetables 200g</v>
      </c>
      <c r="H445" s="12" t="str">
        <f>_xlfn.XLOOKUP(Sales_Transactions!$F445,Table9[Product_ID],Table9[Category],"Missing Catogory")</f>
        <v>Household</v>
      </c>
      <c r="I445" s="12" t="s">
        <v>1092</v>
      </c>
      <c r="J445" s="12" t="str">
        <f>_xlfn.XLOOKUP(Sales_Transactions!$I445,Store!$A$2:$A$181,Store!$B$2:$B$181,"Missing Store")</f>
        <v>FreshMart Surat Arcade</v>
      </c>
      <c r="K445" s="12" t="str">
        <f>_xlfn.XLOOKUP(Sales_Transactions!$I445,Store!$A$2:$A$181,Store!$D$2:$D$181,"East")</f>
        <v>West</v>
      </c>
      <c r="L445" s="12" t="s">
        <v>1093</v>
      </c>
      <c r="M445" s="12" t="s">
        <v>6158</v>
      </c>
      <c r="N445" s="12" t="str">
        <f>_xlfn.XLOOKUP(Sales_Transactions!$L445,Table12[Employee_ID],Table12[Department],"Missing Department")</f>
        <v>Inventory</v>
      </c>
      <c r="O445" s="12">
        <v>7</v>
      </c>
      <c r="P445" s="13">
        <v>298.02</v>
      </c>
      <c r="Q445" s="12">
        <v>5</v>
      </c>
      <c r="R445" s="13">
        <v>104.31</v>
      </c>
      <c r="S445" s="13">
        <v>2279.1</v>
      </c>
      <c r="T445" s="13">
        <v>1576.96</v>
      </c>
      <c r="U445" s="13">
        <v>702.14</v>
      </c>
      <c r="V445" s="12" t="s">
        <v>47</v>
      </c>
      <c r="W445" s="12" t="s">
        <v>24</v>
      </c>
      <c r="X445" s="12" t="s">
        <v>25</v>
      </c>
      <c r="Y445" s="12" t="s">
        <v>945</v>
      </c>
      <c r="Z445" s="12" t="s">
        <v>27</v>
      </c>
    </row>
    <row r="446" spans="1:26" x14ac:dyDescent="0.3">
      <c r="A446" s="14" t="s">
        <v>1106</v>
      </c>
      <c r="B446" s="15">
        <v>45934</v>
      </c>
      <c r="C446" s="16" t="s">
        <v>982</v>
      </c>
      <c r="D446" s="16" t="str">
        <f>_xlfn.XLOOKUP(Sales_Transactions!$C446,Customer!$A$2:$A$701,Customer!$B$2:$B$701,"Missing")</f>
        <v>Dhanya Achari</v>
      </c>
      <c r="E446" s="38" t="str">
        <f>_xlfn.XLOOKUP(Table14[[#This Row],[Customer_ID]],Table10[Customer_ID],Table10[Membership],"Missing Membership")</f>
        <v>Silver</v>
      </c>
      <c r="F446" s="14" t="s">
        <v>758</v>
      </c>
      <c r="G446" s="16" t="str">
        <f>_xlfn.XLOOKUP(Sales_Transactions!$F446,Products!$A$2:$A$151,Products!$B$2:$B$151,"missing product")</f>
        <v>Amul Frozen Vegetables 250ml</v>
      </c>
      <c r="H446" s="16" t="str">
        <f>_xlfn.XLOOKUP(Sales_Transactions!$F446,Table9[Product_ID],Table9[Category],"Missing Catogory")</f>
        <v>Frozen Foods</v>
      </c>
      <c r="I446" s="16" t="s">
        <v>108</v>
      </c>
      <c r="J446" s="16" t="str">
        <f>_xlfn.XLOOKUP(Sales_Transactions!$I446,Store!$A$2:$A$181,Store!$B$2:$B$181,"Missing Store")</f>
        <v>FreshMart Erode Square</v>
      </c>
      <c r="K446" s="16" t="str">
        <f>_xlfn.XLOOKUP(Sales_Transactions!$I446,Store!$A$2:$A$181,Store!$D$2:$D$181,"East")</f>
        <v>North</v>
      </c>
      <c r="L446" s="16" t="s">
        <v>735</v>
      </c>
      <c r="M446" s="16" t="s">
        <v>5771</v>
      </c>
      <c r="N446" s="16" t="str">
        <f>_xlfn.XLOOKUP(Sales_Transactions!$L446,Table12[Employee_ID],Table12[Department],"Missing Department")</f>
        <v>Sales</v>
      </c>
      <c r="O446" s="16">
        <v>1</v>
      </c>
      <c r="P446" s="17">
        <v>217.85</v>
      </c>
      <c r="Q446" s="16">
        <v>5</v>
      </c>
      <c r="R446" s="17">
        <v>10.89</v>
      </c>
      <c r="S446" s="17">
        <v>238</v>
      </c>
      <c r="T446" s="17">
        <v>189.69</v>
      </c>
      <c r="U446" s="17">
        <v>48.31</v>
      </c>
      <c r="V446" s="16" t="s">
        <v>47</v>
      </c>
      <c r="W446" s="16" t="s">
        <v>24</v>
      </c>
      <c r="X446" s="16" t="s">
        <v>25</v>
      </c>
      <c r="Y446" s="16" t="s">
        <v>1107</v>
      </c>
      <c r="Z446" s="16" t="s">
        <v>27</v>
      </c>
    </row>
    <row r="447" spans="1:26" x14ac:dyDescent="0.3">
      <c r="A447" s="10" t="s">
        <v>1115</v>
      </c>
      <c r="B447" s="11">
        <v>45790</v>
      </c>
      <c r="C447" s="12" t="s">
        <v>1116</v>
      </c>
      <c r="D447" s="12" t="str">
        <f>_xlfn.XLOOKUP(Sales_Transactions!$C447,Customer!$A$2:$A$701,Customer!$B$2:$B$701,"Missing")</f>
        <v>Nithya Venkataraman</v>
      </c>
      <c r="E447" s="39" t="str">
        <f>_xlfn.XLOOKUP(Table14[[#This Row],[Customer_ID]],Table10[Customer_ID],Table10[Membership],"Missing Membership")</f>
        <v>Gold</v>
      </c>
      <c r="F447" s="10" t="s">
        <v>651</v>
      </c>
      <c r="G447" s="12" t="str">
        <f>_xlfn.XLOOKUP(Sales_Transactions!$F447,Products!$A$2:$A$151,Products!$B$2:$B$151,"missing product")</f>
        <v>Idhayam Gingelly Oil 1kg</v>
      </c>
      <c r="H447" s="12" t="str">
        <f>_xlfn.XLOOKUP(Sales_Transactions!$F447,Table9[Product_ID],Table9[Category],"Missing Catogory")</f>
        <v>Oil</v>
      </c>
      <c r="I447" s="12" t="s">
        <v>125</v>
      </c>
      <c r="J447" s="12" t="str">
        <f>_xlfn.XLOOKUP(Sales_Transactions!$I447,Store!$A$2:$A$181,Store!$B$2:$B$181,"Missing Store")</f>
        <v>FreshMart Salem Main Road</v>
      </c>
      <c r="K447" s="12" t="str">
        <f>_xlfn.XLOOKUP(Sales_Transactions!$I447,Store!$A$2:$A$181,Store!$D$2:$D$181,"East")</f>
        <v>South</v>
      </c>
      <c r="L447" s="12" t="s">
        <v>647</v>
      </c>
      <c r="M447" s="12" t="s">
        <v>6234</v>
      </c>
      <c r="N447" s="12" t="str">
        <f>_xlfn.XLOOKUP(Sales_Transactions!$L447,Table12[Employee_ID],Table12[Department],"Missing Department")</f>
        <v>Sales</v>
      </c>
      <c r="O447" s="12">
        <v>5</v>
      </c>
      <c r="P447" s="13">
        <v>356.48</v>
      </c>
      <c r="Q447" s="12">
        <v>0</v>
      </c>
      <c r="R447" s="13">
        <v>0</v>
      </c>
      <c r="S447" s="13">
        <v>1782.4</v>
      </c>
      <c r="T447" s="13">
        <v>1451.65</v>
      </c>
      <c r="U447" s="13">
        <v>330.75</v>
      </c>
      <c r="V447" s="12" t="s">
        <v>47</v>
      </c>
      <c r="W447" s="12" t="s">
        <v>24</v>
      </c>
      <c r="X447" s="12" t="s">
        <v>25</v>
      </c>
      <c r="Y447" s="12" t="s">
        <v>1117</v>
      </c>
      <c r="Z447" s="12" t="s">
        <v>49</v>
      </c>
    </row>
    <row r="448" spans="1:26" x14ac:dyDescent="0.3">
      <c r="A448" s="14" t="s">
        <v>1118</v>
      </c>
      <c r="B448" s="15">
        <v>45794</v>
      </c>
      <c r="C448" s="16" t="s">
        <v>1119</v>
      </c>
      <c r="D448" s="16" t="str">
        <f>_xlfn.XLOOKUP(Sales_Transactions!$C448,Customer!$A$2:$A$701,Customer!$B$2:$B$701,"Missing")</f>
        <v>Hari Subramaniam</v>
      </c>
      <c r="E448" s="38" t="str">
        <f>_xlfn.XLOOKUP(Table14[[#This Row],[Customer_ID]],Table10[Customer_ID],Table10[Membership],"Missing Membership")</f>
        <v>Bronze</v>
      </c>
      <c r="F448" s="14" t="s">
        <v>130</v>
      </c>
      <c r="G448" s="16" t="str">
        <f>_xlfn.XLOOKUP(Sales_Transactions!$F448,Products!$A$2:$A$151,Products!$B$2:$B$151,"missing product")</f>
        <v>MDH Whole Spices 1L</v>
      </c>
      <c r="H448" s="16" t="str">
        <f>_xlfn.XLOOKUP(Sales_Transactions!$F448,Table9[Product_ID],Table9[Category],"Missing Catogory")</f>
        <v>Masala</v>
      </c>
      <c r="I448" s="16" t="s">
        <v>599</v>
      </c>
      <c r="J448" s="16" t="str">
        <f>_xlfn.XLOOKUP(Sales_Transactions!$I448,Store!$A$2:$A$181,Store!$B$2:$B$181,"Missing Store")</f>
        <v>FreshMart Kochi Bypass</v>
      </c>
      <c r="K448" s="16" t="str">
        <f>_xlfn.XLOOKUP(Sales_Transactions!$I448,Store!$A$2:$A$181,Store!$D$2:$D$181,"East")</f>
        <v>South</v>
      </c>
      <c r="L448" s="16" t="s">
        <v>847</v>
      </c>
      <c r="M448" s="16" t="s">
        <v>6135</v>
      </c>
      <c r="N448" s="16" t="str">
        <f>_xlfn.XLOOKUP(Sales_Transactions!$L448,Table12[Employee_ID],Table12[Department],"Missing Department")</f>
        <v>Billing</v>
      </c>
      <c r="O448" s="16">
        <v>3</v>
      </c>
      <c r="P448" s="17">
        <v>379.12</v>
      </c>
      <c r="Q448" s="16">
        <v>10</v>
      </c>
      <c r="R448" s="17">
        <v>113.74</v>
      </c>
      <c r="S448" s="17">
        <v>1177.1600000000001</v>
      </c>
      <c r="T448" s="17">
        <v>879.15</v>
      </c>
      <c r="U448" s="17">
        <v>298.01</v>
      </c>
      <c r="V448" s="16" t="s">
        <v>47</v>
      </c>
      <c r="W448" s="16" t="s">
        <v>24</v>
      </c>
      <c r="X448" s="16" t="s">
        <v>33</v>
      </c>
      <c r="Y448" s="16" t="s">
        <v>1120</v>
      </c>
      <c r="Z448" s="16" t="s">
        <v>27</v>
      </c>
    </row>
    <row r="449" spans="1:26" x14ac:dyDescent="0.3">
      <c r="A449" s="10" t="s">
        <v>1133</v>
      </c>
      <c r="B449" s="11">
        <v>46014</v>
      </c>
      <c r="C449" s="12" t="s">
        <v>673</v>
      </c>
      <c r="D449" s="12" t="str">
        <f>_xlfn.XLOOKUP(Sales_Transactions!$C449,Customer!$A$2:$A$701,Customer!$B$2:$B$701,"Missing")</f>
        <v>Nagarajan Gupta</v>
      </c>
      <c r="E449" s="39" t="str">
        <f>_xlfn.XLOOKUP(Table14[[#This Row],[Customer_ID]],Table10[Customer_ID],Table10[Membership],"Missing Membership")</f>
        <v>Silver</v>
      </c>
      <c r="F449" s="10" t="s">
        <v>326</v>
      </c>
      <c r="G449" s="12" t="str">
        <f>_xlfn.XLOOKUP(Sales_Transactions!$F449,Products!$A$2:$A$151,Products!$B$2:$B$151,"missing product")</f>
        <v>Local Farm Fresh Vegetables 200g v2</v>
      </c>
      <c r="H449" s="12" t="str">
        <f>_xlfn.XLOOKUP(Sales_Transactions!$F449,Table9[Product_ID],Table9[Category],"Missing Catogory")</f>
        <v>Vegetables</v>
      </c>
      <c r="I449" s="12" t="s">
        <v>487</v>
      </c>
      <c r="J449" s="12" t="str">
        <f>_xlfn.XLOOKUP(Sales_Transactions!$I449,Store!$A$2:$A$181,Store!$B$2:$B$181,"Missing Store")</f>
        <v>FreshMart Erode Hub</v>
      </c>
      <c r="K449" s="12" t="str">
        <f>_xlfn.XLOOKUP(Sales_Transactions!$I449,Store!$A$2:$A$181,Store!$D$2:$D$181,"East")</f>
        <v>South</v>
      </c>
      <c r="L449" s="12" t="s">
        <v>488</v>
      </c>
      <c r="M449" s="12" t="s">
        <v>6367</v>
      </c>
      <c r="N449" s="12" t="str">
        <f>_xlfn.XLOOKUP(Sales_Transactions!$L449,Table12[Employee_ID],Table12[Department],"Missing Department")</f>
        <v>Inventory</v>
      </c>
      <c r="O449" s="12">
        <v>2</v>
      </c>
      <c r="P449" s="13">
        <v>400.33</v>
      </c>
      <c r="Q449" s="12">
        <v>5</v>
      </c>
      <c r="R449" s="13">
        <v>40.03</v>
      </c>
      <c r="S449" s="13">
        <v>760.63</v>
      </c>
      <c r="T449" s="13">
        <v>681.8</v>
      </c>
      <c r="U449" s="13">
        <v>78.83</v>
      </c>
      <c r="V449" s="12" t="s">
        <v>47</v>
      </c>
      <c r="W449" s="12" t="s">
        <v>24</v>
      </c>
      <c r="X449" s="12" t="s">
        <v>25</v>
      </c>
      <c r="Y449" s="12" t="s">
        <v>690</v>
      </c>
      <c r="Z449" s="12" t="s">
        <v>49</v>
      </c>
    </row>
    <row r="450" spans="1:26" x14ac:dyDescent="0.3">
      <c r="A450" s="14" t="s">
        <v>1142</v>
      </c>
      <c r="B450" s="15">
        <v>45878</v>
      </c>
      <c r="C450" s="16" t="s">
        <v>1143</v>
      </c>
      <c r="D450" s="16" t="str">
        <f>_xlfn.XLOOKUP(Sales_Transactions!$C450,Customer!$A$2:$A$701,Customer!$B$2:$B$701,"Missing")</f>
        <v>Raghav Prabhu</v>
      </c>
      <c r="E450" s="38" t="str">
        <f>_xlfn.XLOOKUP(Table14[[#This Row],[Customer_ID]],Table10[Customer_ID],Table10[Membership],"Missing Membership")</f>
        <v>Silver</v>
      </c>
      <c r="F450" s="14" t="s">
        <v>453</v>
      </c>
      <c r="G450" s="16" t="str">
        <f>_xlfn.XLOOKUP(Sales_Transactions!$F450,Products!$A$2:$A$151,Products!$B$2:$B$151,"missing product")</f>
        <v>Local Farm Fresh Vegetables 250ml v2</v>
      </c>
      <c r="H450" s="16" t="str">
        <f>_xlfn.XLOOKUP(Sales_Transactions!$F450,Table9[Product_ID],Table9[Category],"Missing Catogory")</f>
        <v>Vegetables</v>
      </c>
      <c r="I450" s="16" t="s">
        <v>1144</v>
      </c>
      <c r="J450" s="16" t="str">
        <f>_xlfn.XLOOKUP(Sales_Transactions!$I450,Store!$A$2:$A$181,Store!$B$2:$B$181,"Missing Store")</f>
        <v>FreshMart Surat Extension</v>
      </c>
      <c r="K450" s="16" t="str">
        <f>_xlfn.XLOOKUP(Sales_Transactions!$I450,Store!$A$2:$A$181,Store!$D$2:$D$181,"East")</f>
        <v>West</v>
      </c>
      <c r="L450" s="16" t="s">
        <v>1145</v>
      </c>
      <c r="M450" s="16" t="s">
        <v>6326</v>
      </c>
      <c r="N450" s="16" t="str">
        <f>_xlfn.XLOOKUP(Sales_Transactions!$L450,Table12[Employee_ID],Table12[Department],"Missing Department")</f>
        <v>Cashier</v>
      </c>
      <c r="O450" s="16">
        <v>5</v>
      </c>
      <c r="P450" s="17">
        <v>365.92</v>
      </c>
      <c r="Q450" s="16">
        <v>20</v>
      </c>
      <c r="R450" s="17">
        <v>365.92</v>
      </c>
      <c r="S450" s="17">
        <v>1683.23</v>
      </c>
      <c r="T450" s="17">
        <v>1551.9</v>
      </c>
      <c r="U450" s="17">
        <v>131.33000000000001</v>
      </c>
      <c r="V450" s="16" t="s">
        <v>47</v>
      </c>
      <c r="W450" s="16" t="s">
        <v>24</v>
      </c>
      <c r="X450" s="16" t="s">
        <v>25</v>
      </c>
      <c r="Y450" s="16" t="s">
        <v>1146</v>
      </c>
      <c r="Z450" s="16" t="s">
        <v>27</v>
      </c>
    </row>
    <row r="451" spans="1:26" x14ac:dyDescent="0.3">
      <c r="A451" s="10" t="s">
        <v>1177</v>
      </c>
      <c r="B451" s="11">
        <v>46082</v>
      </c>
      <c r="C451" s="12" t="s">
        <v>1178</v>
      </c>
      <c r="D451" s="12" t="str">
        <f>_xlfn.XLOOKUP(Sales_Transactions!$C451,Customer!$A$2:$A$701,Customer!$B$2:$B$701,"Missing")</f>
        <v>Udhay Subramaniam</v>
      </c>
      <c r="E451" s="39" t="str">
        <f>_xlfn.XLOOKUP(Table14[[#This Row],[Customer_ID]],Table10[Customer_ID],Table10[Membership],"Missing Membership")</f>
        <v>Gold</v>
      </c>
      <c r="F451" s="10" t="s">
        <v>498</v>
      </c>
      <c r="G451" s="12" t="str">
        <f>_xlfn.XLOOKUP(Sales_Transactions!$F451,Products!$A$2:$A$151,Products!$B$2:$B$151,"missing product")</f>
        <v>Local Farm Fresh Vegetables 200g</v>
      </c>
      <c r="H451" s="12" t="str">
        <f>_xlfn.XLOOKUP(Sales_Transactions!$F451,Table9[Product_ID],Table9[Category],"Missing Catogory")</f>
        <v>Vegetables</v>
      </c>
      <c r="I451" s="12" t="s">
        <v>1179</v>
      </c>
      <c r="J451" s="12" t="str">
        <f>_xlfn.XLOOKUP(Sales_Transactions!$I451,Store!$A$2:$A$181,Store!$B$2:$B$181,"Missing Store")</f>
        <v>FreshMart Erode Central</v>
      </c>
      <c r="K451" s="12" t="str">
        <f>_xlfn.XLOOKUP(Sales_Transactions!$I451,Store!$A$2:$A$181,Store!$D$2:$D$181,"East")</f>
        <v>South</v>
      </c>
      <c r="L451" s="12" t="s">
        <v>1180</v>
      </c>
      <c r="M451" s="12" t="s">
        <v>6269</v>
      </c>
      <c r="N451" s="12" t="str">
        <f>_xlfn.XLOOKUP(Sales_Transactions!$L451,Table12[Employee_ID],Table12[Department],"Missing Department")</f>
        <v>Operations</v>
      </c>
      <c r="O451" s="12">
        <v>7</v>
      </c>
      <c r="P451" s="13">
        <v>454.66</v>
      </c>
      <c r="Q451" s="12">
        <v>5</v>
      </c>
      <c r="R451" s="13">
        <v>159.13</v>
      </c>
      <c r="S451" s="13">
        <v>3477.01</v>
      </c>
      <c r="T451" s="13">
        <v>2432.29</v>
      </c>
      <c r="U451" s="13">
        <v>1044.72</v>
      </c>
      <c r="V451" s="12" t="s">
        <v>47</v>
      </c>
      <c r="W451" s="12" t="s">
        <v>24</v>
      </c>
      <c r="X451" s="12" t="s">
        <v>25</v>
      </c>
      <c r="Y451" s="12" t="s">
        <v>1181</v>
      </c>
      <c r="Z451" s="12" t="s">
        <v>27</v>
      </c>
    </row>
    <row r="452" spans="1:26" x14ac:dyDescent="0.3">
      <c r="A452" s="14" t="s">
        <v>1202</v>
      </c>
      <c r="B452" s="15">
        <v>45987</v>
      </c>
      <c r="C452" s="16" t="s">
        <v>252</v>
      </c>
      <c r="D452" s="16" t="str">
        <f>_xlfn.XLOOKUP(Sales_Transactions!$C452,Customer!$A$2:$A$701,Customer!$B$2:$B$701,"Missing")</f>
        <v>Sudha Mudaliar</v>
      </c>
      <c r="E452" s="38" t="str">
        <f>_xlfn.XLOOKUP(Table14[[#This Row],[Customer_ID]],Table10[Customer_ID],Table10[Membership],"Missing Membership")</f>
        <v>Gold</v>
      </c>
      <c r="F452" s="14" t="s">
        <v>1155</v>
      </c>
      <c r="G452" s="16" t="str">
        <f>_xlfn.XLOOKUP(Sales_Transactions!$F452,Products!$A$2:$A$151,Products!$B$2:$B$151,"missing product")</f>
        <v>Lays Chocolates 1kg</v>
      </c>
      <c r="H452" s="16" t="str">
        <f>_xlfn.XLOOKUP(Sales_Transactions!$F452,Table9[Product_ID],Table9[Category],"Missing Catogory")</f>
        <v>Snacks</v>
      </c>
      <c r="I452" s="16" t="s">
        <v>1066</v>
      </c>
      <c r="J452" s="16" t="str">
        <f>_xlfn.XLOOKUP(Sales_Transactions!$I452,Store!$A$2:$A$181,Store!$B$2:$B$181,"Missing Store")</f>
        <v>FreshMart Mysuru Colony</v>
      </c>
      <c r="K452" s="16" t="str">
        <f>_xlfn.XLOOKUP(Sales_Transactions!$I452,Store!$A$2:$A$181,Store!$D$2:$D$181,"East")</f>
        <v>South</v>
      </c>
      <c r="L452" s="16" t="s">
        <v>470</v>
      </c>
      <c r="M452" s="16" t="s">
        <v>6276</v>
      </c>
      <c r="N452" s="16" t="str">
        <f>_xlfn.XLOOKUP(Sales_Transactions!$L452,Table12[Employee_ID],Table12[Department],"Missing Department")</f>
        <v>Billing</v>
      </c>
      <c r="O452" s="16">
        <v>7</v>
      </c>
      <c r="P452" s="17">
        <v>150.41999999999999</v>
      </c>
      <c r="Q452" s="16">
        <v>15</v>
      </c>
      <c r="R452" s="17">
        <v>157.94</v>
      </c>
      <c r="S452" s="17">
        <v>895</v>
      </c>
      <c r="T452" s="17">
        <v>764.47</v>
      </c>
      <c r="U452" s="17">
        <v>130.53</v>
      </c>
      <c r="V452" s="16" t="s">
        <v>47</v>
      </c>
      <c r="W452" s="16" t="s">
        <v>24</v>
      </c>
      <c r="X452" s="16" t="s">
        <v>55</v>
      </c>
      <c r="Y452" s="16" t="s">
        <v>1203</v>
      </c>
      <c r="Z452" s="16" t="s">
        <v>49</v>
      </c>
    </row>
    <row r="453" spans="1:26" x14ac:dyDescent="0.3">
      <c r="A453" s="10" t="s">
        <v>1207</v>
      </c>
      <c r="B453" s="11">
        <v>45780</v>
      </c>
      <c r="C453" s="12" t="s">
        <v>348</v>
      </c>
      <c r="D453" s="12" t="str">
        <f>_xlfn.XLOOKUP(Sales_Transactions!$C453,Customer!$A$2:$A$701,Customer!$B$2:$B$701,"Missing")</f>
        <v>Naveen Prabhu</v>
      </c>
      <c r="E453" s="39" t="str">
        <f>_xlfn.XLOOKUP(Table14[[#This Row],[Customer_ID]],Table10[Customer_ID],Table10[Membership],"Missing Membership")</f>
        <v>Gold</v>
      </c>
      <c r="F453" s="10" t="s">
        <v>881</v>
      </c>
      <c r="G453" s="12" t="str">
        <f>_xlfn.XLOOKUP(Sales_Transactions!$F453,Products!$A$2:$A$151,Products!$B$2:$B$151,"missing product")</f>
        <v>Cadbury Namkeen Pack</v>
      </c>
      <c r="H453" s="12" t="str">
        <f>_xlfn.XLOOKUP(Sales_Transactions!$F453,Table9[Product_ID],Table9[Category],"Missing Catogory")</f>
        <v>Snacks</v>
      </c>
      <c r="I453" s="12" t="s">
        <v>680</v>
      </c>
      <c r="J453" s="12" t="str">
        <f>_xlfn.XLOOKUP(Sales_Transactions!$I453,Store!$A$2:$A$181,Store!$B$2:$B$181,"Missing Store")</f>
        <v>FreshMart Ahmedabad Crossing</v>
      </c>
      <c r="K453" s="12" t="str">
        <f>_xlfn.XLOOKUP(Sales_Transactions!$I453,Store!$A$2:$A$181,Store!$D$2:$D$181,"East")</f>
        <v>West</v>
      </c>
      <c r="L453" s="12" t="s">
        <v>675</v>
      </c>
      <c r="M453" s="12" t="s">
        <v>6203</v>
      </c>
      <c r="N453" s="12" t="str">
        <f>_xlfn.XLOOKUP(Sales_Transactions!$L453,Table12[Employee_ID],Table12[Department],"Missing Department")</f>
        <v>Sales</v>
      </c>
      <c r="O453" s="12">
        <v>4</v>
      </c>
      <c r="P453" s="13">
        <v>301.17</v>
      </c>
      <c r="Q453" s="12">
        <v>0</v>
      </c>
      <c r="R453" s="13">
        <v>0</v>
      </c>
      <c r="S453" s="13">
        <v>1385.38</v>
      </c>
      <c r="T453" s="13">
        <v>778.56</v>
      </c>
      <c r="U453" s="13">
        <v>606.82000000000005</v>
      </c>
      <c r="V453" s="12" t="s">
        <v>47</v>
      </c>
      <c r="W453" s="12" t="s">
        <v>24</v>
      </c>
      <c r="X453" s="12" t="s">
        <v>25</v>
      </c>
      <c r="Y453" s="12" t="s">
        <v>559</v>
      </c>
      <c r="Z453" s="12" t="s">
        <v>27</v>
      </c>
    </row>
    <row r="454" spans="1:26" x14ac:dyDescent="0.3">
      <c r="A454" s="14" t="s">
        <v>1221</v>
      </c>
      <c r="B454" s="15">
        <v>46006</v>
      </c>
      <c r="C454" s="16" t="s">
        <v>512</v>
      </c>
      <c r="D454" s="16" t="str">
        <f>_xlfn.XLOOKUP(Sales_Transactions!$C454,Customer!$A$2:$A$701,Customer!$B$2:$B$701,"Missing")</f>
        <v>Kamala Chettiar</v>
      </c>
      <c r="E454" s="38" t="str">
        <f>_xlfn.XLOOKUP(Table14[[#This Row],[Customer_ID]],Table10[Customer_ID],Table10[Membership],"Missing Membership")</f>
        <v>Silver</v>
      </c>
      <c r="F454" s="14" t="s">
        <v>870</v>
      </c>
      <c r="G454" s="16" t="str">
        <f>_xlfn.XLOOKUP(Sales_Transactions!$F454,Products!$A$2:$A$151,Products!$B$2:$B$151,"missing product")</f>
        <v>Lizol Toilet Cleaner 200g v2</v>
      </c>
      <c r="H454" s="16" t="str">
        <f>_xlfn.XLOOKUP(Sales_Transactions!$F454,Table9[Product_ID],Table9[Category],"Missing Catogory")</f>
        <v>Cleaning</v>
      </c>
      <c r="I454" s="16" t="s">
        <v>400</v>
      </c>
      <c r="J454" s="16" t="str">
        <f>_xlfn.XLOOKUP(Sales_Transactions!$I454,Store!$A$2:$A$181,Store!$B$2:$B$181,"Missing Store")</f>
        <v>FreshMart Chennai Junction</v>
      </c>
      <c r="K454" s="16" t="str">
        <f>_xlfn.XLOOKUP(Sales_Transactions!$I454,Store!$A$2:$A$181,Store!$D$2:$D$181,"East")</f>
        <v>South</v>
      </c>
      <c r="L454" s="16" t="s">
        <v>1222</v>
      </c>
      <c r="M454" s="16" t="s">
        <v>6253</v>
      </c>
      <c r="N454" s="16" t="str">
        <f>_xlfn.XLOOKUP(Sales_Transactions!$L454,Table12[Employee_ID],Table12[Department],"Missing Department")</f>
        <v>Cashier</v>
      </c>
      <c r="O454" s="16">
        <v>4</v>
      </c>
      <c r="P454" s="17">
        <v>214.04</v>
      </c>
      <c r="Q454" s="16">
        <v>5</v>
      </c>
      <c r="R454" s="17">
        <v>42.81</v>
      </c>
      <c r="S454" s="17">
        <v>813.35</v>
      </c>
      <c r="T454" s="17">
        <v>632.24</v>
      </c>
      <c r="U454" s="17">
        <v>181.11</v>
      </c>
      <c r="V454" s="16" t="s">
        <v>47</v>
      </c>
      <c r="W454" s="16" t="s">
        <v>24</v>
      </c>
      <c r="X454" s="16" t="s">
        <v>55</v>
      </c>
      <c r="Y454" s="16" t="s">
        <v>311</v>
      </c>
      <c r="Z454" s="16" t="s">
        <v>49</v>
      </c>
    </row>
    <row r="455" spans="1:26" x14ac:dyDescent="0.3">
      <c r="A455" s="10" t="s">
        <v>1230</v>
      </c>
      <c r="B455" s="11">
        <v>46082</v>
      </c>
      <c r="C455" s="12" t="s">
        <v>1231</v>
      </c>
      <c r="D455" s="12" t="str">
        <f>_xlfn.XLOOKUP(Sales_Transactions!$C455,Customer!$A$2:$A$701,Customer!$B$2:$B$701,"Missing")</f>
        <v>Nirmala Chandran</v>
      </c>
      <c r="E455" s="39" t="str">
        <f>_xlfn.XLOOKUP(Table14[[#This Row],[Customer_ID]],Table10[Customer_ID],Table10[Membership],"Missing Membership")</f>
        <v>Silver</v>
      </c>
      <c r="F455" s="10" t="s">
        <v>1224</v>
      </c>
      <c r="G455" s="12" t="str">
        <f>_xlfn.XLOOKUP(Sales_Transactions!$F455,Products!$A$2:$A$151,Products!$B$2:$B$151,"missing product")</f>
        <v>Harvest Gold Cookies Pack</v>
      </c>
      <c r="H455" s="12" t="str">
        <f>_xlfn.XLOOKUP(Sales_Transactions!$F455,Table9[Product_ID],Table9[Category],"Missing Catogory")</f>
        <v xml:space="preserve"> Bakery</v>
      </c>
      <c r="I455" s="12" t="s">
        <v>1232</v>
      </c>
      <c r="J455" s="12" t="str">
        <f>_xlfn.XLOOKUP(Sales_Transactions!$I455,Store!$A$2:$A$181,Store!$B$2:$B$181,"Missing Store")</f>
        <v>FreshMart Tiruppur Towers</v>
      </c>
      <c r="K455" s="12" t="str">
        <f>_xlfn.XLOOKUP(Sales_Transactions!$I455,Store!$A$2:$A$181,Store!$D$2:$D$181,"East")</f>
        <v>South</v>
      </c>
      <c r="L455" s="12" t="s">
        <v>928</v>
      </c>
      <c r="M455" s="12" t="s">
        <v>6368</v>
      </c>
      <c r="N455" s="12" t="str">
        <f>_xlfn.XLOOKUP(Sales_Transactions!$L455,Table12[Employee_ID],Table12[Department],"Missing Department")</f>
        <v>Billing</v>
      </c>
      <c r="O455" s="12">
        <v>3</v>
      </c>
      <c r="P455" s="13">
        <v>182.3</v>
      </c>
      <c r="Q455" s="12">
        <v>15</v>
      </c>
      <c r="R455" s="13">
        <v>82.04</v>
      </c>
      <c r="S455" s="13">
        <v>534.59</v>
      </c>
      <c r="T455" s="13">
        <v>322.8</v>
      </c>
      <c r="U455" s="13">
        <v>211.79</v>
      </c>
      <c r="V455" s="12" t="s">
        <v>47</v>
      </c>
      <c r="W455" s="12" t="s">
        <v>24</v>
      </c>
      <c r="X455" s="12" t="s">
        <v>25</v>
      </c>
      <c r="Y455" s="12" t="s">
        <v>941</v>
      </c>
      <c r="Z455" s="12" t="s">
        <v>27</v>
      </c>
    </row>
    <row r="456" spans="1:26" x14ac:dyDescent="0.3">
      <c r="A456" s="14" t="s">
        <v>1238</v>
      </c>
      <c r="B456" s="15">
        <v>45987</v>
      </c>
      <c r="C456" s="16" t="s">
        <v>1239</v>
      </c>
      <c r="D456" s="16" t="str">
        <f>_xlfn.XLOOKUP(Sales_Transactions!$C456,Customer!$A$2:$A$701,Customer!$B$2:$B$701,"Missing")</f>
        <v>Anand Reddy</v>
      </c>
      <c r="E456" s="38" t="str">
        <f>_xlfn.XLOOKUP(Table14[[#This Row],[Customer_ID]],Table10[Customer_ID],Table10[Membership],"Missing Membership")</f>
        <v>Gold</v>
      </c>
      <c r="F456" s="14" t="s">
        <v>37</v>
      </c>
      <c r="G456" s="16" t="str">
        <f>_xlfn.XLOOKUP(Sales_Transactions!$F456,Products!$A$2:$A$151,Products!$B$2:$B$151,"missing product")</f>
        <v>Gold Winner Sunflower Oil 200g</v>
      </c>
      <c r="H456" s="16" t="str">
        <f>_xlfn.XLOOKUP(Sales_Transactions!$F456,Table9[Product_ID],Table9[Category],"Missing Catogory")</f>
        <v>Oil</v>
      </c>
      <c r="I456" s="16" t="s">
        <v>60</v>
      </c>
      <c r="J456" s="16" t="str">
        <f>_xlfn.XLOOKUP(Sales_Transactions!$I456,Store!$A$2:$A$181,Store!$B$2:$B$181,"Missing Store")</f>
        <v>FreshMart Tiruppur Enclave</v>
      </c>
      <c r="K456" s="16" t="str">
        <f>_xlfn.XLOOKUP(Sales_Transactions!$I456,Store!$A$2:$A$181,Store!$D$2:$D$181,"East")</f>
        <v>South</v>
      </c>
      <c r="L456" s="16" t="s">
        <v>1240</v>
      </c>
      <c r="M456" s="16" t="s">
        <v>6189</v>
      </c>
      <c r="N456" s="16" t="str">
        <f>_xlfn.XLOOKUP(Sales_Transactions!$L456,Table12[Employee_ID],Table12[Department],"Missing Department")</f>
        <v>Sales</v>
      </c>
      <c r="O456" s="16">
        <v>4</v>
      </c>
      <c r="P456" s="17">
        <v>259.81</v>
      </c>
      <c r="Q456" s="16">
        <v>10</v>
      </c>
      <c r="R456" s="17">
        <v>103.92</v>
      </c>
      <c r="S456" s="17">
        <v>935.32</v>
      </c>
      <c r="T456" s="17">
        <v>852.92</v>
      </c>
      <c r="U456" s="17">
        <v>82.4</v>
      </c>
      <c r="V456" s="16" t="s">
        <v>47</v>
      </c>
      <c r="W456" s="16" t="s">
        <v>24</v>
      </c>
      <c r="X456" s="16" t="s">
        <v>25</v>
      </c>
      <c r="Y456" s="16" t="s">
        <v>772</v>
      </c>
      <c r="Z456" s="16" t="s">
        <v>49</v>
      </c>
    </row>
    <row r="457" spans="1:26" x14ac:dyDescent="0.3">
      <c r="A457" s="10" t="s">
        <v>1245</v>
      </c>
      <c r="B457" s="11">
        <v>45955</v>
      </c>
      <c r="C457" s="12" t="s">
        <v>29</v>
      </c>
      <c r="D457" s="12" t="str">
        <f>_xlfn.XLOOKUP(Sales_Transactions!$C457,Customer!$A$2:$A$701,Customer!$B$2:$B$701,"Missing")</f>
        <v>Hariharan Menon</v>
      </c>
      <c r="E457" s="39" t="str">
        <f>_xlfn.XLOOKUP(Table14[[#This Row],[Customer_ID]],Table10[Customer_ID],Table10[Membership],"Missing Membership")</f>
        <v>Bronze</v>
      </c>
      <c r="F457" s="10" t="s">
        <v>44</v>
      </c>
      <c r="G457" s="12" t="str">
        <f>_xlfn.XLOOKUP(Sales_Transactions!$F457,Products!$A$2:$A$151,Products!$B$2:$B$151,"missing product")</f>
        <v>Britannia Buns 2kg</v>
      </c>
      <c r="H457" s="12" t="str">
        <f>_xlfn.XLOOKUP(Sales_Transactions!$F457,Table9[Product_ID],Table9[Category],"Missing Catogory")</f>
        <v>Bakery</v>
      </c>
      <c r="I457" s="12" t="s">
        <v>1246</v>
      </c>
      <c r="J457" s="12" t="str">
        <f>_xlfn.XLOOKUP(Sales_Transactions!$I457,Store!$A$2:$A$181,Store!$B$2:$B$181,"Missing Store")</f>
        <v>FreshMart Bengaluru Junction</v>
      </c>
      <c r="K457" s="12" t="str">
        <f>_xlfn.XLOOKUP(Sales_Transactions!$I457,Store!$A$2:$A$181,Store!$D$2:$D$181,"East")</f>
        <v>South</v>
      </c>
      <c r="L457" s="12" t="s">
        <v>1247</v>
      </c>
      <c r="M457" s="12" t="s">
        <v>5199</v>
      </c>
      <c r="N457" s="12" t="str">
        <f>_xlfn.XLOOKUP(Sales_Transactions!$L457,Table12[Employee_ID],Table12[Department],"Missing Department")</f>
        <v>Sales</v>
      </c>
      <c r="O457" s="12">
        <v>1</v>
      </c>
      <c r="P457" s="13">
        <v>398.25</v>
      </c>
      <c r="Q457" s="12">
        <v>5</v>
      </c>
      <c r="R457" s="13">
        <v>19.91</v>
      </c>
      <c r="S457" s="13">
        <v>435.09</v>
      </c>
      <c r="T457" s="13">
        <v>236.54</v>
      </c>
      <c r="U457" s="13">
        <v>198.55</v>
      </c>
      <c r="V457" s="12" t="s">
        <v>47</v>
      </c>
      <c r="W457" s="12" t="s">
        <v>24</v>
      </c>
      <c r="X457" s="12" t="s">
        <v>25</v>
      </c>
      <c r="Y457" s="12" t="s">
        <v>1248</v>
      </c>
      <c r="Z457" s="12" t="s">
        <v>27</v>
      </c>
    </row>
    <row r="458" spans="1:26" x14ac:dyDescent="0.3">
      <c r="A458" s="14" t="s">
        <v>1263</v>
      </c>
      <c r="B458" s="15">
        <v>46005</v>
      </c>
      <c r="C458" s="16" t="s">
        <v>1264</v>
      </c>
      <c r="D458" s="16" t="str">
        <f>_xlfn.XLOOKUP(Sales_Transactions!$C458,Customer!$A$2:$A$701,Customer!$B$2:$B$701,"Missing")</f>
        <v>Tamil Varma</v>
      </c>
      <c r="E458" s="38" t="str">
        <f>_xlfn.XLOOKUP(Table14[[#This Row],[Customer_ID]],Table10[Customer_ID],Table10[Membership],"Missing Membership")</f>
        <v>Silver</v>
      </c>
      <c r="F458" s="14" t="s">
        <v>580</v>
      </c>
      <c r="G458" s="16" t="str">
        <f>_xlfn.XLOOKUP(Sales_Transactions!$F458,Products!$A$2:$A$151,Products!$B$2:$B$151,"missing product")</f>
        <v>Coca-Cola Tea 1kg</v>
      </c>
      <c r="H458" s="16" t="str">
        <f>_xlfn.XLOOKUP(Sales_Transactions!$F458,Table9[Product_ID],Table9[Category],"Missing Catogory")</f>
        <v>Beverages</v>
      </c>
      <c r="I458" s="16" t="s">
        <v>611</v>
      </c>
      <c r="J458" s="16" t="str">
        <f>_xlfn.XLOOKUP(Sales_Transactions!$I458,Store!$A$2:$A$181,Store!$B$2:$B$181,"Missing Store")</f>
        <v>FreshMart Coimbatore Circle</v>
      </c>
      <c r="K458" s="16" t="str">
        <f>_xlfn.XLOOKUP(Sales_Transactions!$I458,Store!$A$2:$A$181,Store!$D$2:$D$181,"East")</f>
        <v>South</v>
      </c>
      <c r="L458" s="16" t="s">
        <v>1265</v>
      </c>
      <c r="M458" s="16" t="s">
        <v>6214</v>
      </c>
      <c r="N458" s="16" t="str">
        <f>_xlfn.XLOOKUP(Sales_Transactions!$L458,Table12[Employee_ID],Table12[Department],"Missing Department")</f>
        <v>Store Manager</v>
      </c>
      <c r="O458" s="16">
        <v>3</v>
      </c>
      <c r="P458" s="17">
        <v>139.21</v>
      </c>
      <c r="Q458" s="16">
        <v>5</v>
      </c>
      <c r="R458" s="17">
        <v>20.88</v>
      </c>
      <c r="S458" s="17">
        <v>456.26</v>
      </c>
      <c r="T458" s="17">
        <v>320.97000000000003</v>
      </c>
      <c r="U458" s="17">
        <v>135.29</v>
      </c>
      <c r="V458" s="16" t="s">
        <v>47</v>
      </c>
      <c r="W458" s="16" t="s">
        <v>24</v>
      </c>
      <c r="X458" s="16" t="s">
        <v>55</v>
      </c>
      <c r="Y458" s="16" t="s">
        <v>1266</v>
      </c>
      <c r="Z458" s="16" t="s">
        <v>27</v>
      </c>
    </row>
    <row r="459" spans="1:26" x14ac:dyDescent="0.3">
      <c r="A459" s="10" t="s">
        <v>1295</v>
      </c>
      <c r="B459" s="11">
        <v>45904</v>
      </c>
      <c r="C459" s="12" t="s">
        <v>1296</v>
      </c>
      <c r="D459" s="12" t="str">
        <f>_xlfn.XLOOKUP(Sales_Transactions!$C459,Customer!$A$2:$A$701,Customer!$B$2:$B$701,"Missing")</f>
        <v>Jaya Kumar</v>
      </c>
      <c r="E459" s="39" t="str">
        <f>_xlfn.XLOOKUP(Table14[[#This Row],[Customer_ID]],Table10[Customer_ID],Table10[Membership],"Missing Membership")</f>
        <v>Bronze</v>
      </c>
      <c r="F459" s="10" t="s">
        <v>384</v>
      </c>
      <c r="G459" s="12" t="str">
        <f>_xlfn.XLOOKUP(Sales_Transactions!$F459,Products!$A$2:$A$151,Products!$B$2:$B$151,"missing product")</f>
        <v>Local Farm Fresh Fruits 1kg</v>
      </c>
      <c r="H459" s="12" t="str">
        <f>_xlfn.XLOOKUP(Sales_Transactions!$F459,Table9[Product_ID],Table9[Category],"Missing Catogory")</f>
        <v>Fruits</v>
      </c>
      <c r="I459" s="12" t="s">
        <v>125</v>
      </c>
      <c r="J459" s="12" t="str">
        <f>_xlfn.XLOOKUP(Sales_Transactions!$I459,Store!$A$2:$A$181,Store!$B$2:$B$181,"Missing Store")</f>
        <v>FreshMart Salem Main Road</v>
      </c>
      <c r="K459" s="12" t="str">
        <f>_xlfn.XLOOKUP(Sales_Transactions!$I459,Store!$A$2:$A$181,Store!$D$2:$D$181,"East")</f>
        <v>South</v>
      </c>
      <c r="L459" s="12" t="s">
        <v>647</v>
      </c>
      <c r="M459" s="12" t="s">
        <v>6234</v>
      </c>
      <c r="N459" s="12" t="str">
        <f>_xlfn.XLOOKUP(Sales_Transactions!$L459,Table12[Employee_ID],Table12[Department],"Missing Department")</f>
        <v>Sales</v>
      </c>
      <c r="O459" s="12">
        <v>1</v>
      </c>
      <c r="P459" s="13">
        <v>389.61</v>
      </c>
      <c r="Q459" s="12">
        <v>5</v>
      </c>
      <c r="R459" s="13">
        <v>19.48</v>
      </c>
      <c r="S459" s="13">
        <v>370.13</v>
      </c>
      <c r="T459" s="13">
        <v>336.07</v>
      </c>
      <c r="U459" s="13">
        <v>34.06</v>
      </c>
      <c r="V459" s="12" t="s">
        <v>47</v>
      </c>
      <c r="W459" s="12" t="s">
        <v>345</v>
      </c>
      <c r="X459" s="12" t="s">
        <v>25</v>
      </c>
      <c r="Y459" s="12" t="s">
        <v>1297</v>
      </c>
      <c r="Z459" s="12" t="s">
        <v>49</v>
      </c>
    </row>
    <row r="460" spans="1:26" x14ac:dyDescent="0.3">
      <c r="A460" s="14" t="s">
        <v>1317</v>
      </c>
      <c r="B460" s="15">
        <v>45897</v>
      </c>
      <c r="C460" s="16" t="s">
        <v>463</v>
      </c>
      <c r="D460" s="16" t="str">
        <f>_xlfn.XLOOKUP(Sales_Transactions!$C460,Customer!$A$2:$A$701,Customer!$B$2:$B$701,"Missing")</f>
        <v>Kalpana Nathan</v>
      </c>
      <c r="E460" s="38" t="str">
        <f>_xlfn.XLOOKUP(Table14[[#This Row],[Customer_ID]],Table10[Customer_ID],Table10[Membership],"Missing Membership")</f>
        <v>Gold</v>
      </c>
      <c r="F460" s="14" t="s">
        <v>89</v>
      </c>
      <c r="G460" s="16" t="str">
        <f>_xlfn.XLOOKUP(Sales_Transactions!$F460,Products!$A$2:$A$151,Products!$B$2:$B$151,"missing product")</f>
        <v>Milky Mist Butter Pack</v>
      </c>
      <c r="H460" s="16" t="str">
        <f>_xlfn.XLOOKUP(Sales_Transactions!$F460,Table9[Product_ID],Table9[Category],"Missing Catogory")</f>
        <v>Dairy</v>
      </c>
      <c r="I460" s="16" t="s">
        <v>120</v>
      </c>
      <c r="J460" s="16" t="str">
        <f>_xlfn.XLOOKUP(Sales_Transactions!$I460,Store!$A$2:$A$181,Store!$B$2:$B$181,"Missing Store")</f>
        <v>FreshMart Tiruppur Plaza</v>
      </c>
      <c r="K460" s="16" t="str">
        <f>_xlfn.XLOOKUP(Sales_Transactions!$I460,Store!$A$2:$A$181,Store!$D$2:$D$181,"East")</f>
        <v>South</v>
      </c>
      <c r="L460" s="16" t="s">
        <v>1318</v>
      </c>
      <c r="M460" s="16" t="s">
        <v>6379</v>
      </c>
      <c r="N460" s="16" t="str">
        <f>_xlfn.XLOOKUP(Sales_Transactions!$L460,Table12[Employee_ID],Table12[Department],"Missing Department")</f>
        <v>Cashier</v>
      </c>
      <c r="O460" s="16">
        <v>4</v>
      </c>
      <c r="P460" s="17">
        <v>44.33</v>
      </c>
      <c r="Q460" s="16">
        <v>20</v>
      </c>
      <c r="R460" s="17">
        <v>35.46</v>
      </c>
      <c r="S460" s="17">
        <v>141.86000000000001</v>
      </c>
      <c r="T460" s="17">
        <v>129.6</v>
      </c>
      <c r="U460" s="17">
        <v>12.26</v>
      </c>
      <c r="V460" s="16" t="s">
        <v>47</v>
      </c>
      <c r="W460" s="16" t="s">
        <v>24</v>
      </c>
      <c r="X460" s="16" t="s">
        <v>25</v>
      </c>
      <c r="Y460" s="16" t="s">
        <v>1319</v>
      </c>
      <c r="Z460" s="16" t="s">
        <v>49</v>
      </c>
    </row>
    <row r="461" spans="1:26" x14ac:dyDescent="0.3">
      <c r="A461" s="10" t="s">
        <v>1320</v>
      </c>
      <c r="B461" s="11">
        <v>45830</v>
      </c>
      <c r="C461" s="12" t="s">
        <v>491</v>
      </c>
      <c r="D461" s="12" t="str">
        <f>_xlfn.XLOOKUP(Sales_Transactions!$C461,Customer!$A$2:$A$701,Customer!$B$2:$B$701,"Missing")</f>
        <v>Dinesh Venkataraman</v>
      </c>
      <c r="E461" s="39" t="str">
        <f>_xlfn.XLOOKUP(Table14[[#This Row],[Customer_ID]],Table10[Customer_ID],Table10[Membership],"Missing Membership")</f>
        <v>Silver</v>
      </c>
      <c r="F461" s="10" t="s">
        <v>1321</v>
      </c>
      <c r="G461" s="12" t="str">
        <f>_xlfn.XLOOKUP(Sales_Transactions!$F461,Products!$A$2:$A$151,Products!$B$2:$B$151,"missing product")</f>
        <v>ITC Frozen Vegetables 250ml v2</v>
      </c>
      <c r="H461" s="12" t="str">
        <f>_xlfn.XLOOKUP(Sales_Transactions!$F461,Table9[Product_ID],Table9[Category],"Missing Catogory")</f>
        <v>Frozen Foods</v>
      </c>
      <c r="I461" s="12" t="s">
        <v>1322</v>
      </c>
      <c r="J461" s="12" t="str">
        <f>_xlfn.XLOOKUP(Sales_Transactions!$I461,Store!$A$2:$A$181,Store!$B$2:$B$181,"Missing Store")</f>
        <v>FreshMart Madurai Point</v>
      </c>
      <c r="K461" s="12" t="str">
        <f>_xlfn.XLOOKUP(Sales_Transactions!$I461,Store!$A$2:$A$181,Store!$D$2:$D$181,"East")</f>
        <v>South</v>
      </c>
      <c r="L461" s="12" t="s">
        <v>54</v>
      </c>
      <c r="M461" s="12" t="s">
        <v>6302</v>
      </c>
      <c r="N461" s="12" t="str">
        <f>_xlfn.XLOOKUP(Sales_Transactions!$L461,Table12[Employee_ID],Table12[Department],"Missing Department")</f>
        <v>Sales</v>
      </c>
      <c r="O461" s="12">
        <v>2</v>
      </c>
      <c r="P461" s="13">
        <v>229.81</v>
      </c>
      <c r="Q461" s="12">
        <v>15</v>
      </c>
      <c r="R461" s="13">
        <v>68.94</v>
      </c>
      <c r="S461" s="13">
        <v>449.28</v>
      </c>
      <c r="T461" s="13">
        <v>416.44</v>
      </c>
      <c r="U461" s="13">
        <v>32.840000000000003</v>
      </c>
      <c r="V461" s="12" t="s">
        <v>47</v>
      </c>
      <c r="W461" s="12" t="s">
        <v>24</v>
      </c>
      <c r="X461" s="12" t="s">
        <v>55</v>
      </c>
      <c r="Y461" s="12" t="s">
        <v>1323</v>
      </c>
      <c r="Z461" s="12" t="s">
        <v>27</v>
      </c>
    </row>
    <row r="462" spans="1:26" x14ac:dyDescent="0.3">
      <c r="A462" s="14" t="s">
        <v>1351</v>
      </c>
      <c r="B462" s="15">
        <v>45861</v>
      </c>
      <c r="C462" s="16" t="s">
        <v>157</v>
      </c>
      <c r="D462" s="16" t="str">
        <f>_xlfn.XLOOKUP(Sales_Transactions!$C462,Customer!$A$2:$A$701,Customer!$B$2:$B$701,"Missing")</f>
        <v>Tara Devi</v>
      </c>
      <c r="E462" s="38" t="str">
        <f>_xlfn.XLOOKUP(Table14[[#This Row],[Customer_ID]],Table10[Customer_ID],Table10[Membership],"Missing Membership")</f>
        <v>Gold</v>
      </c>
      <c r="F462" s="14" t="s">
        <v>365</v>
      </c>
      <c r="G462" s="16" t="str">
        <f>_xlfn.XLOOKUP(Sales_Transactions!$F462,Products!$A$2:$A$151,Products!$B$2:$B$151,"missing product")</f>
        <v>Nestle Butter 250ml</v>
      </c>
      <c r="H462" s="16" t="str">
        <f>_xlfn.XLOOKUP(Sales_Transactions!$F462,Table9[Product_ID],Table9[Category],"Missing Catogory")</f>
        <v>Dairy</v>
      </c>
      <c r="I462" s="16" t="s">
        <v>876</v>
      </c>
      <c r="J462" s="16" t="str">
        <f>_xlfn.XLOOKUP(Sales_Transactions!$I462,Store!$A$2:$A$181,Store!$B$2:$B$181,"Missing Store")</f>
        <v>FreshMart Pune Heights</v>
      </c>
      <c r="K462" s="16" t="str">
        <f>_xlfn.XLOOKUP(Sales_Transactions!$I462,Store!$A$2:$A$181,Store!$D$2:$D$181,"East")</f>
        <v>West</v>
      </c>
      <c r="L462" s="16" t="s">
        <v>877</v>
      </c>
      <c r="M462" s="16" t="s">
        <v>6405</v>
      </c>
      <c r="N462" s="16" t="str">
        <f>_xlfn.XLOOKUP(Sales_Transactions!$L462,Table12[Employee_ID],Table12[Department],"Missing Department")</f>
        <v>Cashier</v>
      </c>
      <c r="O462" s="16">
        <v>4</v>
      </c>
      <c r="P462" s="17">
        <v>521.78</v>
      </c>
      <c r="Q462" s="16">
        <v>0</v>
      </c>
      <c r="R462" s="17">
        <v>0</v>
      </c>
      <c r="S462" s="17">
        <v>2087.12</v>
      </c>
      <c r="T462" s="17">
        <v>1547.56</v>
      </c>
      <c r="U462" s="17">
        <v>539.55999999999995</v>
      </c>
      <c r="V462" s="16" t="s">
        <v>47</v>
      </c>
      <c r="W462" s="16" t="s">
        <v>345</v>
      </c>
      <c r="X462" s="16" t="s">
        <v>25</v>
      </c>
      <c r="Y462" s="16" t="s">
        <v>662</v>
      </c>
      <c r="Z462" s="16" t="s">
        <v>49</v>
      </c>
    </row>
    <row r="463" spans="1:26" x14ac:dyDescent="0.3">
      <c r="A463" s="10" t="s">
        <v>1366</v>
      </c>
      <c r="B463" s="11">
        <v>45857</v>
      </c>
      <c r="C463" s="12" t="s">
        <v>806</v>
      </c>
      <c r="D463" s="12" t="str">
        <f>_xlfn.XLOOKUP(Sales_Transactions!$C463,Customer!$A$2:$A$701,Customer!$B$2:$B$701,"Missing")</f>
        <v>Mani Krishnan</v>
      </c>
      <c r="E463" s="39" t="str">
        <f>_xlfn.XLOOKUP(Table14[[#This Row],[Customer_ID]],Table10[Customer_ID],Table10[Membership],"Missing Membership")</f>
        <v>Silver</v>
      </c>
      <c r="F463" s="10" t="s">
        <v>904</v>
      </c>
      <c r="G463" s="12" t="str">
        <f>_xlfn.XLOOKUP(Sales_Transactions!$F463,Products!$A$2:$A$151,Products!$B$2:$B$151,"missing product")</f>
        <v>Nestle Curd 1kg</v>
      </c>
      <c r="H463" s="12" t="str">
        <f>_xlfn.XLOOKUP(Sales_Transactions!$F463,Table9[Product_ID],Table9[Category],"Missing Catogory")</f>
        <v>Dairy</v>
      </c>
      <c r="I463" s="12" t="s">
        <v>1367</v>
      </c>
      <c r="J463" s="12" t="str">
        <f>_xlfn.XLOOKUP(Sales_Transactions!$I463,Store!$A$2:$A$181,Store!$B$2:$B$181,"Missing Store")</f>
        <v>FreshMart Lucknow Nagar</v>
      </c>
      <c r="K463" s="12" t="str">
        <f>_xlfn.XLOOKUP(Sales_Transactions!$I463,Store!$A$2:$A$181,Store!$D$2:$D$181,"East")</f>
        <v>North</v>
      </c>
      <c r="L463" s="12" t="s">
        <v>1368</v>
      </c>
      <c r="M463" s="12" t="s">
        <v>6119</v>
      </c>
      <c r="N463" s="12" t="str">
        <f>_xlfn.XLOOKUP(Sales_Transactions!$L463,Table12[Employee_ID],Table12[Department],"Missing Department")</f>
        <v>Sales</v>
      </c>
      <c r="O463" s="12">
        <v>2</v>
      </c>
      <c r="P463" s="13">
        <v>464.41</v>
      </c>
      <c r="Q463" s="12">
        <v>15</v>
      </c>
      <c r="R463" s="13">
        <v>139.32</v>
      </c>
      <c r="S463" s="13">
        <v>907.92</v>
      </c>
      <c r="T463" s="13">
        <v>795.38</v>
      </c>
      <c r="U463" s="13">
        <v>112.54</v>
      </c>
      <c r="V463" s="12" t="s">
        <v>47</v>
      </c>
      <c r="W463" s="12" t="s">
        <v>24</v>
      </c>
      <c r="X463" s="12" t="s">
        <v>33</v>
      </c>
      <c r="Y463" s="12" t="s">
        <v>1262</v>
      </c>
      <c r="Z463" s="12" t="s">
        <v>27</v>
      </c>
    </row>
    <row r="464" spans="1:26" x14ac:dyDescent="0.3">
      <c r="A464" s="14" t="s">
        <v>1369</v>
      </c>
      <c r="B464" s="15">
        <v>45888</v>
      </c>
      <c r="C464" s="16" t="s">
        <v>1370</v>
      </c>
      <c r="D464" s="16" t="str">
        <f>_xlfn.XLOOKUP(Sales_Transactions!$C464,Customer!$A$2:$A$701,Customer!$B$2:$B$701,"Missing")</f>
        <v>Sudha Venkataraman</v>
      </c>
      <c r="E464" s="38" t="str">
        <f>_xlfn.XLOOKUP(Table14[[#This Row],[Customer_ID]],Table10[Customer_ID],Table10[Membership],"Missing Membership")</f>
        <v>Bronze</v>
      </c>
      <c r="F464" s="14" t="s">
        <v>124</v>
      </c>
      <c r="G464" s="16" t="str">
        <f>_xlfn.XLOOKUP(Sales_Transactions!$F464,Products!$A$2:$A$151,Products!$B$2:$B$151,"missing product")</f>
        <v>Aavin Milk Pack</v>
      </c>
      <c r="H464" s="16" t="str">
        <f>_xlfn.XLOOKUP(Sales_Transactions!$F464,Table9[Product_ID],Table9[Category],"Missing Catogory")</f>
        <v>Dairy</v>
      </c>
      <c r="I464" s="16" t="s">
        <v>1371</v>
      </c>
      <c r="J464" s="16" t="str">
        <f>_xlfn.XLOOKUP(Sales_Transactions!$I464,Store!$A$2:$A$181,Store!$B$2:$B$181,"Missing Store")</f>
        <v>FreshMart Hyderabad Colony</v>
      </c>
      <c r="K464" s="16" t="str">
        <f>_xlfn.XLOOKUP(Sales_Transactions!$I464,Store!$A$2:$A$181,Store!$D$2:$D$181,"East")</f>
        <v>South</v>
      </c>
      <c r="L464" s="16" t="s">
        <v>1372</v>
      </c>
      <c r="M464" s="16" t="s">
        <v>6354</v>
      </c>
      <c r="N464" s="16" t="str">
        <f>_xlfn.XLOOKUP(Sales_Transactions!$L464,Table12[Employee_ID],Table12[Department],"Missing Department")</f>
        <v>Sales</v>
      </c>
      <c r="O464" s="16">
        <v>1</v>
      </c>
      <c r="P464" s="17">
        <v>397.22</v>
      </c>
      <c r="Q464" s="16">
        <v>0</v>
      </c>
      <c r="R464" s="17">
        <v>0</v>
      </c>
      <c r="S464" s="17">
        <v>397.22</v>
      </c>
      <c r="T464" s="17">
        <v>319.37</v>
      </c>
      <c r="U464" s="17">
        <v>77.849999999999994</v>
      </c>
      <c r="V464" s="16" t="s">
        <v>47</v>
      </c>
      <c r="W464" s="16" t="s">
        <v>24</v>
      </c>
      <c r="X464" s="16" t="s">
        <v>25</v>
      </c>
      <c r="Y464" s="16" t="s">
        <v>1105</v>
      </c>
      <c r="Z464" s="16" t="s">
        <v>49</v>
      </c>
    </row>
    <row r="465" spans="1:26" x14ac:dyDescent="0.3">
      <c r="A465" s="10" t="s">
        <v>1390</v>
      </c>
      <c r="B465" s="11">
        <v>46025</v>
      </c>
      <c r="C465" s="12" t="s">
        <v>1130</v>
      </c>
      <c r="D465" s="12" t="str">
        <f>_xlfn.XLOOKUP(Sales_Transactions!$C465,Customer!$A$2:$A$701,Customer!$B$2:$B$701,"Missing")</f>
        <v>Lalitha Venkataraman</v>
      </c>
      <c r="E465" s="39" t="str">
        <f>_xlfn.XLOOKUP(Table14[[#This Row],[Customer_ID]],Table10[Customer_ID],Table10[Membership],"Missing Membership")</f>
        <v>Bronze</v>
      </c>
      <c r="F465" s="10" t="s">
        <v>1304</v>
      </c>
      <c r="G465" s="12" t="str">
        <f>_xlfn.XLOOKUP(Sales_Transactions!$F465,Products!$A$2:$A$151,Products!$B$2:$B$151,"missing product")</f>
        <v>Everest Powdered Spices Combo</v>
      </c>
      <c r="H465" s="12" t="str">
        <f>_xlfn.XLOOKUP(Sales_Transactions!$F465,Table9[Product_ID],Table9[Category],"Missing Catogory")</f>
        <v>Masala</v>
      </c>
      <c r="I465" s="12" t="s">
        <v>1232</v>
      </c>
      <c r="J465" s="12" t="str">
        <f>_xlfn.XLOOKUP(Sales_Transactions!$I465,Store!$A$2:$A$181,Store!$B$2:$B$181,"Missing Store")</f>
        <v>FreshMart Tiruppur Towers</v>
      </c>
      <c r="K465" s="12" t="str">
        <f>_xlfn.XLOOKUP(Sales_Transactions!$I465,Store!$A$2:$A$181,Store!$D$2:$D$181,"East")</f>
        <v>South</v>
      </c>
      <c r="L465" s="12" t="s">
        <v>928</v>
      </c>
      <c r="M465" s="12" t="s">
        <v>6368</v>
      </c>
      <c r="N465" s="12" t="str">
        <f>_xlfn.XLOOKUP(Sales_Transactions!$L465,Table12[Employee_ID],Table12[Department],"Missing Department")</f>
        <v>Billing</v>
      </c>
      <c r="O465" s="12">
        <v>1</v>
      </c>
      <c r="P465" s="13">
        <v>490.22</v>
      </c>
      <c r="Q465" s="12">
        <v>15</v>
      </c>
      <c r="R465" s="13">
        <v>73.53</v>
      </c>
      <c r="S465" s="13">
        <v>479.19</v>
      </c>
      <c r="T465" s="13">
        <v>373.58</v>
      </c>
      <c r="U465" s="13">
        <v>105.61</v>
      </c>
      <c r="V465" s="12" t="s">
        <v>47</v>
      </c>
      <c r="W465" s="12" t="s">
        <v>24</v>
      </c>
      <c r="X465" s="12" t="s">
        <v>25</v>
      </c>
      <c r="Y465" s="12" t="s">
        <v>1391</v>
      </c>
      <c r="Z465" s="12" t="s">
        <v>27</v>
      </c>
    </row>
    <row r="466" spans="1:26" x14ac:dyDescent="0.3">
      <c r="A466" s="14" t="s">
        <v>1400</v>
      </c>
      <c r="B466" s="15">
        <v>46044</v>
      </c>
      <c r="C466" s="16" t="s">
        <v>1401</v>
      </c>
      <c r="D466" s="16" t="str">
        <f>_xlfn.XLOOKUP(Sales_Transactions!$C466,Customer!$A$2:$A$701,Customer!$B$2:$B$701,"Missing")</f>
        <v>Rajesh Devi</v>
      </c>
      <c r="E466" s="38" t="str">
        <f>_xlfn.XLOOKUP(Table14[[#This Row],[Customer_ID]],Table10[Customer_ID],Table10[Membership],"Missing Membership")</f>
        <v>Silver</v>
      </c>
      <c r="F466" s="14" t="s">
        <v>302</v>
      </c>
      <c r="G466" s="16" t="str">
        <f>_xlfn.XLOOKUP(Sales_Transactions!$F466,Products!$A$2:$A$151,Products!$B$2:$B$151,"missing product")</f>
        <v>Harvest Gold Cookies 500g</v>
      </c>
      <c r="H466" s="16" t="str">
        <f>_xlfn.XLOOKUP(Sales_Transactions!$F466,Table9[Product_ID],Table9[Category],"Missing Catogory")</f>
        <v>Bakery</v>
      </c>
      <c r="I466" s="16" t="s">
        <v>1402</v>
      </c>
      <c r="J466" s="16" t="str">
        <f>_xlfn.XLOOKUP(Sales_Transactions!$I466,Store!$A$2:$A$181,Store!$B$2:$B$181,"Missing Store")</f>
        <v>FreshMart Surat Hub</v>
      </c>
      <c r="K466" s="16" t="str">
        <f>_xlfn.XLOOKUP(Sales_Transactions!$I466,Store!$A$2:$A$181,Store!$D$2:$D$181,"East")</f>
        <v>West</v>
      </c>
      <c r="L466" s="16" t="s">
        <v>1403</v>
      </c>
      <c r="M466" s="16" t="s">
        <v>6174</v>
      </c>
      <c r="N466" s="16" t="str">
        <f>_xlfn.XLOOKUP(Sales_Transactions!$L466,Table12[Employee_ID],Table12[Department],"Missing Department")</f>
        <v>Store Manager</v>
      </c>
      <c r="O466" s="16">
        <v>5</v>
      </c>
      <c r="P466" s="17">
        <v>343.56</v>
      </c>
      <c r="Q466" s="16">
        <v>20</v>
      </c>
      <c r="R466" s="17">
        <v>343.56</v>
      </c>
      <c r="S466" s="17">
        <v>1374.24</v>
      </c>
      <c r="T466" s="17">
        <v>1081.5999999999999</v>
      </c>
      <c r="U466" s="17">
        <v>292.64</v>
      </c>
      <c r="V466" s="16" t="s">
        <v>47</v>
      </c>
      <c r="W466" s="16" t="s">
        <v>24</v>
      </c>
      <c r="X466" s="16" t="s">
        <v>25</v>
      </c>
      <c r="Y466" s="16" t="s">
        <v>1404</v>
      </c>
      <c r="Z466" s="16" t="s">
        <v>49</v>
      </c>
    </row>
    <row r="467" spans="1:26" x14ac:dyDescent="0.3">
      <c r="A467" s="10" t="s">
        <v>1423</v>
      </c>
      <c r="B467" s="11">
        <v>45839</v>
      </c>
      <c r="C467" s="12" t="s">
        <v>1424</v>
      </c>
      <c r="D467" s="12" t="str">
        <f>_xlfn.XLOOKUP(Sales_Transactions!$C467,Customer!$A$2:$A$701,Customer!$B$2:$B$701,"Missing")</f>
        <v>Tamil Mudaliar</v>
      </c>
      <c r="E467" s="39" t="str">
        <f>_xlfn.XLOOKUP(Table14[[#This Row],[Customer_ID]],Table10[Customer_ID],Table10[Membership],"Missing Membership")</f>
        <v>Silver</v>
      </c>
      <c r="F467" s="10" t="s">
        <v>554</v>
      </c>
      <c r="G467" s="12" t="str">
        <f>_xlfn.XLOOKUP(Sales_Transactions!$F467,Products!$A$2:$A$151,Products!$B$2:$B$151,"missing product")</f>
        <v>Dove Shampoo 2kg</v>
      </c>
      <c r="H467" s="12" t="str">
        <f>_xlfn.XLOOKUP(Sales_Transactions!$F467,Table9[Product_ID],Table9[Category],"Missing Catogory")</f>
        <v>Personal Care</v>
      </c>
      <c r="I467" s="12" t="s">
        <v>372</v>
      </c>
      <c r="J467" s="12" t="str">
        <f>_xlfn.XLOOKUP(Sales_Transactions!$I467,Store!$A$2:$A$181,Store!$B$2:$B$181,"Missing Store")</f>
        <v>FreshMart Nagpur Crossing</v>
      </c>
      <c r="K467" s="12" t="str">
        <f>_xlfn.XLOOKUP(Sales_Transactions!$I467,Store!$A$2:$A$181,Store!$D$2:$D$181,"East")</f>
        <v>West</v>
      </c>
      <c r="L467" s="12" t="s">
        <v>373</v>
      </c>
      <c r="M467" s="12" t="s">
        <v>6181</v>
      </c>
      <c r="N467" s="12" t="str">
        <f>_xlfn.XLOOKUP(Sales_Transactions!$L467,Table12[Employee_ID],Table12[Department],"Missing Department")</f>
        <v>Sales</v>
      </c>
      <c r="O467" s="12">
        <v>3</v>
      </c>
      <c r="P467" s="13">
        <v>491.81</v>
      </c>
      <c r="Q467" s="12">
        <v>20</v>
      </c>
      <c r="R467" s="13">
        <v>295.08999999999997</v>
      </c>
      <c r="S467" s="13">
        <v>1180.3399999999999</v>
      </c>
      <c r="T467" s="13">
        <v>1096.71</v>
      </c>
      <c r="U467" s="13">
        <v>83.63</v>
      </c>
      <c r="V467" s="12" t="s">
        <v>47</v>
      </c>
      <c r="W467" s="12" t="s">
        <v>24</v>
      </c>
      <c r="X467" s="12" t="s">
        <v>33</v>
      </c>
      <c r="Y467" s="12" t="s">
        <v>1425</v>
      </c>
      <c r="Z467" s="12" t="s">
        <v>49</v>
      </c>
    </row>
    <row r="468" spans="1:26" x14ac:dyDescent="0.3">
      <c r="A468" s="14" t="s">
        <v>1428</v>
      </c>
      <c r="B468" s="15">
        <v>45914</v>
      </c>
      <c r="C468" s="16" t="s">
        <v>1429</v>
      </c>
      <c r="D468" s="16" t="str">
        <f>_xlfn.XLOOKUP(Sales_Transactions!$C468,Customer!$A$2:$A$701,Customer!$B$2:$B$701,"Missing")</f>
        <v>Raghav Chettiar</v>
      </c>
      <c r="E468" s="38" t="str">
        <f>_xlfn.XLOOKUP(Table14[[#This Row],[Customer_ID]],Table10[Customer_ID],Table10[Membership],"Missing Membership")</f>
        <v>Bronze</v>
      </c>
      <c r="F468" s="14" t="s">
        <v>1155</v>
      </c>
      <c r="G468" s="16" t="str">
        <f>_xlfn.XLOOKUP(Sales_Transactions!$F468,Products!$A$2:$A$151,Products!$B$2:$B$151,"missing product")</f>
        <v>Lays Chocolates 1kg</v>
      </c>
      <c r="H468" s="16" t="str">
        <f>_xlfn.XLOOKUP(Sales_Transactions!$F468,Table9[Product_ID],Table9[Category],"Missing Catogory")</f>
        <v>Snacks</v>
      </c>
      <c r="I468" s="16" t="s">
        <v>1430</v>
      </c>
      <c r="J468" s="16" t="str">
        <f>_xlfn.XLOOKUP(Sales_Transactions!$I468,Store!$A$2:$A$181,Store!$B$2:$B$181,"Missing Store")</f>
        <v>FreshMart Surat Colony</v>
      </c>
      <c r="K468" s="16" t="str">
        <f>_xlfn.XLOOKUP(Sales_Transactions!$I468,Store!$A$2:$A$181,Store!$D$2:$D$181,"East")</f>
        <v>West</v>
      </c>
      <c r="L468" s="16" t="s">
        <v>1431</v>
      </c>
      <c r="M468" s="16" t="s">
        <v>5540</v>
      </c>
      <c r="N468" s="16" t="str">
        <f>_xlfn.XLOOKUP(Sales_Transactions!$L468,Table12[Employee_ID],Table12[Department],"Missing Department")</f>
        <v>Cashier</v>
      </c>
      <c r="O468" s="16">
        <v>4</v>
      </c>
      <c r="P468" s="17">
        <v>147.72</v>
      </c>
      <c r="Q468" s="16">
        <v>5</v>
      </c>
      <c r="R468" s="17">
        <v>29.54</v>
      </c>
      <c r="S468" s="17">
        <v>645.54</v>
      </c>
      <c r="T468" s="17">
        <v>436.84</v>
      </c>
      <c r="U468" s="17">
        <v>208.7</v>
      </c>
      <c r="V468" s="16" t="s">
        <v>47</v>
      </c>
      <c r="W468" s="16" t="s">
        <v>24</v>
      </c>
      <c r="X468" s="16" t="s">
        <v>55</v>
      </c>
      <c r="Y468" s="16" t="s">
        <v>983</v>
      </c>
      <c r="Z468" s="16" t="s">
        <v>27</v>
      </c>
    </row>
    <row r="469" spans="1:26" x14ac:dyDescent="0.3">
      <c r="A469" s="10" t="s">
        <v>1433</v>
      </c>
      <c r="B469" s="11">
        <v>45976</v>
      </c>
      <c r="C469" s="12" t="s">
        <v>1434</v>
      </c>
      <c r="D469" s="12" t="str">
        <f>_xlfn.XLOOKUP(Sales_Transactions!$C469,Customer!$A$2:$A$701,Customer!$B$2:$B$701,"Missing")</f>
        <v>Ashok Nathan</v>
      </c>
      <c r="E469" s="39" t="str">
        <f>_xlfn.XLOOKUP(Table14[[#This Row],[Customer_ID]],Table10[Customer_ID],Table10[Membership],"Missing Membership")</f>
        <v>Bronze</v>
      </c>
      <c r="F469" s="10" t="s">
        <v>275</v>
      </c>
      <c r="G469" s="12" t="str">
        <f>_xlfn.XLOOKUP(Sales_Transactions!$F469,Products!$A$2:$A$151,Products!$B$2:$B$151,"missing product")</f>
        <v>Parle Namkeen 500g</v>
      </c>
      <c r="H469" s="12" t="str">
        <f>_xlfn.XLOOKUP(Sales_Transactions!$F469,Table9[Product_ID],Table9[Category],"Missing Catogory")</f>
        <v>Snacks</v>
      </c>
      <c r="I469" s="12" t="s">
        <v>1430</v>
      </c>
      <c r="J469" s="12" t="str">
        <f>_xlfn.XLOOKUP(Sales_Transactions!$I469,Store!$A$2:$A$181,Store!$B$2:$B$181,"Missing Store")</f>
        <v>FreshMart Surat Colony</v>
      </c>
      <c r="K469" s="12" t="str">
        <f>_xlfn.XLOOKUP(Sales_Transactions!$I469,Store!$A$2:$A$181,Store!$D$2:$D$181,"East")</f>
        <v>West</v>
      </c>
      <c r="L469" s="12" t="s">
        <v>1435</v>
      </c>
      <c r="M469" s="12" t="s">
        <v>6283</v>
      </c>
      <c r="N469" s="12" t="str">
        <f>_xlfn.XLOOKUP(Sales_Transactions!$L469,Table12[Employee_ID],Table12[Department],"Missing Department")</f>
        <v>Cashier</v>
      </c>
      <c r="O469" s="12">
        <v>2</v>
      </c>
      <c r="P469" s="13">
        <v>51.33</v>
      </c>
      <c r="Q469" s="12">
        <v>0</v>
      </c>
      <c r="R469" s="13">
        <v>0</v>
      </c>
      <c r="S469" s="13">
        <v>118.06</v>
      </c>
      <c r="T469" s="13">
        <v>74.959999999999994</v>
      </c>
      <c r="U469" s="13">
        <v>43.1</v>
      </c>
      <c r="V469" s="12" t="s">
        <v>47</v>
      </c>
      <c r="W469" s="12" t="s">
        <v>24</v>
      </c>
      <c r="X469" s="12" t="s">
        <v>25</v>
      </c>
      <c r="Y469" s="12" t="s">
        <v>1042</v>
      </c>
      <c r="Z469" s="12" t="s">
        <v>27</v>
      </c>
    </row>
    <row r="470" spans="1:26" x14ac:dyDescent="0.3">
      <c r="A470" s="14" t="s">
        <v>1458</v>
      </c>
      <c r="B470" s="15">
        <v>45997</v>
      </c>
      <c r="C470" s="16" t="s">
        <v>1459</v>
      </c>
      <c r="D470" s="16" t="str">
        <f>_xlfn.XLOOKUP(Sales_Transactions!$C470,Customer!$A$2:$A$701,Customer!$B$2:$B$701,"Missing")</f>
        <v>Hemalatha Nathan</v>
      </c>
      <c r="E470" s="38" t="str">
        <f>_xlfn.XLOOKUP(Table14[[#This Row],[Customer_ID]],Table10[Customer_ID],Table10[Membership],"Missing Membership")</f>
        <v>Gold</v>
      </c>
      <c r="F470" s="14" t="s">
        <v>399</v>
      </c>
      <c r="G470" s="16" t="str">
        <f>_xlfn.XLOOKUP(Sales_Transactions!$F470,Products!$A$2:$A$151,Products!$B$2:$B$151,"missing product")</f>
        <v>Aavin Milk 1L</v>
      </c>
      <c r="H470" s="16" t="str">
        <f>_xlfn.XLOOKUP(Sales_Transactions!$F470,Table9[Product_ID],Table9[Category],"Missing Catogory")</f>
        <v>Dairy</v>
      </c>
      <c r="I470" s="16" t="s">
        <v>90</v>
      </c>
      <c r="J470" s="16" t="str">
        <f>_xlfn.XLOOKUP(Sales_Transactions!$I470,Store!$A$2:$A$181,Store!$B$2:$B$181,"Missing Store")</f>
        <v>FreshMart Tiruppur Market</v>
      </c>
      <c r="K470" s="16" t="str">
        <f>_xlfn.XLOOKUP(Sales_Transactions!$I470,Store!$A$2:$A$181,Store!$D$2:$D$181,"East")</f>
        <v>South</v>
      </c>
      <c r="L470" s="16" t="s">
        <v>91</v>
      </c>
      <c r="M470" s="16" t="s">
        <v>6361</v>
      </c>
      <c r="N470" s="16" t="str">
        <f>_xlfn.XLOOKUP(Sales_Transactions!$L470,Table12[Employee_ID],Table12[Department],"Missing Department")</f>
        <v>Sales</v>
      </c>
      <c r="O470" s="16">
        <v>4</v>
      </c>
      <c r="P470" s="17">
        <v>111.73</v>
      </c>
      <c r="Q470" s="16">
        <v>0</v>
      </c>
      <c r="R470" s="17">
        <v>0</v>
      </c>
      <c r="S470" s="17">
        <v>513.96</v>
      </c>
      <c r="T470" s="17">
        <v>344.2</v>
      </c>
      <c r="U470" s="17">
        <v>169.76</v>
      </c>
      <c r="V470" s="16" t="s">
        <v>47</v>
      </c>
      <c r="W470" s="16" t="s">
        <v>24</v>
      </c>
      <c r="X470" s="16" t="s">
        <v>25</v>
      </c>
      <c r="Y470" s="16" t="s">
        <v>1460</v>
      </c>
      <c r="Z470" s="16" t="s">
        <v>27</v>
      </c>
    </row>
    <row r="471" spans="1:26" x14ac:dyDescent="0.3">
      <c r="A471" s="10" t="s">
        <v>1505</v>
      </c>
      <c r="B471" s="11">
        <v>45934</v>
      </c>
      <c r="C471" s="12" t="s">
        <v>1506</v>
      </c>
      <c r="D471" s="12" t="str">
        <f>_xlfn.XLOOKUP(Sales_Transactions!$C471,Customer!$A$2:$A$701,Customer!$B$2:$B$701,"Missing")</f>
        <v>Uma Nair</v>
      </c>
      <c r="E471" s="39" t="str">
        <f>_xlfn.XLOOKUP(Table14[[#This Row],[Customer_ID]],Table10[Customer_ID],Table10[Membership],"Missing Membership")</f>
        <v>Gold</v>
      </c>
      <c r="F471" s="10" t="s">
        <v>944</v>
      </c>
      <c r="G471" s="12" t="str">
        <f>_xlfn.XLOOKUP(Sales_Transactions!$F471,Products!$A$2:$A$151,Products!$B$2:$B$151,"missing product")</f>
        <v>Cadbury Namkeen Combo</v>
      </c>
      <c r="H471" s="12" t="str">
        <f>_xlfn.XLOOKUP(Sales_Transactions!$F471,Table9[Product_ID],Table9[Category],"Missing Catogory")</f>
        <v>Snacks</v>
      </c>
      <c r="I471" s="12" t="s">
        <v>321</v>
      </c>
      <c r="J471" s="12" t="str">
        <f>_xlfn.XLOOKUP(Sales_Transactions!$I471,Store!$A$2:$A$181,Store!$B$2:$B$181,"Missing Store")</f>
        <v>FreshMart Coimbatore Main Road</v>
      </c>
      <c r="K471" s="12" t="str">
        <f>_xlfn.XLOOKUP(Sales_Transactions!$I471,Store!$A$2:$A$181,Store!$D$2:$D$181,"East")</f>
        <v>South</v>
      </c>
      <c r="L471" s="12" t="s">
        <v>1507</v>
      </c>
      <c r="M471" s="12" t="s">
        <v>6376</v>
      </c>
      <c r="N471" s="12" t="str">
        <f>_xlfn.XLOOKUP(Sales_Transactions!$L471,Table12[Employee_ID],Table12[Department],"Missing Department")</f>
        <v>Billing</v>
      </c>
      <c r="O471" s="12">
        <v>4</v>
      </c>
      <c r="P471" s="13">
        <v>361.31</v>
      </c>
      <c r="Q471" s="12">
        <v>20</v>
      </c>
      <c r="R471" s="13">
        <v>289.05</v>
      </c>
      <c r="S471" s="13">
        <v>1329.62</v>
      </c>
      <c r="T471" s="13">
        <v>953.72</v>
      </c>
      <c r="U471" s="13">
        <v>375.9</v>
      </c>
      <c r="V471" s="12" t="s">
        <v>47</v>
      </c>
      <c r="W471" s="12" t="s">
        <v>24</v>
      </c>
      <c r="X471" s="12" t="s">
        <v>25</v>
      </c>
      <c r="Y471" s="12" t="s">
        <v>1508</v>
      </c>
      <c r="Z471" s="12" t="s">
        <v>27</v>
      </c>
    </row>
    <row r="472" spans="1:26" x14ac:dyDescent="0.3">
      <c r="A472" s="14" t="s">
        <v>1509</v>
      </c>
      <c r="B472" s="15">
        <v>46005</v>
      </c>
      <c r="C472" s="16" t="s">
        <v>342</v>
      </c>
      <c r="D472" s="16" t="str">
        <f>_xlfn.XLOOKUP(Sales_Transactions!$C472,Customer!$A$2:$A$701,Customer!$B$2:$B$701,"Missing")</f>
        <v>Elango Nair</v>
      </c>
      <c r="E472" s="38" t="str">
        <f>_xlfn.XLOOKUP(Table14[[#This Row],[Customer_ID]],Table10[Customer_ID],Table10[Membership],"Missing Membership")</f>
        <v>Gold</v>
      </c>
      <c r="F472" s="14" t="s">
        <v>280</v>
      </c>
      <c r="G472" s="16" t="str">
        <f>_xlfn.XLOOKUP(Sales_Transactions!$F472,Products!$A$2:$A$151,Products!$B$2:$B$151,"missing product")</f>
        <v>Nescafe Coffee 500g</v>
      </c>
      <c r="H472" s="16" t="str">
        <f>_xlfn.XLOOKUP(Sales_Transactions!$F472,Table9[Product_ID],Table9[Category],"Missing Catogory")</f>
        <v>Beverages</v>
      </c>
      <c r="I472" s="16" t="s">
        <v>839</v>
      </c>
      <c r="J472" s="16" t="str">
        <f>_xlfn.XLOOKUP(Sales_Transactions!$I472,Store!$A$2:$A$181,Store!$B$2:$B$181,"Missing Store")</f>
        <v>FreshMart Nagpur Arcade</v>
      </c>
      <c r="K472" s="16" t="str">
        <f>_xlfn.XLOOKUP(Sales_Transactions!$I472,Store!$A$2:$A$181,Store!$D$2:$D$181,"East")</f>
        <v>West</v>
      </c>
      <c r="L472" s="16" t="s">
        <v>1462</v>
      </c>
      <c r="M472" s="16" t="s">
        <v>6334</v>
      </c>
      <c r="N472" s="16" t="str">
        <f>_xlfn.XLOOKUP(Sales_Transactions!$L472,Table12[Employee_ID],Table12[Department],"Missing Department")</f>
        <v>Inventory</v>
      </c>
      <c r="O472" s="16">
        <v>7</v>
      </c>
      <c r="P472" s="17">
        <v>131.04</v>
      </c>
      <c r="Q472" s="16">
        <v>0</v>
      </c>
      <c r="R472" s="17">
        <v>0</v>
      </c>
      <c r="S472" s="17">
        <v>1054.8699999999999</v>
      </c>
      <c r="T472" s="17">
        <v>681.45</v>
      </c>
      <c r="U472" s="17">
        <v>373.42</v>
      </c>
      <c r="V472" s="16" t="s">
        <v>47</v>
      </c>
      <c r="W472" s="16" t="s">
        <v>24</v>
      </c>
      <c r="X472" s="16" t="s">
        <v>25</v>
      </c>
      <c r="Y472" s="16" t="s">
        <v>844</v>
      </c>
      <c r="Z472" s="16" t="s">
        <v>27</v>
      </c>
    </row>
    <row r="473" spans="1:26" x14ac:dyDescent="0.3">
      <c r="A473" s="10" t="s">
        <v>1526</v>
      </c>
      <c r="B473" s="11">
        <v>45940</v>
      </c>
      <c r="C473" s="12" t="s">
        <v>1527</v>
      </c>
      <c r="D473" s="12" t="str">
        <f>_xlfn.XLOOKUP(Sales_Transactions!$C473,Customer!$A$2:$A$701,Customer!$B$2:$B$701,"Missing")</f>
        <v>Kalpana Nair</v>
      </c>
      <c r="E473" s="39" t="str">
        <f>_xlfn.XLOOKUP(Table14[[#This Row],[Customer_ID]],Table10[Customer_ID],Table10[Membership],"Missing Membership")</f>
        <v>Silver</v>
      </c>
      <c r="F473" s="10" t="s">
        <v>186</v>
      </c>
      <c r="G473" s="12" t="str">
        <f>_xlfn.XLOOKUP(Sales_Transactions!$F473,Products!$A$2:$A$151,Products!$B$2:$B$151,"missing product")</f>
        <v>Bisleri Soft Drinks 2kg</v>
      </c>
      <c r="H473" s="12" t="str">
        <f>_xlfn.XLOOKUP(Sales_Transactions!$F473,Table9[Product_ID],Table9[Category],"Missing Catogory")</f>
        <v>Beverages</v>
      </c>
      <c r="I473" s="12" t="s">
        <v>543</v>
      </c>
      <c r="J473" s="12" t="str">
        <f>_xlfn.XLOOKUP(Sales_Transactions!$I473,Store!$A$2:$A$181,Store!$B$2:$B$181,"Missing Store")</f>
        <v>FreshMart Hyderabad Main Road</v>
      </c>
      <c r="K473" s="12" t="str">
        <f>_xlfn.XLOOKUP(Sales_Transactions!$I473,Store!$A$2:$A$181,Store!$D$2:$D$181,"East")</f>
        <v>South</v>
      </c>
      <c r="L473" s="12" t="s">
        <v>544</v>
      </c>
      <c r="M473" s="12" t="s">
        <v>6380</v>
      </c>
      <c r="N473" s="12" t="str">
        <f>_xlfn.XLOOKUP(Sales_Transactions!$L473,Table12[Employee_ID],Table12[Department],"Missing Department")</f>
        <v>Cashier</v>
      </c>
      <c r="O473" s="12">
        <v>4</v>
      </c>
      <c r="P473" s="13">
        <v>217.42</v>
      </c>
      <c r="Q473" s="12">
        <v>5</v>
      </c>
      <c r="R473" s="13">
        <v>43.48</v>
      </c>
      <c r="S473" s="13">
        <v>826.2</v>
      </c>
      <c r="T473" s="13">
        <v>708.12</v>
      </c>
      <c r="U473" s="13">
        <v>118.08</v>
      </c>
      <c r="V473" s="12" t="s">
        <v>47</v>
      </c>
      <c r="W473" s="12" t="s">
        <v>24</v>
      </c>
      <c r="X473" s="12" t="s">
        <v>55</v>
      </c>
      <c r="Y473" s="12" t="s">
        <v>1528</v>
      </c>
      <c r="Z473" s="12" t="s">
        <v>49</v>
      </c>
    </row>
    <row r="474" spans="1:26" x14ac:dyDescent="0.3">
      <c r="A474" s="14" t="s">
        <v>1529</v>
      </c>
      <c r="B474" s="15">
        <v>45871</v>
      </c>
      <c r="C474" s="16" t="s">
        <v>1530</v>
      </c>
      <c r="D474" s="16" t="str">
        <f>_xlfn.XLOOKUP(Sales_Transactions!$C474,Customer!$A$2:$A$701,Customer!$B$2:$B$701,"Missing")</f>
        <v>Anjali Menon</v>
      </c>
      <c r="E474" s="38" t="str">
        <f>_xlfn.XLOOKUP(Table14[[#This Row],[Customer_ID]],Table10[Customer_ID],Table10[Membership],"Missing Membership")</f>
        <v>Gold</v>
      </c>
      <c r="F474" s="14" t="s">
        <v>170</v>
      </c>
      <c r="G474" s="16" t="str">
        <f>_xlfn.XLOOKUP(Sales_Transactions!$F474,Products!$A$2:$A$151,Products!$B$2:$B$151,"missing product")</f>
        <v>Aachi Idli Rice 500g</v>
      </c>
      <c r="H474" s="16" t="str">
        <f>_xlfn.XLOOKUP(Sales_Transactions!$F474,Table9[Product_ID],Table9[Category],"Missing Catogory")</f>
        <v>Rice</v>
      </c>
      <c r="I474" s="16" t="s">
        <v>243</v>
      </c>
      <c r="J474" s="16" t="str">
        <f>_xlfn.XLOOKUP(Sales_Transactions!$I474,Store!$A$2:$A$181,Store!$B$2:$B$181,"Missing Store")</f>
        <v>FreshMart Tiruppur Complex</v>
      </c>
      <c r="K474" s="16" t="str">
        <f>_xlfn.XLOOKUP(Sales_Transactions!$I474,Store!$A$2:$A$181,Store!$D$2:$D$181,"East")</f>
        <v>South</v>
      </c>
      <c r="L474" s="16" t="s">
        <v>222</v>
      </c>
      <c r="M474" s="16" t="s">
        <v>5010</v>
      </c>
      <c r="N474" s="16" t="str">
        <f>_xlfn.XLOOKUP(Sales_Transactions!$L474,Table12[Employee_ID],Table12[Department],"Missing Department")</f>
        <v>Sales</v>
      </c>
      <c r="O474" s="16">
        <v>3</v>
      </c>
      <c r="P474" s="17">
        <v>227.44</v>
      </c>
      <c r="Q474" s="16">
        <v>0</v>
      </c>
      <c r="R474" s="17">
        <v>0</v>
      </c>
      <c r="S474" s="17">
        <v>784.67</v>
      </c>
      <c r="T474" s="17">
        <v>572.70000000000005</v>
      </c>
      <c r="U474" s="17">
        <v>211.97</v>
      </c>
      <c r="V474" s="16" t="s">
        <v>47</v>
      </c>
      <c r="W474" s="16" t="s">
        <v>24</v>
      </c>
      <c r="X474" s="16" t="s">
        <v>25</v>
      </c>
      <c r="Y474" s="16" t="s">
        <v>1531</v>
      </c>
      <c r="Z474" s="16" t="s">
        <v>27</v>
      </c>
    </row>
    <row r="475" spans="1:26" x14ac:dyDescent="0.3">
      <c r="A475" s="10" t="s">
        <v>1532</v>
      </c>
      <c r="B475" s="11">
        <v>45984</v>
      </c>
      <c r="C475" s="12" t="s">
        <v>1533</v>
      </c>
      <c r="D475" s="12" t="str">
        <f>_xlfn.XLOOKUP(Sales_Transactions!$C475,Customer!$A$2:$A$701,Customer!$B$2:$B$701,"Missing")</f>
        <v>Anand Pandian</v>
      </c>
      <c r="E475" s="39" t="str">
        <f>_xlfn.XLOOKUP(Table14[[#This Row],[Customer_ID]],Table10[Customer_ID],Table10[Membership],"Missing Membership")</f>
        <v>Silver</v>
      </c>
      <c r="F475" s="10" t="s">
        <v>409</v>
      </c>
      <c r="G475" s="12" t="str">
        <f>_xlfn.XLOOKUP(Sales_Transactions!$F475,Products!$A$2:$A$151,Products!$B$2:$B$151,"missing product")</f>
        <v>Local Bakers Buns 1kg</v>
      </c>
      <c r="H475" s="12" t="str">
        <f>_xlfn.XLOOKUP(Sales_Transactions!$F475,Table9[Product_ID],Table9[Category],"Missing Catogory")</f>
        <v>Bakery</v>
      </c>
      <c r="I475" s="12" t="s">
        <v>703</v>
      </c>
      <c r="J475" s="12" t="str">
        <f>_xlfn.XLOOKUP(Sales_Transactions!$I475,Store!$A$2:$A$181,Store!$B$2:$B$181,"Missing Store")</f>
        <v>FreshMart Bengaluru Nagar</v>
      </c>
      <c r="K475" s="12" t="str">
        <f>_xlfn.XLOOKUP(Sales_Transactions!$I475,Store!$A$2:$A$181,Store!$D$2:$D$181,"East")</f>
        <v>South</v>
      </c>
      <c r="L475" s="12" t="s">
        <v>1093</v>
      </c>
      <c r="M475" s="12" t="s">
        <v>6158</v>
      </c>
      <c r="N475" s="12" t="str">
        <f>_xlfn.XLOOKUP(Sales_Transactions!$L475,Table12[Employee_ID],Table12[Department],"Missing Department")</f>
        <v>Inventory</v>
      </c>
      <c r="O475" s="12">
        <v>3</v>
      </c>
      <c r="P475" s="13">
        <v>299.73</v>
      </c>
      <c r="Q475" s="12">
        <v>10</v>
      </c>
      <c r="R475" s="13">
        <v>89.92</v>
      </c>
      <c r="S475" s="13">
        <v>930.66</v>
      </c>
      <c r="T475" s="13">
        <v>554.22</v>
      </c>
      <c r="U475" s="13">
        <v>376.44</v>
      </c>
      <c r="V475" s="12" t="s">
        <v>47</v>
      </c>
      <c r="W475" s="12" t="s">
        <v>24</v>
      </c>
      <c r="X475" s="12" t="s">
        <v>25</v>
      </c>
      <c r="Y475" s="12" t="s">
        <v>1534</v>
      </c>
      <c r="Z475" s="12" t="s">
        <v>27</v>
      </c>
    </row>
    <row r="476" spans="1:26" x14ac:dyDescent="0.3">
      <c r="A476" s="14" t="s">
        <v>1535</v>
      </c>
      <c r="B476" s="15">
        <v>45960</v>
      </c>
      <c r="C476" s="16" t="s">
        <v>1536</v>
      </c>
      <c r="D476" s="16" t="str">
        <f>_xlfn.XLOOKUP(Sales_Transactions!$C476,Customer!$A$2:$A$701,Customer!$B$2:$B$701,"Missing")</f>
        <v>Prakash Achari</v>
      </c>
      <c r="E476" s="38" t="str">
        <f>_xlfn.XLOOKUP(Table14[[#This Row],[Customer_ID]],Table10[Customer_ID],Table10[Membership],"Missing Membership")</f>
        <v>Gold</v>
      </c>
      <c r="F476" s="14" t="s">
        <v>1537</v>
      </c>
      <c r="G476" s="16" t="str">
        <f>_xlfn.XLOOKUP(Sales_Transactions!$F476,Products!$A$2:$A$151,Products!$B$2:$B$151,"missing product")</f>
        <v>Lizol Floor Cleaner 200g</v>
      </c>
      <c r="H476" s="16" t="str">
        <f>_xlfn.XLOOKUP(Sales_Transactions!$F476,Table9[Product_ID],Table9[Category],"Missing Catogory")</f>
        <v>Cleaning</v>
      </c>
      <c r="I476" s="16" t="s">
        <v>622</v>
      </c>
      <c r="J476" s="16" t="str">
        <f>_xlfn.XLOOKUP(Sales_Transactions!$I476,Store!$A$2:$A$181,Store!$B$2:$B$181,"Missing Store")</f>
        <v>FreshMart Mysuru Arcade</v>
      </c>
      <c r="K476" s="16" t="str">
        <f>_xlfn.XLOOKUP(Sales_Transactions!$I476,Store!$A$2:$A$181,Store!$D$2:$D$181,"East")</f>
        <v>South</v>
      </c>
      <c r="L476" s="16" t="s">
        <v>623</v>
      </c>
      <c r="M476" s="16" t="s">
        <v>6251</v>
      </c>
      <c r="N476" s="16" t="str">
        <f>_xlfn.XLOOKUP(Sales_Transactions!$L476,Table12[Employee_ID],Table12[Department],"Missing Department")</f>
        <v>Store Manager</v>
      </c>
      <c r="O476" s="16">
        <v>6</v>
      </c>
      <c r="P476" s="17">
        <v>72.94</v>
      </c>
      <c r="Q476" s="16">
        <v>0</v>
      </c>
      <c r="R476" s="17">
        <v>0</v>
      </c>
      <c r="S476" s="17">
        <v>437.64</v>
      </c>
      <c r="T476" s="17">
        <v>299.94</v>
      </c>
      <c r="U476" s="17">
        <v>137.69999999999999</v>
      </c>
      <c r="V476" s="16" t="s">
        <v>47</v>
      </c>
      <c r="W476" s="16" t="s">
        <v>24</v>
      </c>
      <c r="X476" s="16" t="s">
        <v>25</v>
      </c>
      <c r="Y476" s="16" t="s">
        <v>1538</v>
      </c>
      <c r="Z476" s="16" t="s">
        <v>49</v>
      </c>
    </row>
    <row r="477" spans="1:26" x14ac:dyDescent="0.3">
      <c r="A477" s="10" t="s">
        <v>1545</v>
      </c>
      <c r="B477" s="11">
        <v>45824</v>
      </c>
      <c r="C477" s="12" t="s">
        <v>1546</v>
      </c>
      <c r="D477" s="12" t="str">
        <f>_xlfn.XLOOKUP(Sales_Transactions!$C477,Customer!$A$2:$A$701,Customer!$B$2:$B$701,"Missing")</f>
        <v>Banu Mudaliar</v>
      </c>
      <c r="E477" s="39" t="str">
        <f>_xlfn.XLOOKUP(Table14[[#This Row],[Customer_ID]],Table10[Customer_ID],Table10[Membership],"Missing Membership")</f>
        <v>Bronze</v>
      </c>
      <c r="F477" s="10" t="s">
        <v>242</v>
      </c>
      <c r="G477" s="12" t="str">
        <f>_xlfn.XLOOKUP(Sales_Transactions!$F477,Products!$A$2:$A$151,Products!$B$2:$B$151,"missing product")</f>
        <v>Aachi Powdered Spices 200g</v>
      </c>
      <c r="H477" s="12" t="str">
        <f>_xlfn.XLOOKUP(Sales_Transactions!$F477,Table9[Product_ID],Table9[Category],"Missing Catogory")</f>
        <v>Masala</v>
      </c>
      <c r="I477" s="12" t="s">
        <v>248</v>
      </c>
      <c r="J477" s="12" t="str">
        <f>_xlfn.XLOOKUP(Sales_Transactions!$I477,Store!$A$2:$A$181,Store!$B$2:$B$181,"Missing Store")</f>
        <v>FreshMart Mysuru Complex</v>
      </c>
      <c r="K477" s="12" t="str">
        <f>_xlfn.XLOOKUP(Sales_Transactions!$I477,Store!$A$2:$A$181,Store!$D$2:$D$181,"East")</f>
        <v>South</v>
      </c>
      <c r="L477" s="12" t="s">
        <v>249</v>
      </c>
      <c r="M477" s="12" t="s">
        <v>6299</v>
      </c>
      <c r="N477" s="12" t="str">
        <f>_xlfn.XLOOKUP(Sales_Transactions!$L477,Table12[Employee_ID],Table12[Department],"Missing Department")</f>
        <v>Inventory</v>
      </c>
      <c r="O477" s="12">
        <v>2</v>
      </c>
      <c r="P477" s="13">
        <v>80.5</v>
      </c>
      <c r="Q477" s="12">
        <v>0</v>
      </c>
      <c r="R477" s="13">
        <v>0</v>
      </c>
      <c r="S477" s="13">
        <v>161</v>
      </c>
      <c r="T477" s="13">
        <v>124.5</v>
      </c>
      <c r="U477" s="13">
        <v>36.5</v>
      </c>
      <c r="V477" s="12" t="s">
        <v>47</v>
      </c>
      <c r="W477" s="12" t="s">
        <v>24</v>
      </c>
      <c r="X477" s="12" t="s">
        <v>25</v>
      </c>
      <c r="Y477" s="12" t="s">
        <v>1547</v>
      </c>
      <c r="Z477" s="12" t="s">
        <v>49</v>
      </c>
    </row>
    <row r="478" spans="1:26" x14ac:dyDescent="0.3">
      <c r="A478" s="14" t="s">
        <v>1576</v>
      </c>
      <c r="B478" s="15">
        <v>45874</v>
      </c>
      <c r="C478" s="16" t="s">
        <v>1003</v>
      </c>
      <c r="D478" s="16" t="str">
        <f>_xlfn.XLOOKUP(Sales_Transactions!$C478,Customer!$A$2:$A$701,Customer!$B$2:$B$701,"Missing")</f>
        <v>Bhavani Reddy</v>
      </c>
      <c r="E478" s="38" t="str">
        <f>_xlfn.XLOOKUP(Table14[[#This Row],[Customer_ID]],Table10[Customer_ID],Table10[Membership],"Missing Membership")</f>
        <v>Gold</v>
      </c>
      <c r="F478" s="14" t="s">
        <v>713</v>
      </c>
      <c r="G478" s="16" t="str">
        <f>_xlfn.XLOOKUP(Sales_Transactions!$F478,Products!$A$2:$A$151,Products!$B$2:$B$151,"missing product")</f>
        <v>Amul Paneer 250ml</v>
      </c>
      <c r="H478" s="16" t="str">
        <f>_xlfn.XLOOKUP(Sales_Transactions!$F478,Table9[Product_ID],Table9[Category],"Missing Catogory")</f>
        <v>Dairy</v>
      </c>
      <c r="I478" s="16" t="s">
        <v>549</v>
      </c>
      <c r="J478" s="16" t="str">
        <f>_xlfn.XLOOKUP(Sales_Transactions!$I478,Store!$A$2:$A$181,Store!$B$2:$B$181,"Missing Store")</f>
        <v>FreshMart Mysuru Bypass</v>
      </c>
      <c r="K478" s="16" t="str">
        <f>_xlfn.XLOOKUP(Sales_Transactions!$I478,Store!$A$2:$A$181,Store!$D$2:$D$181,"East")</f>
        <v>South</v>
      </c>
      <c r="L478" s="16" t="s">
        <v>550</v>
      </c>
      <c r="M478" s="16" t="s">
        <v>6156</v>
      </c>
      <c r="N478" s="16" t="str">
        <f>_xlfn.XLOOKUP(Sales_Transactions!$L478,Table12[Employee_ID],Table12[Department],"Missing Department")</f>
        <v>Cashier</v>
      </c>
      <c r="O478" s="16">
        <v>7</v>
      </c>
      <c r="P478" s="17">
        <v>180.72</v>
      </c>
      <c r="Q478" s="16">
        <v>10</v>
      </c>
      <c r="R478" s="17">
        <v>126.5</v>
      </c>
      <c r="S478" s="17">
        <v>1138.54</v>
      </c>
      <c r="T478" s="17">
        <v>869.68</v>
      </c>
      <c r="U478" s="17">
        <v>268.86</v>
      </c>
      <c r="V478" s="16" t="s">
        <v>47</v>
      </c>
      <c r="W478" s="16" t="s">
        <v>24</v>
      </c>
      <c r="X478" s="16" t="s">
        <v>33</v>
      </c>
      <c r="Y478" s="16" t="s">
        <v>1577</v>
      </c>
      <c r="Z478" s="16" t="s">
        <v>49</v>
      </c>
    </row>
    <row r="479" spans="1:26" x14ac:dyDescent="0.3">
      <c r="A479" s="10" t="s">
        <v>1629</v>
      </c>
      <c r="B479" s="11">
        <v>45957</v>
      </c>
      <c r="C479" s="12" t="s">
        <v>1518</v>
      </c>
      <c r="D479" s="12" t="str">
        <f>_xlfn.XLOOKUP(Sales_Transactions!$C479,Customer!$A$2:$A$701,Customer!$B$2:$B$701,"Missing")</f>
        <v>Divya Nair</v>
      </c>
      <c r="E479" s="39" t="str">
        <f>_xlfn.XLOOKUP(Table14[[#This Row],[Customer_ID]],Table10[Customer_ID],Table10[Membership],"Missing Membership")</f>
        <v>Silver</v>
      </c>
      <c r="F479" s="10" t="s">
        <v>296</v>
      </c>
      <c r="G479" s="12" t="str">
        <f>_xlfn.XLOOKUP(Sales_Transactions!$F479,Products!$A$2:$A$151,Products!$B$2:$B$151,"missing product")</f>
        <v>Colgate Toothpaste 1kg</v>
      </c>
      <c r="H479" s="12" t="str">
        <f>_xlfn.XLOOKUP(Sales_Transactions!$F479,Table9[Product_ID],Table9[Category],"Missing Catogory")</f>
        <v>Personal Care</v>
      </c>
      <c r="I479" s="12" t="s">
        <v>159</v>
      </c>
      <c r="J479" s="12" t="str">
        <f>_xlfn.XLOOKUP(Sales_Transactions!$I479,Store!$A$2:$A$181,Store!$B$2:$B$181,"Missing Store")</f>
        <v>FreshMart Erode Circle</v>
      </c>
      <c r="K479" s="12" t="str">
        <f>_xlfn.XLOOKUP(Sales_Transactions!$I479,Store!$A$2:$A$181,Store!$D$2:$D$181,"East")</f>
        <v>South</v>
      </c>
      <c r="L479" s="12" t="s">
        <v>32</v>
      </c>
      <c r="M479" s="12" t="s">
        <v>6219</v>
      </c>
      <c r="N479" s="12" t="str">
        <f>_xlfn.XLOOKUP(Sales_Transactions!$L479,Table12[Employee_ID],Table12[Department],"Missing Department")</f>
        <v>Store Manager</v>
      </c>
      <c r="O479" s="12">
        <v>4</v>
      </c>
      <c r="P479" s="13">
        <v>507.5</v>
      </c>
      <c r="Q479" s="12">
        <v>0</v>
      </c>
      <c r="R479" s="13">
        <v>0</v>
      </c>
      <c r="S479" s="13">
        <v>2030</v>
      </c>
      <c r="T479" s="13">
        <v>1453.16</v>
      </c>
      <c r="U479" s="13">
        <v>576.84</v>
      </c>
      <c r="V479" s="12" t="s">
        <v>47</v>
      </c>
      <c r="W479" s="12" t="s">
        <v>24</v>
      </c>
      <c r="X479" s="12" t="s">
        <v>25</v>
      </c>
      <c r="Y479" s="12" t="s">
        <v>1630</v>
      </c>
      <c r="Z479" s="12" t="s">
        <v>49</v>
      </c>
    </row>
    <row r="480" spans="1:26" x14ac:dyDescent="0.3">
      <c r="A480" s="14" t="s">
        <v>1638</v>
      </c>
      <c r="B480" s="15">
        <v>46031</v>
      </c>
      <c r="C480" s="16" t="s">
        <v>1639</v>
      </c>
      <c r="D480" s="16" t="str">
        <f>_xlfn.XLOOKUP(Sales_Transactions!$C480,Customer!$A$2:$A$701,Customer!$B$2:$B$701,"Missing")</f>
        <v>Udhay Sharma</v>
      </c>
      <c r="E480" s="38" t="str">
        <f>_xlfn.XLOOKUP(Table14[[#This Row],[Customer_ID]],Table10[Customer_ID],Table10[Membership],"Missing Membership")</f>
        <v>Bronze</v>
      </c>
      <c r="F480" s="14" t="s">
        <v>904</v>
      </c>
      <c r="G480" s="16" t="str">
        <f>_xlfn.XLOOKUP(Sales_Transactions!$F480,Products!$A$2:$A$151,Products!$B$2:$B$151,"missing product")</f>
        <v>Nestle Curd 1kg</v>
      </c>
      <c r="H480" s="16" t="str">
        <f>_xlfn.XLOOKUP(Sales_Transactions!$F480,Table9[Product_ID],Table9[Category],"Missing Catogory")</f>
        <v>Dairy</v>
      </c>
      <c r="I480" s="16" t="s">
        <v>1619</v>
      </c>
      <c r="J480" s="16" t="str">
        <f>_xlfn.XLOOKUP(Sales_Transactions!$I480,Store!$A$2:$A$181,Store!$B$2:$B$181,"Missing Store")</f>
        <v>FreshMart Mysuru Plaza</v>
      </c>
      <c r="K480" s="16" t="str">
        <f>_xlfn.XLOOKUP(Sales_Transactions!$I480,Store!$A$2:$A$181,Store!$D$2:$D$181,"East")</f>
        <v>South</v>
      </c>
      <c r="L480" s="16" t="s">
        <v>1620</v>
      </c>
      <c r="M480" s="16" t="s">
        <v>5865</v>
      </c>
      <c r="N480" s="16" t="str">
        <f>_xlfn.XLOOKUP(Sales_Transactions!$L480,Table12[Employee_ID],Table12[Department],"Missing Department")</f>
        <v>Inventory</v>
      </c>
      <c r="O480" s="16">
        <v>3</v>
      </c>
      <c r="P480" s="17">
        <v>464.41</v>
      </c>
      <c r="Q480" s="16">
        <v>10</v>
      </c>
      <c r="R480" s="17">
        <v>139.32</v>
      </c>
      <c r="S480" s="17">
        <v>1253.9100000000001</v>
      </c>
      <c r="T480" s="17">
        <v>1193.07</v>
      </c>
      <c r="U480" s="17">
        <v>60.84</v>
      </c>
      <c r="V480" s="16" t="s">
        <v>47</v>
      </c>
      <c r="W480" s="16" t="s">
        <v>24</v>
      </c>
      <c r="X480" s="16" t="s">
        <v>25</v>
      </c>
      <c r="Y480" s="16" t="s">
        <v>1053</v>
      </c>
      <c r="Z480" s="16" t="s">
        <v>49</v>
      </c>
    </row>
    <row r="481" spans="1:26" x14ac:dyDescent="0.3">
      <c r="A481" s="10" t="s">
        <v>1646</v>
      </c>
      <c r="B481" s="11">
        <v>46060</v>
      </c>
      <c r="C481" s="12" t="s">
        <v>1647</v>
      </c>
      <c r="D481" s="12" t="str">
        <f>_xlfn.XLOOKUP(Sales_Transactions!$C481,Customer!$A$2:$A$701,Customer!$B$2:$B$701,"Missing")</f>
        <v>Priya Subramaniam</v>
      </c>
      <c r="E481" s="39" t="str">
        <f>_xlfn.XLOOKUP(Table14[[#This Row],[Customer_ID]],Table10[Customer_ID],Table10[Membership],"Missing Membership")</f>
        <v>Silver</v>
      </c>
      <c r="F481" s="10" t="s">
        <v>1648</v>
      </c>
      <c r="G481" s="12" t="str">
        <f>_xlfn.XLOOKUP(Sales_Transactions!$F481,Products!$A$2:$A$151,Products!$B$2:$B$151,"missing product")</f>
        <v>Patanjali Shampoo 2kg</v>
      </c>
      <c r="H481" s="12" t="str">
        <f>_xlfn.XLOOKUP(Sales_Transactions!$F481,Table9[Product_ID],Table9[Category],"Missing Catogory")</f>
        <v>Personal Care</v>
      </c>
      <c r="I481" s="12" t="s">
        <v>38</v>
      </c>
      <c r="J481" s="12" t="str">
        <f>_xlfn.XLOOKUP(Sales_Transactions!$I481,Store!$A$2:$A$181,Store!$B$2:$B$181,"Missing Store")</f>
        <v>FreshMart Kochi Plaza</v>
      </c>
      <c r="K481" s="12" t="str">
        <f>_xlfn.XLOOKUP(Sales_Transactions!$I481,Store!$A$2:$A$181,Store!$D$2:$D$181,"East")</f>
        <v>South</v>
      </c>
      <c r="L481" s="12" t="s">
        <v>1649</v>
      </c>
      <c r="M481" s="12" t="s">
        <v>6400</v>
      </c>
      <c r="N481" s="12" t="str">
        <f>_xlfn.XLOOKUP(Sales_Transactions!$L481,Table12[Employee_ID],Table12[Department],"Missing Department")</f>
        <v>Store Manager</v>
      </c>
      <c r="O481" s="12">
        <v>1</v>
      </c>
      <c r="P481" s="13">
        <v>232.2</v>
      </c>
      <c r="Q481" s="12">
        <v>0</v>
      </c>
      <c r="R481" s="13">
        <v>0</v>
      </c>
      <c r="S481" s="13">
        <v>267.02999999999997</v>
      </c>
      <c r="T481" s="13">
        <v>160.97999999999999</v>
      </c>
      <c r="U481" s="13">
        <v>106.05</v>
      </c>
      <c r="V481" s="12" t="s">
        <v>47</v>
      </c>
      <c r="W481" s="12" t="s">
        <v>24</v>
      </c>
      <c r="X481" s="12" t="s">
        <v>25</v>
      </c>
      <c r="Y481" s="12" t="s">
        <v>81</v>
      </c>
      <c r="Z481" s="12" t="s">
        <v>27</v>
      </c>
    </row>
    <row r="482" spans="1:26" x14ac:dyDescent="0.3">
      <c r="A482" s="14" t="s">
        <v>1660</v>
      </c>
      <c r="B482" s="15">
        <v>45957</v>
      </c>
      <c r="C482" s="16" t="s">
        <v>1468</v>
      </c>
      <c r="D482" s="16" t="str">
        <f>_xlfn.XLOOKUP(Sales_Transactions!$C482,Customer!$A$2:$A$701,Customer!$B$2:$B$701,"Missing")</f>
        <v>Lokesh Gupta</v>
      </c>
      <c r="E482" s="38" t="str">
        <f>_xlfn.XLOOKUP(Table14[[#This Row],[Customer_ID]],Table10[Customer_ID],Table10[Membership],"Missing Membership")</f>
        <v>Gold</v>
      </c>
      <c r="F482" s="14" t="s">
        <v>237</v>
      </c>
      <c r="G482" s="16" t="str">
        <f>_xlfn.XLOOKUP(Sales_Transactions!$F482,Products!$A$2:$A$151,Products!$B$2:$B$151,"missing product")</f>
        <v>Harvest Gold Rusk 1kg</v>
      </c>
      <c r="H482" s="16" t="str">
        <f>_xlfn.XLOOKUP(Sales_Transactions!$F482,Table9[Product_ID],Table9[Category],"Missing Catogory")</f>
        <v>Bakery</v>
      </c>
      <c r="I482" s="16" t="s">
        <v>1342</v>
      </c>
      <c r="J482" s="16" t="str">
        <f>_xlfn.XLOOKUP(Sales_Transactions!$I482,Store!$A$2:$A$181,Store!$B$2:$B$181,"Missing Store")</f>
        <v>FreshMart Ahmedabad Junction</v>
      </c>
      <c r="K482" s="16" t="str">
        <f>_xlfn.XLOOKUP(Sales_Transactions!$I482,Store!$A$2:$A$181,Store!$D$2:$D$181,"East")</f>
        <v>West</v>
      </c>
      <c r="L482" s="16" t="s">
        <v>1343</v>
      </c>
      <c r="M482" s="16" t="s">
        <v>6196</v>
      </c>
      <c r="N482" s="16" t="str">
        <f>_xlfn.XLOOKUP(Sales_Transactions!$L482,Table12[Employee_ID],Table12[Department],"Missing Department")</f>
        <v>Cashier</v>
      </c>
      <c r="O482" s="16">
        <v>4</v>
      </c>
      <c r="P482" s="17">
        <v>597.21</v>
      </c>
      <c r="Q482" s="16">
        <v>20</v>
      </c>
      <c r="R482" s="17">
        <v>477.77</v>
      </c>
      <c r="S482" s="17">
        <v>1911.07</v>
      </c>
      <c r="T482" s="17">
        <v>1345.6</v>
      </c>
      <c r="U482" s="17">
        <v>565.47</v>
      </c>
      <c r="V482" s="16" t="s">
        <v>47</v>
      </c>
      <c r="W482" s="16" t="s">
        <v>24</v>
      </c>
      <c r="X482" s="16" t="s">
        <v>25</v>
      </c>
      <c r="Y482" s="16" t="s">
        <v>1661</v>
      </c>
      <c r="Z482" s="16" t="s">
        <v>49</v>
      </c>
    </row>
    <row r="483" spans="1:26" x14ac:dyDescent="0.3">
      <c r="A483" s="10" t="s">
        <v>1662</v>
      </c>
      <c r="B483" s="11">
        <v>46026</v>
      </c>
      <c r="C483" s="12" t="s">
        <v>1663</v>
      </c>
      <c r="D483" s="12" t="str">
        <f>_xlfn.XLOOKUP(Sales_Transactions!$C483,Customer!$A$2:$A$701,Customer!$B$2:$B$701,"Missing")</f>
        <v>Pandi Pandian</v>
      </c>
      <c r="E483" s="39" t="str">
        <f>_xlfn.XLOOKUP(Table14[[#This Row],[Customer_ID]],Table10[Customer_ID],Table10[Membership],"Missing Membership")</f>
        <v xml:space="preserve">Silver </v>
      </c>
      <c r="F483" s="10" t="s">
        <v>399</v>
      </c>
      <c r="G483" s="12" t="str">
        <f>_xlfn.XLOOKUP(Sales_Transactions!$F483,Products!$A$2:$A$151,Products!$B$2:$B$151,"missing product")</f>
        <v>Aavin Milk 1L</v>
      </c>
      <c r="H483" s="12" t="str">
        <f>_xlfn.XLOOKUP(Sales_Transactions!$F483,Table9[Product_ID],Table9[Category],"Missing Catogory")</f>
        <v>Dairy</v>
      </c>
      <c r="I483" s="12" t="s">
        <v>232</v>
      </c>
      <c r="J483" s="12" t="str">
        <f>_xlfn.XLOOKUP(Sales_Transactions!$I483,Store!$A$2:$A$181,Store!$B$2:$B$181,"Missing Store")</f>
        <v>FreshMart Tiruppur Circle</v>
      </c>
      <c r="K483" s="12" t="str">
        <f>_xlfn.XLOOKUP(Sales_Transactions!$I483,Store!$A$2:$A$181,Store!$D$2:$D$181,"East")</f>
        <v>South</v>
      </c>
      <c r="L483" s="12" t="s">
        <v>1664</v>
      </c>
      <c r="M483" s="12" t="s">
        <v>6327</v>
      </c>
      <c r="N483" s="12" t="str">
        <f>_xlfn.XLOOKUP(Sales_Transactions!$L483,Table12[Employee_ID],Table12[Department],"Missing Department")</f>
        <v>Sales</v>
      </c>
      <c r="O483" s="12">
        <v>1</v>
      </c>
      <c r="P483" s="13">
        <v>99.93</v>
      </c>
      <c r="Q483" s="12">
        <v>20</v>
      </c>
      <c r="R483" s="13">
        <v>19.989999999999998</v>
      </c>
      <c r="S483" s="13">
        <v>91.93</v>
      </c>
      <c r="T483" s="13">
        <v>86.05</v>
      </c>
      <c r="U483" s="13">
        <v>5.88</v>
      </c>
      <c r="V483" s="12" t="s">
        <v>47</v>
      </c>
      <c r="W483" s="12" t="s">
        <v>24</v>
      </c>
      <c r="X483" s="12" t="s">
        <v>25</v>
      </c>
      <c r="Y483" s="12" t="s">
        <v>888</v>
      </c>
      <c r="Z483" s="12" t="s">
        <v>27</v>
      </c>
    </row>
    <row r="484" spans="1:26" x14ac:dyDescent="0.3">
      <c r="A484" s="14" t="s">
        <v>1675</v>
      </c>
      <c r="B484" s="15">
        <v>45791</v>
      </c>
      <c r="C484" s="16" t="s">
        <v>1003</v>
      </c>
      <c r="D484" s="16" t="str">
        <f>_xlfn.XLOOKUP(Sales_Transactions!$C484,Customer!$A$2:$A$701,Customer!$B$2:$B$701,"Missing")</f>
        <v>Bhavani Reddy</v>
      </c>
      <c r="E484" s="38" t="str">
        <f>_xlfn.XLOOKUP(Table14[[#This Row],[Customer_ID]],Table10[Customer_ID],Table10[Membership],"Missing Membership")</f>
        <v>Gold</v>
      </c>
      <c r="F484" s="14" t="s">
        <v>1676</v>
      </c>
      <c r="G484" s="16" t="str">
        <f>_xlfn.XLOOKUP(Sales_Transactions!$F484,Products!$A$2:$A$151,Products!$B$2:$B$151,"missing product")</f>
        <v>Amul Butter 1L</v>
      </c>
      <c r="H484" s="16" t="str">
        <f>_xlfn.XLOOKUP(Sales_Transactions!$F484,Table9[Product_ID],Table9[Category],"Missing Catogory")</f>
        <v>Dairy</v>
      </c>
      <c r="I484" s="16" t="s">
        <v>355</v>
      </c>
      <c r="J484" s="16" t="str">
        <f>_xlfn.XLOOKUP(Sales_Transactions!$I484,Store!$A$2:$A$181,Store!$B$2:$B$181,"Missing Store")</f>
        <v>FreshMart Salem Hub</v>
      </c>
      <c r="K484" s="16" t="str">
        <f>_xlfn.XLOOKUP(Sales_Transactions!$I484,Store!$A$2:$A$181,Store!$D$2:$D$181,"East")</f>
        <v>South</v>
      </c>
      <c r="L484" s="16" t="s">
        <v>356</v>
      </c>
      <c r="M484" s="16" t="s">
        <v>6210</v>
      </c>
      <c r="N484" s="16" t="str">
        <f>_xlfn.XLOOKUP(Sales_Transactions!$L484,Table12[Employee_ID],Table12[Department],"Missing Department")</f>
        <v>Cashier</v>
      </c>
      <c r="O484" s="16">
        <v>4</v>
      </c>
      <c r="P484" s="17">
        <v>349.44</v>
      </c>
      <c r="Q484" s="16">
        <v>20</v>
      </c>
      <c r="R484" s="17">
        <v>279.55</v>
      </c>
      <c r="S484" s="17">
        <v>1118.21</v>
      </c>
      <c r="T484" s="17">
        <v>1064.4000000000001</v>
      </c>
      <c r="U484" s="17">
        <v>53.81</v>
      </c>
      <c r="V484" s="16" t="s">
        <v>47</v>
      </c>
      <c r="W484" s="16" t="s">
        <v>24</v>
      </c>
      <c r="X484" s="16" t="s">
        <v>25</v>
      </c>
      <c r="Y484" s="16" t="s">
        <v>1173</v>
      </c>
      <c r="Z484" s="16" t="s">
        <v>49</v>
      </c>
    </row>
    <row r="485" spans="1:26" x14ac:dyDescent="0.3">
      <c r="A485" s="10" t="s">
        <v>1741</v>
      </c>
      <c r="B485" s="11">
        <v>45835</v>
      </c>
      <c r="C485" s="12" t="s">
        <v>1051</v>
      </c>
      <c r="D485" s="12" t="str">
        <f>_xlfn.XLOOKUP(Sales_Transactions!$C485,Customer!$A$2:$A$701,Customer!$B$2:$B$701,"Missing")</f>
        <v>Harini Sharma</v>
      </c>
      <c r="E485" s="39" t="str">
        <f>_xlfn.XLOOKUP(Table14[[#This Row],[Customer_ID]],Table10[Customer_ID],Table10[Membership],"Missing Membership")</f>
        <v>Bronze</v>
      </c>
      <c r="F485" s="10" t="s">
        <v>119</v>
      </c>
      <c r="G485" s="12" t="str">
        <f>_xlfn.XLOOKUP(Sales_Transactions!$F485,Products!$A$2:$A$151,Products!$B$2:$B$151,"missing product")</f>
        <v>Coca-Cola Coffee Combo</v>
      </c>
      <c r="H485" s="12" t="str">
        <f>_xlfn.XLOOKUP(Sales_Transactions!$F485,Table9[Product_ID],Table9[Category],"Missing Catogory")</f>
        <v>Beverages</v>
      </c>
      <c r="I485" s="12" t="s">
        <v>1742</v>
      </c>
      <c r="J485" s="12" t="str">
        <f>_xlfn.XLOOKUP(Sales_Transactions!$I485,Store!$A$2:$A$181,Store!$B$2:$B$181,"Missing Store")</f>
        <v>FreshMart Lucknow Arcade</v>
      </c>
      <c r="K485" s="12" t="str">
        <f>_xlfn.XLOOKUP(Sales_Transactions!$I485,Store!$A$2:$A$181,Store!$D$2:$D$181,"East")</f>
        <v>North</v>
      </c>
      <c r="L485" s="12" t="s">
        <v>1743</v>
      </c>
      <c r="M485" s="12" t="s">
        <v>6364</v>
      </c>
      <c r="N485" s="12" t="str">
        <f>_xlfn.XLOOKUP(Sales_Transactions!$L485,Table12[Employee_ID],Table12[Department],"Missing Department")</f>
        <v>HR</v>
      </c>
      <c r="O485" s="12">
        <v>1</v>
      </c>
      <c r="P485" s="13">
        <v>141.11000000000001</v>
      </c>
      <c r="Q485" s="12">
        <v>5</v>
      </c>
      <c r="R485" s="13">
        <v>7.06</v>
      </c>
      <c r="S485" s="13">
        <v>134.05000000000001</v>
      </c>
      <c r="T485" s="13">
        <v>115.91</v>
      </c>
      <c r="U485" s="13">
        <v>18.14</v>
      </c>
      <c r="V485" s="12" t="s">
        <v>47</v>
      </c>
      <c r="W485" s="12" t="s">
        <v>24</v>
      </c>
      <c r="X485" s="12" t="s">
        <v>25</v>
      </c>
      <c r="Y485" s="12" t="s">
        <v>1744</v>
      </c>
      <c r="Z485" s="12" t="s">
        <v>49</v>
      </c>
    </row>
    <row r="486" spans="1:26" x14ac:dyDescent="0.3">
      <c r="A486" s="14" t="s">
        <v>1767</v>
      </c>
      <c r="B486" s="15">
        <v>45980</v>
      </c>
      <c r="C486" s="16" t="s">
        <v>1768</v>
      </c>
      <c r="D486" s="16" t="str">
        <f>_xlfn.XLOOKUP(Sales_Transactions!$C486,Customer!$A$2:$A$701,Customer!$B$2:$B$701,"Missing")</f>
        <v>Hariharan Raj</v>
      </c>
      <c r="E486" s="38" t="str">
        <f>_xlfn.XLOOKUP(Table14[[#This Row],[Customer_ID]],Table10[Customer_ID],Table10[Membership],"Missing Membership")</f>
        <v>Bronze</v>
      </c>
      <c r="F486" s="14" t="s">
        <v>365</v>
      </c>
      <c r="G486" s="16" t="str">
        <f>_xlfn.XLOOKUP(Sales_Transactions!$F486,Products!$A$2:$A$151,Products!$B$2:$B$151,"missing product")</f>
        <v>Nestle Butter 250ml</v>
      </c>
      <c r="H486" s="16" t="str">
        <f>_xlfn.XLOOKUP(Sales_Transactions!$F486,Table9[Product_ID],Table9[Category],"Missing Catogory")</f>
        <v>Dairy</v>
      </c>
      <c r="I486" s="16" t="s">
        <v>1308</v>
      </c>
      <c r="J486" s="16" t="str">
        <f>_xlfn.XLOOKUP(Sales_Transactions!$I486,Store!$A$2:$A$181,Store!$B$2:$B$181,"Missing Store")</f>
        <v>FreshMart Mysuru Heights</v>
      </c>
      <c r="K486" s="16" t="str">
        <f>_xlfn.XLOOKUP(Sales_Transactions!$I486,Store!$A$2:$A$181,Store!$D$2:$D$181,"East")</f>
        <v>South</v>
      </c>
      <c r="L486" s="16" t="s">
        <v>1769</v>
      </c>
      <c r="M486" s="16" t="s">
        <v>6186</v>
      </c>
      <c r="N486" s="16" t="str">
        <f>_xlfn.XLOOKUP(Sales_Transactions!$L486,Table12[Employee_ID],Table12[Department],"Missing Department")</f>
        <v>Billing</v>
      </c>
      <c r="O486" s="16">
        <v>1</v>
      </c>
      <c r="P486" s="17">
        <v>459.58</v>
      </c>
      <c r="Q486" s="16">
        <v>0</v>
      </c>
      <c r="R486" s="17">
        <v>0</v>
      </c>
      <c r="S486" s="17">
        <v>459.58</v>
      </c>
      <c r="T486" s="17">
        <v>386.89</v>
      </c>
      <c r="U486" s="17">
        <v>72.69</v>
      </c>
      <c r="V486" s="16" t="s">
        <v>47</v>
      </c>
      <c r="W486" s="16" t="s">
        <v>24</v>
      </c>
      <c r="X486" s="16" t="s">
        <v>25</v>
      </c>
      <c r="Y486" s="16" t="s">
        <v>1770</v>
      </c>
      <c r="Z486" s="16" t="s">
        <v>49</v>
      </c>
    </row>
    <row r="487" spans="1:26" x14ac:dyDescent="0.3">
      <c r="A487" s="10" t="s">
        <v>1779</v>
      </c>
      <c r="B487" s="11">
        <v>46096</v>
      </c>
      <c r="C487" s="12" t="s">
        <v>1780</v>
      </c>
      <c r="D487" s="12" t="str">
        <f>_xlfn.XLOOKUP(Sales_Transactions!$C487,Customer!$A$2:$A$701,Customer!$B$2:$B$701,"Missing")</f>
        <v>Sathish Krishnan</v>
      </c>
      <c r="E487" s="39" t="str">
        <f>_xlfn.XLOOKUP(Table14[[#This Row],[Customer_ID]],Table10[Customer_ID],Table10[Membership],"Missing Membership")</f>
        <v>Bronze</v>
      </c>
      <c r="F487" s="10" t="s">
        <v>326</v>
      </c>
      <c r="G487" s="12" t="str">
        <f>_xlfn.XLOOKUP(Sales_Transactions!$F487,Products!$A$2:$A$151,Products!$B$2:$B$151,"missing product")</f>
        <v>Local Farm Fresh Vegetables 200g v2</v>
      </c>
      <c r="H487" s="12" t="str">
        <f>_xlfn.XLOOKUP(Sales_Transactions!$F487,Table9[Product_ID],Table9[Category],"Missing Catogory")</f>
        <v>Vegetables</v>
      </c>
      <c r="I487" s="12" t="s">
        <v>259</v>
      </c>
      <c r="J487" s="12" t="str">
        <f>_xlfn.XLOOKUP(Sales_Transactions!$I487,Store!$A$2:$A$181,Store!$B$2:$B$181,"Missing Store")</f>
        <v>FreshMart Pune Square</v>
      </c>
      <c r="K487" s="12" t="str">
        <f>_xlfn.XLOOKUP(Sales_Transactions!$I487,Store!$A$2:$A$181,Store!$D$2:$D$181,"East")</f>
        <v>West</v>
      </c>
      <c r="L487" s="12" t="s">
        <v>260</v>
      </c>
      <c r="M487" s="12" t="s">
        <v>6337</v>
      </c>
      <c r="N487" s="12" t="str">
        <f>_xlfn.XLOOKUP(Sales_Transactions!$L487,Table12[Employee_ID],Table12[Department],"Missing Department")</f>
        <v>Sales</v>
      </c>
      <c r="O487" s="12">
        <v>4</v>
      </c>
      <c r="P487" s="13">
        <v>400.33</v>
      </c>
      <c r="Q487" s="12">
        <v>10</v>
      </c>
      <c r="R487" s="13">
        <v>160.13</v>
      </c>
      <c r="S487" s="13">
        <v>1657.37</v>
      </c>
      <c r="T487" s="13">
        <v>1363.6</v>
      </c>
      <c r="U487" s="13">
        <v>293.77</v>
      </c>
      <c r="V487" s="12" t="s">
        <v>47</v>
      </c>
      <c r="W487" s="12" t="s">
        <v>24</v>
      </c>
      <c r="X487" s="12" t="s">
        <v>25</v>
      </c>
      <c r="Y487" s="12" t="s">
        <v>1781</v>
      </c>
      <c r="Z487" s="12" t="s">
        <v>27</v>
      </c>
    </row>
    <row r="488" spans="1:26" x14ac:dyDescent="0.3">
      <c r="A488" s="14" t="s">
        <v>1793</v>
      </c>
      <c r="B488" s="15">
        <v>45940</v>
      </c>
      <c r="C488" s="16" t="s">
        <v>1794</v>
      </c>
      <c r="D488" s="16" t="str">
        <f>_xlfn.XLOOKUP(Sales_Transactions!$C488,Customer!$A$2:$A$701,Customer!$B$2:$B$701,"Missing")</f>
        <v>Dhanya Varma</v>
      </c>
      <c r="E488" s="38" t="str">
        <f>_xlfn.XLOOKUP(Table14[[#This Row],[Customer_ID]],Table10[Customer_ID],Table10[Membership],"Missing Membership")</f>
        <v>Bronze</v>
      </c>
      <c r="F488" s="14" t="s">
        <v>894</v>
      </c>
      <c r="G488" s="16" t="str">
        <f>_xlfn.XLOOKUP(Sales_Transactions!$F488,Products!$A$2:$A$151,Products!$B$2:$B$151,"missing product")</f>
        <v>Organic Fresh Fresh Fruits Pack v2</v>
      </c>
      <c r="H488" s="16" t="str">
        <f>_xlfn.XLOOKUP(Sales_Transactions!$F488,Table9[Product_ID],Table9[Category],"Missing Catogory")</f>
        <v>Fruits</v>
      </c>
      <c r="I488" s="16" t="s">
        <v>1795</v>
      </c>
      <c r="J488" s="16" t="str">
        <f>_xlfn.XLOOKUP(Sales_Transactions!$I488,Store!$A$2:$A$181,Store!$B$2:$B$181,"Missing Store")</f>
        <v>FreshMart Salem Colony</v>
      </c>
      <c r="K488" s="16" t="str">
        <f>_xlfn.XLOOKUP(Sales_Transactions!$I488,Store!$A$2:$A$181,Store!$D$2:$D$181,"East")</f>
        <v>South</v>
      </c>
      <c r="L488" s="16" t="s">
        <v>1796</v>
      </c>
      <c r="M488" s="16" t="s">
        <v>6185</v>
      </c>
      <c r="N488" s="16" t="str">
        <f>_xlfn.XLOOKUP(Sales_Transactions!$L488,Table12[Employee_ID],Table12[Department],"Missing Department")</f>
        <v>Sales</v>
      </c>
      <c r="O488" s="16">
        <v>3</v>
      </c>
      <c r="P488" s="17">
        <v>438.7</v>
      </c>
      <c r="Q488" s="16">
        <v>0</v>
      </c>
      <c r="R488" s="17">
        <v>0</v>
      </c>
      <c r="S488" s="17">
        <v>1316.1</v>
      </c>
      <c r="T488" s="17">
        <v>1110.54</v>
      </c>
      <c r="U488" s="17">
        <v>205.56</v>
      </c>
      <c r="V488" s="16" t="s">
        <v>47</v>
      </c>
      <c r="W488" s="16" t="s">
        <v>24</v>
      </c>
      <c r="X488" s="16" t="s">
        <v>25</v>
      </c>
      <c r="Y488" s="16" t="s">
        <v>1797</v>
      </c>
      <c r="Z488" s="16" t="s">
        <v>49</v>
      </c>
    </row>
    <row r="489" spans="1:26" x14ac:dyDescent="0.3">
      <c r="A489" s="10" t="s">
        <v>1798</v>
      </c>
      <c r="B489" s="11">
        <v>45934</v>
      </c>
      <c r="C489" s="12" t="s">
        <v>1799</v>
      </c>
      <c r="D489" s="12" t="str">
        <f>_xlfn.XLOOKUP(Sales_Transactions!$C489,Customer!$A$2:$A$701,Customer!$B$2:$B$701,"Missing")</f>
        <v>Ramesh Naidu</v>
      </c>
      <c r="E489" s="39" t="str">
        <f>_xlfn.XLOOKUP(Table14[[#This Row],[Customer_ID]],Table10[Customer_ID],Table10[Membership],"Missing Membership")</f>
        <v>Gold</v>
      </c>
      <c r="F489" s="10" t="s">
        <v>1800</v>
      </c>
      <c r="G489" s="12" t="str">
        <f>_xlfn.XLOOKUP(Sales_Transactions!$F489,Products!$A$2:$A$151,Products!$B$2:$B$151,"missing product")</f>
        <v>McCain Ice Cream 200g</v>
      </c>
      <c r="H489" s="12" t="str">
        <f>_xlfn.XLOOKUP(Sales_Transactions!$F489,Table9[Product_ID],Table9[Category],"Missing Catogory")</f>
        <v>Frozen Foods</v>
      </c>
      <c r="I489" s="12" t="s">
        <v>1680</v>
      </c>
      <c r="J489" s="12" t="str">
        <f>_xlfn.XLOOKUP(Sales_Transactions!$I489,Store!$A$2:$A$181,Store!$B$2:$B$181,"Missing Store")</f>
        <v>FreshMart Hyderabad Market</v>
      </c>
      <c r="K489" s="12" t="str">
        <f>_xlfn.XLOOKUP(Sales_Transactions!$I489,Store!$A$2:$A$181,Store!$D$2:$D$181,"East")</f>
        <v>South</v>
      </c>
      <c r="L489" s="12" t="s">
        <v>1572</v>
      </c>
      <c r="M489" s="12" t="s">
        <v>7262</v>
      </c>
      <c r="N489" s="12" t="str">
        <f>_xlfn.XLOOKUP(Sales_Transactions!$L489,Table12[Employee_ID],Table12[Department],"Missing Department")</f>
        <v>Billing</v>
      </c>
      <c r="O489" s="12">
        <v>6</v>
      </c>
      <c r="P489" s="13">
        <v>46</v>
      </c>
      <c r="Q489" s="12">
        <v>0</v>
      </c>
      <c r="R489" s="13">
        <v>0</v>
      </c>
      <c r="S489" s="13">
        <v>317.39999999999998</v>
      </c>
      <c r="T489" s="13">
        <v>219.54</v>
      </c>
      <c r="U489" s="13">
        <v>97.86</v>
      </c>
      <c r="V489" s="12" t="s">
        <v>47</v>
      </c>
      <c r="W489" s="12" t="s">
        <v>24</v>
      </c>
      <c r="X489" s="12" t="s">
        <v>55</v>
      </c>
      <c r="Y489" s="12" t="s">
        <v>1801</v>
      </c>
      <c r="Z489" s="12" t="s">
        <v>27</v>
      </c>
    </row>
    <row r="490" spans="1:26" x14ac:dyDescent="0.3">
      <c r="A490" s="14" t="s">
        <v>1804</v>
      </c>
      <c r="B490" s="15">
        <v>45985</v>
      </c>
      <c r="C490" s="16" t="s">
        <v>615</v>
      </c>
      <c r="D490" s="16" t="str">
        <f>_xlfn.XLOOKUP(Sales_Transactions!$C490,Customer!$A$2:$A$701,Customer!$B$2:$B$701,"Missing")</f>
        <v>Mala Naidu</v>
      </c>
      <c r="E490" s="38" t="str">
        <f>_xlfn.XLOOKUP(Table14[[#This Row],[Customer_ID]],Table10[Customer_ID],Table10[Membership],"Missing Membership")</f>
        <v>Silver</v>
      </c>
      <c r="F490" s="14" t="s">
        <v>1800</v>
      </c>
      <c r="G490" s="16" t="str">
        <f>_xlfn.XLOOKUP(Sales_Transactions!$F490,Products!$A$2:$A$151,Products!$B$2:$B$151,"missing product")</f>
        <v>McCain Ice Cream 200g</v>
      </c>
      <c r="H490" s="16" t="str">
        <f>_xlfn.XLOOKUP(Sales_Transactions!$F490,Table9[Product_ID],Table9[Category],"Missing Catogory")</f>
        <v>Frozen Foods</v>
      </c>
      <c r="I490" s="16" t="s">
        <v>366</v>
      </c>
      <c r="J490" s="16" t="str">
        <f>_xlfn.XLOOKUP(Sales_Transactions!$I490,Store!$A$2:$A$181,Store!$B$2:$B$181,"Missing Store")</f>
        <v>FreshMart Hyderabad Enclave</v>
      </c>
      <c r="K490" s="16" t="str">
        <f>_xlfn.XLOOKUP(Sales_Transactions!$I490,Store!$A$2:$A$181,Store!$D$2:$D$181,"East")</f>
        <v>South</v>
      </c>
      <c r="L490" s="16" t="s">
        <v>969</v>
      </c>
      <c r="M490" s="16" t="s">
        <v>6195</v>
      </c>
      <c r="N490" s="16" t="str">
        <f>_xlfn.XLOOKUP(Sales_Transactions!$L490,Table12[Employee_ID],Table12[Department],"Missing Department")</f>
        <v>Cashier</v>
      </c>
      <c r="O490" s="16">
        <v>5</v>
      </c>
      <c r="P490" s="17">
        <v>42.97</v>
      </c>
      <c r="Q490" s="16">
        <v>5</v>
      </c>
      <c r="R490" s="17">
        <v>10.74</v>
      </c>
      <c r="S490" s="17">
        <v>204.11</v>
      </c>
      <c r="T490" s="17">
        <v>182.95</v>
      </c>
      <c r="U490" s="17">
        <v>21.16</v>
      </c>
      <c r="V490" s="16" t="s">
        <v>47</v>
      </c>
      <c r="W490" s="16" t="s">
        <v>24</v>
      </c>
      <c r="X490" s="16" t="s">
        <v>55</v>
      </c>
      <c r="Y490" s="16" t="s">
        <v>1375</v>
      </c>
      <c r="Z490" s="16" t="s">
        <v>49</v>
      </c>
    </row>
    <row r="491" spans="1:26" x14ac:dyDescent="0.3">
      <c r="A491" s="10" t="s">
        <v>1839</v>
      </c>
      <c r="B491" s="11">
        <v>45911</v>
      </c>
      <c r="C491" s="12" t="s">
        <v>1055</v>
      </c>
      <c r="D491" s="12" t="str">
        <f>_xlfn.XLOOKUP(Sales_Transactions!$C491,Customer!$A$2:$A$701,Customer!$B$2:$B$701,"Missing")</f>
        <v>Ramesh Sharma</v>
      </c>
      <c r="E491" s="39" t="str">
        <f>_xlfn.XLOOKUP(Table14[[#This Row],[Customer_ID]],Table10[Customer_ID],Table10[Membership],"Missing Membership")</f>
        <v>Silver</v>
      </c>
      <c r="F491" s="10" t="s">
        <v>52</v>
      </c>
      <c r="G491" s="12" t="str">
        <f>_xlfn.XLOOKUP(Sales_Transactions!$F491,Products!$A$2:$A$151,Products!$B$2:$B$151,"missing product")</f>
        <v>Aavin Milk Pack v2</v>
      </c>
      <c r="H491" s="12" t="str">
        <f>_xlfn.XLOOKUP(Sales_Transactions!$F491,Table9[Product_ID],Table9[Category],"Missing Catogory")</f>
        <v>Dairy</v>
      </c>
      <c r="I491" s="12" t="s">
        <v>420</v>
      </c>
      <c r="J491" s="12" t="str">
        <f>_xlfn.XLOOKUP(Sales_Transactions!$I491,Store!$A$2:$A$181,Store!$B$2:$B$181,"Missing Store")</f>
        <v>FreshMart Chennai Complex</v>
      </c>
      <c r="K491" s="12" t="str">
        <f>_xlfn.XLOOKUP(Sales_Transactions!$I491,Store!$A$2:$A$181,Store!$D$2:$D$181,"East")</f>
        <v>South</v>
      </c>
      <c r="L491" s="12" t="s">
        <v>786</v>
      </c>
      <c r="M491" s="12" t="s">
        <v>4657</v>
      </c>
      <c r="N491" s="12" t="str">
        <f>_xlfn.XLOOKUP(Sales_Transactions!$L491,Table12[Employee_ID],Table12[Department],"Missing Department")</f>
        <v>Sales</v>
      </c>
      <c r="O491" s="12">
        <v>3</v>
      </c>
      <c r="P491" s="13">
        <v>313.47000000000003</v>
      </c>
      <c r="Q491" s="12">
        <v>0</v>
      </c>
      <c r="R491" s="13">
        <v>0</v>
      </c>
      <c r="S491" s="13">
        <v>940.41</v>
      </c>
      <c r="T491" s="13">
        <v>738.36</v>
      </c>
      <c r="U491" s="13">
        <v>202.05</v>
      </c>
      <c r="V491" s="12" t="s">
        <v>47</v>
      </c>
      <c r="W491" s="12" t="s">
        <v>24</v>
      </c>
      <c r="X491" s="12" t="s">
        <v>33</v>
      </c>
      <c r="Y491" s="12" t="s">
        <v>1840</v>
      </c>
      <c r="Z491" s="12" t="s">
        <v>49</v>
      </c>
    </row>
    <row r="492" spans="1:26" x14ac:dyDescent="0.3">
      <c r="A492" s="14" t="s">
        <v>1862</v>
      </c>
      <c r="B492" s="15">
        <v>45973</v>
      </c>
      <c r="C492" s="16" t="s">
        <v>1809</v>
      </c>
      <c r="D492" s="16" t="str">
        <f>_xlfn.XLOOKUP(Sales_Transactions!$C492,Customer!$A$2:$A$701,Customer!$B$2:$B$701,"Missing")</f>
        <v>Ovi Pillai</v>
      </c>
      <c r="E492" s="38" t="str">
        <f>_xlfn.XLOOKUP(Table14[[#This Row],[Customer_ID]],Table10[Customer_ID],Table10[Membership],"Missing Membership")</f>
        <v>Bronze</v>
      </c>
      <c r="F492" s="14" t="s">
        <v>214</v>
      </c>
      <c r="G492" s="16" t="str">
        <f>_xlfn.XLOOKUP(Sales_Transactions!$F492,Products!$A$2:$A$151,Products!$B$2:$B$151,"missing product")</f>
        <v>Cadbury Biscuits 250ml</v>
      </c>
      <c r="H492" s="16" t="str">
        <f>_xlfn.XLOOKUP(Sales_Transactions!$F492,Table9[Product_ID],Table9[Category],"Missing Catogory")</f>
        <v>Snacks</v>
      </c>
      <c r="I492" s="16" t="s">
        <v>905</v>
      </c>
      <c r="J492" s="16" t="str">
        <f>_xlfn.XLOOKUP(Sales_Transactions!$I492,Store!$A$2:$A$181,Store!$B$2:$B$181,"Missing Store")</f>
        <v>FreshMart Madurai Circle</v>
      </c>
      <c r="K492" s="16" t="str">
        <f>_xlfn.XLOOKUP(Sales_Transactions!$I492,Store!$A$2:$A$181,Store!$D$2:$D$181,"East")</f>
        <v>South</v>
      </c>
      <c r="L492" s="16" t="s">
        <v>906</v>
      </c>
      <c r="M492" s="16" t="s">
        <v>6179</v>
      </c>
      <c r="N492" s="16" t="str">
        <f>_xlfn.XLOOKUP(Sales_Transactions!$L492,Table12[Employee_ID],Table12[Department],"Missing Department")</f>
        <v>Sales</v>
      </c>
      <c r="O492" s="16">
        <v>2</v>
      </c>
      <c r="P492" s="17">
        <v>147.97</v>
      </c>
      <c r="Q492" s="16">
        <v>0</v>
      </c>
      <c r="R492" s="17">
        <v>0</v>
      </c>
      <c r="S492" s="17">
        <v>295.94</v>
      </c>
      <c r="T492" s="17">
        <v>225.6</v>
      </c>
      <c r="U492" s="17">
        <v>70.34</v>
      </c>
      <c r="V492" s="16" t="s">
        <v>47</v>
      </c>
      <c r="W492" s="16" t="s">
        <v>24</v>
      </c>
      <c r="X492" s="16" t="s">
        <v>55</v>
      </c>
      <c r="Y492" s="16" t="s">
        <v>1863</v>
      </c>
      <c r="Z492" s="16" t="s">
        <v>49</v>
      </c>
    </row>
    <row r="493" spans="1:26" x14ac:dyDescent="0.3">
      <c r="A493" s="10" t="s">
        <v>1864</v>
      </c>
      <c r="B493" s="11">
        <v>45758</v>
      </c>
      <c r="C493" s="12" t="s">
        <v>935</v>
      </c>
      <c r="D493" s="12" t="str">
        <f>_xlfn.XLOOKUP(Sales_Transactions!$C493,Customer!$A$2:$A$701,Customer!$B$2:$B$701,"Missing")</f>
        <v>Sathish Sharma</v>
      </c>
      <c r="E493" s="39" t="str">
        <f>_xlfn.XLOOKUP(Table14[[#This Row],[Customer_ID]],Table10[Customer_ID],Table10[Membership],"Missing Membership")</f>
        <v>Silver</v>
      </c>
      <c r="F493" s="10" t="s">
        <v>1865</v>
      </c>
      <c r="G493" s="12" t="str">
        <f>_xlfn.XLOOKUP(Sales_Transactions!$F493,Products!$A$2:$A$151,Products!$B$2:$B$151,"missing product")</f>
        <v>Lizol Toilet Cleaner 200g</v>
      </c>
      <c r="H493" s="12" t="str">
        <f>_xlfn.XLOOKUP(Sales_Transactions!$F493,Table9[Product_ID],Table9[Category],"Missing Catogory")</f>
        <v>Cleaning</v>
      </c>
      <c r="I493" s="12" t="s">
        <v>575</v>
      </c>
      <c r="J493" s="12" t="str">
        <f>_xlfn.XLOOKUP(Sales_Transactions!$I493,Store!$A$2:$A$181,Store!$B$2:$B$181,"Missing Store")</f>
        <v>FreshMart Ahmedabad Arcade</v>
      </c>
      <c r="K493" s="12" t="str">
        <f>_xlfn.XLOOKUP(Sales_Transactions!$I493,Store!$A$2:$A$181,Store!$D$2:$D$181,"East")</f>
        <v>West</v>
      </c>
      <c r="L493" s="12" t="s">
        <v>1150</v>
      </c>
      <c r="M493" s="12" t="s">
        <v>6406</v>
      </c>
      <c r="N493" s="12" t="str">
        <f>_xlfn.XLOOKUP(Sales_Transactions!$L493,Table12[Employee_ID],Table12[Department],"Missing Department")</f>
        <v>Cashier</v>
      </c>
      <c r="O493" s="12">
        <v>1</v>
      </c>
      <c r="P493" s="13">
        <v>108.97</v>
      </c>
      <c r="Q493" s="12">
        <v>10</v>
      </c>
      <c r="R493" s="13">
        <v>10.9</v>
      </c>
      <c r="S493" s="13">
        <v>98.07</v>
      </c>
      <c r="T493" s="13">
        <v>83.33</v>
      </c>
      <c r="U493" s="13">
        <v>14.74</v>
      </c>
      <c r="V493" s="12" t="s">
        <v>47</v>
      </c>
      <c r="W493" s="12" t="s">
        <v>24</v>
      </c>
      <c r="X493" s="12" t="s">
        <v>25</v>
      </c>
      <c r="Y493" s="12" t="s">
        <v>1454</v>
      </c>
      <c r="Z493" s="12" t="s">
        <v>49</v>
      </c>
    </row>
    <row r="494" spans="1:26" x14ac:dyDescent="0.3">
      <c r="A494" s="14" t="s">
        <v>1880</v>
      </c>
      <c r="B494" s="15">
        <v>45900</v>
      </c>
      <c r="C494" s="16" t="s">
        <v>191</v>
      </c>
      <c r="D494" s="16" t="str">
        <f>_xlfn.XLOOKUP(Sales_Transactions!$C494,Customer!$A$2:$A$701,Customer!$B$2:$B$701,"Missing")</f>
        <v>Mala Velan</v>
      </c>
      <c r="E494" s="38" t="str">
        <f>_xlfn.XLOOKUP(Table14[[#This Row],[Customer_ID]],Table10[Customer_ID],Table10[Membership],"Missing Membership")</f>
        <v>Silver</v>
      </c>
      <c r="F494" s="14" t="s">
        <v>764</v>
      </c>
      <c r="G494" s="16" t="str">
        <f>_xlfn.XLOOKUP(Sales_Transactions!$F494,Products!$A$2:$A$151,Products!$B$2:$B$151,"missing product")</f>
        <v>Eveready Detergent 1L</v>
      </c>
      <c r="H494" s="16" t="str">
        <f>_xlfn.XLOOKUP(Sales_Transactions!$F494,Table9[Product_ID],Table9[Category],"Missing Catogory")</f>
        <v>Household</v>
      </c>
      <c r="I494" s="16" t="s">
        <v>120</v>
      </c>
      <c r="J494" s="16" t="str">
        <f>_xlfn.XLOOKUP(Sales_Transactions!$I494,Store!$A$2:$A$181,Store!$B$2:$B$181,"Missing Store")</f>
        <v>FreshMart Tiruppur Plaza</v>
      </c>
      <c r="K494" s="16" t="str">
        <f>_xlfn.XLOOKUP(Sales_Transactions!$I494,Store!$A$2:$A$181,Store!$D$2:$D$181,"East")</f>
        <v>South</v>
      </c>
      <c r="L494" s="16" t="s">
        <v>1881</v>
      </c>
      <c r="M494" s="16" t="s">
        <v>6216</v>
      </c>
      <c r="N494" s="16" t="str">
        <f>_xlfn.XLOOKUP(Sales_Transactions!$L494,Table12[Employee_ID],Table12[Department],"Missing Department")</f>
        <v>Sales</v>
      </c>
      <c r="O494" s="16">
        <v>1</v>
      </c>
      <c r="P494" s="17">
        <v>340.25</v>
      </c>
      <c r="Q494" s="16">
        <v>0</v>
      </c>
      <c r="R494" s="17">
        <v>0</v>
      </c>
      <c r="S494" s="17">
        <v>391.29</v>
      </c>
      <c r="T494" s="17">
        <v>263.85000000000002</v>
      </c>
      <c r="U494" s="17">
        <v>127.44</v>
      </c>
      <c r="V494" s="16" t="s">
        <v>47</v>
      </c>
      <c r="W494" s="16" t="s">
        <v>24</v>
      </c>
      <c r="X494" s="16" t="s">
        <v>25</v>
      </c>
      <c r="Y494" s="16" t="s">
        <v>1882</v>
      </c>
      <c r="Z494" s="16" t="s">
        <v>27</v>
      </c>
    </row>
    <row r="495" spans="1:26" x14ac:dyDescent="0.3">
      <c r="A495" s="10" t="s">
        <v>1896</v>
      </c>
      <c r="B495" s="11">
        <v>45966</v>
      </c>
      <c r="C495" s="12" t="s">
        <v>1897</v>
      </c>
      <c r="D495" s="12" t="str">
        <f>_xlfn.XLOOKUP(Sales_Transactions!$C495,Customer!$A$2:$A$701,Customer!$B$2:$B$701,"Missing")</f>
        <v>Pandi Chandran</v>
      </c>
      <c r="E495" s="39" t="str">
        <f>_xlfn.XLOOKUP(Table14[[#This Row],[Customer_ID]],Table10[Customer_ID],Table10[Membership],"Missing Membership")</f>
        <v>Gold</v>
      </c>
      <c r="F495" s="10" t="s">
        <v>1155</v>
      </c>
      <c r="G495" s="12" t="str">
        <f>_xlfn.XLOOKUP(Sales_Transactions!$F495,Products!$A$2:$A$151,Products!$B$2:$B$151,"missing product")</f>
        <v>Lays Chocolates 1kg</v>
      </c>
      <c r="H495" s="12" t="str">
        <f>_xlfn.XLOOKUP(Sales_Transactions!$F495,Table9[Product_ID],Table9[Category],"Missing Catogory")</f>
        <v>Snacks</v>
      </c>
      <c r="I495" s="12" t="s">
        <v>238</v>
      </c>
      <c r="J495" s="12" t="str">
        <f>_xlfn.XLOOKUP(Sales_Transactions!$I495,Store!$A$2:$A$181,Store!$B$2:$B$181,"Missing Store")</f>
        <v>FreshMart Kochi Main Road</v>
      </c>
      <c r="K495" s="12" t="str">
        <f>_xlfn.XLOOKUP(Sales_Transactions!$I495,Store!$A$2:$A$181,Store!$D$2:$D$181,"East")</f>
        <v>South</v>
      </c>
      <c r="L495" s="12" t="s">
        <v>523</v>
      </c>
      <c r="M495" s="12" t="s">
        <v>6215</v>
      </c>
      <c r="N495" s="12" t="str">
        <f>_xlfn.XLOOKUP(Sales_Transactions!$L495,Table12[Employee_ID],Table12[Department],"Missing Department")</f>
        <v>Cashier</v>
      </c>
      <c r="O495" s="12">
        <v>7</v>
      </c>
      <c r="P495" s="13">
        <v>168.68</v>
      </c>
      <c r="Q495" s="12">
        <v>10</v>
      </c>
      <c r="R495" s="13">
        <v>118.08</v>
      </c>
      <c r="S495" s="13">
        <v>1062.68</v>
      </c>
      <c r="T495" s="13">
        <v>764.47</v>
      </c>
      <c r="U495" s="13">
        <v>298.20999999999998</v>
      </c>
      <c r="V495" s="12" t="s">
        <v>47</v>
      </c>
      <c r="W495" s="12" t="s">
        <v>24</v>
      </c>
      <c r="X495" s="12" t="s">
        <v>25</v>
      </c>
      <c r="Y495" s="12" t="s">
        <v>520</v>
      </c>
      <c r="Z495" s="12" t="s">
        <v>49</v>
      </c>
    </row>
    <row r="496" spans="1:26" x14ac:dyDescent="0.3">
      <c r="A496" s="14" t="s">
        <v>1898</v>
      </c>
      <c r="B496" s="15">
        <v>46015</v>
      </c>
      <c r="C496" s="16" t="s">
        <v>1411</v>
      </c>
      <c r="D496" s="16" t="str">
        <f>_xlfn.XLOOKUP(Sales_Transactions!$C496,Customer!$A$2:$A$701,Customer!$B$2:$B$701,"Missing")</f>
        <v>Arun Pandian</v>
      </c>
      <c r="E496" s="38" t="str">
        <f>_xlfn.XLOOKUP(Table14[[#This Row],[Customer_ID]],Table10[Customer_ID],Table10[Membership],"Missing Membership")</f>
        <v>Bronze</v>
      </c>
      <c r="F496" s="14" t="s">
        <v>927</v>
      </c>
      <c r="G496" s="16" t="str">
        <f>_xlfn.XLOOKUP(Sales_Transactions!$F496,Products!$A$2:$A$151,Products!$B$2:$B$151,"missing product")</f>
        <v>Everest Blended Masala 2kg</v>
      </c>
      <c r="H496" s="16" t="str">
        <f>_xlfn.XLOOKUP(Sales_Transactions!$F496,Table9[Product_ID],Table9[Category],"Missing Catogory")</f>
        <v>Masala</v>
      </c>
      <c r="I496" s="16" t="s">
        <v>1899</v>
      </c>
      <c r="J496" s="16" t="str">
        <f>_xlfn.XLOOKUP(Sales_Transactions!$I496,Store!$A$2:$A$181,Store!$B$2:$B$181,"Missing Store")</f>
        <v>FreshMart Kolkata Hub</v>
      </c>
      <c r="K496" s="16" t="str">
        <f>_xlfn.XLOOKUP(Sales_Transactions!$I496,Store!$A$2:$A$181,Store!$D$2:$D$181,"East")</f>
        <v>East</v>
      </c>
      <c r="L496" s="16" t="s">
        <v>900</v>
      </c>
      <c r="M496" s="16" t="s">
        <v>6180</v>
      </c>
      <c r="N496" s="16" t="str">
        <f>_xlfn.XLOOKUP(Sales_Transactions!$L496,Table12[Employee_ID],Table12[Department],"Missing Department")</f>
        <v>Store Manager</v>
      </c>
      <c r="O496" s="16">
        <v>1</v>
      </c>
      <c r="P496" s="17">
        <v>351.78</v>
      </c>
      <c r="Q496" s="16">
        <v>10</v>
      </c>
      <c r="R496" s="17">
        <v>35.18</v>
      </c>
      <c r="S496" s="17">
        <v>316.60000000000002</v>
      </c>
      <c r="T496" s="17">
        <v>253.83</v>
      </c>
      <c r="U496" s="17">
        <v>62.77</v>
      </c>
      <c r="V496" s="16" t="s">
        <v>47</v>
      </c>
      <c r="W496" s="16" t="s">
        <v>24</v>
      </c>
      <c r="X496" s="16" t="s">
        <v>55</v>
      </c>
      <c r="Y496" s="16" t="s">
        <v>919</v>
      </c>
      <c r="Z496" s="16" t="s">
        <v>49</v>
      </c>
    </row>
    <row r="497" spans="1:26" x14ac:dyDescent="0.3">
      <c r="A497" s="10" t="s">
        <v>1900</v>
      </c>
      <c r="B497" s="11">
        <v>46070</v>
      </c>
      <c r="C497" s="12" t="s">
        <v>1116</v>
      </c>
      <c r="D497" s="12" t="str">
        <f>_xlfn.XLOOKUP(Sales_Transactions!$C497,Customer!$A$2:$A$701,Customer!$B$2:$B$701,"Missing")</f>
        <v>Nithya Venkataraman</v>
      </c>
      <c r="E497" s="39" t="str">
        <f>_xlfn.XLOOKUP(Table14[[#This Row],[Customer_ID]],Table10[Customer_ID],Table10[Membership],"Missing Membership")</f>
        <v>Gold</v>
      </c>
      <c r="F497" s="10" t="s">
        <v>542</v>
      </c>
      <c r="G497" s="12" t="str">
        <f>_xlfn.XLOOKUP(Sales_Transactions!$F497,Products!$A$2:$A$151,Products!$B$2:$B$151,"missing product")</f>
        <v>Patanjali Soap Combo</v>
      </c>
      <c r="H497" s="12" t="str">
        <f>_xlfn.XLOOKUP(Sales_Transactions!$F497,Table9[Product_ID],Table9[Category],"Missing Catogory")</f>
        <v>Personal Care</v>
      </c>
      <c r="I497" s="12" t="s">
        <v>1901</v>
      </c>
      <c r="J497" s="12" t="str">
        <f>_xlfn.XLOOKUP(Sales_Transactions!$I497,Store!$A$2:$A$181,Store!$B$2:$B$181,"Missing Store")</f>
        <v>FreshMart Ahmedabad Heights</v>
      </c>
      <c r="K497" s="12" t="str">
        <f>_xlfn.XLOOKUP(Sales_Transactions!$I497,Store!$A$2:$A$181,Store!$D$2:$D$181,"East")</f>
        <v>West</v>
      </c>
      <c r="L497" s="12" t="s">
        <v>222</v>
      </c>
      <c r="M497" s="12" t="s">
        <v>5010</v>
      </c>
      <c r="N497" s="12" t="str">
        <f>_xlfn.XLOOKUP(Sales_Transactions!$L497,Table12[Employee_ID],Table12[Department],"Missing Department")</f>
        <v>Sales</v>
      </c>
      <c r="O497" s="12">
        <v>7</v>
      </c>
      <c r="P497" s="13">
        <v>411.56</v>
      </c>
      <c r="Q497" s="12">
        <v>15</v>
      </c>
      <c r="R497" s="13">
        <v>432.14</v>
      </c>
      <c r="S497" s="13">
        <v>2448.7800000000002</v>
      </c>
      <c r="T497" s="13">
        <v>1929.69</v>
      </c>
      <c r="U497" s="13">
        <v>519.09</v>
      </c>
      <c r="V497" s="12" t="s">
        <v>47</v>
      </c>
      <c r="W497" s="12" t="s">
        <v>24</v>
      </c>
      <c r="X497" s="12" t="s">
        <v>55</v>
      </c>
      <c r="Y497" s="12" t="s">
        <v>1902</v>
      </c>
      <c r="Z497" s="12" t="s">
        <v>49</v>
      </c>
    </row>
    <row r="498" spans="1:26" x14ac:dyDescent="0.3">
      <c r="A498" s="14" t="s">
        <v>1905</v>
      </c>
      <c r="B498" s="15">
        <v>45965</v>
      </c>
      <c r="C498" s="16" t="s">
        <v>1647</v>
      </c>
      <c r="D498" s="16" t="str">
        <f>_xlfn.XLOOKUP(Sales_Transactions!$C498,Customer!$A$2:$A$701,Customer!$B$2:$B$701,"Missing")</f>
        <v>Priya Subramaniam</v>
      </c>
      <c r="E498" s="38" t="str">
        <f>_xlfn.XLOOKUP(Table14[[#This Row],[Customer_ID]],Table10[Customer_ID],Table10[Membership],"Missing Membership")</f>
        <v>Silver</v>
      </c>
      <c r="F498" s="14" t="s">
        <v>77</v>
      </c>
      <c r="G498" s="16" t="str">
        <f>_xlfn.XLOOKUP(Sales_Transactions!$F498,Products!$A$2:$A$151,Products!$B$2:$B$151,"missing product")</f>
        <v>India Gate Basmati Rice 250ml</v>
      </c>
      <c r="H498" s="16" t="str">
        <f>_xlfn.XLOOKUP(Sales_Transactions!$F498,Table9[Product_ID],Table9[Category],"Missing Catogory")</f>
        <v>Rice</v>
      </c>
      <c r="I498" s="16" t="s">
        <v>839</v>
      </c>
      <c r="J498" s="16" t="str">
        <f>_xlfn.XLOOKUP(Sales_Transactions!$I498,Store!$A$2:$A$181,Store!$B$2:$B$181,"Missing Store")</f>
        <v>FreshMart Nagpur Arcade</v>
      </c>
      <c r="K498" s="16" t="str">
        <f>_xlfn.XLOOKUP(Sales_Transactions!$I498,Store!$A$2:$A$181,Store!$D$2:$D$181,"East")</f>
        <v>West</v>
      </c>
      <c r="L498" s="16" t="s">
        <v>840</v>
      </c>
      <c r="M498" s="16" t="s">
        <v>6241</v>
      </c>
      <c r="N498" s="16" t="str">
        <f>_xlfn.XLOOKUP(Sales_Transactions!$L498,Table12[Employee_ID],Table12[Department],"Missing Department")</f>
        <v>Operations</v>
      </c>
      <c r="O498" s="16">
        <v>3</v>
      </c>
      <c r="P498" s="17">
        <v>131.03</v>
      </c>
      <c r="Q498" s="16">
        <v>20</v>
      </c>
      <c r="R498" s="17">
        <v>78.62</v>
      </c>
      <c r="S498" s="17">
        <v>314.47000000000003</v>
      </c>
      <c r="T498" s="17">
        <v>351.81</v>
      </c>
      <c r="U498" s="17">
        <v>-37.340000000000003</v>
      </c>
      <c r="V498" s="16" t="s">
        <v>47</v>
      </c>
      <c r="W498" s="16" t="s">
        <v>24</v>
      </c>
      <c r="X498" s="16" t="s">
        <v>55</v>
      </c>
      <c r="Y498" s="16" t="s">
        <v>1906</v>
      </c>
      <c r="Z498" s="16" t="s">
        <v>49</v>
      </c>
    </row>
    <row r="499" spans="1:26" x14ac:dyDescent="0.3">
      <c r="A499" s="10" t="s">
        <v>1910</v>
      </c>
      <c r="B499" s="11">
        <v>45914</v>
      </c>
      <c r="C499" s="12" t="s">
        <v>1337</v>
      </c>
      <c r="D499" s="12" t="str">
        <f>_xlfn.XLOOKUP(Sales_Transactions!$C499,Customer!$A$2:$A$701,Customer!$B$2:$B$701,"Missing")</f>
        <v>Missing Customer Name</v>
      </c>
      <c r="E499" s="39" t="str">
        <f>_xlfn.XLOOKUP(Table14[[#This Row],[Customer_ID]],Table10[Customer_ID],Table10[Membership],"Missing Membership")</f>
        <v>Bronze</v>
      </c>
      <c r="F499" s="10" t="s">
        <v>713</v>
      </c>
      <c r="G499" s="12" t="str">
        <f>_xlfn.XLOOKUP(Sales_Transactions!$F499,Products!$A$2:$A$151,Products!$B$2:$B$151,"missing product")</f>
        <v>Amul Paneer 250ml</v>
      </c>
      <c r="H499" s="12" t="str">
        <f>_xlfn.XLOOKUP(Sales_Transactions!$F499,Table9[Product_ID],Table9[Category],"Missing Catogory")</f>
        <v>Dairy</v>
      </c>
      <c r="I499" s="12" t="s">
        <v>153</v>
      </c>
      <c r="J499" s="12" t="str">
        <f>_xlfn.XLOOKUP(Sales_Transactions!$I499,Store!$A$2:$A$181,Store!$B$2:$B$181,"Missing Store")</f>
        <v>FreshMart Mysuru Circle</v>
      </c>
      <c r="K499" s="12" t="str">
        <f>_xlfn.XLOOKUP(Sales_Transactions!$I499,Store!$A$2:$A$181,Store!$D$2:$D$181,"East")</f>
        <v>South</v>
      </c>
      <c r="L499" s="12" t="s">
        <v>154</v>
      </c>
      <c r="M499" s="12" t="s">
        <v>6139</v>
      </c>
      <c r="N499" s="12" t="str">
        <f>_xlfn.XLOOKUP(Sales_Transactions!$L499,Table12[Employee_ID],Table12[Department],"Missing Department")</f>
        <v>Sales</v>
      </c>
      <c r="O499" s="12">
        <v>4</v>
      </c>
      <c r="P499" s="13">
        <v>161.03</v>
      </c>
      <c r="Q499" s="12">
        <v>0</v>
      </c>
      <c r="R499" s="13">
        <v>0</v>
      </c>
      <c r="S499" s="13">
        <v>740.74</v>
      </c>
      <c r="T499" s="13">
        <v>496.96</v>
      </c>
      <c r="U499" s="13">
        <v>243.78</v>
      </c>
      <c r="V499" s="12" t="s">
        <v>47</v>
      </c>
      <c r="W499" s="12" t="s">
        <v>24</v>
      </c>
      <c r="X499" s="12" t="s">
        <v>25</v>
      </c>
      <c r="Y499" s="12" t="s">
        <v>1911</v>
      </c>
      <c r="Z499" s="12" t="s">
        <v>27</v>
      </c>
    </row>
    <row r="500" spans="1:26" x14ac:dyDescent="0.3">
      <c r="A500" s="14" t="s">
        <v>1919</v>
      </c>
      <c r="B500" s="15">
        <v>45955</v>
      </c>
      <c r="C500" s="16" t="s">
        <v>692</v>
      </c>
      <c r="D500" s="16" t="str">
        <f>_xlfn.XLOOKUP(Sales_Transactions!$C500,Customer!$A$2:$A$701,Customer!$B$2:$B$701,"Missing")</f>
        <v>Sangeetha Mudaliar</v>
      </c>
      <c r="E500" s="38" t="str">
        <f>_xlfn.XLOOKUP(Table14[[#This Row],[Customer_ID]],Table10[Customer_ID],Table10[Membership],"Missing Membership")</f>
        <v>Silver</v>
      </c>
      <c r="F500" s="14" t="s">
        <v>52</v>
      </c>
      <c r="G500" s="16" t="str">
        <f>_xlfn.XLOOKUP(Sales_Transactions!$F500,Products!$A$2:$A$151,Products!$B$2:$B$151,"missing product")</f>
        <v>Aavin Milk Pack v2</v>
      </c>
      <c r="H500" s="16" t="str">
        <f>_xlfn.XLOOKUP(Sales_Transactions!$F500,Table9[Product_ID],Table9[Category],"Missing Catogory")</f>
        <v>Dairy</v>
      </c>
      <c r="I500" s="16" t="s">
        <v>477</v>
      </c>
      <c r="J500" s="16" t="str">
        <f>_xlfn.XLOOKUP(Sales_Transactions!$I500,Store!$A$2:$A$181,Store!$B$2:$B$181,"Missing Store")</f>
        <v>FreshMart Pune Enclave</v>
      </c>
      <c r="K500" s="16" t="str">
        <f>_xlfn.XLOOKUP(Sales_Transactions!$I500,Store!$A$2:$A$181,Store!$D$2:$D$181,"East")</f>
        <v>West</v>
      </c>
      <c r="L500" s="16" t="s">
        <v>478</v>
      </c>
      <c r="M500" s="16" t="s">
        <v>6188</v>
      </c>
      <c r="N500" s="16" t="str">
        <f>_xlfn.XLOOKUP(Sales_Transactions!$L500,Table12[Employee_ID],Table12[Department],"Missing Department")</f>
        <v>Cashier</v>
      </c>
      <c r="O500" s="16">
        <v>5</v>
      </c>
      <c r="P500" s="17">
        <v>313.47000000000003</v>
      </c>
      <c r="Q500" s="16">
        <v>0</v>
      </c>
      <c r="R500" s="17">
        <v>0</v>
      </c>
      <c r="S500" s="17">
        <v>1802.45</v>
      </c>
      <c r="T500" s="17">
        <v>1230.5999999999999</v>
      </c>
      <c r="U500" s="17">
        <v>571.85</v>
      </c>
      <c r="V500" s="16" t="s">
        <v>47</v>
      </c>
      <c r="W500" s="16" t="s">
        <v>24</v>
      </c>
      <c r="X500" s="16" t="s">
        <v>25</v>
      </c>
      <c r="Y500" s="16" t="s">
        <v>1513</v>
      </c>
      <c r="Z500" s="16" t="s">
        <v>27</v>
      </c>
    </row>
    <row r="501" spans="1:26" x14ac:dyDescent="0.3">
      <c r="A501" s="10" t="s">
        <v>1923</v>
      </c>
      <c r="B501" s="11">
        <v>46089</v>
      </c>
      <c r="C501" s="12" t="s">
        <v>1924</v>
      </c>
      <c r="D501" s="12" t="str">
        <f>_xlfn.XLOOKUP(Sales_Transactions!$C501,Customer!$A$2:$A$701,Customer!$B$2:$B$701,"Missing")</f>
        <v>Deepa Sekar</v>
      </c>
      <c r="E501" s="39" t="str">
        <f>_xlfn.XLOOKUP(Table14[[#This Row],[Customer_ID]],Table10[Customer_ID],Table10[Membership],"Missing Membership")</f>
        <v>Gold</v>
      </c>
      <c r="F501" s="10" t="s">
        <v>59</v>
      </c>
      <c r="G501" s="12" t="str">
        <f>_xlfn.XLOOKUP(Sales_Transactions!$F501,Products!$A$2:$A$151,Products!$B$2:$B$151,"missing product")</f>
        <v>Nescafe Coffee Pack</v>
      </c>
      <c r="H501" s="12" t="str">
        <f>_xlfn.XLOOKUP(Sales_Transactions!$F501,Table9[Product_ID],Table9[Category],"Missing Catogory")</f>
        <v>Beverages</v>
      </c>
      <c r="I501" s="12" t="s">
        <v>727</v>
      </c>
      <c r="J501" s="12" t="str">
        <f>_xlfn.XLOOKUP(Sales_Transactions!$I501,Store!$A$2:$A$181,Store!$B$2:$B$181,"Missing Store")</f>
        <v>FreshMart Surat Heights</v>
      </c>
      <c r="K501" s="12" t="str">
        <f>_xlfn.XLOOKUP(Sales_Transactions!$I501,Store!$A$2:$A$181,Store!$D$2:$D$181,"East")</f>
        <v>West</v>
      </c>
      <c r="L501" s="12" t="s">
        <v>728</v>
      </c>
      <c r="M501" s="12" t="s">
        <v>6300</v>
      </c>
      <c r="N501" s="12" t="str">
        <f>_xlfn.XLOOKUP(Sales_Transactions!$L501,Table12[Employee_ID],Table12[Department],"Missing Department")</f>
        <v>HR</v>
      </c>
      <c r="O501" s="12">
        <v>6</v>
      </c>
      <c r="P501" s="13">
        <v>348.55</v>
      </c>
      <c r="Q501" s="12">
        <v>0</v>
      </c>
      <c r="R501" s="13">
        <v>0</v>
      </c>
      <c r="S501" s="13">
        <v>2404.9899999999998</v>
      </c>
      <c r="T501" s="13">
        <v>1630.68</v>
      </c>
      <c r="U501" s="13">
        <v>774.31</v>
      </c>
      <c r="V501" s="12" t="s">
        <v>47</v>
      </c>
      <c r="W501" s="12" t="s">
        <v>24</v>
      </c>
      <c r="X501" s="12" t="s">
        <v>25</v>
      </c>
      <c r="Y501" s="12" t="s">
        <v>1925</v>
      </c>
      <c r="Z501" s="12" t="s">
        <v>27</v>
      </c>
    </row>
    <row r="502" spans="1:26" x14ac:dyDescent="0.3">
      <c r="A502" s="14" t="s">
        <v>1926</v>
      </c>
      <c r="B502" s="15">
        <v>45845</v>
      </c>
      <c r="C502" s="16" t="s">
        <v>1575</v>
      </c>
      <c r="D502" s="16" t="str">
        <f>_xlfn.XLOOKUP(Sales_Transactions!$C502,Customer!$A$2:$A$701,Customer!$B$2:$B$701,"Missing")</f>
        <v>Nandhini Prabhu</v>
      </c>
      <c r="E502" s="38" t="str">
        <f>_xlfn.XLOOKUP(Table14[[#This Row],[Customer_ID]],Table10[Customer_ID],Table10[Membership],"Missing Membership")</f>
        <v>Gold</v>
      </c>
      <c r="F502" s="14" t="s">
        <v>89</v>
      </c>
      <c r="G502" s="16" t="str">
        <f>_xlfn.XLOOKUP(Sales_Transactions!$F502,Products!$A$2:$A$151,Products!$B$2:$B$151,"missing product")</f>
        <v>Milky Mist Butter Pack</v>
      </c>
      <c r="H502" s="16" t="str">
        <f>_xlfn.XLOOKUP(Sales_Transactions!$F502,Table9[Product_ID],Table9[Category],"Missing Catogory")</f>
        <v>Dairy</v>
      </c>
      <c r="I502" s="16" t="s">
        <v>905</v>
      </c>
      <c r="J502" s="16" t="str">
        <f>_xlfn.XLOOKUP(Sales_Transactions!$I502,Store!$A$2:$A$181,Store!$B$2:$B$181,"Missing Store")</f>
        <v>FreshMart Madurai Circle</v>
      </c>
      <c r="K502" s="16" t="str">
        <f>_xlfn.XLOOKUP(Sales_Transactions!$I502,Store!$A$2:$A$181,Store!$D$2:$D$181,"East")</f>
        <v>South</v>
      </c>
      <c r="L502" s="16" t="s">
        <v>906</v>
      </c>
      <c r="M502" s="16" t="s">
        <v>6179</v>
      </c>
      <c r="N502" s="16" t="str">
        <f>_xlfn.XLOOKUP(Sales_Transactions!$L502,Table12[Employee_ID],Table12[Department],"Missing Department")</f>
        <v>Sales</v>
      </c>
      <c r="O502" s="16">
        <v>5</v>
      </c>
      <c r="P502" s="17">
        <v>44.12</v>
      </c>
      <c r="Q502" s="16">
        <v>15</v>
      </c>
      <c r="R502" s="17">
        <v>33.090000000000003</v>
      </c>
      <c r="S502" s="17">
        <v>187.51</v>
      </c>
      <c r="T502" s="17">
        <v>162</v>
      </c>
      <c r="U502" s="17">
        <v>25.51</v>
      </c>
      <c r="V502" s="16" t="s">
        <v>47</v>
      </c>
      <c r="W502" s="16" t="s">
        <v>345</v>
      </c>
      <c r="X502" s="16" t="s">
        <v>33</v>
      </c>
      <c r="Y502" s="16" t="s">
        <v>1132</v>
      </c>
      <c r="Z502" s="16" t="s">
        <v>49</v>
      </c>
    </row>
    <row r="503" spans="1:26" x14ac:dyDescent="0.3">
      <c r="A503" s="10" t="s">
        <v>1948</v>
      </c>
      <c r="B503" s="11">
        <v>45934</v>
      </c>
      <c r="C503" s="12" t="s">
        <v>1949</v>
      </c>
      <c r="D503" s="12" t="str">
        <f>_xlfn.XLOOKUP(Sales_Transactions!$C503,Customer!$A$2:$A$701,Customer!$B$2:$B$701,"Missing")</f>
        <v>Geetha Venkataraman</v>
      </c>
      <c r="E503" s="39" t="str">
        <f>_xlfn.XLOOKUP(Table14[[#This Row],[Customer_ID]],Table10[Customer_ID],Table10[Membership],"Missing Membership")</f>
        <v>Bronze</v>
      </c>
      <c r="F503" s="10" t="s">
        <v>548</v>
      </c>
      <c r="G503" s="12" t="str">
        <f>_xlfn.XLOOKUP(Sales_Transactions!$F503,Products!$A$2:$A$151,Products!$B$2:$B$151,"missing product")</f>
        <v>Local Farm Fresh Fruits Combo</v>
      </c>
      <c r="H503" s="12" t="str">
        <f>_xlfn.XLOOKUP(Sales_Transactions!$F503,Table9[Product_ID],Table9[Category],"Missing Catogory")</f>
        <v>Fruits</v>
      </c>
      <c r="I503" s="12" t="s">
        <v>549</v>
      </c>
      <c r="J503" s="12" t="str">
        <f>_xlfn.XLOOKUP(Sales_Transactions!$I503,Store!$A$2:$A$181,Store!$B$2:$B$181,"Missing Store")</f>
        <v>FreshMart Mysuru Bypass</v>
      </c>
      <c r="K503" s="12" t="str">
        <f>_xlfn.XLOOKUP(Sales_Transactions!$I503,Store!$A$2:$A$181,Store!$D$2:$D$181,"East")</f>
        <v>South</v>
      </c>
      <c r="L503" s="12" t="s">
        <v>1442</v>
      </c>
      <c r="M503" s="12" t="s">
        <v>6301</v>
      </c>
      <c r="N503" s="12" t="str">
        <f>_xlfn.XLOOKUP(Sales_Transactions!$L503,Table12[Employee_ID],Table12[Department],"Missing Department")</f>
        <v>Operations</v>
      </c>
      <c r="O503" s="12">
        <v>1</v>
      </c>
      <c r="P503" s="13">
        <v>221.61</v>
      </c>
      <c r="Q503" s="12">
        <v>0</v>
      </c>
      <c r="R503" s="13">
        <v>0</v>
      </c>
      <c r="S503" s="13">
        <v>254.85</v>
      </c>
      <c r="T503" s="13">
        <v>182.17</v>
      </c>
      <c r="U503" s="13">
        <v>72.680000000000007</v>
      </c>
      <c r="V503" s="12" t="s">
        <v>47</v>
      </c>
      <c r="W503" s="12" t="s">
        <v>24</v>
      </c>
      <c r="X503" s="12" t="s">
        <v>55</v>
      </c>
      <c r="Y503" s="12" t="s">
        <v>1146</v>
      </c>
      <c r="Z503" s="12" t="s">
        <v>27</v>
      </c>
    </row>
    <row r="504" spans="1:26" x14ac:dyDescent="0.3">
      <c r="A504" s="14" t="s">
        <v>1950</v>
      </c>
      <c r="B504" s="15">
        <v>46062</v>
      </c>
      <c r="C504" s="16" t="s">
        <v>1951</v>
      </c>
      <c r="D504" s="16" t="str">
        <f>_xlfn.XLOOKUP(Sales_Transactions!$C504,Customer!$A$2:$A$701,Customer!$B$2:$B$701,"Missing")</f>
        <v>Sundar Menon</v>
      </c>
      <c r="E504" s="38" t="str">
        <f>_xlfn.XLOOKUP(Table14[[#This Row],[Customer_ID]],Table10[Customer_ID],Table10[Membership],"Missing Membership")</f>
        <v>Bronze</v>
      </c>
      <c r="F504" s="14" t="s">
        <v>1224</v>
      </c>
      <c r="G504" s="16" t="str">
        <f>_xlfn.XLOOKUP(Sales_Transactions!$F504,Products!$A$2:$A$151,Products!$B$2:$B$151,"missing product")</f>
        <v>Harvest Gold Cookies Pack</v>
      </c>
      <c r="H504" s="16" t="str">
        <f>_xlfn.XLOOKUP(Sales_Transactions!$F504,Table9[Product_ID],Table9[Category],"Missing Catogory")</f>
        <v xml:space="preserve"> Bakery</v>
      </c>
      <c r="I504" s="16" t="s">
        <v>856</v>
      </c>
      <c r="J504" s="16" t="str">
        <f>_xlfn.XLOOKUP(Sales_Transactions!$I504,Store!$A$2:$A$181,Store!$B$2:$B$181,"Missing Store")</f>
        <v>FreshMart Madurai Market</v>
      </c>
      <c r="K504" s="16" t="str">
        <f>_xlfn.XLOOKUP(Sales_Transactions!$I504,Store!$A$2:$A$181,Store!$D$2:$D$181,"East")</f>
        <v>South</v>
      </c>
      <c r="L504" s="16" t="s">
        <v>121</v>
      </c>
      <c r="M504" s="16" t="s">
        <v>6355</v>
      </c>
      <c r="N504" s="16" t="str">
        <f>_xlfn.XLOOKUP(Sales_Transactions!$L504,Table12[Employee_ID],Table12[Department],"Missing Department")</f>
        <v>Store Manager</v>
      </c>
      <c r="O504" s="16">
        <v>4</v>
      </c>
      <c r="P504" s="17">
        <v>182.3</v>
      </c>
      <c r="Q504" s="16">
        <v>5</v>
      </c>
      <c r="R504" s="17">
        <v>36.46</v>
      </c>
      <c r="S504" s="17">
        <v>692.74</v>
      </c>
      <c r="T504" s="17">
        <v>430.4</v>
      </c>
      <c r="U504" s="17">
        <v>262.33999999999997</v>
      </c>
      <c r="V504" s="16" t="s">
        <v>47</v>
      </c>
      <c r="W504" s="16" t="s">
        <v>24</v>
      </c>
      <c r="X504" s="16" t="s">
        <v>25</v>
      </c>
      <c r="Y504" s="16" t="s">
        <v>1952</v>
      </c>
      <c r="Z504" s="16" t="s">
        <v>49</v>
      </c>
    </row>
    <row r="505" spans="1:26" x14ac:dyDescent="0.3">
      <c r="A505" s="10" t="s">
        <v>1958</v>
      </c>
      <c r="B505" s="11">
        <v>45949</v>
      </c>
      <c r="C505" s="12" t="s">
        <v>1959</v>
      </c>
      <c r="D505" s="12" t="str">
        <f>_xlfn.XLOOKUP(Sales_Transactions!$C505,Customer!$A$2:$A$701,Customer!$B$2:$B$701,"Missing")</f>
        <v>Dhanush Chettiar</v>
      </c>
      <c r="E505" s="39" t="str">
        <f>_xlfn.XLOOKUP(Table14[[#This Row],[Customer_ID]],Table10[Customer_ID],Table10[Membership],"Missing Membership")</f>
        <v>Bronze</v>
      </c>
      <c r="F505" s="10" t="s">
        <v>492</v>
      </c>
      <c r="G505" s="12" t="str">
        <f>_xlfn.XLOOKUP(Sales_Transactions!$F505,Products!$A$2:$A$151,Products!$B$2:$B$151,"missing product")</f>
        <v>Aavin Cheese 200g</v>
      </c>
      <c r="H505" s="12" t="str">
        <f>_xlfn.XLOOKUP(Sales_Transactions!$F505,Table9[Product_ID],Table9[Category],"Missing Catogory")</f>
        <v>Dairy</v>
      </c>
      <c r="I505" s="12" t="s">
        <v>380</v>
      </c>
      <c r="J505" s="12" t="str">
        <f>_xlfn.XLOOKUP(Sales_Transactions!$I505,Store!$A$2:$A$181,Store!$B$2:$B$181,"Missing Store")</f>
        <v>FreshMart Ahmedabad Complex</v>
      </c>
      <c r="K505" s="12" t="str">
        <f>_xlfn.XLOOKUP(Sales_Transactions!$I505,Store!$A$2:$A$181,Store!$D$2:$D$181,"East")</f>
        <v>South</v>
      </c>
      <c r="L505" s="12" t="s">
        <v>936</v>
      </c>
      <c r="M505" s="12" t="s">
        <v>6386</v>
      </c>
      <c r="N505" s="12" t="str">
        <f>_xlfn.XLOOKUP(Sales_Transactions!$L505,Table12[Employee_ID],Table12[Department],"Missing Department")</f>
        <v>HR</v>
      </c>
      <c r="O505" s="12">
        <v>1</v>
      </c>
      <c r="P505" s="13">
        <v>232.58</v>
      </c>
      <c r="Q505" s="12">
        <v>0</v>
      </c>
      <c r="R505" s="13">
        <v>0</v>
      </c>
      <c r="S505" s="13">
        <v>267.47000000000003</v>
      </c>
      <c r="T505" s="13">
        <v>191.2</v>
      </c>
      <c r="U505" s="13">
        <v>76.27</v>
      </c>
      <c r="V505" s="12" t="s">
        <v>47</v>
      </c>
      <c r="W505" s="12" t="s">
        <v>24</v>
      </c>
      <c r="X505" s="12" t="s">
        <v>55</v>
      </c>
      <c r="Y505" s="12" t="s">
        <v>585</v>
      </c>
      <c r="Z505" s="12" t="s">
        <v>27</v>
      </c>
    </row>
    <row r="506" spans="1:26" x14ac:dyDescent="0.3">
      <c r="A506" s="14" t="s">
        <v>1989</v>
      </c>
      <c r="B506" s="15">
        <v>45936</v>
      </c>
      <c r="C506" s="16" t="s">
        <v>800</v>
      </c>
      <c r="D506" s="16" t="str">
        <f>_xlfn.XLOOKUP(Sales_Transactions!$C506,Customer!$A$2:$A$701,Customer!$B$2:$B$701,"Missing")</f>
        <v>Anand Balan</v>
      </c>
      <c r="E506" s="38" t="str">
        <f>_xlfn.XLOOKUP(Table14[[#This Row],[Customer_ID]],Table10[Customer_ID],Table10[Membership],"Missing Membership")</f>
        <v>Silver</v>
      </c>
      <c r="F506" s="14" t="s">
        <v>1656</v>
      </c>
      <c r="G506" s="16" t="str">
        <f>_xlfn.XLOOKUP(Sales_Transactions!$F506,Products!$A$2:$A$151,Products!$B$2:$B$151,"missing product")</f>
        <v>Surf Excel Batteries 2kg</v>
      </c>
      <c r="H506" s="16" t="str">
        <f>_xlfn.XLOOKUP(Sales_Transactions!$F506,Table9[Product_ID],Table9[Category],"Missing Catogory")</f>
        <v>Household</v>
      </c>
      <c r="I506" s="16" t="s">
        <v>221</v>
      </c>
      <c r="J506" s="16" t="str">
        <f>_xlfn.XLOOKUP(Sales_Transactions!$I506,Store!$A$2:$A$181,Store!$B$2:$B$181,"Missing Store")</f>
        <v>FreshMart Salem Circle</v>
      </c>
      <c r="K506" s="16" t="str">
        <f>_xlfn.XLOOKUP(Sales_Transactions!$I506,Store!$A$2:$A$181,Store!$D$2:$D$181,"East")</f>
        <v>South</v>
      </c>
      <c r="L506" s="16" t="s">
        <v>1200</v>
      </c>
      <c r="M506" s="16" t="s">
        <v>5529</v>
      </c>
      <c r="N506" s="16" t="str">
        <f>_xlfn.XLOOKUP(Sales_Transactions!$L506,Table12[Employee_ID],Table12[Department],"Missing Department")</f>
        <v>Operations</v>
      </c>
      <c r="O506" s="16">
        <v>5</v>
      </c>
      <c r="P506" s="17">
        <v>233.47</v>
      </c>
      <c r="Q506" s="16">
        <v>10</v>
      </c>
      <c r="R506" s="17">
        <v>116.73</v>
      </c>
      <c r="S506" s="17">
        <v>1050.6199999999999</v>
      </c>
      <c r="T506" s="17">
        <v>944.9</v>
      </c>
      <c r="U506" s="17">
        <v>105.72</v>
      </c>
      <c r="V506" s="16" t="s">
        <v>47</v>
      </c>
      <c r="W506" s="16" t="s">
        <v>24</v>
      </c>
      <c r="X506" s="16" t="s">
        <v>25</v>
      </c>
      <c r="Y506" s="16" t="s">
        <v>1990</v>
      </c>
      <c r="Z506" s="16" t="s">
        <v>49</v>
      </c>
    </row>
    <row r="507" spans="1:26" x14ac:dyDescent="0.3">
      <c r="A507" s="10" t="s">
        <v>1994</v>
      </c>
      <c r="B507" s="11">
        <v>45954</v>
      </c>
      <c r="C507" s="12" t="s">
        <v>1727</v>
      </c>
      <c r="D507" s="12" t="str">
        <f>_xlfn.XLOOKUP(Sales_Transactions!$C507,Customer!$A$2:$A$701,Customer!$B$2:$B$701,"Missing")</f>
        <v>Divya Balan</v>
      </c>
      <c r="E507" s="39" t="str">
        <f>_xlfn.XLOOKUP(Table14[[#This Row],[Customer_ID]],Table10[Customer_ID],Table10[Membership],"Missing Membership")</f>
        <v>Silver</v>
      </c>
      <c r="F507" s="10" t="s">
        <v>186</v>
      </c>
      <c r="G507" s="12" t="str">
        <f>_xlfn.XLOOKUP(Sales_Transactions!$F507,Products!$A$2:$A$151,Products!$B$2:$B$151,"missing product")</f>
        <v>Bisleri Soft Drinks 2kg</v>
      </c>
      <c r="H507" s="12" t="str">
        <f>_xlfn.XLOOKUP(Sales_Transactions!$F507,Table9[Product_ID],Table9[Category],"Missing Catogory")</f>
        <v>Beverages</v>
      </c>
      <c r="I507" s="12" t="s">
        <v>856</v>
      </c>
      <c r="J507" s="12" t="str">
        <f>_xlfn.XLOOKUP(Sales_Transactions!$I507,Store!$A$2:$A$181,Store!$B$2:$B$181,"Missing Store")</f>
        <v>FreshMart Madurai Market</v>
      </c>
      <c r="K507" s="12" t="str">
        <f>_xlfn.XLOOKUP(Sales_Transactions!$I507,Store!$A$2:$A$181,Store!$D$2:$D$181,"East")</f>
        <v>South</v>
      </c>
      <c r="L507" s="12" t="s">
        <v>121</v>
      </c>
      <c r="M507" s="12" t="s">
        <v>6355</v>
      </c>
      <c r="N507" s="12" t="str">
        <f>_xlfn.XLOOKUP(Sales_Transactions!$L507,Table12[Employee_ID],Table12[Department],"Missing Department")</f>
        <v>Store Manager</v>
      </c>
      <c r="O507" s="12">
        <v>5</v>
      </c>
      <c r="P507" s="13">
        <v>217.42</v>
      </c>
      <c r="Q507" s="12">
        <v>0</v>
      </c>
      <c r="R507" s="13">
        <v>0</v>
      </c>
      <c r="S507" s="13">
        <v>1087.0999999999999</v>
      </c>
      <c r="T507" s="13">
        <v>885.15</v>
      </c>
      <c r="U507" s="13">
        <v>201.95</v>
      </c>
      <c r="V507" s="12" t="s">
        <v>47</v>
      </c>
      <c r="W507" s="12" t="s">
        <v>24</v>
      </c>
      <c r="X507" s="12" t="s">
        <v>25</v>
      </c>
      <c r="Y507" s="12" t="s">
        <v>1995</v>
      </c>
      <c r="Z507" s="12" t="s">
        <v>49</v>
      </c>
    </row>
    <row r="508" spans="1:26" x14ac:dyDescent="0.3">
      <c r="A508" s="14" t="s">
        <v>2002</v>
      </c>
      <c r="B508" s="15">
        <v>45896</v>
      </c>
      <c r="C508" s="16" t="s">
        <v>985</v>
      </c>
      <c r="D508" s="16" t="str">
        <f>_xlfn.XLOOKUP(Sales_Transactions!$C508,Customer!$A$2:$A$701,Customer!$B$2:$B$701,"Missing")</f>
        <v>Gopal Raj</v>
      </c>
      <c r="E508" s="38" t="str">
        <f>_xlfn.XLOOKUP(Table14[[#This Row],[Customer_ID]],Table10[Customer_ID],Table10[Membership],"Missing Membership")</f>
        <v>Gold</v>
      </c>
      <c r="F508" s="14" t="s">
        <v>565</v>
      </c>
      <c r="G508" s="16" t="str">
        <f>_xlfn.XLOOKUP(Sales_Transactions!$F508,Products!$A$2:$A$151,Products!$B$2:$B$151,"missing product")</f>
        <v>Lays Namkeen 200g</v>
      </c>
      <c r="H508" s="16" t="str">
        <f>_xlfn.XLOOKUP(Sales_Transactions!$F508,Table9[Product_ID],Table9[Category],"Missing Catogory")</f>
        <v>Snacks</v>
      </c>
      <c r="I508" s="16" t="s">
        <v>962</v>
      </c>
      <c r="J508" s="16" t="str">
        <f>_xlfn.XLOOKUP(Sales_Transactions!$I508,Store!$A$2:$A$181,Store!$B$2:$B$181,"Missing Store")</f>
        <v>FreshMart Mumbai Bypass</v>
      </c>
      <c r="K508" s="16" t="str">
        <f>_xlfn.XLOOKUP(Sales_Transactions!$I508,Store!$A$2:$A$181,Store!$D$2:$D$181,"East")</f>
        <v>West</v>
      </c>
      <c r="L508" s="16" t="s">
        <v>963</v>
      </c>
      <c r="M508" s="16" t="s">
        <v>6372</v>
      </c>
      <c r="N508" s="16" t="str">
        <f>_xlfn.XLOOKUP(Sales_Transactions!$L508,Table12[Employee_ID],Table12[Department],"Missing Department")</f>
        <v>Inventory</v>
      </c>
      <c r="O508" s="16">
        <v>8</v>
      </c>
      <c r="P508" s="17">
        <v>348.67</v>
      </c>
      <c r="Q508" s="16">
        <v>0</v>
      </c>
      <c r="R508" s="17">
        <v>0</v>
      </c>
      <c r="S508" s="17">
        <v>2789.36</v>
      </c>
      <c r="T508" s="17">
        <v>2043.92</v>
      </c>
      <c r="U508" s="17">
        <v>745.44</v>
      </c>
      <c r="V508" s="16" t="s">
        <v>47</v>
      </c>
      <c r="W508" s="16" t="s">
        <v>24</v>
      </c>
      <c r="X508" s="16" t="s">
        <v>25</v>
      </c>
      <c r="Y508" s="16" t="s">
        <v>2003</v>
      </c>
      <c r="Z508" s="16" t="s">
        <v>49</v>
      </c>
    </row>
    <row r="509" spans="1:26" x14ac:dyDescent="0.3">
      <c r="A509" s="10" t="s">
        <v>2017</v>
      </c>
      <c r="B509" s="11">
        <v>45781</v>
      </c>
      <c r="C509" s="12" t="s">
        <v>785</v>
      </c>
      <c r="D509" s="12" t="str">
        <f>_xlfn.XLOOKUP(Sales_Transactions!$C509,Customer!$A$2:$A$701,Customer!$B$2:$B$701,"Missing")</f>
        <v>Prasath Mudaliar</v>
      </c>
      <c r="E509" s="39" t="str">
        <f>_xlfn.XLOOKUP(Table14[[#This Row],[Customer_ID]],Table10[Customer_ID],Table10[Membership],"Missing Membership")</f>
        <v>Bronze</v>
      </c>
      <c r="F509" s="10" t="s">
        <v>744</v>
      </c>
      <c r="G509" s="12" t="str">
        <f>_xlfn.XLOOKUP(Sales_Transactions!$F509,Products!$A$2:$A$151,Products!$B$2:$B$151,"missing product")</f>
        <v>Britannia Rusk 1L</v>
      </c>
      <c r="H509" s="12" t="str">
        <f>_xlfn.XLOOKUP(Sales_Transactions!$F509,Table9[Product_ID],Table9[Category],"Missing Catogory")</f>
        <v>Bakery</v>
      </c>
      <c r="I509" s="12" t="s">
        <v>633</v>
      </c>
      <c r="J509" s="12" t="str">
        <f>_xlfn.XLOOKUP(Sales_Transactions!$I509,Store!$A$2:$A$181,Store!$B$2:$B$181,"Missing Store")</f>
        <v>FreshMart Kochi Colony</v>
      </c>
      <c r="K509" s="12" t="str">
        <f>_xlfn.XLOOKUP(Sales_Transactions!$I509,Store!$A$2:$A$181,Store!$D$2:$D$181,"East")</f>
        <v>South</v>
      </c>
      <c r="L509" s="12" t="s">
        <v>634</v>
      </c>
      <c r="M509" s="12" t="s">
        <v>6231</v>
      </c>
      <c r="N509" s="12" t="str">
        <f>_xlfn.XLOOKUP(Sales_Transactions!$L509,Table12[Employee_ID],Table12[Department],"Missing Department")</f>
        <v>Inventory</v>
      </c>
      <c r="O509" s="12">
        <v>1</v>
      </c>
      <c r="P509" s="13">
        <v>168.36</v>
      </c>
      <c r="Q509" s="12">
        <v>10</v>
      </c>
      <c r="R509" s="13">
        <v>16.84</v>
      </c>
      <c r="S509" s="13">
        <v>174.25</v>
      </c>
      <c r="T509" s="13">
        <v>102.23</v>
      </c>
      <c r="U509" s="13">
        <v>72.02</v>
      </c>
      <c r="V509" s="12" t="s">
        <v>47</v>
      </c>
      <c r="W509" s="12" t="s">
        <v>24</v>
      </c>
      <c r="X509" s="12" t="s">
        <v>25</v>
      </c>
      <c r="Y509" s="12" t="s">
        <v>2018</v>
      </c>
      <c r="Z509" s="12" t="s">
        <v>27</v>
      </c>
    </row>
    <row r="510" spans="1:26" x14ac:dyDescent="0.3">
      <c r="A510" s="14" t="s">
        <v>2025</v>
      </c>
      <c r="B510" s="15">
        <v>46011</v>
      </c>
      <c r="C510" s="16" t="s">
        <v>2026</v>
      </c>
      <c r="D510" s="16" t="str">
        <f>_xlfn.XLOOKUP(Sales_Transactions!$C510,Customer!$A$2:$A$701,Customer!$B$2:$B$701,"Missing")</f>
        <v>Geetha Selvam</v>
      </c>
      <c r="E510" s="38" t="str">
        <f>_xlfn.XLOOKUP(Table14[[#This Row],[Customer_ID]],Table10[Customer_ID],Table10[Membership],"Missing Membership")</f>
        <v>Bronze</v>
      </c>
      <c r="F510" s="14" t="s">
        <v>124</v>
      </c>
      <c r="G510" s="16" t="str">
        <f>_xlfn.XLOOKUP(Sales_Transactions!$F510,Products!$A$2:$A$151,Products!$B$2:$B$151,"missing product")</f>
        <v>Aavin Milk Pack</v>
      </c>
      <c r="H510" s="16" t="str">
        <f>_xlfn.XLOOKUP(Sales_Transactions!$F510,Table9[Product_ID],Table9[Category],"Missing Catogory")</f>
        <v>Dairy</v>
      </c>
      <c r="I510" s="16" t="s">
        <v>120</v>
      </c>
      <c r="J510" s="16" t="str">
        <f>_xlfn.XLOOKUP(Sales_Transactions!$I510,Store!$A$2:$A$181,Store!$B$2:$B$181,"Missing Store")</f>
        <v>FreshMart Tiruppur Plaza</v>
      </c>
      <c r="K510" s="16" t="str">
        <f>_xlfn.XLOOKUP(Sales_Transactions!$I510,Store!$A$2:$A$181,Store!$D$2:$D$181,"East")</f>
        <v>South</v>
      </c>
      <c r="L510" s="16" t="s">
        <v>470</v>
      </c>
      <c r="M510" s="16" t="s">
        <v>6276</v>
      </c>
      <c r="N510" s="16" t="str">
        <f>_xlfn.XLOOKUP(Sales_Transactions!$L510,Table12[Employee_ID],Table12[Department],"Missing Department")</f>
        <v>Billing</v>
      </c>
      <c r="O510" s="16">
        <v>3</v>
      </c>
      <c r="P510" s="17">
        <v>397.22</v>
      </c>
      <c r="Q510" s="16">
        <v>20</v>
      </c>
      <c r="R510" s="17">
        <v>238.33</v>
      </c>
      <c r="S510" s="17">
        <v>1096.33</v>
      </c>
      <c r="T510" s="17">
        <v>958.11</v>
      </c>
      <c r="U510" s="17">
        <v>138.22</v>
      </c>
      <c r="V510" s="16" t="s">
        <v>47</v>
      </c>
      <c r="W510" s="16" t="s">
        <v>24</v>
      </c>
      <c r="X510" s="16" t="s">
        <v>33</v>
      </c>
      <c r="Y510" s="16" t="s">
        <v>2027</v>
      </c>
      <c r="Z510" s="16" t="s">
        <v>27</v>
      </c>
    </row>
    <row r="511" spans="1:26" x14ac:dyDescent="0.3">
      <c r="A511" s="10" t="s">
        <v>2033</v>
      </c>
      <c r="B511" s="11">
        <v>45926</v>
      </c>
      <c r="C511" s="12" t="s">
        <v>541</v>
      </c>
      <c r="D511" s="12" t="str">
        <f>_xlfn.XLOOKUP(Sales_Transactions!$C511,Customer!$A$2:$A$701,Customer!$B$2:$B$701,"Missing")</f>
        <v>Jagan Pandian</v>
      </c>
      <c r="E511" s="39" t="str">
        <f>_xlfn.XLOOKUP(Table14[[#This Row],[Customer_ID]],Table10[Customer_ID],Table10[Membership],"Missing Membership")</f>
        <v>Gold</v>
      </c>
      <c r="F511" s="10" t="s">
        <v>65</v>
      </c>
      <c r="G511" s="12" t="str">
        <f>_xlfn.XLOOKUP(Sales_Transactions!$F511,Products!$A$2:$A$151,Products!$B$2:$B$151,"missing product")</f>
        <v>Nescafe Tea Combo</v>
      </c>
      <c r="H511" s="12" t="str">
        <f>_xlfn.XLOOKUP(Sales_Transactions!$F511,Table9[Product_ID],Table9[Category],"Missing Catogory")</f>
        <v>Beverages</v>
      </c>
      <c r="I511" s="12" t="s">
        <v>1474</v>
      </c>
      <c r="J511" s="12" t="str">
        <f>_xlfn.XLOOKUP(Sales_Transactions!$I511,Store!$A$2:$A$181,Store!$B$2:$B$181,"Missing Store")</f>
        <v>FreshMart Delhi Towers</v>
      </c>
      <c r="K511" s="12" t="str">
        <f>_xlfn.XLOOKUP(Sales_Transactions!$I511,Store!$A$2:$A$181,Store!$D$2:$D$181,"East")</f>
        <v>North</v>
      </c>
      <c r="L511" s="12" t="s">
        <v>2034</v>
      </c>
      <c r="M511" s="12" t="s">
        <v>6381</v>
      </c>
      <c r="N511" s="12" t="str">
        <f>_xlfn.XLOOKUP(Sales_Transactions!$L511,Table12[Employee_ID],Table12[Department],"Missing Department")</f>
        <v>Sales</v>
      </c>
      <c r="O511" s="12">
        <v>7</v>
      </c>
      <c r="P511" s="13">
        <v>173.38</v>
      </c>
      <c r="Q511" s="12">
        <v>0</v>
      </c>
      <c r="R511" s="13">
        <v>0</v>
      </c>
      <c r="S511" s="13">
        <v>1213.6600000000001</v>
      </c>
      <c r="T511" s="13">
        <v>994</v>
      </c>
      <c r="U511" s="13">
        <v>219.66</v>
      </c>
      <c r="V511" s="12" t="s">
        <v>47</v>
      </c>
      <c r="W511" s="12" t="s">
        <v>24</v>
      </c>
      <c r="X511" s="12" t="s">
        <v>25</v>
      </c>
      <c r="Y511" s="12" t="s">
        <v>2035</v>
      </c>
      <c r="Z511" s="12" t="s">
        <v>49</v>
      </c>
    </row>
    <row r="512" spans="1:26" x14ac:dyDescent="0.3">
      <c r="A512" s="14" t="s">
        <v>2037</v>
      </c>
      <c r="B512" s="15">
        <v>46028</v>
      </c>
      <c r="C512" s="16" t="s">
        <v>1231</v>
      </c>
      <c r="D512" s="16" t="str">
        <f>_xlfn.XLOOKUP(Sales_Transactions!$C512,Customer!$A$2:$A$701,Customer!$B$2:$B$701,"Missing")</f>
        <v>Nirmala Chandran</v>
      </c>
      <c r="E512" s="38" t="str">
        <f>_xlfn.XLOOKUP(Table14[[#This Row],[Customer_ID]],Table10[Customer_ID],Table10[Membership],"Missing Membership")</f>
        <v>Silver</v>
      </c>
      <c r="F512" s="14" t="s">
        <v>890</v>
      </c>
      <c r="G512" s="16" t="str">
        <f>_xlfn.XLOOKUP(Sales_Transactions!$F512,Products!$A$2:$A$151,Products!$B$2:$B$151,"missing product")</f>
        <v>Organic Fresh Fresh Fruits 2kg</v>
      </c>
      <c r="H512" s="16" t="str">
        <f>_xlfn.XLOOKUP(Sales_Transactions!$F512,Table9[Product_ID],Table9[Category],"Missing Catogory")</f>
        <v>FRUITS</v>
      </c>
      <c r="I512" s="16" t="s">
        <v>204</v>
      </c>
      <c r="J512" s="16" t="str">
        <f>_xlfn.XLOOKUP(Sales_Transactions!$I512,Store!$A$2:$A$181,Store!$B$2:$B$181,"Missing Store")</f>
        <v>FreshMart Madurai Plaza</v>
      </c>
      <c r="K512" s="16" t="str">
        <f>_xlfn.XLOOKUP(Sales_Transactions!$I512,Store!$A$2:$A$181,Store!$D$2:$D$181,"East")</f>
        <v>South</v>
      </c>
      <c r="L512" s="16" t="s">
        <v>205</v>
      </c>
      <c r="M512" s="16" t="s">
        <v>6199</v>
      </c>
      <c r="N512" s="16" t="str">
        <f>_xlfn.XLOOKUP(Sales_Transactions!$L512,Table12[Employee_ID],Table12[Department],"Missing Department")</f>
        <v>Sales</v>
      </c>
      <c r="O512" s="16">
        <v>1</v>
      </c>
      <c r="P512" s="17">
        <v>425.88</v>
      </c>
      <c r="Q512" s="16">
        <v>0</v>
      </c>
      <c r="R512" s="17">
        <v>0</v>
      </c>
      <c r="S512" s="17">
        <v>425.88</v>
      </c>
      <c r="T512" s="17">
        <v>357.47</v>
      </c>
      <c r="U512" s="17">
        <v>68.41</v>
      </c>
      <c r="V512" s="16" t="s">
        <v>47</v>
      </c>
      <c r="W512" s="16" t="s">
        <v>24</v>
      </c>
      <c r="X512" s="16" t="s">
        <v>33</v>
      </c>
      <c r="Y512" s="16" t="s">
        <v>2038</v>
      </c>
      <c r="Z512" s="16" t="s">
        <v>49</v>
      </c>
    </row>
    <row r="513" spans="1:26" x14ac:dyDescent="0.3">
      <c r="A513" s="10" t="s">
        <v>2068</v>
      </c>
      <c r="B513" s="11">
        <v>45947</v>
      </c>
      <c r="C513" s="12" t="s">
        <v>457</v>
      </c>
      <c r="D513" s="12" t="str">
        <f>_xlfn.XLOOKUP(Sales_Transactions!$C513,Customer!$A$2:$A$701,Customer!$B$2:$B$701,"Missing")</f>
        <v>Vasanthi Raj</v>
      </c>
      <c r="E513" s="39" t="str">
        <f>_xlfn.XLOOKUP(Table14[[#This Row],[Customer_ID]],Table10[Customer_ID],Table10[Membership],"Missing Membership")</f>
        <v>Silver</v>
      </c>
      <c r="F513" s="10" t="s">
        <v>517</v>
      </c>
      <c r="G513" s="12" t="str">
        <f>_xlfn.XLOOKUP(Sales_Transactions!$F513,Products!$A$2:$A$151,Products!$B$2:$B$151,"missing product")</f>
        <v>Local Farm Fresh Fruits Combo v3</v>
      </c>
      <c r="H513" s="12" t="str">
        <f>_xlfn.XLOOKUP(Sales_Transactions!$F513,Table9[Product_ID],Table9[Category],"Missing Catogory")</f>
        <v>Fruits</v>
      </c>
      <c r="I513" s="12" t="s">
        <v>131</v>
      </c>
      <c r="J513" s="12" t="str">
        <f>_xlfn.XLOOKUP(Sales_Transactions!$I513,Store!$A$2:$A$181,Store!$B$2:$B$181,"Missing Store")</f>
        <v>FreshMart Ahmedabad Complex</v>
      </c>
      <c r="K513" s="12" t="str">
        <f>_xlfn.XLOOKUP(Sales_Transactions!$I513,Store!$A$2:$A$181,Store!$D$2:$D$181,"East")</f>
        <v>West</v>
      </c>
      <c r="L513" s="12" t="s">
        <v>132</v>
      </c>
      <c r="M513" s="12" t="s">
        <v>6351</v>
      </c>
      <c r="N513" s="12" t="str">
        <f>_xlfn.XLOOKUP(Sales_Transactions!$L513,Table12[Employee_ID],Table12[Department],"Missing Department")</f>
        <v>Store Manager</v>
      </c>
      <c r="O513" s="18">
        <v>0</v>
      </c>
      <c r="P513" s="13">
        <v>404.97</v>
      </c>
      <c r="Q513" s="12">
        <v>0</v>
      </c>
      <c r="R513" s="13">
        <v>0</v>
      </c>
      <c r="S513" s="13">
        <v>1619.88</v>
      </c>
      <c r="T513" s="13">
        <v>1364.96</v>
      </c>
      <c r="U513" s="13">
        <v>254.92</v>
      </c>
      <c r="V513" s="12" t="s">
        <v>47</v>
      </c>
      <c r="W513" s="12" t="s">
        <v>24</v>
      </c>
      <c r="X513" s="12" t="s">
        <v>25</v>
      </c>
      <c r="Y513" s="12" t="s">
        <v>2069</v>
      </c>
      <c r="Z513" s="12" t="s">
        <v>49</v>
      </c>
    </row>
    <row r="514" spans="1:26" x14ac:dyDescent="0.3">
      <c r="A514" s="14" t="s">
        <v>2083</v>
      </c>
      <c r="B514" s="15">
        <v>45800</v>
      </c>
      <c r="C514" s="16" t="s">
        <v>738</v>
      </c>
      <c r="D514" s="16" t="str">
        <f>_xlfn.XLOOKUP(Sales_Transactions!$C514,Customer!$A$2:$A$701,Customer!$B$2:$B$701,"Missing")</f>
        <v>Balaji Sekar</v>
      </c>
      <c r="E514" s="38" t="str">
        <f>_xlfn.XLOOKUP(Table14[[#This Row],[Customer_ID]],Table10[Customer_ID],Table10[Membership],"Missing Membership")</f>
        <v>Silver</v>
      </c>
      <c r="F514" s="14" t="s">
        <v>621</v>
      </c>
      <c r="G514" s="16" t="str">
        <f>_xlfn.XLOOKUP(Sales_Transactions!$F514,Products!$A$2:$A$151,Products!$B$2:$B$151,"missing product")</f>
        <v>Local Farm Fresh Fruits Combo v2</v>
      </c>
      <c r="H514" s="16" t="str">
        <f>_xlfn.XLOOKUP(Sales_Transactions!$F514,Table9[Product_ID],Table9[Category],"Missing Catogory")</f>
        <v>Fruits</v>
      </c>
      <c r="I514" s="16" t="s">
        <v>1168</v>
      </c>
      <c r="J514" s="16" t="str">
        <f>_xlfn.XLOOKUP(Sales_Transactions!$I514,Store!$A$2:$A$181,Store!$B$2:$B$181,"Missing Store")</f>
        <v>FreshMart Pune Towers</v>
      </c>
      <c r="K514" s="16" t="str">
        <f>_xlfn.XLOOKUP(Sales_Transactions!$I514,Store!$A$2:$A$181,Store!$D$2:$D$181,"East")</f>
        <v>West</v>
      </c>
      <c r="L514" s="16" t="s">
        <v>1343</v>
      </c>
      <c r="M514" s="16" t="s">
        <v>6196</v>
      </c>
      <c r="N514" s="16" t="str">
        <f>_xlfn.XLOOKUP(Sales_Transactions!$L514,Table12[Employee_ID],Table12[Department],"Missing Department")</f>
        <v>Cashier</v>
      </c>
      <c r="O514" s="16">
        <v>2</v>
      </c>
      <c r="P514" s="17">
        <v>327.08</v>
      </c>
      <c r="Q514" s="16">
        <v>0</v>
      </c>
      <c r="R514" s="17">
        <v>0</v>
      </c>
      <c r="S514" s="17">
        <v>654.16</v>
      </c>
      <c r="T514" s="17">
        <v>549.22</v>
      </c>
      <c r="U514" s="17">
        <v>104.94</v>
      </c>
      <c r="V514" s="16" t="s">
        <v>47</v>
      </c>
      <c r="W514" s="16" t="s">
        <v>24</v>
      </c>
      <c r="X514" s="16" t="s">
        <v>55</v>
      </c>
      <c r="Y514" s="16" t="s">
        <v>1707</v>
      </c>
      <c r="Z514" s="16" t="s">
        <v>49</v>
      </c>
    </row>
    <row r="515" spans="1:26" x14ac:dyDescent="0.3">
      <c r="A515" s="10" t="s">
        <v>2103</v>
      </c>
      <c r="B515" s="11">
        <v>45772</v>
      </c>
      <c r="C515" s="12" t="s">
        <v>1074</v>
      </c>
      <c r="D515" s="12" t="str">
        <f>_xlfn.XLOOKUP(Sales_Transactions!$C515,Customer!$A$2:$A$701,Customer!$B$2:$B$701,"Missing")</f>
        <v>Divya Naicker</v>
      </c>
      <c r="E515" s="39" t="str">
        <f>_xlfn.XLOOKUP(Table14[[#This Row],[Customer_ID]],Table10[Customer_ID],Table10[Membership],"Missing Membership")</f>
        <v>Silver</v>
      </c>
      <c r="F515" s="10" t="s">
        <v>707</v>
      </c>
      <c r="G515" s="12" t="str">
        <f>_xlfn.XLOOKUP(Sales_Transactions!$F515,Products!$A$2:$A$151,Products!$B$2:$B$151,"missing product")</f>
        <v>Lays Chocolates Combo</v>
      </c>
      <c r="H515" s="12" t="str">
        <f>_xlfn.XLOOKUP(Sales_Transactions!$F515,Table9[Product_ID],Table9[Category],"Missing Catogory")</f>
        <v>Snacks</v>
      </c>
      <c r="I515" s="12" t="s">
        <v>31</v>
      </c>
      <c r="J515" s="12" t="str">
        <f>_xlfn.XLOOKUP(Sales_Transactions!$I515,Store!$A$2:$A$181,Store!$B$2:$B$181,"Missing Store")</f>
        <v>FreshMart Salem Bypass</v>
      </c>
      <c r="K515" s="12" t="str">
        <f>_xlfn.XLOOKUP(Sales_Transactions!$I515,Store!$A$2:$A$181,Store!$D$2:$D$181,"East")</f>
        <v>South</v>
      </c>
      <c r="L515" s="12" t="s">
        <v>32</v>
      </c>
      <c r="M515" s="12" t="s">
        <v>6219</v>
      </c>
      <c r="N515" s="12" t="str">
        <f>_xlfn.XLOOKUP(Sales_Transactions!$L515,Table12[Employee_ID],Table12[Department],"Missing Department")</f>
        <v>Store Manager</v>
      </c>
      <c r="O515" s="12">
        <v>5</v>
      </c>
      <c r="P515" s="13">
        <v>474.19</v>
      </c>
      <c r="Q515" s="12">
        <v>0</v>
      </c>
      <c r="R515" s="13">
        <v>0</v>
      </c>
      <c r="S515" s="13">
        <v>2370.9499999999998</v>
      </c>
      <c r="T515" s="13">
        <v>1719.45</v>
      </c>
      <c r="U515" s="13">
        <v>651.5</v>
      </c>
      <c r="V515" s="12" t="s">
        <v>47</v>
      </c>
      <c r="W515" s="12" t="s">
        <v>24</v>
      </c>
      <c r="X515" s="12" t="s">
        <v>55</v>
      </c>
      <c r="Y515" s="12" t="s">
        <v>682</v>
      </c>
      <c r="Z515" s="12" t="s">
        <v>49</v>
      </c>
    </row>
    <row r="516" spans="1:26" x14ac:dyDescent="0.3">
      <c r="A516" s="14" t="s">
        <v>2138</v>
      </c>
      <c r="B516" s="15">
        <v>45997</v>
      </c>
      <c r="C516" s="16" t="s">
        <v>2139</v>
      </c>
      <c r="D516" s="16" t="str">
        <f>_xlfn.XLOOKUP(Sales_Transactions!$C516,Customer!$A$2:$A$701,Customer!$B$2:$B$701,"Missing")</f>
        <v>Aishwarya Pandian</v>
      </c>
      <c r="E516" s="38" t="str">
        <f>_xlfn.XLOOKUP(Table14[[#This Row],[Customer_ID]],Table10[Customer_ID],Table10[Membership],"Missing Membership")</f>
        <v>Silver</v>
      </c>
      <c r="F516" s="14" t="s">
        <v>147</v>
      </c>
      <c r="G516" s="16" t="str">
        <f>_xlfn.XLOOKUP(Sales_Transactions!$F516,Products!$A$2:$A$151,Products!$B$2:$B$151,"missing product")</f>
        <v>Pepsi Tea 200g</v>
      </c>
      <c r="H516" s="16" t="str">
        <f>_xlfn.XLOOKUP(Sales_Transactions!$F516,Table9[Product_ID],Table9[Category],"Missing Catogory")</f>
        <v>Beverages</v>
      </c>
      <c r="I516" s="16" t="s">
        <v>53</v>
      </c>
      <c r="J516" s="16" t="str">
        <f>_xlfn.XLOOKUP(Sales_Transactions!$I516,Store!$A$2:$A$181,Store!$B$2:$B$181,"Missing Store")</f>
        <v>FreshMart Surat Enclave</v>
      </c>
      <c r="K516" s="16" t="str">
        <f>_xlfn.XLOOKUP(Sales_Transactions!$I516,Store!$A$2:$A$181,Store!$D$2:$D$181,"East")</f>
        <v>West</v>
      </c>
      <c r="L516" s="16" t="s">
        <v>735</v>
      </c>
      <c r="M516" s="16" t="s">
        <v>5771</v>
      </c>
      <c r="N516" s="16" t="str">
        <f>_xlfn.XLOOKUP(Sales_Transactions!$L516,Table12[Employee_ID],Table12[Department],"Missing Department")</f>
        <v>Sales</v>
      </c>
      <c r="O516" s="16">
        <v>2</v>
      </c>
      <c r="P516" s="17">
        <v>332.73</v>
      </c>
      <c r="Q516" s="16">
        <v>10</v>
      </c>
      <c r="R516" s="17">
        <v>66.55</v>
      </c>
      <c r="S516" s="17">
        <v>688.75</v>
      </c>
      <c r="T516" s="17">
        <v>522.44000000000005</v>
      </c>
      <c r="U516" s="17">
        <v>166.31</v>
      </c>
      <c r="V516" s="16" t="s">
        <v>47</v>
      </c>
      <c r="W516" s="16" t="s">
        <v>24</v>
      </c>
      <c r="X516" s="16" t="s">
        <v>25</v>
      </c>
      <c r="Y516" s="16" t="s">
        <v>2140</v>
      </c>
      <c r="Z516" s="16" t="s">
        <v>27</v>
      </c>
    </row>
    <row r="517" spans="1:26" x14ac:dyDescent="0.3">
      <c r="A517" s="10" t="s">
        <v>2164</v>
      </c>
      <c r="B517" s="11">
        <v>45861</v>
      </c>
      <c r="C517" s="12" t="s">
        <v>1986</v>
      </c>
      <c r="D517" s="12" t="str">
        <f>_xlfn.XLOOKUP(Sales_Transactions!$C517,Customer!$A$2:$A$701,Customer!$B$2:$B$701,"Missing")</f>
        <v>Janani Chettiar</v>
      </c>
      <c r="E517" s="39" t="str">
        <f>_xlfn.XLOOKUP(Table14[[#This Row],[Customer_ID]],Table10[Customer_ID],Table10[Membership],"Missing Membership")</f>
        <v>Bronze</v>
      </c>
      <c r="F517" s="10" t="s">
        <v>1224</v>
      </c>
      <c r="G517" s="12" t="str">
        <f>_xlfn.XLOOKUP(Sales_Transactions!$F517,Products!$A$2:$A$151,Products!$B$2:$B$151,"missing product")</f>
        <v>Harvest Gold Cookies Pack</v>
      </c>
      <c r="H517" s="12" t="str">
        <f>_xlfn.XLOOKUP(Sales_Transactions!$F517,Table9[Product_ID],Table9[Category],"Missing Catogory")</f>
        <v xml:space="preserve"> Bakery</v>
      </c>
      <c r="I517" s="12" t="s">
        <v>131</v>
      </c>
      <c r="J517" s="12" t="str">
        <f>_xlfn.XLOOKUP(Sales_Transactions!$I517,Store!$A$2:$A$181,Store!$B$2:$B$181,"Missing Store")</f>
        <v>FreshMart Ahmedabad Complex</v>
      </c>
      <c r="K517" s="12" t="str">
        <f>_xlfn.XLOOKUP(Sales_Transactions!$I517,Store!$A$2:$A$181,Store!$D$2:$D$181,"East")</f>
        <v>West</v>
      </c>
      <c r="L517" s="12" t="s">
        <v>132</v>
      </c>
      <c r="M517" s="12" t="s">
        <v>6351</v>
      </c>
      <c r="N517" s="12" t="str">
        <f>_xlfn.XLOOKUP(Sales_Transactions!$L517,Table12[Employee_ID],Table12[Department],"Missing Department")</f>
        <v>Store Manager</v>
      </c>
      <c r="O517" s="12">
        <v>2</v>
      </c>
      <c r="P517" s="13">
        <v>182.3</v>
      </c>
      <c r="Q517" s="12">
        <v>15</v>
      </c>
      <c r="R517" s="13">
        <v>54.69</v>
      </c>
      <c r="S517" s="13">
        <v>309.91000000000003</v>
      </c>
      <c r="T517" s="13">
        <v>215.2</v>
      </c>
      <c r="U517" s="13">
        <v>94.71</v>
      </c>
      <c r="V517" s="12" t="s">
        <v>47</v>
      </c>
      <c r="W517" s="12" t="s">
        <v>24</v>
      </c>
      <c r="X517" s="12" t="s">
        <v>25</v>
      </c>
      <c r="Y517" s="12" t="s">
        <v>2165</v>
      </c>
      <c r="Z517" s="12" t="s">
        <v>49</v>
      </c>
    </row>
    <row r="518" spans="1:26" x14ac:dyDescent="0.3">
      <c r="A518" s="14" t="s">
        <v>2166</v>
      </c>
      <c r="B518" s="15">
        <v>45748</v>
      </c>
      <c r="C518" s="16" t="s">
        <v>2167</v>
      </c>
      <c r="D518" s="16" t="str">
        <f>_xlfn.XLOOKUP(Sales_Transactions!$C518,Customer!$A$2:$A$701,Customer!$B$2:$B$701,"Missing")</f>
        <v>Thiru Murugan</v>
      </c>
      <c r="E518" s="38" t="str">
        <f>_xlfn.XLOOKUP(Table14[[#This Row],[Customer_ID]],Table10[Customer_ID],Table10[Membership],"Missing Membership")</f>
        <v>Bronze</v>
      </c>
      <c r="F518" s="14" t="s">
        <v>1224</v>
      </c>
      <c r="G518" s="16" t="str">
        <f>_xlfn.XLOOKUP(Sales_Transactions!$F518,Products!$A$2:$A$151,Products!$B$2:$B$151,"missing product")</f>
        <v>Harvest Gold Cookies Pack</v>
      </c>
      <c r="H518" s="16" t="str">
        <f>_xlfn.XLOOKUP(Sales_Transactions!$F518,Table9[Product_ID],Table9[Category],"Missing Catogory")</f>
        <v xml:space="preserve"> Bakery</v>
      </c>
      <c r="I518" s="16" t="s">
        <v>114</v>
      </c>
      <c r="J518" s="16" t="str">
        <f>_xlfn.XLOOKUP(Sales_Transactions!$I518,Store!$A$2:$A$181,Store!$B$2:$B$181,"Missing Store")</f>
        <v>FreshMart Chennai Crossing</v>
      </c>
      <c r="K518" s="16" t="str">
        <f>_xlfn.XLOOKUP(Sales_Transactions!$I518,Store!$A$2:$A$181,Store!$D$2:$D$181,"East")</f>
        <v>South</v>
      </c>
      <c r="L518" s="16" t="s">
        <v>530</v>
      </c>
      <c r="M518" s="16" t="s">
        <v>6384</v>
      </c>
      <c r="N518" s="16" t="str">
        <f>_xlfn.XLOOKUP(Sales_Transactions!$L518,Table12[Employee_ID],Table12[Department],"Missing Department")</f>
        <v>Store Manager</v>
      </c>
      <c r="O518" s="16">
        <v>4</v>
      </c>
      <c r="P518" s="17">
        <v>182.3</v>
      </c>
      <c r="Q518" s="16">
        <v>5</v>
      </c>
      <c r="R518" s="17">
        <v>36.46</v>
      </c>
      <c r="S518" s="17">
        <v>692.74</v>
      </c>
      <c r="T518" s="17">
        <v>430.4</v>
      </c>
      <c r="U518" s="17">
        <v>262.33999999999997</v>
      </c>
      <c r="V518" s="16" t="s">
        <v>47</v>
      </c>
      <c r="W518" s="16" t="s">
        <v>24</v>
      </c>
      <c r="X518" s="16" t="s">
        <v>25</v>
      </c>
      <c r="Y518" s="16" t="s">
        <v>2168</v>
      </c>
      <c r="Z518" s="16" t="s">
        <v>49</v>
      </c>
    </row>
    <row r="519" spans="1:26" x14ac:dyDescent="0.3">
      <c r="A519" s="10" t="s">
        <v>2169</v>
      </c>
      <c r="B519" s="11">
        <v>45913</v>
      </c>
      <c r="C519" s="12" t="s">
        <v>1029</v>
      </c>
      <c r="D519" s="12" t="str">
        <f>_xlfn.XLOOKUP(Sales_Transactions!$C519,Customer!$A$2:$A$701,Customer!$B$2:$B$701,"Missing")</f>
        <v>Nithya Sharma</v>
      </c>
      <c r="E519" s="39" t="str">
        <f>_xlfn.XLOOKUP(Table14[[#This Row],[Customer_ID]],Table10[Customer_ID],Table10[Membership],"Missing Membership")</f>
        <v>Gold</v>
      </c>
      <c r="F519" s="10" t="s">
        <v>554</v>
      </c>
      <c r="G519" s="12" t="str">
        <f>_xlfn.XLOOKUP(Sales_Transactions!$F519,Products!$A$2:$A$151,Products!$B$2:$B$151,"missing product")</f>
        <v>Dove Shampoo 2kg</v>
      </c>
      <c r="H519" s="12" t="str">
        <f>_xlfn.XLOOKUP(Sales_Transactions!$F519,Table9[Product_ID],Table9[Category],"Missing Catogory")</f>
        <v>Personal Care</v>
      </c>
      <c r="I519" s="12" t="s">
        <v>72</v>
      </c>
      <c r="J519" s="12" t="str">
        <f>_xlfn.XLOOKUP(Sales_Transactions!$I519,Store!$A$2:$A$181,Store!$B$2:$B$181,"Missing Store")</f>
        <v>FreshMart Hyderabad Heights</v>
      </c>
      <c r="K519" s="12" t="str">
        <f>_xlfn.XLOOKUP(Sales_Transactions!$I519,Store!$A$2:$A$181,Store!$D$2:$D$181,"East")</f>
        <v>South</v>
      </c>
      <c r="L519" s="12" t="s">
        <v>1982</v>
      </c>
      <c r="M519" s="12" t="s">
        <v>6175</v>
      </c>
      <c r="N519" s="12" t="str">
        <f>_xlfn.XLOOKUP(Sales_Transactions!$L519,Table12[Employee_ID],Table12[Department],"Missing Department")</f>
        <v>Cashier</v>
      </c>
      <c r="O519" s="12">
        <v>5</v>
      </c>
      <c r="P519" s="13">
        <v>510.63</v>
      </c>
      <c r="Q519" s="12">
        <v>5</v>
      </c>
      <c r="R519" s="13">
        <v>127.66</v>
      </c>
      <c r="S519" s="13">
        <v>2789.31</v>
      </c>
      <c r="T519" s="13">
        <v>1827.85</v>
      </c>
      <c r="U519" s="13">
        <v>961.46</v>
      </c>
      <c r="V519" s="12" t="s">
        <v>47</v>
      </c>
      <c r="W519" s="12" t="s">
        <v>24</v>
      </c>
      <c r="X519" s="12" t="s">
        <v>25</v>
      </c>
      <c r="Y519" s="12" t="s">
        <v>2027</v>
      </c>
      <c r="Z519" s="12" t="s">
        <v>27</v>
      </c>
    </row>
    <row r="520" spans="1:26" x14ac:dyDescent="0.3">
      <c r="A520" s="14" t="s">
        <v>2187</v>
      </c>
      <c r="B520" s="15">
        <v>45989</v>
      </c>
      <c r="C520" s="16" t="s">
        <v>152</v>
      </c>
      <c r="D520" s="16" t="str">
        <f>_xlfn.XLOOKUP(Sales_Transactions!$C520,Customer!$A$2:$A$701,Customer!$B$2:$B$701,"Missing")</f>
        <v>Balamurugan Menon</v>
      </c>
      <c r="E520" s="38" t="str">
        <f>_xlfn.XLOOKUP(Table14[[#This Row],[Customer_ID]],Table10[Customer_ID],Table10[Membership],"Missing Membership")</f>
        <v>Gold</v>
      </c>
      <c r="F520" s="14" t="s">
        <v>604</v>
      </c>
      <c r="G520" s="16" t="str">
        <f>_xlfn.XLOOKUP(Sales_Transactions!$F520,Products!$A$2:$A$151,Products!$B$2:$B$151,"missing product")</f>
        <v>Organic Fresh Fresh Vegetables 200g</v>
      </c>
      <c r="H520" s="16" t="str">
        <f>_xlfn.XLOOKUP(Sales_Transactions!$F520,Table9[Product_ID],Table9[Category],"Missing Catogory")</f>
        <v>Vegetables</v>
      </c>
      <c r="I520" s="16" t="s">
        <v>633</v>
      </c>
      <c r="J520" s="16" t="str">
        <f>_xlfn.XLOOKUP(Sales_Transactions!$I520,Store!$A$2:$A$181,Store!$B$2:$B$181,"Missing Store")</f>
        <v>FreshMart Kochi Colony</v>
      </c>
      <c r="K520" s="16" t="str">
        <f>_xlfn.XLOOKUP(Sales_Transactions!$I520,Store!$A$2:$A$181,Store!$D$2:$D$181,"East")</f>
        <v>South</v>
      </c>
      <c r="L520" s="16" t="s">
        <v>634</v>
      </c>
      <c r="M520" s="16" t="s">
        <v>6231</v>
      </c>
      <c r="N520" s="16" t="str">
        <f>_xlfn.XLOOKUP(Sales_Transactions!$L520,Table12[Employee_ID],Table12[Department],"Missing Department")</f>
        <v>Inventory</v>
      </c>
      <c r="O520" s="16">
        <v>6</v>
      </c>
      <c r="P520" s="17">
        <v>77.52</v>
      </c>
      <c r="Q520" s="16">
        <v>0</v>
      </c>
      <c r="R520" s="17">
        <v>0</v>
      </c>
      <c r="S520" s="17">
        <v>465.12</v>
      </c>
      <c r="T520" s="17">
        <v>372.84</v>
      </c>
      <c r="U520" s="17">
        <v>92.28</v>
      </c>
      <c r="V520" s="16" t="s">
        <v>47</v>
      </c>
      <c r="W520" s="16" t="s">
        <v>24</v>
      </c>
      <c r="X520" s="16" t="s">
        <v>25</v>
      </c>
      <c r="Y520" s="16" t="s">
        <v>1750</v>
      </c>
      <c r="Z520" s="16" t="s">
        <v>49</v>
      </c>
    </row>
    <row r="521" spans="1:26" x14ac:dyDescent="0.3">
      <c r="A521" s="10" t="s">
        <v>2189</v>
      </c>
      <c r="B521" s="11">
        <v>45791</v>
      </c>
      <c r="C521" s="12" t="s">
        <v>875</v>
      </c>
      <c r="D521" s="12" t="str">
        <f>_xlfn.XLOOKUP(Sales_Transactions!$C521,Customer!$A$2:$A$701,Customer!$B$2:$B$701,"Missing")</f>
        <v>Arun Iyer</v>
      </c>
      <c r="E521" s="39" t="str">
        <f>_xlfn.XLOOKUP(Table14[[#This Row],[Customer_ID]],Table10[Customer_ID],Table10[Membership],"Missing Membership")</f>
        <v>Gold</v>
      </c>
      <c r="F521" s="10" t="s">
        <v>754</v>
      </c>
      <c r="G521" s="12" t="str">
        <f>_xlfn.XLOOKUP(Sales_Transactions!$F521,Products!$A$2:$A$151,Products!$B$2:$B$151,"missing product")</f>
        <v>MDH Powdered Spices 200g</v>
      </c>
      <c r="H521" s="12" t="str">
        <f>_xlfn.XLOOKUP(Sales_Transactions!$F521,Table9[Product_ID],Table9[Category],"Missing Catogory")</f>
        <v>Masala</v>
      </c>
      <c r="I521" s="12" t="s">
        <v>950</v>
      </c>
      <c r="J521" s="12" t="str">
        <f>_xlfn.XLOOKUP(Sales_Transactions!$I521,Store!$A$2:$A$181,Store!$B$2:$B$181,"Missing Store")</f>
        <v>FreshMart Mysuru Square</v>
      </c>
      <c r="K521" s="12" t="str">
        <f>_xlfn.XLOOKUP(Sales_Transactions!$I521,Store!$A$2:$A$181,Store!$D$2:$D$181,"East")</f>
        <v>South</v>
      </c>
      <c r="L521" s="12" t="s">
        <v>2190</v>
      </c>
      <c r="M521" s="12" t="s">
        <v>6344</v>
      </c>
      <c r="N521" s="12" t="str">
        <f>_xlfn.XLOOKUP(Sales_Transactions!$L521,Table12[Employee_ID],Table12[Department],"Missing Department")</f>
        <v>Billing</v>
      </c>
      <c r="O521" s="12">
        <v>5</v>
      </c>
      <c r="P521" s="13">
        <v>480.43</v>
      </c>
      <c r="Q521" s="12">
        <v>15</v>
      </c>
      <c r="R521" s="13">
        <v>360.32</v>
      </c>
      <c r="S521" s="13">
        <v>2041.83</v>
      </c>
      <c r="T521" s="13">
        <v>1759.35</v>
      </c>
      <c r="U521" s="13">
        <v>282.48</v>
      </c>
      <c r="V521" s="12" t="s">
        <v>47</v>
      </c>
      <c r="W521" s="12" t="s">
        <v>24</v>
      </c>
      <c r="X521" s="12" t="s">
        <v>25</v>
      </c>
      <c r="Y521" s="12" t="s">
        <v>1993</v>
      </c>
      <c r="Z521" s="12" t="s">
        <v>49</v>
      </c>
    </row>
    <row r="522" spans="1:26" x14ac:dyDescent="0.3">
      <c r="A522" s="14" t="s">
        <v>2203</v>
      </c>
      <c r="B522" s="15">
        <v>45997</v>
      </c>
      <c r="C522" s="16" t="s">
        <v>1227</v>
      </c>
      <c r="D522" s="16" t="str">
        <f>_xlfn.XLOOKUP(Sales_Transactions!$C522,Customer!$A$2:$A$701,Customer!$B$2:$B$701,"Missing")</f>
        <v>Tara Chettiar</v>
      </c>
      <c r="E522" s="38" t="str">
        <f>_xlfn.XLOOKUP(Table14[[#This Row],[Customer_ID]],Table10[Customer_ID],Table10[Membership],"Missing Membership")</f>
        <v>Gold</v>
      </c>
      <c r="F522" s="14" t="s">
        <v>542</v>
      </c>
      <c r="G522" s="16" t="str">
        <f>_xlfn.XLOOKUP(Sales_Transactions!$F522,Products!$A$2:$A$151,Products!$B$2:$B$151,"missing product")</f>
        <v>Patanjali Soap Combo</v>
      </c>
      <c r="H522" s="16" t="str">
        <f>_xlfn.XLOOKUP(Sales_Transactions!$F522,Table9[Product_ID],Table9[Category],"Missing Catogory")</f>
        <v>Personal Care</v>
      </c>
      <c r="I522" s="16" t="s">
        <v>699</v>
      </c>
      <c r="J522" s="16" t="str">
        <f>_xlfn.XLOOKUP(Sales_Transactions!$I522,Store!$A$2:$A$181,Store!$B$2:$B$181,"Missing Store")</f>
        <v>FreshMart Mumbai Colony</v>
      </c>
      <c r="K522" s="16" t="str">
        <f>_xlfn.XLOOKUP(Sales_Transactions!$I522,Store!$A$2:$A$181,Store!$D$2:$D$181,"East")</f>
        <v>West</v>
      </c>
      <c r="L522" s="16" t="s">
        <v>1479</v>
      </c>
      <c r="M522" s="16" t="s">
        <v>6266</v>
      </c>
      <c r="N522" s="16" t="str">
        <f>_xlfn.XLOOKUP(Sales_Transactions!$L522,Table12[Employee_ID],Table12[Department],"Missing Department")</f>
        <v>Cashier</v>
      </c>
      <c r="O522" s="16">
        <v>4</v>
      </c>
      <c r="P522" s="17">
        <v>419.04</v>
      </c>
      <c r="Q522" s="16">
        <v>20</v>
      </c>
      <c r="R522" s="17">
        <v>335.23</v>
      </c>
      <c r="S522" s="17">
        <v>1542.07</v>
      </c>
      <c r="T522" s="17">
        <v>1102.68</v>
      </c>
      <c r="U522" s="17">
        <v>439.39</v>
      </c>
      <c r="V522" s="16" t="s">
        <v>47</v>
      </c>
      <c r="W522" s="16" t="s">
        <v>24</v>
      </c>
      <c r="X522" s="16" t="s">
        <v>25</v>
      </c>
      <c r="Y522" s="16" t="s">
        <v>1460</v>
      </c>
      <c r="Z522" s="16" t="s">
        <v>27</v>
      </c>
    </row>
    <row r="523" spans="1:26" x14ac:dyDescent="0.3">
      <c r="A523" s="10" t="s">
        <v>2210</v>
      </c>
      <c r="B523" s="11">
        <v>45951</v>
      </c>
      <c r="C523" s="12" t="s">
        <v>252</v>
      </c>
      <c r="D523" s="12" t="str">
        <f>_xlfn.XLOOKUP(Sales_Transactions!$C523,Customer!$A$2:$A$701,Customer!$B$2:$B$701,"Missing")</f>
        <v>Sudha Mudaliar</v>
      </c>
      <c r="E523" s="39" t="str">
        <f>_xlfn.XLOOKUP(Table14[[#This Row],[Customer_ID]],Table10[Customer_ID],Table10[Membership],"Missing Membership")</f>
        <v>Gold</v>
      </c>
      <c r="F523" s="10" t="s">
        <v>113</v>
      </c>
      <c r="G523" s="12" t="str">
        <f>_xlfn.XLOOKUP(Sales_Transactions!$F523,Products!$A$2:$A$151,Products!$B$2:$B$151,"missing product")</f>
        <v>Aachi Powdered Spices Pack</v>
      </c>
      <c r="H523" s="12" t="str">
        <f>_xlfn.XLOOKUP(Sales_Transactions!$F523,Table9[Product_ID],Table9[Category],"Missing Catogory")</f>
        <v>Masala</v>
      </c>
      <c r="I523" s="12" t="s">
        <v>1680</v>
      </c>
      <c r="J523" s="12" t="str">
        <f>_xlfn.XLOOKUP(Sales_Transactions!$I523,Store!$A$2:$A$181,Store!$B$2:$B$181,"Missing Store")</f>
        <v>FreshMart Hyderabad Market</v>
      </c>
      <c r="K523" s="12" t="str">
        <f>_xlfn.XLOOKUP(Sales_Transactions!$I523,Store!$A$2:$A$181,Store!$D$2:$D$181,"East")</f>
        <v>South</v>
      </c>
      <c r="L523" s="12" t="s">
        <v>534</v>
      </c>
      <c r="M523" s="12" t="s">
        <v>6294</v>
      </c>
      <c r="N523" s="12" t="str">
        <f>_xlfn.XLOOKUP(Sales_Transactions!$L523,Table12[Employee_ID],Table12[Department],"Missing Department")</f>
        <v>Sales</v>
      </c>
      <c r="O523" s="12">
        <v>4</v>
      </c>
      <c r="P523" s="13">
        <v>270.33</v>
      </c>
      <c r="Q523" s="12">
        <v>0</v>
      </c>
      <c r="R523" s="13">
        <v>0</v>
      </c>
      <c r="S523" s="13">
        <v>1081.32</v>
      </c>
      <c r="T523" s="13">
        <v>762.96</v>
      </c>
      <c r="U523" s="13">
        <v>318.36</v>
      </c>
      <c r="V523" s="12" t="s">
        <v>47</v>
      </c>
      <c r="W523" s="12" t="s">
        <v>24</v>
      </c>
      <c r="X523" s="12" t="s">
        <v>25</v>
      </c>
      <c r="Y523" s="12" t="s">
        <v>1513</v>
      </c>
      <c r="Z523" s="12" t="s">
        <v>49</v>
      </c>
    </row>
    <row r="524" spans="1:26" x14ac:dyDescent="0.3">
      <c r="A524" s="14" t="s">
        <v>2221</v>
      </c>
      <c r="B524" s="15">
        <v>46094</v>
      </c>
      <c r="C524" s="16" t="s">
        <v>258</v>
      </c>
      <c r="D524" s="16" t="str">
        <f>_xlfn.XLOOKUP(Sales_Transactions!$C524,Customer!$A$2:$A$701,Customer!$B$2:$B$701,"Missing")</f>
        <v>Suresh Menon</v>
      </c>
      <c r="E524" s="38" t="str">
        <f>_xlfn.XLOOKUP(Table14[[#This Row],[Customer_ID]],Table10[Customer_ID],Table10[Membership],"Missing Membership")</f>
        <v>Gold</v>
      </c>
      <c r="F524" s="14" t="s">
        <v>1096</v>
      </c>
      <c r="G524" s="16" t="str">
        <f>_xlfn.XLOOKUP(Sales_Transactions!$F524,Products!$A$2:$A$151,Products!$B$2:$B$151,"missing product")</f>
        <v>Aachi Idli Rice Combo</v>
      </c>
      <c r="H524" s="16" t="str">
        <f>_xlfn.XLOOKUP(Sales_Transactions!$F524,Table9[Product_ID],Table9[Category],"Missing Catogory")</f>
        <v>Rice</v>
      </c>
      <c r="I524" s="16" t="s">
        <v>575</v>
      </c>
      <c r="J524" s="16" t="str">
        <f>_xlfn.XLOOKUP(Sales_Transactions!$I524,Store!$A$2:$A$181,Store!$B$2:$B$181,"Missing Store")</f>
        <v>FreshMart Ahmedabad Arcade</v>
      </c>
      <c r="K524" s="16" t="str">
        <f>_xlfn.XLOOKUP(Sales_Transactions!$I524,Store!$A$2:$A$181,Store!$D$2:$D$181,"East")</f>
        <v>West</v>
      </c>
      <c r="L524" s="16" t="s">
        <v>840</v>
      </c>
      <c r="M524" s="16" t="s">
        <v>6241</v>
      </c>
      <c r="N524" s="16" t="str">
        <f>_xlfn.XLOOKUP(Sales_Transactions!$L524,Table12[Employee_ID],Table12[Department],"Missing Department")</f>
        <v>Operations</v>
      </c>
      <c r="O524" s="16">
        <v>3</v>
      </c>
      <c r="P524" s="17">
        <v>431.28</v>
      </c>
      <c r="Q524" s="16">
        <v>0</v>
      </c>
      <c r="R524" s="17">
        <v>0</v>
      </c>
      <c r="S524" s="17">
        <v>1293.8399999999999</v>
      </c>
      <c r="T524" s="17">
        <v>1045.23</v>
      </c>
      <c r="U524" s="17">
        <v>248.61</v>
      </c>
      <c r="V524" s="16" t="s">
        <v>47</v>
      </c>
      <c r="W524" s="16" t="s">
        <v>24</v>
      </c>
      <c r="X524" s="16" t="s">
        <v>25</v>
      </c>
      <c r="Y524" s="16" t="s">
        <v>1485</v>
      </c>
      <c r="Z524" s="16" t="s">
        <v>49</v>
      </c>
    </row>
    <row r="525" spans="1:26" x14ac:dyDescent="0.3">
      <c r="A525" s="10" t="s">
        <v>2222</v>
      </c>
      <c r="B525" s="11">
        <v>45941</v>
      </c>
      <c r="C525" s="12" t="s">
        <v>307</v>
      </c>
      <c r="D525" s="12" t="str">
        <f>_xlfn.XLOOKUP(Sales_Transactions!$C525,Customer!$A$2:$A$701,Customer!$B$2:$B$701,"Missing")</f>
        <v>Lalitha Nathan</v>
      </c>
      <c r="E525" s="39" t="str">
        <f>_xlfn.XLOOKUP(Table14[[#This Row],[Customer_ID]],Table10[Customer_ID],Table10[Membership],"Missing Membership")</f>
        <v>Gold</v>
      </c>
      <c r="F525" s="10" t="s">
        <v>651</v>
      </c>
      <c r="G525" s="12" t="str">
        <f>_xlfn.XLOOKUP(Sales_Transactions!$F525,Products!$A$2:$A$151,Products!$B$2:$B$151,"missing product")</f>
        <v>Idhayam Gingelly Oil 1kg</v>
      </c>
      <c r="H525" s="12" t="str">
        <f>_xlfn.XLOOKUP(Sales_Transactions!$F525,Table9[Product_ID],Table9[Category],"Missing Catogory")</f>
        <v>Oil</v>
      </c>
      <c r="I525" s="12" t="s">
        <v>605</v>
      </c>
      <c r="J525" s="12" t="str">
        <f>_xlfn.XLOOKUP(Sales_Transactions!$I525,Store!$A$2:$A$181,Store!$B$2:$B$181,"Missing Store")</f>
        <v>FreshMart Surat Plaza</v>
      </c>
      <c r="K525" s="12" t="str">
        <f>_xlfn.XLOOKUP(Sales_Transactions!$I525,Store!$A$2:$A$181,Store!$D$2:$D$181,"East")</f>
        <v>West</v>
      </c>
      <c r="L525" s="12" t="s">
        <v>629</v>
      </c>
      <c r="M525" s="12" t="s">
        <v>6211</v>
      </c>
      <c r="N525" s="12" t="str">
        <f>_xlfn.XLOOKUP(Sales_Transactions!$L525,Table12[Employee_ID],Table12[Department],"Missing Department")</f>
        <v>Sales</v>
      </c>
      <c r="O525" s="12">
        <v>4</v>
      </c>
      <c r="P525" s="13">
        <v>369.14</v>
      </c>
      <c r="Q525" s="12">
        <v>10</v>
      </c>
      <c r="R525" s="13">
        <v>147.66</v>
      </c>
      <c r="S525" s="13">
        <v>1528.23</v>
      </c>
      <c r="T525" s="13">
        <v>1161.32</v>
      </c>
      <c r="U525" s="13">
        <v>366.91</v>
      </c>
      <c r="V525" s="12" t="s">
        <v>47</v>
      </c>
      <c r="W525" s="12" t="s">
        <v>24</v>
      </c>
      <c r="X525" s="12" t="s">
        <v>33</v>
      </c>
      <c r="Y525" s="12" t="s">
        <v>2223</v>
      </c>
      <c r="Z525" s="12" t="s">
        <v>27</v>
      </c>
    </row>
    <row r="526" spans="1:26" x14ac:dyDescent="0.3">
      <c r="A526" s="14" t="s">
        <v>2224</v>
      </c>
      <c r="B526" s="15">
        <v>45931</v>
      </c>
      <c r="C526" s="16" t="s">
        <v>1095</v>
      </c>
      <c r="D526" s="16" t="str">
        <f>_xlfn.XLOOKUP(Sales_Transactions!$C526,Customer!$A$2:$A$701,Customer!$B$2:$B$701,"Missing")</f>
        <v>Thenmozhi Sharma</v>
      </c>
      <c r="E526" s="38" t="str">
        <f>_xlfn.XLOOKUP(Table14[[#This Row],[Customer_ID]],Table10[Customer_ID],Table10[Membership],"Missing Membership")</f>
        <v>Silver</v>
      </c>
      <c r="F526" s="14" t="s">
        <v>492</v>
      </c>
      <c r="G526" s="16" t="str">
        <f>_xlfn.XLOOKUP(Sales_Transactions!$F526,Products!$A$2:$A$151,Products!$B$2:$B$151,"missing product")</f>
        <v>Aavin Cheese 200g</v>
      </c>
      <c r="H526" s="16" t="str">
        <f>_xlfn.XLOOKUP(Sales_Transactions!$F526,Table9[Product_ID],Table9[Category],"Missing Catogory")</f>
        <v>Dairy</v>
      </c>
      <c r="I526" s="16" t="s">
        <v>1189</v>
      </c>
      <c r="J526" s="16" t="str">
        <f>_xlfn.XLOOKUP(Sales_Transactions!$I526,Store!$A$2:$A$181,Store!$B$2:$B$181,"Missing Store")</f>
        <v>FreshMart Guwahati Heights</v>
      </c>
      <c r="K526" s="16" t="str">
        <f>_xlfn.XLOOKUP(Sales_Transactions!$I526,Store!$A$2:$A$181,Store!$D$2:$D$181,"East")</f>
        <v>East</v>
      </c>
      <c r="L526" s="16" t="s">
        <v>1190</v>
      </c>
      <c r="M526" s="16" t="s">
        <v>5977</v>
      </c>
      <c r="N526" s="16" t="str">
        <f>_xlfn.XLOOKUP(Sales_Transactions!$L526,Table12[Employee_ID],Table12[Department],"Missing Department")</f>
        <v>Store Manager</v>
      </c>
      <c r="O526" s="16">
        <v>3</v>
      </c>
      <c r="P526" s="17">
        <v>232.58</v>
      </c>
      <c r="Q526" s="16">
        <v>0</v>
      </c>
      <c r="R526" s="17">
        <v>0</v>
      </c>
      <c r="S526" s="17">
        <v>697.74</v>
      </c>
      <c r="T526" s="17">
        <v>573.6</v>
      </c>
      <c r="U526" s="17">
        <v>124.14</v>
      </c>
      <c r="V526" s="16" t="s">
        <v>47</v>
      </c>
      <c r="W526" s="16" t="s">
        <v>24</v>
      </c>
      <c r="X526" s="16" t="s">
        <v>55</v>
      </c>
      <c r="Y526" s="16" t="s">
        <v>1645</v>
      </c>
      <c r="Z526" s="16" t="s">
        <v>49</v>
      </c>
    </row>
    <row r="527" spans="1:26" x14ac:dyDescent="0.3">
      <c r="A527" s="10" t="s">
        <v>2225</v>
      </c>
      <c r="B527" s="11">
        <v>45932</v>
      </c>
      <c r="C527" s="12" t="s">
        <v>1494</v>
      </c>
      <c r="D527" s="12" t="str">
        <f>_xlfn.XLOOKUP(Sales_Transactions!$C527,Customer!$A$2:$A$701,Customer!$B$2:$B$701,"Missing")</f>
        <v>Malathi Gupta</v>
      </c>
      <c r="E527" s="39" t="str">
        <f>_xlfn.XLOOKUP(Table14[[#This Row],[Customer_ID]],Table10[Customer_ID],Table10[Membership],"Missing Membership")</f>
        <v>Gold</v>
      </c>
      <c r="F527" s="10" t="s">
        <v>253</v>
      </c>
      <c r="G527" s="12" t="str">
        <f>_xlfn.XLOOKUP(Sales_Transactions!$F527,Products!$A$2:$A$151,Products!$B$2:$B$151,"missing product")</f>
        <v>Gold Winner Coconut Oil 2kg v2</v>
      </c>
      <c r="H527" s="12" t="str">
        <f>_xlfn.XLOOKUP(Sales_Transactions!$F527,Table9[Product_ID],Table9[Category],"Missing Catogory")</f>
        <v>Oil</v>
      </c>
      <c r="I527" s="12" t="s">
        <v>60</v>
      </c>
      <c r="J527" s="12" t="str">
        <f>_xlfn.XLOOKUP(Sales_Transactions!$I527,Store!$A$2:$A$181,Store!$B$2:$B$181,"Missing Store")</f>
        <v>FreshMart Tiruppur Enclave</v>
      </c>
      <c r="K527" s="12" t="str">
        <f>_xlfn.XLOOKUP(Sales_Transactions!$I527,Store!$A$2:$A$181,Store!$D$2:$D$181,"East")</f>
        <v>South</v>
      </c>
      <c r="L527" s="12" t="s">
        <v>1261</v>
      </c>
      <c r="M527" s="12" t="s">
        <v>4728</v>
      </c>
      <c r="N527" s="12" t="str">
        <f>_xlfn.XLOOKUP(Sales_Transactions!$L527,Table12[Employee_ID],Table12[Department],"Missing Department")</f>
        <v>Billing</v>
      </c>
      <c r="O527" s="12">
        <v>5</v>
      </c>
      <c r="P527" s="13">
        <v>240.8</v>
      </c>
      <c r="Q527" s="12">
        <v>10</v>
      </c>
      <c r="R527" s="13">
        <v>120.4</v>
      </c>
      <c r="S527" s="13">
        <v>1083.5999999999999</v>
      </c>
      <c r="T527" s="13">
        <v>977.2</v>
      </c>
      <c r="U527" s="13">
        <v>106.4</v>
      </c>
      <c r="V527" s="12" t="s">
        <v>47</v>
      </c>
      <c r="W527" s="12" t="s">
        <v>24</v>
      </c>
      <c r="X527" s="12" t="s">
        <v>55</v>
      </c>
      <c r="Y527" s="12" t="s">
        <v>1409</v>
      </c>
      <c r="Z527" s="12" t="s">
        <v>49</v>
      </c>
    </row>
    <row r="528" spans="1:26" x14ac:dyDescent="0.3">
      <c r="A528" s="14" t="s">
        <v>2229</v>
      </c>
      <c r="B528" s="15">
        <v>45876</v>
      </c>
      <c r="C528" s="16" t="s">
        <v>1451</v>
      </c>
      <c r="D528" s="16" t="str">
        <f>_xlfn.XLOOKUP(Sales_Transactions!$C528,Customer!$A$2:$A$701,Customer!$B$2:$B$701,"Missing")</f>
        <v>Kamala Subramaniam</v>
      </c>
      <c r="E528" s="38" t="str">
        <f>_xlfn.XLOOKUP(Table14[[#This Row],[Customer_ID]],Table10[Customer_ID],Table10[Membership],"Missing Membership")</f>
        <v>Silver</v>
      </c>
      <c r="F528" s="14" t="s">
        <v>95</v>
      </c>
      <c r="G528" s="16" t="str">
        <f>_xlfn.XLOOKUP(Sales_Transactions!$F528,Products!$A$2:$A$151,Products!$B$2:$B$151,"missing product")</f>
        <v>Lizol Dishwash 200g</v>
      </c>
      <c r="H528" s="16" t="str">
        <f>_xlfn.XLOOKUP(Sales_Transactions!$F528,Table9[Product_ID],Table9[Category],"Missing Catogory")</f>
        <v>Cleaning</v>
      </c>
      <c r="I528" s="16" t="s">
        <v>703</v>
      </c>
      <c r="J528" s="16" t="str">
        <f>_xlfn.XLOOKUP(Sales_Transactions!$I528,Store!$A$2:$A$181,Store!$B$2:$B$181,"Missing Store")</f>
        <v>FreshMart Bengaluru Nagar</v>
      </c>
      <c r="K528" s="16" t="str">
        <f>_xlfn.XLOOKUP(Sales_Transactions!$I528,Store!$A$2:$A$181,Store!$D$2:$D$181,"East")</f>
        <v>South</v>
      </c>
      <c r="L528" s="16" t="s">
        <v>1716</v>
      </c>
      <c r="M528" s="16" t="s">
        <v>6359</v>
      </c>
      <c r="N528" s="16" t="str">
        <f>_xlfn.XLOOKUP(Sales_Transactions!$L528,Table12[Employee_ID],Table12[Department],"Missing Department")</f>
        <v>Sales</v>
      </c>
      <c r="O528" s="16">
        <v>3</v>
      </c>
      <c r="P528" s="17">
        <v>522.78</v>
      </c>
      <c r="Q528" s="16">
        <v>15</v>
      </c>
      <c r="R528" s="17">
        <v>235.25</v>
      </c>
      <c r="S528" s="17">
        <v>1333.09</v>
      </c>
      <c r="T528" s="17">
        <v>1187.6099999999999</v>
      </c>
      <c r="U528" s="17">
        <v>145.47999999999999</v>
      </c>
      <c r="V528" s="16" t="s">
        <v>47</v>
      </c>
      <c r="W528" s="16" t="s">
        <v>24</v>
      </c>
      <c r="X528" s="16" t="s">
        <v>33</v>
      </c>
      <c r="Y528" s="16" t="s">
        <v>1551</v>
      </c>
      <c r="Z528" s="16" t="s">
        <v>49</v>
      </c>
    </row>
    <row r="529" spans="1:26" x14ac:dyDescent="0.3">
      <c r="A529" s="10" t="s">
        <v>2232</v>
      </c>
      <c r="B529" s="11">
        <v>45846</v>
      </c>
      <c r="C529" s="12" t="s">
        <v>2233</v>
      </c>
      <c r="D529" s="12" t="str">
        <f>_xlfn.XLOOKUP(Sales_Transactions!$C529,Customer!$A$2:$A$701,Customer!$B$2:$B$701,"Missing")</f>
        <v>Venkat Devi</v>
      </c>
      <c r="E529" s="39" t="str">
        <f>_xlfn.XLOOKUP(Table14[[#This Row],[Customer_ID]],Table10[Customer_ID],Table10[Membership],"Missing Membership")</f>
        <v>Bronze</v>
      </c>
      <c r="F529" s="10" t="s">
        <v>1473</v>
      </c>
      <c r="G529" s="12" t="str">
        <f>_xlfn.XLOOKUP(Sales_Transactions!$F529,Products!$A$2:$A$151,Products!$B$2:$B$151,"missing product")</f>
        <v>Fortune Gingelly Oil 200g</v>
      </c>
      <c r="H529" s="12" t="str">
        <f>_xlfn.XLOOKUP(Sales_Transactions!$F529,Table9[Product_ID],Table9[Category],"Missing Catogory")</f>
        <v>Oil</v>
      </c>
      <c r="I529" s="12" t="s">
        <v>950</v>
      </c>
      <c r="J529" s="12" t="str">
        <f>_xlfn.XLOOKUP(Sales_Transactions!$I529,Store!$A$2:$A$181,Store!$B$2:$B$181,"Missing Store")</f>
        <v>FreshMart Mysuru Square</v>
      </c>
      <c r="K529" s="12" t="str">
        <f>_xlfn.XLOOKUP(Sales_Transactions!$I529,Store!$A$2:$A$181,Store!$D$2:$D$181,"East")</f>
        <v>South</v>
      </c>
      <c r="L529" s="12" t="s">
        <v>1653</v>
      </c>
      <c r="M529" s="12" t="s">
        <v>6034</v>
      </c>
      <c r="N529" s="12" t="str">
        <f>_xlfn.XLOOKUP(Sales_Transactions!$L529,Table12[Employee_ID],Table12[Department],"Missing Department")</f>
        <v>Cashier</v>
      </c>
      <c r="O529" s="12">
        <v>4</v>
      </c>
      <c r="P529" s="13">
        <v>183.39</v>
      </c>
      <c r="Q529" s="12">
        <v>5</v>
      </c>
      <c r="R529" s="13">
        <v>36.68</v>
      </c>
      <c r="S529" s="13">
        <v>696.88</v>
      </c>
      <c r="T529" s="13">
        <v>633.72</v>
      </c>
      <c r="U529" s="13">
        <v>63.16</v>
      </c>
      <c r="V529" s="12" t="s">
        <v>47</v>
      </c>
      <c r="W529" s="12" t="s">
        <v>24</v>
      </c>
      <c r="X529" s="12" t="s">
        <v>25</v>
      </c>
      <c r="Y529" s="12" t="s">
        <v>643</v>
      </c>
      <c r="Z529" s="12" t="s">
        <v>49</v>
      </c>
    </row>
    <row r="530" spans="1:26" x14ac:dyDescent="0.3">
      <c r="A530" s="14" t="s">
        <v>2234</v>
      </c>
      <c r="B530" s="15">
        <v>45955</v>
      </c>
      <c r="C530" s="16" t="s">
        <v>2111</v>
      </c>
      <c r="D530" s="16" t="str">
        <f>_xlfn.XLOOKUP(Sales_Transactions!$C530,Customer!$A$2:$A$701,Customer!$B$2:$B$701,"Missing")</f>
        <v>Banu Subramaniam</v>
      </c>
      <c r="E530" s="38" t="str">
        <f>_xlfn.XLOOKUP(Table14[[#This Row],[Customer_ID]],Table10[Customer_ID],Table10[Membership],"Missing Membership")</f>
        <v>Gold</v>
      </c>
      <c r="F530" s="14" t="s">
        <v>405</v>
      </c>
      <c r="G530" s="16" t="str">
        <f>_xlfn.XLOOKUP(Sales_Transactions!$F530,Products!$A$2:$A$151,Products!$B$2:$B$151,"missing product")</f>
        <v>Britannia Buns Pack</v>
      </c>
      <c r="H530" s="16" t="str">
        <f>_xlfn.XLOOKUP(Sales_Transactions!$F530,Table9[Product_ID],Table9[Category],"Missing Catogory")</f>
        <v>Bakery</v>
      </c>
      <c r="I530" s="16" t="s">
        <v>243</v>
      </c>
      <c r="J530" s="16" t="str">
        <f>_xlfn.XLOOKUP(Sales_Transactions!$I530,Store!$A$2:$A$181,Store!$B$2:$B$181,"Missing Store")</f>
        <v>FreshMart Tiruppur Complex</v>
      </c>
      <c r="K530" s="16" t="str">
        <f>_xlfn.XLOOKUP(Sales_Transactions!$I530,Store!$A$2:$A$181,Store!$D$2:$D$181,"East")</f>
        <v>South</v>
      </c>
      <c r="L530" s="16" t="s">
        <v>239</v>
      </c>
      <c r="M530" s="16" t="s">
        <v>6235</v>
      </c>
      <c r="N530" s="16" t="str">
        <f>_xlfn.XLOOKUP(Sales_Transactions!$L530,Table12[Employee_ID],Table12[Department],"Missing Department")</f>
        <v>Sales</v>
      </c>
      <c r="O530" s="16">
        <v>8</v>
      </c>
      <c r="P530" s="17">
        <v>486.77</v>
      </c>
      <c r="Q530" s="16">
        <v>20</v>
      </c>
      <c r="R530" s="17">
        <v>778.83</v>
      </c>
      <c r="S530" s="17">
        <v>3582.63</v>
      </c>
      <c r="T530" s="17">
        <v>2032.4</v>
      </c>
      <c r="U530" s="17">
        <v>1550.23</v>
      </c>
      <c r="V530" s="16" t="s">
        <v>47</v>
      </c>
      <c r="W530" s="16" t="s">
        <v>24</v>
      </c>
      <c r="X530" s="16" t="s">
        <v>33</v>
      </c>
      <c r="Y530" s="16" t="s">
        <v>2235</v>
      </c>
      <c r="Z530" s="16" t="s">
        <v>27</v>
      </c>
    </row>
    <row r="531" spans="1:26" x14ac:dyDescent="0.3">
      <c r="A531" s="10" t="s">
        <v>2260</v>
      </c>
      <c r="B531" s="11">
        <v>45881</v>
      </c>
      <c r="C531" s="12" t="s">
        <v>931</v>
      </c>
      <c r="D531" s="12" t="str">
        <f>_xlfn.XLOOKUP(Sales_Transactions!$C531,Customer!$A$2:$A$701,Customer!$B$2:$B$701,"Missing")</f>
        <v>Hemalatha Balan</v>
      </c>
      <c r="E531" s="39" t="str">
        <f>_xlfn.XLOOKUP(Table14[[#This Row],[Customer_ID]],Table10[Customer_ID],Table10[Membership],"Missing Membership")</f>
        <v>Gold</v>
      </c>
      <c r="F531" s="10" t="s">
        <v>529</v>
      </c>
      <c r="G531" s="12" t="str">
        <f>_xlfn.XLOOKUP(Sales_Transactions!$F531,Products!$A$2:$A$151,Products!$B$2:$B$151,"missing product")</f>
        <v>Cadbury Biscuits Pack</v>
      </c>
      <c r="H531" s="12" t="str">
        <f>_xlfn.XLOOKUP(Sales_Transactions!$F531,Table9[Product_ID],Table9[Category],"Missing Catogory")</f>
        <v>Snacks</v>
      </c>
      <c r="I531" s="12" t="s">
        <v>1901</v>
      </c>
      <c r="J531" s="12" t="str">
        <f>_xlfn.XLOOKUP(Sales_Transactions!$I531,Store!$A$2:$A$181,Store!$B$2:$B$181,"Missing Store")</f>
        <v>FreshMart Ahmedabad Heights</v>
      </c>
      <c r="K531" s="12" t="str">
        <f>_xlfn.XLOOKUP(Sales_Transactions!$I531,Store!$A$2:$A$181,Store!$D$2:$D$181,"East")</f>
        <v>West</v>
      </c>
      <c r="L531" s="12" t="s">
        <v>1312</v>
      </c>
      <c r="M531" s="12" t="s">
        <v>6249</v>
      </c>
      <c r="N531" s="12" t="str">
        <f>_xlfn.XLOOKUP(Sales_Transactions!$L531,Table12[Employee_ID],Table12[Department],"Missing Department")</f>
        <v>Operations</v>
      </c>
      <c r="O531" s="12">
        <v>8</v>
      </c>
      <c r="P531" s="13">
        <v>141.26</v>
      </c>
      <c r="Q531" s="12">
        <v>10</v>
      </c>
      <c r="R531" s="13">
        <v>113.01</v>
      </c>
      <c r="S531" s="13">
        <v>1017.07</v>
      </c>
      <c r="T531" s="13">
        <v>765.6</v>
      </c>
      <c r="U531" s="13">
        <v>251.47</v>
      </c>
      <c r="V531" s="12" t="s">
        <v>47</v>
      </c>
      <c r="W531" s="12" t="s">
        <v>24</v>
      </c>
      <c r="X531" s="12" t="s">
        <v>25</v>
      </c>
      <c r="Y531" s="12" t="s">
        <v>2261</v>
      </c>
      <c r="Z531" s="12" t="s">
        <v>49</v>
      </c>
    </row>
    <row r="532" spans="1:26" x14ac:dyDescent="0.3">
      <c r="A532" s="14" t="s">
        <v>2262</v>
      </c>
      <c r="B532" s="15">
        <v>45990</v>
      </c>
      <c r="C532" s="16" t="s">
        <v>342</v>
      </c>
      <c r="D532" s="16" t="str">
        <f>_xlfn.XLOOKUP(Sales_Transactions!$C532,Customer!$A$2:$A$701,Customer!$B$2:$B$701,"Missing")</f>
        <v>Elango Nair</v>
      </c>
      <c r="E532" s="38" t="str">
        <f>_xlfn.XLOOKUP(Table14[[#This Row],[Customer_ID]],Table10[Customer_ID],Table10[Membership],"Missing Membership")</f>
        <v>Gold</v>
      </c>
      <c r="F532" s="14" t="s">
        <v>904</v>
      </c>
      <c r="G532" s="16" t="str">
        <f>_xlfn.XLOOKUP(Sales_Transactions!$F532,Products!$A$2:$A$151,Products!$B$2:$B$151,"missing product")</f>
        <v>Nestle Curd 1kg</v>
      </c>
      <c r="H532" s="16" t="str">
        <f>_xlfn.XLOOKUP(Sales_Transactions!$F532,Table9[Product_ID],Table9[Category],"Missing Catogory")</f>
        <v>Dairy</v>
      </c>
      <c r="I532" s="16" t="s">
        <v>248</v>
      </c>
      <c r="J532" s="16" t="str">
        <f>_xlfn.XLOOKUP(Sales_Transactions!$I532,Store!$A$2:$A$181,Store!$B$2:$B$181,"Missing Store")</f>
        <v>FreshMart Mysuru Complex</v>
      </c>
      <c r="K532" s="16" t="str">
        <f>_xlfn.XLOOKUP(Sales_Transactions!$I532,Store!$A$2:$A$181,Store!$D$2:$D$181,"East")</f>
        <v>South</v>
      </c>
      <c r="L532" s="16" t="s">
        <v>249</v>
      </c>
      <c r="M532" s="16" t="s">
        <v>6299</v>
      </c>
      <c r="N532" s="16" t="str">
        <f>_xlfn.XLOOKUP(Sales_Transactions!$L532,Table12[Employee_ID],Table12[Department],"Missing Department")</f>
        <v>Inventory</v>
      </c>
      <c r="O532" s="16">
        <v>7</v>
      </c>
      <c r="P532" s="17">
        <v>533.58000000000004</v>
      </c>
      <c r="Q532" s="16">
        <v>0</v>
      </c>
      <c r="R532" s="17">
        <v>0</v>
      </c>
      <c r="S532" s="17">
        <v>4295.32</v>
      </c>
      <c r="T532" s="17">
        <v>2783.83</v>
      </c>
      <c r="U532" s="17">
        <v>1511.49</v>
      </c>
      <c r="V532" s="16" t="s">
        <v>47</v>
      </c>
      <c r="W532" s="16" t="s">
        <v>24</v>
      </c>
      <c r="X532" s="16" t="s">
        <v>25</v>
      </c>
      <c r="Y532" s="16" t="s">
        <v>2263</v>
      </c>
      <c r="Z532" s="16" t="s">
        <v>27</v>
      </c>
    </row>
    <row r="533" spans="1:26" x14ac:dyDescent="0.3">
      <c r="A533" s="10" t="s">
        <v>2319</v>
      </c>
      <c r="B533" s="11">
        <v>45998</v>
      </c>
      <c r="C533" s="12" t="s">
        <v>258</v>
      </c>
      <c r="D533" s="12" t="str">
        <f>_xlfn.XLOOKUP(Sales_Transactions!$C533,Customer!$A$2:$A$701,Customer!$B$2:$B$701,"Missing")</f>
        <v>Suresh Menon</v>
      </c>
      <c r="E533" s="39" t="str">
        <f>_xlfn.XLOOKUP(Table14[[#This Row],[Customer_ID]],Table10[Customer_ID],Table10[Membership],"Missing Membership")</f>
        <v>Gold</v>
      </c>
      <c r="F533" s="10" t="s">
        <v>214</v>
      </c>
      <c r="G533" s="12" t="str">
        <f>_xlfn.XLOOKUP(Sales_Transactions!$F533,Products!$A$2:$A$151,Products!$B$2:$B$151,"missing product")</f>
        <v>Cadbury Biscuits 250ml</v>
      </c>
      <c r="H533" s="12" t="str">
        <f>_xlfn.XLOOKUP(Sales_Transactions!$F533,Table9[Product_ID],Table9[Category],"Missing Catogory")</f>
        <v>Snacks</v>
      </c>
      <c r="I533" s="12" t="s">
        <v>85</v>
      </c>
      <c r="J533" s="12" t="str">
        <f>_xlfn.XLOOKUP(Sales_Transactions!$I533,Store!$A$2:$A$181,Store!$B$2:$B$181,"Missing Store")</f>
        <v>FreshMart Salem Crossing</v>
      </c>
      <c r="K533" s="12" t="str">
        <f>_xlfn.XLOOKUP(Sales_Transactions!$I533,Store!$A$2:$A$181,Store!$D$2:$D$181,"East")</f>
        <v>South</v>
      </c>
      <c r="L533" s="12" t="s">
        <v>86</v>
      </c>
      <c r="M533" s="12" t="s">
        <v>6274</v>
      </c>
      <c r="N533" s="12" t="str">
        <f>_xlfn.XLOOKUP(Sales_Transactions!$L533,Table12[Employee_ID],Table12[Department],"Missing Department")</f>
        <v>Billing</v>
      </c>
      <c r="O533" s="12">
        <v>8</v>
      </c>
      <c r="P533" s="13">
        <v>150.36000000000001</v>
      </c>
      <c r="Q533" s="12">
        <v>0</v>
      </c>
      <c r="R533" s="13">
        <v>0</v>
      </c>
      <c r="S533" s="13">
        <v>1383.31</v>
      </c>
      <c r="T533" s="13">
        <v>902.4</v>
      </c>
      <c r="U533" s="13">
        <v>480.91</v>
      </c>
      <c r="V533" s="12" t="s">
        <v>47</v>
      </c>
      <c r="W533" s="12" t="s">
        <v>24</v>
      </c>
      <c r="X533" s="12" t="s">
        <v>55</v>
      </c>
      <c r="Y533" s="12" t="s">
        <v>1210</v>
      </c>
      <c r="Z533" s="12" t="s">
        <v>27</v>
      </c>
    </row>
    <row r="534" spans="1:26" x14ac:dyDescent="0.3">
      <c r="A534" s="14" t="s">
        <v>2329</v>
      </c>
      <c r="B534" s="15">
        <v>45935</v>
      </c>
      <c r="C534" s="16" t="s">
        <v>413</v>
      </c>
      <c r="D534" s="16" t="str">
        <f>_xlfn.XLOOKUP(Sales_Transactions!$C534,Customer!$A$2:$A$701,Customer!$B$2:$B$701,"Missing")</f>
        <v>Gopal Prabhu</v>
      </c>
      <c r="E534" s="38" t="str">
        <f>_xlfn.XLOOKUP(Table14[[#This Row],[Customer_ID]],Table10[Customer_ID],Table10[Membership],"Missing Membership")</f>
        <v>Gold</v>
      </c>
      <c r="F534" s="14" t="s">
        <v>1381</v>
      </c>
      <c r="G534" s="16" t="str">
        <f>_xlfn.XLOOKUP(Sales_Transactions!$F534,Products!$A$2:$A$151,Products!$B$2:$B$151,"missing product")</f>
        <v>Parle Chocolates 500g</v>
      </c>
      <c r="H534" s="16" t="str">
        <f>_xlfn.XLOOKUP(Sales_Transactions!$F534,Table9[Product_ID],Table9[Category],"Missing Catogory")</f>
        <v>Snacks</v>
      </c>
      <c r="I534" s="16" t="s">
        <v>148</v>
      </c>
      <c r="J534" s="16" t="str">
        <f>_xlfn.XLOOKUP(Sales_Transactions!$I534,Store!$A$2:$A$181,Store!$B$2:$B$181,"Missing Store")</f>
        <v>FreshMart Tiruppur Heights</v>
      </c>
      <c r="K534" s="16" t="str">
        <f>_xlfn.XLOOKUP(Sales_Transactions!$I534,Store!$A$2:$A$181,Store!$D$2:$D$181,"East")</f>
        <v>South</v>
      </c>
      <c r="L534" s="16" t="s">
        <v>149</v>
      </c>
      <c r="M534" s="16" t="s">
        <v>6130</v>
      </c>
      <c r="N534" s="16" t="str">
        <f>_xlfn.XLOOKUP(Sales_Transactions!$L534,Table12[Employee_ID],Table12[Department],"Missing Department")</f>
        <v>Billing</v>
      </c>
      <c r="O534" s="16">
        <v>5</v>
      </c>
      <c r="P534" s="17">
        <v>337.13</v>
      </c>
      <c r="Q534" s="16">
        <v>0</v>
      </c>
      <c r="R534" s="17">
        <v>0</v>
      </c>
      <c r="S534" s="17">
        <v>1938.5</v>
      </c>
      <c r="T534" s="17">
        <v>1175.25</v>
      </c>
      <c r="U534" s="17">
        <v>763.25</v>
      </c>
      <c r="V534" s="16" t="s">
        <v>47</v>
      </c>
      <c r="W534" s="16" t="s">
        <v>24</v>
      </c>
      <c r="X534" s="16" t="s">
        <v>25</v>
      </c>
      <c r="Y534" s="16" t="s">
        <v>2330</v>
      </c>
      <c r="Z534" s="16" t="s">
        <v>27</v>
      </c>
    </row>
    <row r="535" spans="1:26" x14ac:dyDescent="0.3">
      <c r="A535" s="10" t="s">
        <v>2333</v>
      </c>
      <c r="B535" s="11">
        <v>45957</v>
      </c>
      <c r="C535" s="12" t="s">
        <v>196</v>
      </c>
      <c r="D535" s="12" t="str">
        <f>_xlfn.XLOOKUP(Sales_Transactions!$C535,Customer!$A$2:$A$701,Customer!$B$2:$B$701,"Missing")</f>
        <v>Karthik Nathan</v>
      </c>
      <c r="E535" s="39" t="str">
        <f>_xlfn.XLOOKUP(Table14[[#This Row],[Customer_ID]],Table10[Customer_ID],Table10[Membership],"Missing Membership")</f>
        <v>Bronze</v>
      </c>
      <c r="F535" s="10" t="s">
        <v>502</v>
      </c>
      <c r="G535" s="12" t="str">
        <f>_xlfn.XLOOKUP(Sales_Transactions!$F535,Products!$A$2:$A$151,Products!$B$2:$B$151,"missing product")</f>
        <v>Coca-Cola Coffee 500g</v>
      </c>
      <c r="H535" s="12" t="str">
        <f>_xlfn.XLOOKUP(Sales_Transactions!$F535,Table9[Product_ID],Table9[Category],"Missing Catogory")</f>
        <v>Beverages</v>
      </c>
      <c r="I535" s="12" t="s">
        <v>297</v>
      </c>
      <c r="J535" s="12" t="str">
        <f>_xlfn.XLOOKUP(Sales_Transactions!$I535,Store!$A$2:$A$181,Store!$B$2:$B$181,"Missing Store")</f>
        <v>FreshMart Kochi Circle</v>
      </c>
      <c r="K535" s="12" t="str">
        <f>_xlfn.XLOOKUP(Sales_Transactions!$I535,Store!$A$2:$A$181,Store!$D$2:$D$181,"East")</f>
        <v>South</v>
      </c>
      <c r="L535" s="12" t="s">
        <v>298</v>
      </c>
      <c r="M535" s="12" t="s">
        <v>6254</v>
      </c>
      <c r="N535" s="12" t="str">
        <f>_xlfn.XLOOKUP(Sales_Transactions!$L535,Table12[Employee_ID],Table12[Department],"Missing Department")</f>
        <v>Sales</v>
      </c>
      <c r="O535" s="12">
        <v>2</v>
      </c>
      <c r="P535" s="13">
        <v>503.36</v>
      </c>
      <c r="Q535" s="12">
        <v>0</v>
      </c>
      <c r="R535" s="13">
        <v>0</v>
      </c>
      <c r="S535" s="13">
        <v>1006.72</v>
      </c>
      <c r="T535" s="13">
        <v>779.6</v>
      </c>
      <c r="U535" s="13">
        <v>227.12</v>
      </c>
      <c r="V535" s="12" t="s">
        <v>47</v>
      </c>
      <c r="W535" s="12" t="s">
        <v>24</v>
      </c>
      <c r="X535" s="12" t="s">
        <v>33</v>
      </c>
      <c r="Y535" s="12" t="s">
        <v>2334</v>
      </c>
      <c r="Z535" s="12" t="s">
        <v>49</v>
      </c>
    </row>
    <row r="536" spans="1:26" x14ac:dyDescent="0.3">
      <c r="A536" s="14" t="s">
        <v>2346</v>
      </c>
      <c r="B536" s="15">
        <v>45857</v>
      </c>
      <c r="C536" s="16" t="s">
        <v>1257</v>
      </c>
      <c r="D536" s="16" t="str">
        <f>_xlfn.XLOOKUP(Sales_Transactions!$C536,Customer!$A$2:$A$701,Customer!$B$2:$B$701,"Missing")</f>
        <v>Nirmala Iyer</v>
      </c>
      <c r="E536" s="38" t="str">
        <f>_xlfn.XLOOKUP(Table14[[#This Row],[Customer_ID]],Table10[Customer_ID],Table10[Membership],"Missing Membership")</f>
        <v>Gold</v>
      </c>
      <c r="F536" s="14" t="s">
        <v>280</v>
      </c>
      <c r="G536" s="16" t="str">
        <f>_xlfn.XLOOKUP(Sales_Transactions!$F536,Products!$A$2:$A$151,Products!$B$2:$B$151,"missing product")</f>
        <v>Nescafe Coffee 500g</v>
      </c>
      <c r="H536" s="16" t="str">
        <f>_xlfn.XLOOKUP(Sales_Transactions!$F536,Table9[Product_ID],Table9[Category],"Missing Catogory")</f>
        <v>Beverages</v>
      </c>
      <c r="I536" s="16" t="s">
        <v>221</v>
      </c>
      <c r="J536" s="16" t="str">
        <f>_xlfn.XLOOKUP(Sales_Transactions!$I536,Store!$A$2:$A$181,Store!$B$2:$B$181,"Missing Store")</f>
        <v>FreshMart Salem Circle</v>
      </c>
      <c r="K536" s="16" t="str">
        <f>_xlfn.XLOOKUP(Sales_Transactions!$I536,Store!$A$2:$A$181,Store!$D$2:$D$181,"East")</f>
        <v>South</v>
      </c>
      <c r="L536" s="16" t="s">
        <v>1979</v>
      </c>
      <c r="M536" s="16" t="s">
        <v>6335</v>
      </c>
      <c r="N536" s="16" t="str">
        <f>_xlfn.XLOOKUP(Sales_Transactions!$L536,Table12[Employee_ID],Table12[Department],"Missing Department")</f>
        <v>Billing</v>
      </c>
      <c r="O536" s="16">
        <v>3</v>
      </c>
      <c r="P536" s="17">
        <v>139.72</v>
      </c>
      <c r="Q536" s="16">
        <v>0</v>
      </c>
      <c r="R536" s="17">
        <v>0</v>
      </c>
      <c r="S536" s="17">
        <v>482.03</v>
      </c>
      <c r="T536" s="17">
        <v>292.05</v>
      </c>
      <c r="U536" s="17">
        <v>189.98</v>
      </c>
      <c r="V536" s="16" t="s">
        <v>47</v>
      </c>
      <c r="W536" s="16" t="s">
        <v>24</v>
      </c>
      <c r="X536" s="16" t="s">
        <v>33</v>
      </c>
      <c r="Y536" s="16" t="s">
        <v>1270</v>
      </c>
      <c r="Z536" s="16" t="s">
        <v>27</v>
      </c>
    </row>
    <row r="537" spans="1:26" x14ac:dyDescent="0.3">
      <c r="A537" s="10" t="s">
        <v>2349</v>
      </c>
      <c r="B537" s="11">
        <v>45773</v>
      </c>
      <c r="C537" s="12" t="s">
        <v>2350</v>
      </c>
      <c r="D537" s="12" t="str">
        <f>_xlfn.XLOOKUP(Sales_Transactions!$C537,Customer!$A$2:$A$701,Customer!$B$2:$B$701,"Missing")</f>
        <v>Tara Nair</v>
      </c>
      <c r="E537" s="39" t="str">
        <f>_xlfn.XLOOKUP(Table14[[#This Row],[Customer_ID]],Table10[Customer_ID],Table10[Membership],"Missing Membership")</f>
        <v>Bronze</v>
      </c>
      <c r="F537" s="10" t="s">
        <v>707</v>
      </c>
      <c r="G537" s="12" t="str">
        <f>_xlfn.XLOOKUP(Sales_Transactions!$F537,Products!$A$2:$A$151,Products!$B$2:$B$151,"missing product")</f>
        <v>Lays Chocolates Combo</v>
      </c>
      <c r="H537" s="12" t="str">
        <f>_xlfn.XLOOKUP(Sales_Transactions!$F537,Table9[Product_ID],Table9[Category],"Missing Catogory")</f>
        <v>Snacks</v>
      </c>
      <c r="I537" s="12" t="s">
        <v>1742</v>
      </c>
      <c r="J537" s="12" t="str">
        <f>_xlfn.XLOOKUP(Sales_Transactions!$I537,Store!$A$2:$A$181,Store!$B$2:$B$181,"Missing Store")</f>
        <v>FreshMart Lucknow Arcade</v>
      </c>
      <c r="K537" s="12" t="str">
        <f>_xlfn.XLOOKUP(Sales_Transactions!$I537,Store!$A$2:$A$181,Store!$D$2:$D$181,"East")</f>
        <v>North</v>
      </c>
      <c r="L537" s="12" t="s">
        <v>1743</v>
      </c>
      <c r="M537" s="12" t="s">
        <v>6364</v>
      </c>
      <c r="N537" s="12" t="str">
        <f>_xlfn.XLOOKUP(Sales_Transactions!$L537,Table12[Employee_ID],Table12[Department],"Missing Department")</f>
        <v>HR</v>
      </c>
      <c r="O537" s="12">
        <v>2</v>
      </c>
      <c r="P537" s="13">
        <v>474.19</v>
      </c>
      <c r="Q537" s="12">
        <v>10</v>
      </c>
      <c r="R537" s="13">
        <v>94.84</v>
      </c>
      <c r="S537" s="13">
        <v>981.57</v>
      </c>
      <c r="T537" s="13">
        <v>687.78</v>
      </c>
      <c r="U537" s="13">
        <v>293.79000000000002</v>
      </c>
      <c r="V537" s="12" t="s">
        <v>47</v>
      </c>
      <c r="W537" s="12" t="s">
        <v>24</v>
      </c>
      <c r="X537" s="12" t="s">
        <v>25</v>
      </c>
      <c r="Y537" s="12" t="s">
        <v>402</v>
      </c>
      <c r="Z537" s="12" t="s">
        <v>27</v>
      </c>
    </row>
    <row r="538" spans="1:26" x14ac:dyDescent="0.3">
      <c r="A538" s="14" t="s">
        <v>2359</v>
      </c>
      <c r="B538" s="15">
        <v>45976</v>
      </c>
      <c r="C538" s="16" t="s">
        <v>2360</v>
      </c>
      <c r="D538" s="16" t="str">
        <f>_xlfn.XLOOKUP(Sales_Transactions!$C538,Customer!$A$2:$A$701,Customer!$B$2:$B$701,"Missing")</f>
        <v>Esha Krishnan</v>
      </c>
      <c r="E538" s="38" t="str">
        <f>_xlfn.XLOOKUP(Table14[[#This Row],[Customer_ID]],Table10[Customer_ID],Table10[Membership],"Missing Membership")</f>
        <v>Gold</v>
      </c>
      <c r="F538" s="14" t="s">
        <v>59</v>
      </c>
      <c r="G538" s="16" t="str">
        <f>_xlfn.XLOOKUP(Sales_Transactions!$F538,Products!$A$2:$A$151,Products!$B$2:$B$151,"missing product")</f>
        <v>Nescafe Coffee Pack</v>
      </c>
      <c r="H538" s="16" t="str">
        <f>_xlfn.XLOOKUP(Sales_Transactions!$F538,Table9[Product_ID],Table9[Category],"Missing Catogory")</f>
        <v>Beverages</v>
      </c>
      <c r="I538" s="16" t="s">
        <v>90</v>
      </c>
      <c r="J538" s="16" t="str">
        <f>_xlfn.XLOOKUP(Sales_Transactions!$I538,Store!$A$2:$A$181,Store!$B$2:$B$181,"Missing Store")</f>
        <v>FreshMart Tiruppur Market</v>
      </c>
      <c r="K538" s="16" t="str">
        <f>_xlfn.XLOOKUP(Sales_Transactions!$I538,Store!$A$2:$A$181,Store!$D$2:$D$181,"East")</f>
        <v>South</v>
      </c>
      <c r="L538" s="16" t="s">
        <v>91</v>
      </c>
      <c r="M538" s="16" t="s">
        <v>6361</v>
      </c>
      <c r="N538" s="16" t="str">
        <f>_xlfn.XLOOKUP(Sales_Transactions!$L538,Table12[Employee_ID],Table12[Department],"Missing Department")</f>
        <v>Sales</v>
      </c>
      <c r="O538" s="16">
        <v>6</v>
      </c>
      <c r="P538" s="17">
        <v>366.82</v>
      </c>
      <c r="Q538" s="16">
        <v>20</v>
      </c>
      <c r="R538" s="17">
        <v>440.18</v>
      </c>
      <c r="S538" s="17">
        <v>2024.85</v>
      </c>
      <c r="T538" s="17">
        <v>1630.68</v>
      </c>
      <c r="U538" s="17">
        <v>394.17</v>
      </c>
      <c r="V538" s="16" t="s">
        <v>47</v>
      </c>
      <c r="W538" s="16" t="s">
        <v>24</v>
      </c>
      <c r="X538" s="16" t="s">
        <v>25</v>
      </c>
      <c r="Y538" s="16" t="s">
        <v>1630</v>
      </c>
      <c r="Z538" s="16" t="s">
        <v>27</v>
      </c>
    </row>
    <row r="539" spans="1:26" x14ac:dyDescent="0.3">
      <c r="A539" s="10" t="s">
        <v>2364</v>
      </c>
      <c r="B539" s="11">
        <v>45890</v>
      </c>
      <c r="C539" s="12" t="s">
        <v>100</v>
      </c>
      <c r="D539" s="12" t="str">
        <f>_xlfn.XLOOKUP(Sales_Transactions!$C539,Customer!$A$2:$A$701,Customer!$B$2:$B$701,"Missing")</f>
        <v>Senthil Venkataraman</v>
      </c>
      <c r="E539" s="39" t="str">
        <f>_xlfn.XLOOKUP(Table14[[#This Row],[Customer_ID]],Table10[Customer_ID],Table10[Membership],"Missing Membership")</f>
        <v>Gold</v>
      </c>
      <c r="F539" s="10" t="s">
        <v>885</v>
      </c>
      <c r="G539" s="12" t="str">
        <f>_xlfn.XLOOKUP(Sales_Transactions!$F539,Products!$A$2:$A$151,Products!$B$2:$B$151,"missing product")</f>
        <v>Organic Fresh Fresh Fruits Pack</v>
      </c>
      <c r="H539" s="12" t="str">
        <f>_xlfn.XLOOKUP(Sales_Transactions!$F539,Table9[Product_ID],Table9[Category],"Missing Catogory")</f>
        <v>Fruits</v>
      </c>
      <c r="I539" s="12" t="s">
        <v>1412</v>
      </c>
      <c r="J539" s="12" t="str">
        <f>_xlfn.XLOOKUP(Sales_Transactions!$I539,Store!$A$2:$A$181,Store!$B$2:$B$181,"Missing Store")</f>
        <v>FreshMart Kochi Square</v>
      </c>
      <c r="K539" s="12" t="str">
        <f>_xlfn.XLOOKUP(Sales_Transactions!$I539,Store!$A$2:$A$181,Store!$D$2:$D$181,"East")</f>
        <v>South</v>
      </c>
      <c r="L539" s="12" t="s">
        <v>1825</v>
      </c>
      <c r="M539" s="12" t="s">
        <v>6393</v>
      </c>
      <c r="N539" s="12" t="str">
        <f>_xlfn.XLOOKUP(Sales_Transactions!$L539,Table12[Employee_ID],Table12[Department],"Missing Department")</f>
        <v>Billing</v>
      </c>
      <c r="O539" s="12">
        <v>7</v>
      </c>
      <c r="P539" s="13">
        <v>258.17</v>
      </c>
      <c r="Q539" s="12">
        <v>15</v>
      </c>
      <c r="R539" s="13">
        <v>271.08</v>
      </c>
      <c r="S539" s="13">
        <v>1536.11</v>
      </c>
      <c r="T539" s="13">
        <v>1346.87</v>
      </c>
      <c r="U539" s="13">
        <v>189.24</v>
      </c>
      <c r="V539" s="12" t="s">
        <v>47</v>
      </c>
      <c r="W539" s="12" t="s">
        <v>24</v>
      </c>
      <c r="X539" s="12" t="s">
        <v>25</v>
      </c>
      <c r="Y539" s="12" t="s">
        <v>1902</v>
      </c>
      <c r="Z539" s="12" t="s">
        <v>49</v>
      </c>
    </row>
    <row r="540" spans="1:26" x14ac:dyDescent="0.3">
      <c r="A540" s="14" t="s">
        <v>2365</v>
      </c>
      <c r="B540" s="15">
        <v>45768</v>
      </c>
      <c r="C540" s="16" t="s">
        <v>2366</v>
      </c>
      <c r="D540" s="16" t="str">
        <f>_xlfn.XLOOKUP(Sales_Transactions!$C540,Customer!$A$2:$A$701,Customer!$B$2:$B$701,"Missing")</f>
        <v>Gopal Chandran</v>
      </c>
      <c r="E540" s="38" t="str">
        <f>_xlfn.XLOOKUP(Table14[[#This Row],[Customer_ID]],Table10[Customer_ID],Table10[Membership],"Missing Membership")</f>
        <v>Bronze</v>
      </c>
      <c r="F540" s="14" t="s">
        <v>2131</v>
      </c>
      <c r="G540" s="16" t="str">
        <f>_xlfn.XLOOKUP(Sales_Transactions!$F540,Products!$A$2:$A$151,Products!$B$2:$B$151,"missing product")</f>
        <v>McCain Ice Cream 2kg</v>
      </c>
      <c r="H540" s="16" t="str">
        <f>_xlfn.XLOOKUP(Sales_Transactions!$F540,Table9[Product_ID],Table9[Category],"Missing Catogory")</f>
        <v>Frozen Foods</v>
      </c>
      <c r="I540" s="16" t="s">
        <v>599</v>
      </c>
      <c r="J540" s="16" t="str">
        <f>_xlfn.XLOOKUP(Sales_Transactions!$I540,Store!$A$2:$A$181,Store!$B$2:$B$181,"Missing Store")</f>
        <v>FreshMart Kochi Bypass</v>
      </c>
      <c r="K540" s="16" t="str">
        <f>_xlfn.XLOOKUP(Sales_Transactions!$I540,Store!$A$2:$A$181,Store!$D$2:$D$181,"East")</f>
        <v>South</v>
      </c>
      <c r="L540" s="16" t="s">
        <v>239</v>
      </c>
      <c r="M540" s="16" t="s">
        <v>6235</v>
      </c>
      <c r="N540" s="16" t="str">
        <f>_xlfn.XLOOKUP(Sales_Transactions!$L540,Table12[Employee_ID],Table12[Department],"Missing Department")</f>
        <v>Sales</v>
      </c>
      <c r="O540" s="16">
        <v>3</v>
      </c>
      <c r="P540" s="17">
        <v>68.95</v>
      </c>
      <c r="Q540" s="16">
        <v>0</v>
      </c>
      <c r="R540" s="17">
        <v>0</v>
      </c>
      <c r="S540" s="17">
        <v>206.85</v>
      </c>
      <c r="T540" s="17">
        <v>173.67</v>
      </c>
      <c r="U540" s="17">
        <v>33.18</v>
      </c>
      <c r="V540" s="16" t="s">
        <v>47</v>
      </c>
      <c r="W540" s="16" t="s">
        <v>24</v>
      </c>
      <c r="X540" s="16" t="s">
        <v>25</v>
      </c>
      <c r="Y540" s="16" t="s">
        <v>1379</v>
      </c>
      <c r="Z540" s="16" t="s">
        <v>49</v>
      </c>
    </row>
    <row r="541" spans="1:26" x14ac:dyDescent="0.3">
      <c r="A541" s="10" t="s">
        <v>2370</v>
      </c>
      <c r="B541" s="11">
        <v>45947</v>
      </c>
      <c r="C541" s="12" t="s">
        <v>564</v>
      </c>
      <c r="D541" s="12" t="str">
        <f>_xlfn.XLOOKUP(Sales_Transactions!$C541,Customer!$A$2:$A$701,Customer!$B$2:$B$701,"Missing")</f>
        <v>Anand Subramaniam</v>
      </c>
      <c r="E541" s="39" t="str">
        <f>_xlfn.XLOOKUP(Table14[[#This Row],[Customer_ID]],Table10[Customer_ID],Table10[Membership],"Missing Membership")</f>
        <v>Gold</v>
      </c>
      <c r="F541" s="10" t="s">
        <v>744</v>
      </c>
      <c r="G541" s="12" t="str">
        <f>_xlfn.XLOOKUP(Sales_Transactions!$F541,Products!$A$2:$A$151,Products!$B$2:$B$151,"missing product")</f>
        <v>Britannia Rusk 1L</v>
      </c>
      <c r="H541" s="12" t="str">
        <f>_xlfn.XLOOKUP(Sales_Transactions!$F541,Table9[Product_ID],Table9[Category],"Missing Catogory")</f>
        <v>Bakery</v>
      </c>
      <c r="I541" s="12" t="s">
        <v>759</v>
      </c>
      <c r="J541" s="12" t="str">
        <f>_xlfn.XLOOKUP(Sales_Transactions!$I541,Store!$A$2:$A$181,Store!$B$2:$B$181,"Missing Store")</f>
        <v>FreshMart Mumbai Complex</v>
      </c>
      <c r="K541" s="12" t="str">
        <f>_xlfn.XLOOKUP(Sales_Transactions!$I541,Store!$A$2:$A$181,Store!$D$2:$D$181,"East")</f>
        <v>West</v>
      </c>
      <c r="L541" s="12" t="s">
        <v>760</v>
      </c>
      <c r="M541" s="12" t="s">
        <v>6268</v>
      </c>
      <c r="N541" s="12" t="str">
        <f>_xlfn.XLOOKUP(Sales_Transactions!$L541,Table12[Employee_ID],Table12[Department],"Missing Department")</f>
        <v>Billing</v>
      </c>
      <c r="O541" s="12">
        <v>3</v>
      </c>
      <c r="P541" s="13">
        <v>186.32</v>
      </c>
      <c r="Q541" s="12">
        <v>10</v>
      </c>
      <c r="R541" s="13">
        <v>55.9</v>
      </c>
      <c r="S541" s="13">
        <v>503.06</v>
      </c>
      <c r="T541" s="13">
        <v>306.69</v>
      </c>
      <c r="U541" s="13">
        <v>196.37</v>
      </c>
      <c r="V541" s="12" t="s">
        <v>47</v>
      </c>
      <c r="W541" s="12" t="s">
        <v>24</v>
      </c>
      <c r="X541" s="12" t="s">
        <v>25</v>
      </c>
      <c r="Y541" s="12" t="s">
        <v>2371</v>
      </c>
      <c r="Z541" s="12" t="s">
        <v>49</v>
      </c>
    </row>
    <row r="542" spans="1:26" x14ac:dyDescent="0.3">
      <c r="A542" s="14" t="s">
        <v>2375</v>
      </c>
      <c r="B542" s="15">
        <v>45861</v>
      </c>
      <c r="C542" s="16" t="s">
        <v>1408</v>
      </c>
      <c r="D542" s="16" t="str">
        <f>_xlfn.XLOOKUP(Sales_Transactions!$C542,Customer!$A$2:$A$701,Customer!$B$2:$B$701,"Missing")</f>
        <v>Raghav Kumar</v>
      </c>
      <c r="E542" s="38" t="str">
        <f>_xlfn.XLOOKUP(Table14[[#This Row],[Customer_ID]],Table10[Customer_ID],Table10[Membership],"Missing Membership")</f>
        <v>Gold</v>
      </c>
      <c r="F542" s="14" t="s">
        <v>247</v>
      </c>
      <c r="G542" s="16" t="str">
        <f>_xlfn.XLOOKUP(Sales_Transactions!$F542,Products!$A$2:$A$151,Products!$B$2:$B$151,"missing product")</f>
        <v>Fortune Coconut Oil 500g</v>
      </c>
      <c r="H542" s="16" t="str">
        <f>_xlfn.XLOOKUP(Sales_Transactions!$F542,Table9[Product_ID],Table9[Category],"Missing Catogory")</f>
        <v>Oil</v>
      </c>
      <c r="I542" s="16" t="s">
        <v>90</v>
      </c>
      <c r="J542" s="16" t="str">
        <f>_xlfn.XLOOKUP(Sales_Transactions!$I542,Store!$A$2:$A$181,Store!$B$2:$B$181,"Missing Store")</f>
        <v>FreshMart Tiruppur Market</v>
      </c>
      <c r="K542" s="16" t="str">
        <f>_xlfn.XLOOKUP(Sales_Transactions!$I542,Store!$A$2:$A$181,Store!$D$2:$D$181,"East")</f>
        <v>South</v>
      </c>
      <c r="L542" s="16" t="s">
        <v>91</v>
      </c>
      <c r="M542" s="16" t="s">
        <v>6361</v>
      </c>
      <c r="N542" s="16" t="str">
        <f>_xlfn.XLOOKUP(Sales_Transactions!$L542,Table12[Employee_ID],Table12[Department],"Missing Department")</f>
        <v>Sales</v>
      </c>
      <c r="O542" s="16">
        <v>4</v>
      </c>
      <c r="P542" s="17">
        <v>326.25</v>
      </c>
      <c r="Q542" s="16">
        <v>0</v>
      </c>
      <c r="R542" s="17">
        <v>0</v>
      </c>
      <c r="S542" s="17">
        <v>1305</v>
      </c>
      <c r="T542" s="17">
        <v>1086.1199999999999</v>
      </c>
      <c r="U542" s="17">
        <v>218.88</v>
      </c>
      <c r="V542" s="16" t="s">
        <v>47</v>
      </c>
      <c r="W542" s="16" t="s">
        <v>345</v>
      </c>
      <c r="X542" s="16" t="s">
        <v>25</v>
      </c>
      <c r="Y542" s="16" t="s">
        <v>2376</v>
      </c>
      <c r="Z542" s="16" t="s">
        <v>49</v>
      </c>
    </row>
    <row r="543" spans="1:26" x14ac:dyDescent="0.3">
      <c r="A543" s="10" t="s">
        <v>2378</v>
      </c>
      <c r="B543" s="11">
        <v>45949</v>
      </c>
      <c r="C543" s="12" t="s">
        <v>785</v>
      </c>
      <c r="D543" s="12" t="str">
        <f>_xlfn.XLOOKUP(Sales_Transactions!$C543,Customer!$A$2:$A$701,Customer!$B$2:$B$701,"Missing")</f>
        <v>Prasath Mudaliar</v>
      </c>
      <c r="E543" s="39" t="str">
        <f>_xlfn.XLOOKUP(Table14[[#This Row],[Customer_ID]],Table10[Customer_ID],Table10[Membership],"Missing Membership")</f>
        <v>Bronze</v>
      </c>
      <c r="F543" s="10" t="s">
        <v>492</v>
      </c>
      <c r="G543" s="12" t="str">
        <f>_xlfn.XLOOKUP(Sales_Transactions!$F543,Products!$A$2:$A$151,Products!$B$2:$B$151,"missing product")</f>
        <v>Aavin Cheese 200g</v>
      </c>
      <c r="H543" s="12" t="str">
        <f>_xlfn.XLOOKUP(Sales_Transactions!$F543,Table9[Product_ID],Table9[Category],"Missing Catogory")</f>
        <v>Dairy</v>
      </c>
      <c r="I543" s="12" t="s">
        <v>829</v>
      </c>
      <c r="J543" s="12" t="str">
        <f>_xlfn.XLOOKUP(Sales_Transactions!$I543,Store!$A$2:$A$181,Store!$B$2:$B$181,"Missing Store")</f>
        <v>FreshMart Mysuru Main Road</v>
      </c>
      <c r="K543" s="12" t="str">
        <f>_xlfn.XLOOKUP(Sales_Transactions!$I543,Store!$A$2:$A$181,Store!$D$2:$D$181,"East")</f>
        <v>South</v>
      </c>
      <c r="L543" s="12" t="s">
        <v>830</v>
      </c>
      <c r="M543" s="12" t="s">
        <v>6345</v>
      </c>
      <c r="N543" s="12" t="str">
        <f>_xlfn.XLOOKUP(Sales_Transactions!$L543,Table12[Employee_ID],Table12[Department],"Missing Department")</f>
        <v>Operations</v>
      </c>
      <c r="O543" s="12">
        <v>1</v>
      </c>
      <c r="P543" s="13">
        <v>232.58</v>
      </c>
      <c r="Q543" s="12">
        <v>15</v>
      </c>
      <c r="R543" s="13">
        <v>34.89</v>
      </c>
      <c r="S543" s="13">
        <v>227.34</v>
      </c>
      <c r="T543" s="13">
        <v>191.2</v>
      </c>
      <c r="U543" s="13">
        <v>36.14</v>
      </c>
      <c r="V543" s="12" t="s">
        <v>47</v>
      </c>
      <c r="W543" s="12" t="s">
        <v>24</v>
      </c>
      <c r="X543" s="12" t="s">
        <v>25</v>
      </c>
      <c r="Y543" s="12" t="s">
        <v>2379</v>
      </c>
      <c r="Z543" s="12" t="s">
        <v>27</v>
      </c>
    </row>
    <row r="544" spans="1:26" x14ac:dyDescent="0.3">
      <c r="A544" s="14" t="s">
        <v>2389</v>
      </c>
      <c r="B544" s="15">
        <v>45929</v>
      </c>
      <c r="C544" s="16" t="s">
        <v>2390</v>
      </c>
      <c r="D544" s="16" t="str">
        <f>_xlfn.XLOOKUP(Sales_Transactions!$C544,Customer!$A$2:$A$701,Customer!$B$2:$B$701,"Missing")</f>
        <v>Mala Achari</v>
      </c>
      <c r="E544" s="38" t="str">
        <f>_xlfn.XLOOKUP(Table14[[#This Row],[Customer_ID]],Table10[Customer_ID],Table10[Membership],"Missing Membership")</f>
        <v>Gold</v>
      </c>
      <c r="F544" s="14" t="s">
        <v>722</v>
      </c>
      <c r="G544" s="16" t="str">
        <f>_xlfn.XLOOKUP(Sales_Transactions!$F544,Products!$A$2:$A$151,Products!$B$2:$B$151,"missing product")</f>
        <v>Local Farm Fresh Fruits 250ml</v>
      </c>
      <c r="H544" s="16" t="str">
        <f>_xlfn.XLOOKUP(Sales_Transactions!$F544,Table9[Product_ID],Table9[Category],"Missing Catogory")</f>
        <v xml:space="preserve"> Fruits</v>
      </c>
      <c r="I544" s="16" t="s">
        <v>66</v>
      </c>
      <c r="J544" s="16" t="str">
        <f>_xlfn.XLOOKUP(Sales_Transactions!$I544,Store!$A$2:$A$181,Store!$B$2:$B$181,"Missing Store")</f>
        <v>FreshMart Coimbatore Plaza</v>
      </c>
      <c r="K544" s="16" t="str">
        <f>_xlfn.XLOOKUP(Sales_Transactions!$I544,Store!$A$2:$A$181,Store!$D$2:$D$181,"East")</f>
        <v>South</v>
      </c>
      <c r="L544" s="16" t="s">
        <v>1157</v>
      </c>
      <c r="M544" s="16" t="s">
        <v>6358</v>
      </c>
      <c r="N544" s="16" t="str">
        <f>_xlfn.XLOOKUP(Sales_Transactions!$L544,Table12[Employee_ID],Table12[Department],"Missing Department")</f>
        <v>Store Manager</v>
      </c>
      <c r="O544" s="16">
        <v>7</v>
      </c>
      <c r="P544" s="17">
        <v>426.49</v>
      </c>
      <c r="Q544" s="16">
        <v>15</v>
      </c>
      <c r="R544" s="17">
        <v>447.81</v>
      </c>
      <c r="S544" s="17">
        <v>2537.62</v>
      </c>
      <c r="T544" s="17">
        <v>2110.9899999999998</v>
      </c>
      <c r="U544" s="17">
        <v>426.63</v>
      </c>
      <c r="V544" s="16" t="s">
        <v>47</v>
      </c>
      <c r="W544" s="16" t="s">
        <v>24</v>
      </c>
      <c r="X544" s="16" t="s">
        <v>25</v>
      </c>
      <c r="Y544" s="16" t="s">
        <v>2391</v>
      </c>
      <c r="Z544" s="16" t="s">
        <v>49</v>
      </c>
    </row>
    <row r="545" spans="1:26" x14ac:dyDescent="0.3">
      <c r="A545" s="10" t="s">
        <v>2403</v>
      </c>
      <c r="B545" s="11">
        <v>45980</v>
      </c>
      <c r="C545" s="12" t="s">
        <v>2251</v>
      </c>
      <c r="D545" s="12" t="str">
        <f>_xlfn.XLOOKUP(Sales_Transactions!$C545,Customer!$A$2:$A$701,Customer!$B$2:$B$701,"Missing")</f>
        <v>Revathi Sekar</v>
      </c>
      <c r="E545" s="39" t="str">
        <f>_xlfn.XLOOKUP(Table14[[#This Row],[Customer_ID]],Table10[Customer_ID],Table10[Membership],"Missing Membership")</f>
        <v>Silver</v>
      </c>
      <c r="F545" s="10" t="s">
        <v>214</v>
      </c>
      <c r="G545" s="12" t="str">
        <f>_xlfn.XLOOKUP(Sales_Transactions!$F545,Products!$A$2:$A$151,Products!$B$2:$B$151,"missing product")</f>
        <v>Cadbury Biscuits 250ml</v>
      </c>
      <c r="H545" s="12" t="str">
        <f>_xlfn.XLOOKUP(Sales_Transactions!$F545,Table9[Product_ID],Table9[Category],"Missing Catogory")</f>
        <v>Snacks</v>
      </c>
      <c r="I545" s="12" t="s">
        <v>950</v>
      </c>
      <c r="J545" s="12" t="str">
        <f>_xlfn.XLOOKUP(Sales_Transactions!$I545,Store!$A$2:$A$181,Store!$B$2:$B$181,"Missing Store")</f>
        <v>FreshMart Mysuru Square</v>
      </c>
      <c r="K545" s="12" t="str">
        <f>_xlfn.XLOOKUP(Sales_Transactions!$I545,Store!$A$2:$A$181,Store!$D$2:$D$181,"East")</f>
        <v>South</v>
      </c>
      <c r="L545" s="12" t="s">
        <v>1398</v>
      </c>
      <c r="M545" s="12" t="s">
        <v>6333</v>
      </c>
      <c r="N545" s="12" t="str">
        <f>_xlfn.XLOOKUP(Sales_Transactions!$L545,Table12[Employee_ID],Table12[Department],"Missing Department")</f>
        <v>Sales</v>
      </c>
      <c r="O545" s="12">
        <v>5</v>
      </c>
      <c r="P545" s="13">
        <v>147.97</v>
      </c>
      <c r="Q545" s="12">
        <v>15</v>
      </c>
      <c r="R545" s="13">
        <v>110.98</v>
      </c>
      <c r="S545" s="13">
        <v>628.87</v>
      </c>
      <c r="T545" s="13">
        <v>564</v>
      </c>
      <c r="U545" s="13">
        <v>64.87</v>
      </c>
      <c r="V545" s="12" t="s">
        <v>47</v>
      </c>
      <c r="W545" s="12" t="s">
        <v>24</v>
      </c>
      <c r="X545" s="12" t="s">
        <v>25</v>
      </c>
      <c r="Y545" s="12" t="s">
        <v>2404</v>
      </c>
      <c r="Z545" s="12" t="s">
        <v>49</v>
      </c>
    </row>
    <row r="546" spans="1:26" x14ac:dyDescent="0.3">
      <c r="A546" s="14" t="s">
        <v>2424</v>
      </c>
      <c r="B546" s="15">
        <v>45826</v>
      </c>
      <c r="C546" s="16" t="s">
        <v>2425</v>
      </c>
      <c r="D546" s="16" t="str">
        <f>_xlfn.XLOOKUP(Sales_Transactions!$C546,Customer!$A$2:$A$701,Customer!$B$2:$B$701,"Missing")</f>
        <v>Sundar Prabhu</v>
      </c>
      <c r="E546" s="38" t="str">
        <f>_xlfn.XLOOKUP(Table14[[#This Row],[Customer_ID]],Table10[Customer_ID],Table10[Membership],"Missing Membership")</f>
        <v>Bronze</v>
      </c>
      <c r="F546" s="14" t="s">
        <v>1112</v>
      </c>
      <c r="G546" s="16" t="str">
        <f>_xlfn.XLOOKUP(Sales_Transactions!$F546,Products!$A$2:$A$151,Products!$B$2:$B$151,"missing product")</f>
        <v>Fortune Gingelly Oil 1L</v>
      </c>
      <c r="H546" s="16" t="str">
        <f>_xlfn.XLOOKUP(Sales_Transactions!$F546,Table9[Product_ID],Table9[Category],"Missing Catogory")</f>
        <v>Oil</v>
      </c>
      <c r="I546" s="16" t="s">
        <v>1059</v>
      </c>
      <c r="J546" s="16" t="str">
        <f>_xlfn.XLOOKUP(Sales_Transactions!$I546,Store!$A$2:$A$181,Store!$B$2:$B$181,"Missing Store")</f>
        <v>FreshMart Coimbatore Colony</v>
      </c>
      <c r="K546" s="16" t="str">
        <f>_xlfn.XLOOKUP(Sales_Transactions!$I546,Store!$A$2:$A$181,Store!$D$2:$D$181,"East")</f>
        <v>West</v>
      </c>
      <c r="L546" s="16" t="s">
        <v>304</v>
      </c>
      <c r="M546" s="16" t="s">
        <v>5564</v>
      </c>
      <c r="N546" s="16" t="str">
        <f>_xlfn.XLOOKUP(Sales_Transactions!$L546,Table12[Employee_ID],Table12[Department],"Missing Department")</f>
        <v>Billing</v>
      </c>
      <c r="O546" s="16">
        <v>2</v>
      </c>
      <c r="P546" s="17">
        <v>360.52</v>
      </c>
      <c r="Q546" s="16">
        <v>0</v>
      </c>
      <c r="R546" s="17">
        <v>0</v>
      </c>
      <c r="S546" s="17">
        <v>721.04</v>
      </c>
      <c r="T546" s="17">
        <v>648.96</v>
      </c>
      <c r="U546" s="17">
        <v>72.08</v>
      </c>
      <c r="V546" s="16" t="s">
        <v>47</v>
      </c>
      <c r="W546" s="16" t="s">
        <v>24</v>
      </c>
      <c r="X546" s="16" t="s">
        <v>25</v>
      </c>
      <c r="Y546" s="16" t="s">
        <v>1787</v>
      </c>
      <c r="Z546" s="16" t="s">
        <v>49</v>
      </c>
    </row>
    <row r="547" spans="1:26" x14ac:dyDescent="0.3">
      <c r="A547" s="10" t="s">
        <v>2442</v>
      </c>
      <c r="B547" s="11">
        <v>46074</v>
      </c>
      <c r="C547" s="12" t="s">
        <v>2443</v>
      </c>
      <c r="D547" s="12" t="str">
        <f>_xlfn.XLOOKUP(Sales_Transactions!$C547,Customer!$A$2:$A$701,Customer!$B$2:$B$701,"Missing")</f>
        <v>Nirmala Venkataraman</v>
      </c>
      <c r="E547" s="39" t="str">
        <f>_xlfn.XLOOKUP(Table14[[#This Row],[Customer_ID]],Table10[Customer_ID],Table10[Membership],"Missing Membership")</f>
        <v>Silver</v>
      </c>
      <c r="F547" s="10" t="s">
        <v>1381</v>
      </c>
      <c r="G547" s="12" t="str">
        <f>_xlfn.XLOOKUP(Sales_Transactions!$F547,Products!$A$2:$A$151,Products!$B$2:$B$151,"missing product")</f>
        <v>Parle Chocolates 500g</v>
      </c>
      <c r="H547" s="12" t="str">
        <f>_xlfn.XLOOKUP(Sales_Transactions!$F547,Table9[Product_ID],Table9[Category],"Missing Catogory")</f>
        <v>Snacks</v>
      </c>
      <c r="I547" s="12" t="s">
        <v>187</v>
      </c>
      <c r="J547" s="12" t="str">
        <f>_xlfn.XLOOKUP(Sales_Transactions!$I547,Store!$A$2:$A$181,Store!$B$2:$B$181,"Missing Store")</f>
        <v>FreshMart Bengaluru Circle</v>
      </c>
      <c r="K547" s="12" t="str">
        <f>_xlfn.XLOOKUP(Sales_Transactions!$I547,Store!$A$2:$A$181,Store!$D$2:$D$181,"East")</f>
        <v>South</v>
      </c>
      <c r="L547" s="12" t="s">
        <v>188</v>
      </c>
      <c r="M547" s="12" t="s">
        <v>6338</v>
      </c>
      <c r="N547" s="12" t="str">
        <f>_xlfn.XLOOKUP(Sales_Transactions!$L547,Table12[Employee_ID],Table12[Department],"Missing Department")</f>
        <v>Cashier</v>
      </c>
      <c r="O547" s="12">
        <v>5</v>
      </c>
      <c r="P547" s="13">
        <v>317.99</v>
      </c>
      <c r="Q547" s="12">
        <v>15</v>
      </c>
      <c r="R547" s="13">
        <v>238.49</v>
      </c>
      <c r="S547" s="13">
        <v>1554.18</v>
      </c>
      <c r="T547" s="13">
        <v>1175.25</v>
      </c>
      <c r="U547" s="13">
        <v>378.93</v>
      </c>
      <c r="V547" s="12" t="s">
        <v>47</v>
      </c>
      <c r="W547" s="12" t="s">
        <v>24</v>
      </c>
      <c r="X547" s="12" t="s">
        <v>25</v>
      </c>
      <c r="Y547" s="12" t="s">
        <v>1042</v>
      </c>
      <c r="Z547" s="12" t="s">
        <v>27</v>
      </c>
    </row>
    <row r="548" spans="1:26" x14ac:dyDescent="0.3">
      <c r="A548" s="14" t="s">
        <v>2456</v>
      </c>
      <c r="B548" s="15">
        <v>45895</v>
      </c>
      <c r="C548" s="16" t="s">
        <v>2457</v>
      </c>
      <c r="D548" s="16" t="str">
        <f>_xlfn.XLOOKUP(Sales_Transactions!$C548,Customer!$A$2:$A$701,Customer!$B$2:$B$701,"Missing")</f>
        <v>Pandi Nathan</v>
      </c>
      <c r="E548" s="38" t="str">
        <f>_xlfn.XLOOKUP(Table14[[#This Row],[Customer_ID]],Table10[Customer_ID],Table10[Membership],"Missing Membership")</f>
        <v>Silver</v>
      </c>
      <c r="F548" s="14" t="s">
        <v>904</v>
      </c>
      <c r="G548" s="16" t="str">
        <f>_xlfn.XLOOKUP(Sales_Transactions!$F548,Products!$A$2:$A$151,Products!$B$2:$B$151,"missing product")</f>
        <v>Nestle Curd 1kg</v>
      </c>
      <c r="H548" s="16" t="str">
        <f>_xlfn.XLOOKUP(Sales_Transactions!$F548,Table9[Product_ID],Table9[Category],"Missing Catogory")</f>
        <v>Dairy</v>
      </c>
      <c r="I548" s="16" t="s">
        <v>1168</v>
      </c>
      <c r="J548" s="16" t="str">
        <f>_xlfn.XLOOKUP(Sales_Transactions!$I548,Store!$A$2:$A$181,Store!$B$2:$B$181,"Missing Store")</f>
        <v>FreshMart Pune Towers</v>
      </c>
      <c r="K548" s="16" t="str">
        <f>_xlfn.XLOOKUP(Sales_Transactions!$I548,Store!$A$2:$A$181,Store!$D$2:$D$181,"East")</f>
        <v>West</v>
      </c>
      <c r="L548" s="16" t="s">
        <v>2458</v>
      </c>
      <c r="M548" s="16" t="s">
        <v>5409</v>
      </c>
      <c r="N548" s="16" t="str">
        <f>_xlfn.XLOOKUP(Sales_Transactions!$L548,Table12[Employee_ID],Table12[Department],"Missing Department")</f>
        <v>Inventory</v>
      </c>
      <c r="O548" s="16">
        <v>1</v>
      </c>
      <c r="P548" s="17">
        <v>464.41</v>
      </c>
      <c r="Q548" s="16">
        <v>0</v>
      </c>
      <c r="R548" s="17">
        <v>0</v>
      </c>
      <c r="S548" s="17">
        <v>464.41</v>
      </c>
      <c r="T548" s="17">
        <v>397.69</v>
      </c>
      <c r="U548" s="17">
        <v>66.72</v>
      </c>
      <c r="V548" s="16" t="s">
        <v>47</v>
      </c>
      <c r="W548" s="16" t="s">
        <v>24</v>
      </c>
      <c r="X548" s="16" t="s">
        <v>25</v>
      </c>
      <c r="Y548" s="16" t="s">
        <v>2376</v>
      </c>
      <c r="Z548" s="16" t="s">
        <v>49</v>
      </c>
    </row>
    <row r="549" spans="1:26" x14ac:dyDescent="0.3">
      <c r="A549" s="10" t="s">
        <v>2466</v>
      </c>
      <c r="B549" s="11">
        <v>45826</v>
      </c>
      <c r="C549" s="12" t="s">
        <v>926</v>
      </c>
      <c r="D549" s="12" t="str">
        <f>_xlfn.XLOOKUP(Sales_Transactions!$C549,Customer!$A$2:$A$701,Customer!$B$2:$B$701,"Missing")</f>
        <v>Deepak Nathan</v>
      </c>
      <c r="E549" s="39" t="str">
        <f>_xlfn.XLOOKUP(Table14[[#This Row],[Customer_ID]],Table10[Customer_ID],Table10[Membership],"Missing Membership")</f>
        <v>Bronze</v>
      </c>
      <c r="F549" s="10" t="s">
        <v>349</v>
      </c>
      <c r="G549" s="12" t="str">
        <f>_xlfn.XLOOKUP(Sales_Transactions!$F549,Products!$A$2:$A$151,Products!$B$2:$B$151,"missing product")</f>
        <v>Himalaya Skin Care Combo</v>
      </c>
      <c r="H549" s="12" t="str">
        <f>_xlfn.XLOOKUP(Sales_Transactions!$F549,Table9[Product_ID],Table9[Category],"Missing Catogory")</f>
        <v>Personal Care</v>
      </c>
      <c r="I549" s="12" t="s">
        <v>148</v>
      </c>
      <c r="J549" s="12" t="str">
        <f>_xlfn.XLOOKUP(Sales_Transactions!$I549,Store!$A$2:$A$181,Store!$B$2:$B$181,"Missing Store")</f>
        <v>FreshMart Tiruppur Heights</v>
      </c>
      <c r="K549" s="12" t="str">
        <f>_xlfn.XLOOKUP(Sales_Transactions!$I549,Store!$A$2:$A$181,Store!$D$2:$D$181,"East")</f>
        <v>South</v>
      </c>
      <c r="L549" s="12" t="s">
        <v>361</v>
      </c>
      <c r="M549" s="12" t="s">
        <v>6275</v>
      </c>
      <c r="N549" s="12" t="str">
        <f>_xlfn.XLOOKUP(Sales_Transactions!$L549,Table12[Employee_ID],Table12[Department],"Missing Department")</f>
        <v>HR</v>
      </c>
      <c r="O549" s="12">
        <v>3</v>
      </c>
      <c r="P549" s="13">
        <v>446.17</v>
      </c>
      <c r="Q549" s="12">
        <v>0</v>
      </c>
      <c r="R549" s="13">
        <v>0</v>
      </c>
      <c r="S549" s="13">
        <v>1338.51</v>
      </c>
      <c r="T549" s="13">
        <v>976.83</v>
      </c>
      <c r="U549" s="13">
        <v>361.68</v>
      </c>
      <c r="V549" s="12" t="s">
        <v>47</v>
      </c>
      <c r="W549" s="12" t="s">
        <v>24</v>
      </c>
      <c r="X549" s="12" t="s">
        <v>25</v>
      </c>
      <c r="Y549" s="12" t="s">
        <v>2126</v>
      </c>
      <c r="Z549" s="12" t="s">
        <v>49</v>
      </c>
    </row>
    <row r="550" spans="1:26" x14ac:dyDescent="0.3">
      <c r="A550" s="14" t="s">
        <v>2482</v>
      </c>
      <c r="B550" s="15">
        <v>45963</v>
      </c>
      <c r="C550" s="16" t="s">
        <v>1632</v>
      </c>
      <c r="D550" s="16" t="str">
        <f>_xlfn.XLOOKUP(Sales_Transactions!$C550,Customer!$A$2:$A$701,Customer!$B$2:$B$701,"Missing")</f>
        <v>Eswari Raj</v>
      </c>
      <c r="E550" s="38" t="str">
        <f>_xlfn.XLOOKUP(Table14[[#This Row],[Customer_ID]],Table10[Customer_ID],Table10[Membership],"Missing Membership")</f>
        <v>Silver</v>
      </c>
      <c r="F550" s="14" t="s">
        <v>2154</v>
      </c>
      <c r="G550" s="16" t="str">
        <f>_xlfn.XLOOKUP(Sales_Transactions!$F550,Products!$A$2:$A$151,Products!$B$2:$B$151,"missing product")</f>
        <v>Lizol Toilet Cleaner Combo</v>
      </c>
      <c r="H550" s="16" t="str">
        <f>_xlfn.XLOOKUP(Sales_Transactions!$F550,Table9[Product_ID],Table9[Category],"Missing Catogory")</f>
        <v>Cleaning</v>
      </c>
      <c r="I550" s="16" t="s">
        <v>912</v>
      </c>
      <c r="J550" s="16" t="str">
        <f>_xlfn.XLOOKUP(Sales_Transactions!$I550,Store!$A$2:$A$181,Store!$B$2:$B$181,"Missing Store")</f>
        <v>FreshMart Bengaluru Colony</v>
      </c>
      <c r="K550" s="16" t="str">
        <f>_xlfn.XLOOKUP(Sales_Transactions!$I550,Store!$A$2:$A$181,Store!$D$2:$D$181,"East")</f>
        <v>South</v>
      </c>
      <c r="L550" s="16" t="s">
        <v>1403</v>
      </c>
      <c r="M550" s="16" t="s">
        <v>6174</v>
      </c>
      <c r="N550" s="16" t="str">
        <f>_xlfn.XLOOKUP(Sales_Transactions!$L550,Table12[Employee_ID],Table12[Department],"Missing Department")</f>
        <v>Store Manager</v>
      </c>
      <c r="O550" s="16">
        <v>2</v>
      </c>
      <c r="P550" s="17">
        <v>91.61</v>
      </c>
      <c r="Q550" s="16">
        <v>0</v>
      </c>
      <c r="R550" s="17">
        <v>0</v>
      </c>
      <c r="S550" s="17">
        <v>210.7</v>
      </c>
      <c r="T550" s="17">
        <v>141.4</v>
      </c>
      <c r="U550" s="17">
        <v>69.3</v>
      </c>
      <c r="V550" s="16" t="s">
        <v>47</v>
      </c>
      <c r="W550" s="16" t="s">
        <v>24</v>
      </c>
      <c r="X550" s="16" t="s">
        <v>25</v>
      </c>
      <c r="Y550" s="16" t="s">
        <v>2483</v>
      </c>
      <c r="Z550" s="16" t="s">
        <v>27</v>
      </c>
    </row>
    <row r="551" spans="1:26" x14ac:dyDescent="0.3">
      <c r="A551" s="10" t="s">
        <v>2489</v>
      </c>
      <c r="B551" s="11">
        <v>45943</v>
      </c>
      <c r="C551" s="12" t="s">
        <v>1768</v>
      </c>
      <c r="D551" s="12" t="str">
        <f>_xlfn.XLOOKUP(Sales_Transactions!$C551,Customer!$A$2:$A$701,Customer!$B$2:$B$701,"Missing")</f>
        <v>Hariharan Raj</v>
      </c>
      <c r="E551" s="39" t="str">
        <f>_xlfn.XLOOKUP(Table14[[#This Row],[Customer_ID]],Table10[Customer_ID],Table10[Membership],"Missing Membership")</f>
        <v>Bronze</v>
      </c>
      <c r="F551" s="10" t="s">
        <v>176</v>
      </c>
      <c r="G551" s="12" t="str">
        <f>_xlfn.XLOOKUP(Sales_Transactions!$F551,Products!$A$2:$A$151,Products!$B$2:$B$151,"missing product")</f>
        <v>Organic Fresh Fresh Vegetables Pack</v>
      </c>
      <c r="H551" s="12" t="str">
        <f>_xlfn.XLOOKUP(Sales_Transactions!$F551,Table9[Product_ID],Table9[Category],"Missing Catogory")</f>
        <v>Vegetables</v>
      </c>
      <c r="I551" s="12" t="s">
        <v>759</v>
      </c>
      <c r="J551" s="12" t="str">
        <f>_xlfn.XLOOKUP(Sales_Transactions!$I551,Store!$A$2:$A$181,Store!$B$2:$B$181,"Missing Store")</f>
        <v>FreshMart Mumbai Complex</v>
      </c>
      <c r="K551" s="12" t="str">
        <f>_xlfn.XLOOKUP(Sales_Transactions!$I551,Store!$A$2:$A$181,Store!$D$2:$D$181,"East")</f>
        <v>West</v>
      </c>
      <c r="L551" s="12" t="s">
        <v>760</v>
      </c>
      <c r="M551" s="12" t="s">
        <v>6268</v>
      </c>
      <c r="N551" s="12" t="str">
        <f>_xlfn.XLOOKUP(Sales_Transactions!$L551,Table12[Employee_ID],Table12[Department],"Missing Department")</f>
        <v>Billing</v>
      </c>
      <c r="O551" s="12">
        <v>1</v>
      </c>
      <c r="P551" s="13">
        <v>355.64</v>
      </c>
      <c r="Q551" s="12">
        <v>15</v>
      </c>
      <c r="R551" s="13">
        <v>53.35</v>
      </c>
      <c r="S551" s="13">
        <v>302.29000000000002</v>
      </c>
      <c r="T551" s="13">
        <v>303.41000000000003</v>
      </c>
      <c r="U551" s="13">
        <v>-1.1200000000000001</v>
      </c>
      <c r="V551" s="12" t="s">
        <v>47</v>
      </c>
      <c r="W551" s="12" t="s">
        <v>24</v>
      </c>
      <c r="X551" s="12" t="s">
        <v>33</v>
      </c>
      <c r="Y551" s="12" t="s">
        <v>2490</v>
      </c>
      <c r="Z551" s="12" t="s">
        <v>49</v>
      </c>
    </row>
    <row r="552" spans="1:26" x14ac:dyDescent="0.3">
      <c r="A552" s="14" t="s">
        <v>2505</v>
      </c>
      <c r="B552" s="15">
        <v>45968</v>
      </c>
      <c r="C552" s="16" t="s">
        <v>2506</v>
      </c>
      <c r="D552" s="16" t="str">
        <f>_xlfn.XLOOKUP(Sales_Transactions!$C552,Customer!$A$2:$A$701,Customer!$B$2:$B$701,"Missing")</f>
        <v>Balamurugan Murugan</v>
      </c>
      <c r="E552" s="38" t="str">
        <f>_xlfn.XLOOKUP(Table14[[#This Row],[Customer_ID]],Table10[Customer_ID],Table10[Membership],"Missing Membership")</f>
        <v>Bronze</v>
      </c>
      <c r="F552" s="14" t="s">
        <v>119</v>
      </c>
      <c r="G552" s="16" t="str">
        <f>_xlfn.XLOOKUP(Sales_Transactions!$F552,Products!$A$2:$A$151,Products!$B$2:$B$151,"missing product")</f>
        <v>Coca-Cola Coffee Combo</v>
      </c>
      <c r="H552" s="16" t="str">
        <f>_xlfn.XLOOKUP(Sales_Transactions!$F552,Table9[Product_ID],Table9[Category],"Missing Catogory")</f>
        <v>Beverages</v>
      </c>
      <c r="I552" s="16" t="s">
        <v>714</v>
      </c>
      <c r="J552" s="16" t="str">
        <f>_xlfn.XLOOKUP(Sales_Transactions!$I552,Store!$A$2:$A$181,Store!$B$2:$B$181,"Missing Store")</f>
        <v>FreshMart Jaipur Colony</v>
      </c>
      <c r="K552" s="16" t="str">
        <f>_xlfn.XLOOKUP(Sales_Transactions!$I552,Store!$A$2:$A$181,Store!$D$2:$D$181,"East")</f>
        <v>North</v>
      </c>
      <c r="L552" s="16" t="s">
        <v>2507</v>
      </c>
      <c r="M552" s="16" t="s">
        <v>4878</v>
      </c>
      <c r="N552" s="16" t="str">
        <f>_xlfn.XLOOKUP(Sales_Transactions!$L552,Table12[Employee_ID],Table12[Department],"Missing Department")</f>
        <v>Sales</v>
      </c>
      <c r="O552" s="16">
        <v>4</v>
      </c>
      <c r="P552" s="17">
        <v>141.11000000000001</v>
      </c>
      <c r="Q552" s="16">
        <v>0</v>
      </c>
      <c r="R552" s="17">
        <v>0</v>
      </c>
      <c r="S552" s="17">
        <v>564.44000000000005</v>
      </c>
      <c r="T552" s="17">
        <v>463.64</v>
      </c>
      <c r="U552" s="17">
        <v>100.8</v>
      </c>
      <c r="V552" s="16" t="s">
        <v>47</v>
      </c>
      <c r="W552" s="16" t="s">
        <v>24</v>
      </c>
      <c r="X552" s="16" t="s">
        <v>25</v>
      </c>
      <c r="Y552" s="16" t="s">
        <v>2051</v>
      </c>
      <c r="Z552" s="16" t="s">
        <v>49</v>
      </c>
    </row>
    <row r="553" spans="1:26" x14ac:dyDescent="0.3">
      <c r="A553" s="10" t="s">
        <v>2518</v>
      </c>
      <c r="B553" s="11">
        <v>45910</v>
      </c>
      <c r="C553" s="12" t="s">
        <v>246</v>
      </c>
      <c r="D553" s="12" t="str">
        <f>_xlfn.XLOOKUP(Sales_Transactions!$C553,Customer!$A$2:$A$701,Customer!$B$2:$B$701,"Missing")</f>
        <v>Chandrasekar Balan</v>
      </c>
      <c r="E553" s="39" t="str">
        <f>_xlfn.XLOOKUP(Table14[[#This Row],[Customer_ID]],Table10[Customer_ID],Table10[Membership],"Missing Membership")</f>
        <v>Gold</v>
      </c>
      <c r="F553" s="10" t="s">
        <v>538</v>
      </c>
      <c r="G553" s="12" t="str">
        <f>_xlfn.XLOOKUP(Sales_Transactions!$F553,Products!$A$2:$A$151,Products!$B$2:$B$151,"missing product")</f>
        <v>Aachi Ponni Rice 2kg</v>
      </c>
      <c r="H553" s="12" t="str">
        <f>_xlfn.XLOOKUP(Sales_Transactions!$F553,Table9[Product_ID],Table9[Category],"Missing Catogory")</f>
        <v>Rice</v>
      </c>
      <c r="I553" s="12" t="s">
        <v>583</v>
      </c>
      <c r="J553" s="12" t="str">
        <f>_xlfn.XLOOKUP(Sales_Transactions!$I553,Store!$A$2:$A$181,Store!$B$2:$B$181,"Missing Store")</f>
        <v>FreshMart Nagpur Junction</v>
      </c>
      <c r="K553" s="12" t="str">
        <f>_xlfn.XLOOKUP(Sales_Transactions!$I553,Store!$A$2:$A$181,Store!$D$2:$D$181,"East")</f>
        <v>West</v>
      </c>
      <c r="L553" s="12" t="s">
        <v>988</v>
      </c>
      <c r="M553" s="12" t="s">
        <v>6233</v>
      </c>
      <c r="N553" s="12" t="str">
        <f>_xlfn.XLOOKUP(Sales_Transactions!$L553,Table12[Employee_ID],Table12[Department],"Missing Department")</f>
        <v>Inventory</v>
      </c>
      <c r="O553" s="12">
        <v>6</v>
      </c>
      <c r="P553" s="13">
        <v>255.48</v>
      </c>
      <c r="Q553" s="12">
        <v>5</v>
      </c>
      <c r="R553" s="13">
        <v>76.64</v>
      </c>
      <c r="S553" s="13">
        <v>1456.24</v>
      </c>
      <c r="T553" s="13">
        <v>1263.1199999999999</v>
      </c>
      <c r="U553" s="13">
        <v>193.12</v>
      </c>
      <c r="V553" s="12" t="s">
        <v>47</v>
      </c>
      <c r="W553" s="12" t="s">
        <v>24</v>
      </c>
      <c r="X553" s="12" t="s">
        <v>25</v>
      </c>
      <c r="Y553" s="12" t="s">
        <v>2519</v>
      </c>
      <c r="Z553" s="12" t="s">
        <v>49</v>
      </c>
    </row>
    <row r="554" spans="1:26" x14ac:dyDescent="0.3">
      <c r="A554" s="14" t="s">
        <v>2520</v>
      </c>
      <c r="B554" s="15">
        <v>45858</v>
      </c>
      <c r="C554" s="16" t="s">
        <v>2251</v>
      </c>
      <c r="D554" s="16" t="str">
        <f>_xlfn.XLOOKUP(Sales_Transactions!$C554,Customer!$A$2:$A$701,Customer!$B$2:$B$701,"Missing")</f>
        <v>Revathi Sekar</v>
      </c>
      <c r="E554" s="38" t="str">
        <f>_xlfn.XLOOKUP(Table14[[#This Row],[Customer_ID]],Table10[Customer_ID],Table10[Membership],"Missing Membership")</f>
        <v>Silver</v>
      </c>
      <c r="F554" s="14" t="s">
        <v>542</v>
      </c>
      <c r="G554" s="16" t="str">
        <f>_xlfn.XLOOKUP(Sales_Transactions!$F554,Products!$A$2:$A$151,Products!$B$2:$B$151,"missing product")</f>
        <v>Patanjali Soap Combo</v>
      </c>
      <c r="H554" s="16" t="str">
        <f>_xlfn.XLOOKUP(Sales_Transactions!$F554,Table9[Product_ID],Table9[Category],"Missing Catogory")</f>
        <v>Personal Care</v>
      </c>
      <c r="I554" s="16" t="s">
        <v>415</v>
      </c>
      <c r="J554" s="16" t="str">
        <f>_xlfn.XLOOKUP(Sales_Transactions!$I554,Store!$A$2:$A$181,Store!$B$2:$B$181,"Missing Store")</f>
        <v>FreshMart Hyderabad Towers</v>
      </c>
      <c r="K554" s="16" t="str">
        <f>_xlfn.XLOOKUP(Sales_Transactions!$I554,Store!$A$2:$A$181,Store!$D$2:$D$181,"East")</f>
        <v>South</v>
      </c>
      <c r="L554" s="16" t="s">
        <v>900</v>
      </c>
      <c r="M554" s="16" t="s">
        <v>6180</v>
      </c>
      <c r="N554" s="16" t="str">
        <f>_xlfn.XLOOKUP(Sales_Transactions!$L554,Table12[Employee_ID],Table12[Department],"Missing Department")</f>
        <v>Store Manager</v>
      </c>
      <c r="O554" s="16">
        <v>3</v>
      </c>
      <c r="P554" s="17">
        <v>386.17</v>
      </c>
      <c r="Q554" s="16">
        <v>20</v>
      </c>
      <c r="R554" s="17">
        <v>231.7</v>
      </c>
      <c r="S554" s="17">
        <v>1065.83</v>
      </c>
      <c r="T554" s="17">
        <v>827.01</v>
      </c>
      <c r="U554" s="17">
        <v>238.82</v>
      </c>
      <c r="V554" s="16" t="s">
        <v>47</v>
      </c>
      <c r="W554" s="16" t="s">
        <v>24</v>
      </c>
      <c r="X554" s="16" t="s">
        <v>55</v>
      </c>
      <c r="Y554" s="16" t="s">
        <v>387</v>
      </c>
      <c r="Z554" s="16" t="s">
        <v>27</v>
      </c>
    </row>
    <row r="555" spans="1:26" x14ac:dyDescent="0.3">
      <c r="A555" s="10" t="s">
        <v>2522</v>
      </c>
      <c r="B555" s="11">
        <v>45748</v>
      </c>
      <c r="C555" s="12" t="s">
        <v>1536</v>
      </c>
      <c r="D555" s="12" t="str">
        <f>_xlfn.XLOOKUP(Sales_Transactions!$C555,Customer!$A$2:$A$701,Customer!$B$2:$B$701,"Missing")</f>
        <v>Prakash Achari</v>
      </c>
      <c r="E555" s="39" t="str">
        <f>_xlfn.XLOOKUP(Table14[[#This Row],[Customer_ID]],Table10[Customer_ID],Table10[Membership],"Missing Membership")</f>
        <v>Gold</v>
      </c>
      <c r="F555" s="10" t="s">
        <v>904</v>
      </c>
      <c r="G555" s="12" t="str">
        <f>_xlfn.XLOOKUP(Sales_Transactions!$F555,Products!$A$2:$A$151,Products!$B$2:$B$151,"missing product")</f>
        <v>Nestle Curd 1kg</v>
      </c>
      <c r="H555" s="12" t="str">
        <f>_xlfn.XLOOKUP(Sales_Transactions!$F555,Table9[Product_ID],Table9[Category],"Missing Catogory")</f>
        <v>Dairy</v>
      </c>
      <c r="I555" s="12" t="s">
        <v>303</v>
      </c>
      <c r="J555" s="12" t="str">
        <f>_xlfn.XLOOKUP(Sales_Transactions!$I555,Store!$A$2:$A$181,Store!$B$2:$B$181,"Missing Store")</f>
        <v>FreshMart Mysuru Market</v>
      </c>
      <c r="K555" s="12" t="str">
        <f>_xlfn.XLOOKUP(Sales_Transactions!$I555,Store!$A$2:$A$181,Store!$D$2:$D$181,"East")</f>
        <v>South</v>
      </c>
      <c r="L555" s="12" t="s">
        <v>778</v>
      </c>
      <c r="M555" s="12" t="s">
        <v>4680</v>
      </c>
      <c r="N555" s="12" t="str">
        <f>_xlfn.XLOOKUP(Sales_Transactions!$L555,Table12[Employee_ID],Table12[Department],"Missing Department")</f>
        <v>Cashier</v>
      </c>
      <c r="O555" s="12">
        <v>4</v>
      </c>
      <c r="P555" s="13">
        <v>507.28</v>
      </c>
      <c r="Q555" s="12">
        <v>0</v>
      </c>
      <c r="R555" s="13">
        <v>0</v>
      </c>
      <c r="S555" s="13">
        <v>2029.12</v>
      </c>
      <c r="T555" s="13">
        <v>1590.76</v>
      </c>
      <c r="U555" s="13">
        <v>438.36</v>
      </c>
      <c r="V555" s="12" t="s">
        <v>47</v>
      </c>
      <c r="W555" s="12" t="s">
        <v>24</v>
      </c>
      <c r="X555" s="12" t="s">
        <v>25</v>
      </c>
      <c r="Y555" s="12" t="s">
        <v>2523</v>
      </c>
      <c r="Z555" s="12" t="s">
        <v>49</v>
      </c>
    </row>
    <row r="556" spans="1:26" x14ac:dyDescent="0.3">
      <c r="A556" s="14" t="s">
        <v>2527</v>
      </c>
      <c r="B556" s="15">
        <v>45752</v>
      </c>
      <c r="C556" s="16" t="s">
        <v>185</v>
      </c>
      <c r="D556" s="16" t="str">
        <f>_xlfn.XLOOKUP(Sales_Transactions!$C556,Customer!$A$2:$A$701,Customer!$B$2:$B$701,"Missing")</f>
        <v>Ovi Devi</v>
      </c>
      <c r="E556" s="38" t="str">
        <f>_xlfn.XLOOKUP(Table14[[#This Row],[Customer_ID]],Table10[Customer_ID],Table10[Membership],"Missing Membership")</f>
        <v>Gold</v>
      </c>
      <c r="F556" s="14" t="s">
        <v>604</v>
      </c>
      <c r="G556" s="16" t="str">
        <f>_xlfn.XLOOKUP(Sales_Transactions!$F556,Products!$A$2:$A$151,Products!$B$2:$B$151,"missing product")</f>
        <v>Organic Fresh Fresh Vegetables 200g</v>
      </c>
      <c r="H556" s="16" t="str">
        <f>_xlfn.XLOOKUP(Sales_Transactions!$F556,Table9[Product_ID],Table9[Category],"Missing Catogory")</f>
        <v>Vegetables</v>
      </c>
      <c r="I556" s="16" t="s">
        <v>815</v>
      </c>
      <c r="J556" s="16" t="str">
        <f>_xlfn.XLOOKUP(Sales_Transactions!$I556,Store!$A$2:$A$181,Store!$B$2:$B$181,"Missing Store")</f>
        <v>FreshMart Hyderabad Hub</v>
      </c>
      <c r="K556" s="16" t="str">
        <f>_xlfn.XLOOKUP(Sales_Transactions!$I556,Store!$A$2:$A$181,Store!$D$2:$D$181,"East")</f>
        <v>South</v>
      </c>
      <c r="L556" s="16" t="s">
        <v>1587</v>
      </c>
      <c r="M556" s="16" t="s">
        <v>4751</v>
      </c>
      <c r="N556" s="16" t="str">
        <f>_xlfn.XLOOKUP(Sales_Transactions!$L556,Table12[Employee_ID],Table12[Department],"Missing Department")</f>
        <v>Inventory</v>
      </c>
      <c r="O556" s="16">
        <v>4</v>
      </c>
      <c r="P556" s="17">
        <v>84.3</v>
      </c>
      <c r="Q556" s="16">
        <v>0</v>
      </c>
      <c r="R556" s="17">
        <v>0</v>
      </c>
      <c r="S556" s="17">
        <v>387.78</v>
      </c>
      <c r="T556" s="17">
        <v>248.56</v>
      </c>
      <c r="U556" s="17">
        <v>139.22</v>
      </c>
      <c r="V556" s="16" t="s">
        <v>47</v>
      </c>
      <c r="W556" s="16" t="s">
        <v>24</v>
      </c>
      <c r="X556" s="16" t="s">
        <v>25</v>
      </c>
      <c r="Y556" s="16" t="s">
        <v>531</v>
      </c>
      <c r="Z556" s="16" t="s">
        <v>27</v>
      </c>
    </row>
    <row r="557" spans="1:26" x14ac:dyDescent="0.3">
      <c r="A557" s="10" t="s">
        <v>2542</v>
      </c>
      <c r="B557" s="11">
        <v>45913</v>
      </c>
      <c r="C557" s="12" t="s">
        <v>1724</v>
      </c>
      <c r="D557" s="12" t="str">
        <f>_xlfn.XLOOKUP(Sales_Transactions!$C557,Customer!$A$2:$A$701,Customer!$B$2:$B$701,"Missing")</f>
        <v>Sudha Prabhu</v>
      </c>
      <c r="E557" s="39" t="str">
        <f>_xlfn.XLOOKUP(Table14[[#This Row],[Customer_ID]],Table10[Customer_ID],Table10[Membership],"Missing Membership")</f>
        <v>Bronze</v>
      </c>
      <c r="F557" s="10" t="s">
        <v>409</v>
      </c>
      <c r="G557" s="12" t="str">
        <f>_xlfn.XLOOKUP(Sales_Transactions!$F557,Products!$A$2:$A$151,Products!$B$2:$B$151,"missing product")</f>
        <v>Local Bakers Buns 1kg</v>
      </c>
      <c r="H557" s="12" t="str">
        <f>_xlfn.XLOOKUP(Sales_Transactions!$F557,Table9[Product_ID],Table9[Category],"Missing Catogory")</f>
        <v>Bakery</v>
      </c>
      <c r="I557" s="12" t="s">
        <v>503</v>
      </c>
      <c r="J557" s="12" t="str">
        <f>_xlfn.XLOOKUP(Sales_Transactions!$I557,Store!$A$2:$A$181,Store!$B$2:$B$181,"Missing Store")</f>
        <v>FreshMart Nagpur Plaza</v>
      </c>
      <c r="K557" s="12" t="str">
        <f>_xlfn.XLOOKUP(Sales_Transactions!$I557,Store!$A$2:$A$181,Store!$D$2:$D$181,"East")</f>
        <v>West</v>
      </c>
      <c r="L557" s="12" t="s">
        <v>1633</v>
      </c>
      <c r="M557" s="12" t="s">
        <v>4705</v>
      </c>
      <c r="N557" s="12" t="str">
        <f>_xlfn.XLOOKUP(Sales_Transactions!$L557,Table12[Employee_ID],Table12[Department],"Missing Department")</f>
        <v>Sales</v>
      </c>
      <c r="O557" s="12">
        <v>2</v>
      </c>
      <c r="P557" s="13">
        <v>299.73</v>
      </c>
      <c r="Q557" s="12">
        <v>20</v>
      </c>
      <c r="R557" s="13">
        <v>119.89</v>
      </c>
      <c r="S557" s="13">
        <v>551.51</v>
      </c>
      <c r="T557" s="13">
        <v>369.48</v>
      </c>
      <c r="U557" s="13">
        <v>182.03</v>
      </c>
      <c r="V557" s="12" t="s">
        <v>47</v>
      </c>
      <c r="W557" s="12" t="s">
        <v>24</v>
      </c>
      <c r="X557" s="12" t="s">
        <v>33</v>
      </c>
      <c r="Y557" s="12" t="s">
        <v>2513</v>
      </c>
      <c r="Z557" s="12" t="s">
        <v>27</v>
      </c>
    </row>
    <row r="558" spans="1:26" x14ac:dyDescent="0.3">
      <c r="A558" s="14" t="s">
        <v>2544</v>
      </c>
      <c r="B558" s="15">
        <v>45876</v>
      </c>
      <c r="C558" s="16" t="s">
        <v>283</v>
      </c>
      <c r="D558" s="16" t="str">
        <f>_xlfn.XLOOKUP(Sales_Transactions!$C558,Customer!$A$2:$A$701,Customer!$B$2:$B$701,"Missing")</f>
        <v>Yazhini Sekar</v>
      </c>
      <c r="E558" s="38" t="str">
        <f>_xlfn.XLOOKUP(Table14[[#This Row],[Customer_ID]],Table10[Customer_ID],Table10[Membership],"Missing Membership")</f>
        <v>Gold</v>
      </c>
      <c r="F558" s="14" t="s">
        <v>20</v>
      </c>
      <c r="G558" s="16" t="str">
        <f>_xlfn.XLOOKUP(Sales_Transactions!$F558,Products!$A$2:$A$151,Products!$B$2:$B$151,"missing product")</f>
        <v>MDH Whole Spices Combo</v>
      </c>
      <c r="H558" s="16" t="str">
        <f>_xlfn.XLOOKUP(Sales_Transactions!$F558,Table9[Product_ID],Table9[Category],"Missing Catogory")</f>
        <v>Masala</v>
      </c>
      <c r="I558" s="16" t="s">
        <v>1288</v>
      </c>
      <c r="J558" s="16" t="str">
        <f>_xlfn.XLOOKUP(Sales_Transactions!$I558,Store!$A$2:$A$181,Store!$B$2:$B$181,"Missing Store")</f>
        <v>FreshMart Mumbai Towers</v>
      </c>
      <c r="K558" s="16" t="str">
        <f>_xlfn.XLOOKUP(Sales_Transactions!$I558,Store!$A$2:$A$181,Store!$D$2:$D$181,"East")</f>
        <v>West</v>
      </c>
      <c r="L558" s="16" t="s">
        <v>617</v>
      </c>
      <c r="M558" s="16" t="s">
        <v>6126</v>
      </c>
      <c r="N558" s="16" t="str">
        <f>_xlfn.XLOOKUP(Sales_Transactions!$L558,Table12[Employee_ID],Table12[Department],"Missing Department")</f>
        <v>Inventory</v>
      </c>
      <c r="O558" s="16">
        <v>6</v>
      </c>
      <c r="P558" s="17">
        <v>458.91</v>
      </c>
      <c r="Q558" s="16">
        <v>15</v>
      </c>
      <c r="R558" s="17">
        <v>413.02</v>
      </c>
      <c r="S558" s="17">
        <v>2340.44</v>
      </c>
      <c r="T558" s="17">
        <v>1917.84</v>
      </c>
      <c r="U558" s="17">
        <v>422.6</v>
      </c>
      <c r="V558" s="16" t="s">
        <v>47</v>
      </c>
      <c r="W558" s="16" t="s">
        <v>24</v>
      </c>
      <c r="X558" s="16" t="s">
        <v>25</v>
      </c>
      <c r="Y558" s="16" t="s">
        <v>955</v>
      </c>
      <c r="Z558" s="16" t="s">
        <v>49</v>
      </c>
    </row>
    <row r="559" spans="1:26" x14ac:dyDescent="0.3">
      <c r="A559" s="10" t="s">
        <v>2550</v>
      </c>
      <c r="B559" s="11">
        <v>45908</v>
      </c>
      <c r="C559" s="12" t="s">
        <v>2551</v>
      </c>
      <c r="D559" s="12" t="str">
        <f>_xlfn.XLOOKUP(Sales_Transactions!$C559,Customer!$A$2:$A$701,Customer!$B$2:$B$701,"Missing")</f>
        <v>Hari Devi</v>
      </c>
      <c r="E559" s="39" t="str">
        <f>_xlfn.XLOOKUP(Table14[[#This Row],[Customer_ID]],Table10[Customer_ID],Table10[Membership],"Missing Membership")</f>
        <v>Silver</v>
      </c>
      <c r="F559" s="10" t="s">
        <v>308</v>
      </c>
      <c r="G559" s="12" t="str">
        <f>_xlfn.XLOOKUP(Sales_Transactions!$F559,Products!$A$2:$A$151,Products!$B$2:$B$151,"missing product")</f>
        <v>Britannia Cookies 200g</v>
      </c>
      <c r="H559" s="12" t="str">
        <f>_xlfn.XLOOKUP(Sales_Transactions!$F559,Table9[Product_ID],Table9[Category],"Missing Catogory")</f>
        <v>Bakery</v>
      </c>
      <c r="I559" s="12" t="s">
        <v>21</v>
      </c>
      <c r="J559" s="12" t="str">
        <f>_xlfn.XLOOKUP(Sales_Transactions!$I559,Store!$A$2:$A$181,Store!$B$2:$B$181,"Missing Store")</f>
        <v>FreshMart Madurai Arcade</v>
      </c>
      <c r="K559" s="12" t="str">
        <f>_xlfn.XLOOKUP(Sales_Transactions!$I559,Store!$A$2:$A$181,Store!$D$2:$D$181,"East")</f>
        <v>South</v>
      </c>
      <c r="L559" s="12" t="s">
        <v>2552</v>
      </c>
      <c r="M559" s="12" t="s">
        <v>6373</v>
      </c>
      <c r="N559" s="12" t="str">
        <f>_xlfn.XLOOKUP(Sales_Transactions!$L559,Table12[Employee_ID],Table12[Department],"Missing Department")</f>
        <v>Sales</v>
      </c>
      <c r="O559" s="12">
        <v>1</v>
      </c>
      <c r="P559" s="13">
        <v>455.79</v>
      </c>
      <c r="Q559" s="12">
        <v>15</v>
      </c>
      <c r="R559" s="13">
        <v>68.37</v>
      </c>
      <c r="S559" s="13">
        <v>387.42</v>
      </c>
      <c r="T559" s="13">
        <v>282.88</v>
      </c>
      <c r="U559" s="13">
        <v>104.54</v>
      </c>
      <c r="V559" s="12" t="s">
        <v>47</v>
      </c>
      <c r="W559" s="12" t="s">
        <v>24</v>
      </c>
      <c r="X559" s="12" t="s">
        <v>25</v>
      </c>
      <c r="Y559" s="12" t="s">
        <v>1270</v>
      </c>
      <c r="Z559" s="12" t="s">
        <v>49</v>
      </c>
    </row>
    <row r="560" spans="1:26" x14ac:dyDescent="0.3">
      <c r="A560" s="14" t="s">
        <v>2553</v>
      </c>
      <c r="B560" s="15">
        <v>46014</v>
      </c>
      <c r="C560" s="16" t="s">
        <v>875</v>
      </c>
      <c r="D560" s="16" t="str">
        <f>_xlfn.XLOOKUP(Sales_Transactions!$C560,Customer!$A$2:$A$701,Customer!$B$2:$B$701,"Missing")</f>
        <v>Arun Iyer</v>
      </c>
      <c r="E560" s="38" t="str">
        <f>_xlfn.XLOOKUP(Table14[[#This Row],[Customer_ID]],Table10[Customer_ID],Table10[Membership],"Missing Membership")</f>
        <v>Gold</v>
      </c>
      <c r="F560" s="14" t="s">
        <v>538</v>
      </c>
      <c r="G560" s="16" t="str">
        <f>_xlfn.XLOOKUP(Sales_Transactions!$F560,Products!$A$2:$A$151,Products!$B$2:$B$151,"missing product")</f>
        <v>Aachi Ponni Rice 2kg</v>
      </c>
      <c r="H560" s="16" t="str">
        <f>_xlfn.XLOOKUP(Sales_Transactions!$F560,Table9[Product_ID],Table9[Category],"Missing Catogory")</f>
        <v>Rice</v>
      </c>
      <c r="I560" s="16" t="s">
        <v>1322</v>
      </c>
      <c r="J560" s="16" t="str">
        <f>_xlfn.XLOOKUP(Sales_Transactions!$I560,Store!$A$2:$A$181,Store!$B$2:$B$181,"Missing Store")</f>
        <v>FreshMart Madurai Point</v>
      </c>
      <c r="K560" s="16" t="str">
        <f>_xlfn.XLOOKUP(Sales_Transactions!$I560,Store!$A$2:$A$181,Store!$D$2:$D$181,"East")</f>
        <v>South</v>
      </c>
      <c r="L560" s="16" t="s">
        <v>1584</v>
      </c>
      <c r="M560" s="16" t="s">
        <v>6223</v>
      </c>
      <c r="N560" s="16" t="str">
        <f>_xlfn.XLOOKUP(Sales_Transactions!$L560,Table12[Employee_ID],Table12[Department],"Missing Department")</f>
        <v>Sales</v>
      </c>
      <c r="O560" s="16">
        <v>5</v>
      </c>
      <c r="P560" s="17">
        <v>257.39999999999998</v>
      </c>
      <c r="Q560" s="16">
        <v>0</v>
      </c>
      <c r="R560" s="17">
        <v>0</v>
      </c>
      <c r="S560" s="17">
        <v>1287</v>
      </c>
      <c r="T560" s="17">
        <v>1052.5999999999999</v>
      </c>
      <c r="U560" s="17">
        <v>234.4</v>
      </c>
      <c r="V560" s="16" t="s">
        <v>47</v>
      </c>
      <c r="W560" s="16" t="s">
        <v>24</v>
      </c>
      <c r="X560" s="16" t="s">
        <v>55</v>
      </c>
      <c r="Y560" s="16" t="s">
        <v>2554</v>
      </c>
      <c r="Z560" s="16" t="s">
        <v>49</v>
      </c>
    </row>
    <row r="561" spans="1:26" x14ac:dyDescent="0.3">
      <c r="A561" s="10" t="s">
        <v>2558</v>
      </c>
      <c r="B561" s="11">
        <v>45858</v>
      </c>
      <c r="C561" s="12" t="s">
        <v>359</v>
      </c>
      <c r="D561" s="12" t="str">
        <f>_xlfn.XLOOKUP(Sales_Transactions!$C561,Customer!$A$2:$A$701,Customer!$B$2:$B$701,"Missing")</f>
        <v>Revathi Murugan</v>
      </c>
      <c r="E561" s="39" t="str">
        <f>_xlfn.XLOOKUP(Table14[[#This Row],[Customer_ID]],Table10[Customer_ID],Table10[Membership],"Missing Membership")</f>
        <v>Silver</v>
      </c>
      <c r="F561" s="10" t="s">
        <v>65</v>
      </c>
      <c r="G561" s="12" t="str">
        <f>_xlfn.XLOOKUP(Sales_Transactions!$F561,Products!$A$2:$A$151,Products!$B$2:$B$151,"missing product")</f>
        <v>Nescafe Tea Combo</v>
      </c>
      <c r="H561" s="12" t="str">
        <f>_xlfn.XLOOKUP(Sales_Transactions!$F561,Table9[Product_ID],Table9[Category],"Missing Catogory")</f>
        <v>Beverages</v>
      </c>
      <c r="I561" s="12" t="s">
        <v>90</v>
      </c>
      <c r="J561" s="12" t="str">
        <f>_xlfn.XLOOKUP(Sales_Transactions!$I561,Store!$A$2:$A$181,Store!$B$2:$B$181,"Missing Store")</f>
        <v>FreshMart Tiruppur Market</v>
      </c>
      <c r="K561" s="12" t="str">
        <f>_xlfn.XLOOKUP(Sales_Transactions!$I561,Store!$A$2:$A$181,Store!$D$2:$D$181,"East")</f>
        <v>South</v>
      </c>
      <c r="L561" s="12" t="s">
        <v>91</v>
      </c>
      <c r="M561" s="12" t="s">
        <v>6361</v>
      </c>
      <c r="N561" s="12" t="str">
        <f>_xlfn.XLOOKUP(Sales_Transactions!$L561,Table12[Employee_ID],Table12[Department],"Missing Department")</f>
        <v>Sales</v>
      </c>
      <c r="O561" s="12">
        <v>3</v>
      </c>
      <c r="P561" s="13">
        <v>172.63</v>
      </c>
      <c r="Q561" s="12">
        <v>0</v>
      </c>
      <c r="R561" s="13">
        <v>0</v>
      </c>
      <c r="S561" s="13">
        <v>595.57000000000005</v>
      </c>
      <c r="T561" s="13">
        <v>426</v>
      </c>
      <c r="U561" s="13">
        <v>169.57</v>
      </c>
      <c r="V561" s="12" t="s">
        <v>47</v>
      </c>
      <c r="W561" s="12" t="s">
        <v>24</v>
      </c>
      <c r="X561" s="12" t="s">
        <v>25</v>
      </c>
      <c r="Y561" s="12" t="s">
        <v>1740</v>
      </c>
      <c r="Z561" s="12" t="s">
        <v>27</v>
      </c>
    </row>
    <row r="562" spans="1:26" x14ac:dyDescent="0.3">
      <c r="A562" s="14" t="s">
        <v>2559</v>
      </c>
      <c r="B562" s="15">
        <v>45788</v>
      </c>
      <c r="C562" s="16" t="s">
        <v>2001</v>
      </c>
      <c r="D562" s="16" t="str">
        <f>_xlfn.XLOOKUP(Sales_Transactions!$C562,Customer!$A$2:$A$701,Customer!$B$2:$B$701,"Missing")</f>
        <v>Thenmozhi Menon</v>
      </c>
      <c r="E562" s="38" t="str">
        <f>_xlfn.XLOOKUP(Table14[[#This Row],[Customer_ID]],Table10[Customer_ID],Table10[Membership],"Missing Membership")</f>
        <v>Silver</v>
      </c>
      <c r="F562" s="14" t="s">
        <v>4612</v>
      </c>
      <c r="G562" s="16" t="str">
        <f>_xlfn.XLOOKUP(Sales_Transactions!$F562,Products!$A$2:$A$151,Products!$B$2:$B$151,"missing product")</f>
        <v>missing product</v>
      </c>
      <c r="H562" s="16" t="str">
        <f>_xlfn.XLOOKUP(Sales_Transactions!$F562,Table9[Product_ID],Table9[Category],"Missing Catogory")</f>
        <v>Missing Catogory</v>
      </c>
      <c r="I562" s="16" t="s">
        <v>1308</v>
      </c>
      <c r="J562" s="16" t="str">
        <f>_xlfn.XLOOKUP(Sales_Transactions!$I562,Store!$A$2:$A$181,Store!$B$2:$B$181,"Missing Store")</f>
        <v>FreshMart Mysuru Heights</v>
      </c>
      <c r="K562" s="16" t="str">
        <f>_xlfn.XLOOKUP(Sales_Transactions!$I562,Store!$A$2:$A$181,Store!$D$2:$D$181,"East")</f>
        <v>South</v>
      </c>
      <c r="L562" s="16" t="s">
        <v>1479</v>
      </c>
      <c r="M562" s="16" t="s">
        <v>6266</v>
      </c>
      <c r="N562" s="16" t="str">
        <f>_xlfn.XLOOKUP(Sales_Transactions!$L562,Table12[Employee_ID],Table12[Department],"Missing Department")</f>
        <v>Cashier</v>
      </c>
      <c r="O562" s="16">
        <v>2</v>
      </c>
      <c r="P562" s="17">
        <v>401.06</v>
      </c>
      <c r="Q562" s="16">
        <v>5</v>
      </c>
      <c r="R562" s="17">
        <v>40.11</v>
      </c>
      <c r="S562" s="17">
        <v>876.31</v>
      </c>
      <c r="T562" s="17">
        <v>694.94</v>
      </c>
      <c r="U562" s="17">
        <v>181.37</v>
      </c>
      <c r="V562" s="16" t="s">
        <v>47</v>
      </c>
      <c r="W562" s="16" t="s">
        <v>24</v>
      </c>
      <c r="X562" s="16" t="s">
        <v>25</v>
      </c>
      <c r="Y562" s="16" t="s">
        <v>696</v>
      </c>
      <c r="Z562" s="16" t="s">
        <v>27</v>
      </c>
    </row>
    <row r="563" spans="1:26" x14ac:dyDescent="0.3">
      <c r="A563" s="10" t="s">
        <v>2562</v>
      </c>
      <c r="B563" s="11">
        <v>45860</v>
      </c>
      <c r="C563" s="12" t="s">
        <v>1533</v>
      </c>
      <c r="D563" s="12" t="str">
        <f>_xlfn.XLOOKUP(Sales_Transactions!$C563,Customer!$A$2:$A$701,Customer!$B$2:$B$701,"Missing")</f>
        <v>Anand Pandian</v>
      </c>
      <c r="E563" s="39" t="str">
        <f>_xlfn.XLOOKUP(Table14[[#This Row],[Customer_ID]],Table10[Customer_ID],Table10[Membership],"Missing Membership")</f>
        <v>Silver</v>
      </c>
      <c r="F563" s="10" t="s">
        <v>197</v>
      </c>
      <c r="G563" s="12" t="str">
        <f>_xlfn.XLOOKUP(Sales_Transactions!$F563,Products!$A$2:$A$151,Products!$B$2:$B$151,"missing product")</f>
        <v>Gold Winner Coconut Oil 2kg</v>
      </c>
      <c r="H563" s="12" t="str">
        <f>_xlfn.XLOOKUP(Sales_Transactions!$F563,Table9[Product_ID],Table9[Category],"Missing Catogory")</f>
        <v>Oil</v>
      </c>
      <c r="I563" s="12" t="s">
        <v>142</v>
      </c>
      <c r="J563" s="12" t="str">
        <f>_xlfn.XLOOKUP(Sales_Transactions!$I563,Store!$A$2:$A$181,Store!$B$2:$B$181,"Missing Store")</f>
        <v>FreshMart Coimbatore Heights</v>
      </c>
      <c r="K563" s="12" t="str">
        <f>_xlfn.XLOOKUP(Sales_Transactions!$I563,Store!$A$2:$A$181,Store!$D$2:$D$181,"East")</f>
        <v>South</v>
      </c>
      <c r="L563" s="12" t="s">
        <v>143</v>
      </c>
      <c r="M563" s="12" t="s">
        <v>6243</v>
      </c>
      <c r="N563" s="12" t="str">
        <f>_xlfn.XLOOKUP(Sales_Transactions!$L563,Table12[Employee_ID],Table12[Department],"Missing Department")</f>
        <v>Sales</v>
      </c>
      <c r="O563" s="12">
        <v>1</v>
      </c>
      <c r="P563" s="13">
        <v>121.9</v>
      </c>
      <c r="Q563" s="12">
        <v>15</v>
      </c>
      <c r="R563" s="13">
        <v>18.29</v>
      </c>
      <c r="S563" s="13">
        <v>103.61</v>
      </c>
      <c r="T563" s="13">
        <v>108.92</v>
      </c>
      <c r="U563" s="13">
        <v>-5.31</v>
      </c>
      <c r="V563" s="12" t="s">
        <v>47</v>
      </c>
      <c r="W563" s="12" t="s">
        <v>24</v>
      </c>
      <c r="X563" s="12" t="s">
        <v>33</v>
      </c>
      <c r="Y563" s="12" t="s">
        <v>826</v>
      </c>
      <c r="Z563" s="12" t="s">
        <v>49</v>
      </c>
    </row>
    <row r="564" spans="1:26" x14ac:dyDescent="0.3">
      <c r="A564" s="14" t="s">
        <v>2563</v>
      </c>
      <c r="B564" s="15">
        <v>45995</v>
      </c>
      <c r="C564" s="16" t="s">
        <v>1183</v>
      </c>
      <c r="D564" s="16" t="str">
        <f>_xlfn.XLOOKUP(Sales_Transactions!$C564,Customer!$A$2:$A$701,Customer!$B$2:$B$701,"Missing")</f>
        <v>Kavya Raj</v>
      </c>
      <c r="E564" s="38" t="str">
        <f>_xlfn.XLOOKUP(Table14[[#This Row],[Customer_ID]],Table10[Customer_ID],Table10[Membership],"Missing Membership")</f>
        <v>Gold</v>
      </c>
      <c r="F564" s="14" t="s">
        <v>731</v>
      </c>
      <c r="G564" s="16" t="str">
        <f>_xlfn.XLOOKUP(Sales_Transactions!$F564,Products!$A$2:$A$151,Products!$B$2:$B$151,"missing product")</f>
        <v>Harvest Gold Buns 200g</v>
      </c>
      <c r="H564" s="16" t="str">
        <f>_xlfn.XLOOKUP(Sales_Transactions!$F564,Table9[Product_ID],Table9[Category],"Missing Catogory")</f>
        <v>Bakery</v>
      </c>
      <c r="I564" s="16" t="s">
        <v>291</v>
      </c>
      <c r="J564" s="16" t="str">
        <f>_xlfn.XLOOKUP(Sales_Transactions!$I564,Store!$A$2:$A$181,Store!$B$2:$B$181,"Missing Store")</f>
        <v>FreshMart Chennai Main Road</v>
      </c>
      <c r="K564" s="16" t="str">
        <f>_xlfn.XLOOKUP(Sales_Transactions!$I564,Store!$A$2:$A$181,Store!$D$2:$D$181,"East")</f>
        <v>South</v>
      </c>
      <c r="L564" s="16" t="s">
        <v>1243</v>
      </c>
      <c r="M564" s="16" t="s">
        <v>5768</v>
      </c>
      <c r="N564" s="16" t="str">
        <f>_xlfn.XLOOKUP(Sales_Transactions!$L564,Table12[Employee_ID],Table12[Department],"Missing Department")</f>
        <v>Billing</v>
      </c>
      <c r="O564" s="16">
        <v>3</v>
      </c>
      <c r="P564" s="17">
        <v>708.04</v>
      </c>
      <c r="Q564" s="16">
        <v>0</v>
      </c>
      <c r="R564" s="17">
        <v>0</v>
      </c>
      <c r="S564" s="17">
        <v>2124.12</v>
      </c>
      <c r="T564" s="17">
        <v>1196.1600000000001</v>
      </c>
      <c r="U564" s="17">
        <v>927.96</v>
      </c>
      <c r="V564" s="16" t="s">
        <v>47</v>
      </c>
      <c r="W564" s="16" t="s">
        <v>24</v>
      </c>
      <c r="X564" s="16" t="s">
        <v>25</v>
      </c>
      <c r="Y564" s="16" t="s">
        <v>896</v>
      </c>
      <c r="Z564" s="16" t="s">
        <v>49</v>
      </c>
    </row>
    <row r="565" spans="1:26" x14ac:dyDescent="0.3">
      <c r="A565" s="10" t="s">
        <v>2564</v>
      </c>
      <c r="B565" s="11">
        <v>45853</v>
      </c>
      <c r="C565" s="12" t="s">
        <v>570</v>
      </c>
      <c r="D565" s="12" t="str">
        <f>_xlfn.XLOOKUP(Sales_Transactions!$C565,Customer!$A$2:$A$701,Customer!$B$2:$B$701,"Missing")</f>
        <v>Yogesh Iyer</v>
      </c>
      <c r="E565" s="39" t="str">
        <f>_xlfn.XLOOKUP(Table14[[#This Row],[Customer_ID]],Table10[Customer_ID],Table10[Membership],"Missing Membership")</f>
        <v>Bronze</v>
      </c>
      <c r="F565" s="10" t="s">
        <v>371</v>
      </c>
      <c r="G565" s="12" t="str">
        <f>_xlfn.XLOOKUP(Sales_Transactions!$F565,Products!$A$2:$A$151,Products!$B$2:$B$151,"missing product")</f>
        <v>Tata Tea Soft Drinks 500g</v>
      </c>
      <c r="H565" s="12" t="str">
        <f>_xlfn.XLOOKUP(Sales_Transactions!$F565,Table9[Product_ID],Table9[Category],"Missing Catogory")</f>
        <v>Beverages</v>
      </c>
      <c r="I565" s="12" t="s">
        <v>85</v>
      </c>
      <c r="J565" s="12" t="str">
        <f>_xlfn.XLOOKUP(Sales_Transactions!$I565,Store!$A$2:$A$181,Store!$B$2:$B$181,"Missing Store")</f>
        <v>FreshMart Salem Crossing</v>
      </c>
      <c r="K565" s="12" t="str">
        <f>_xlfn.XLOOKUP(Sales_Transactions!$I565,Store!$A$2:$A$181,Store!$D$2:$D$181,"East")</f>
        <v>South</v>
      </c>
      <c r="L565" s="12" t="s">
        <v>276</v>
      </c>
      <c r="M565" s="12" t="s">
        <v>4860</v>
      </c>
      <c r="N565" s="12" t="str">
        <f>_xlfn.XLOOKUP(Sales_Transactions!$L565,Table12[Employee_ID],Table12[Department],"Missing Department")</f>
        <v>Billing</v>
      </c>
      <c r="O565" s="12">
        <v>2</v>
      </c>
      <c r="P565" s="13">
        <v>380.12</v>
      </c>
      <c r="Q565" s="12">
        <v>0</v>
      </c>
      <c r="R565" s="13">
        <v>0</v>
      </c>
      <c r="S565" s="13">
        <v>760.24</v>
      </c>
      <c r="T565" s="13">
        <v>619.96</v>
      </c>
      <c r="U565" s="13">
        <v>140.28</v>
      </c>
      <c r="V565" s="12" t="s">
        <v>47</v>
      </c>
      <c r="W565" s="12" t="s">
        <v>24</v>
      </c>
      <c r="X565" s="12" t="s">
        <v>33</v>
      </c>
      <c r="Y565" s="12" t="s">
        <v>2565</v>
      </c>
      <c r="Z565" s="12" t="s">
        <v>49</v>
      </c>
    </row>
    <row r="566" spans="1:26" x14ac:dyDescent="0.3">
      <c r="A566" s="14" t="s">
        <v>2575</v>
      </c>
      <c r="B566" s="15">
        <v>46021</v>
      </c>
      <c r="C566" s="16" t="s">
        <v>342</v>
      </c>
      <c r="D566" s="16" t="str">
        <f>_xlfn.XLOOKUP(Sales_Transactions!$C566,Customer!$A$2:$A$701,Customer!$B$2:$B$701,"Missing")</f>
        <v>Elango Nair</v>
      </c>
      <c r="E566" s="38" t="str">
        <f>_xlfn.XLOOKUP(Table14[[#This Row],[Customer_ID]],Table10[Customer_ID],Table10[Membership],"Missing Membership")</f>
        <v>Gold</v>
      </c>
      <c r="F566" s="14" t="s">
        <v>542</v>
      </c>
      <c r="G566" s="16" t="str">
        <f>_xlfn.XLOOKUP(Sales_Transactions!$F566,Products!$A$2:$A$151,Products!$B$2:$B$151,"missing product")</f>
        <v>Patanjali Soap Combo</v>
      </c>
      <c r="H566" s="16" t="str">
        <f>_xlfn.XLOOKUP(Sales_Transactions!$F566,Table9[Product_ID],Table9[Category],"Missing Catogory")</f>
        <v>Personal Care</v>
      </c>
      <c r="I566" s="16" t="s">
        <v>1081</v>
      </c>
      <c r="J566" s="16" t="str">
        <f>_xlfn.XLOOKUP(Sales_Transactions!$I566,Store!$A$2:$A$181,Store!$B$2:$B$181,"Missing Store")</f>
        <v>FreshMart Lucknow Square</v>
      </c>
      <c r="K566" s="16" t="str">
        <f>_xlfn.XLOOKUP(Sales_Transactions!$I566,Store!$A$2:$A$181,Store!$D$2:$D$181,"East")</f>
        <v>North</v>
      </c>
      <c r="L566" s="16" t="s">
        <v>1082</v>
      </c>
      <c r="M566" s="16" t="s">
        <v>6365</v>
      </c>
      <c r="N566" s="16" t="str">
        <f>_xlfn.XLOOKUP(Sales_Transactions!$L566,Table12[Employee_ID],Table12[Department],"Missing Department")</f>
        <v>Inventory</v>
      </c>
      <c r="O566" s="16">
        <v>8</v>
      </c>
      <c r="P566" s="17">
        <v>431.54</v>
      </c>
      <c r="Q566" s="16">
        <v>0</v>
      </c>
      <c r="R566" s="17">
        <v>0</v>
      </c>
      <c r="S566" s="17">
        <v>3452.32</v>
      </c>
      <c r="T566" s="17">
        <v>2205.36</v>
      </c>
      <c r="U566" s="17">
        <v>1246.96</v>
      </c>
      <c r="V566" s="16" t="s">
        <v>47</v>
      </c>
      <c r="W566" s="16" t="s">
        <v>24</v>
      </c>
      <c r="X566" s="16" t="s">
        <v>25</v>
      </c>
      <c r="Y566" s="16" t="s">
        <v>2576</v>
      </c>
      <c r="Z566" s="16" t="s">
        <v>49</v>
      </c>
    </row>
    <row r="567" spans="1:26" x14ac:dyDescent="0.3">
      <c r="A567" s="10" t="s">
        <v>2582</v>
      </c>
      <c r="B567" s="11">
        <v>45967</v>
      </c>
      <c r="C567" s="12" t="s">
        <v>656</v>
      </c>
      <c r="D567" s="12" t="str">
        <f>_xlfn.XLOOKUP(Sales_Transactions!$C567,Customer!$A$2:$A$701,Customer!$B$2:$B$701,"Missing")</f>
        <v>Ashok Nair</v>
      </c>
      <c r="E567" s="39" t="str">
        <f>_xlfn.XLOOKUP(Table14[[#This Row],[Customer_ID]],Table10[Customer_ID],Table10[Membership],"Missing Membership")</f>
        <v>Silver</v>
      </c>
      <c r="F567" s="10" t="s">
        <v>371</v>
      </c>
      <c r="G567" s="12" t="str">
        <f>_xlfn.XLOOKUP(Sales_Transactions!$F567,Products!$A$2:$A$151,Products!$B$2:$B$151,"missing product")</f>
        <v>Tata Tea Soft Drinks 500g</v>
      </c>
      <c r="H567" s="12" t="str">
        <f>_xlfn.XLOOKUP(Sales_Transactions!$F567,Table9[Product_ID],Table9[Category],"Missing Catogory")</f>
        <v>Beverages</v>
      </c>
      <c r="I567" s="12" t="s">
        <v>204</v>
      </c>
      <c r="J567" s="12" t="str">
        <f>_xlfn.XLOOKUP(Sales_Transactions!$I567,Store!$A$2:$A$181,Store!$B$2:$B$181,"Missing Store")</f>
        <v>FreshMart Madurai Plaza</v>
      </c>
      <c r="K567" s="12" t="str">
        <f>_xlfn.XLOOKUP(Sales_Transactions!$I567,Store!$A$2:$A$181,Store!$D$2:$D$181,"East")</f>
        <v>South</v>
      </c>
      <c r="L567" s="12" t="s">
        <v>205</v>
      </c>
      <c r="M567" s="12" t="s">
        <v>6199</v>
      </c>
      <c r="N567" s="12" t="str">
        <f>_xlfn.XLOOKUP(Sales_Transactions!$L567,Table12[Employee_ID],Table12[Department],"Missing Department")</f>
        <v>Sales</v>
      </c>
      <c r="O567" s="12">
        <v>5</v>
      </c>
      <c r="P567" s="13">
        <v>380.12</v>
      </c>
      <c r="Q567" s="12">
        <v>20</v>
      </c>
      <c r="R567" s="13">
        <v>380.12</v>
      </c>
      <c r="S567" s="13">
        <v>1520.48</v>
      </c>
      <c r="T567" s="13">
        <v>1549.9</v>
      </c>
      <c r="U567" s="13">
        <v>-29.42</v>
      </c>
      <c r="V567" s="12" t="s">
        <v>47</v>
      </c>
      <c r="W567" s="12" t="s">
        <v>345</v>
      </c>
      <c r="X567" s="12" t="s">
        <v>25</v>
      </c>
      <c r="Y567" s="12" t="s">
        <v>1244</v>
      </c>
      <c r="Z567" s="12" t="s">
        <v>49</v>
      </c>
    </row>
    <row r="568" spans="1:26" x14ac:dyDescent="0.3">
      <c r="A568" s="14" t="s">
        <v>2583</v>
      </c>
      <c r="B568" s="15">
        <v>45830</v>
      </c>
      <c r="C568" s="16" t="s">
        <v>2139</v>
      </c>
      <c r="D568" s="16" t="str">
        <f>_xlfn.XLOOKUP(Sales_Transactions!$C568,Customer!$A$2:$A$701,Customer!$B$2:$B$701,"Missing")</f>
        <v>Aishwarya Pandian</v>
      </c>
      <c r="E568" s="38" t="str">
        <f>_xlfn.XLOOKUP(Table14[[#This Row],[Customer_ID]],Table10[Customer_ID],Table10[Membership],"Missing Membership")</f>
        <v>Silver</v>
      </c>
      <c r="F568" s="14" t="s">
        <v>164</v>
      </c>
      <c r="G568" s="16" t="str">
        <f>_xlfn.XLOOKUP(Sales_Transactions!$F568,Products!$A$2:$A$151,Products!$B$2:$B$151,"missing product")</f>
        <v>Local Farm Fresh Vegetables Combo</v>
      </c>
      <c r="H568" s="16" t="str">
        <f>_xlfn.XLOOKUP(Sales_Transactions!$F568,Table9[Product_ID],Table9[Category],"Missing Catogory")</f>
        <v>Vegetables</v>
      </c>
      <c r="I568" s="16" t="s">
        <v>1059</v>
      </c>
      <c r="J568" s="16" t="str">
        <f>_xlfn.XLOOKUP(Sales_Transactions!$I568,Store!$A$2:$A$181,Store!$B$2:$B$181,"Missing Store")</f>
        <v>FreshMart Coimbatore Colony</v>
      </c>
      <c r="K568" s="16" t="str">
        <f>_xlfn.XLOOKUP(Sales_Transactions!$I568,Store!$A$2:$A$181,Store!$D$2:$D$181,"East")</f>
        <v>West</v>
      </c>
      <c r="L568" s="16" t="s">
        <v>304</v>
      </c>
      <c r="M568" s="16" t="s">
        <v>5564</v>
      </c>
      <c r="N568" s="16" t="str">
        <f>_xlfn.XLOOKUP(Sales_Transactions!$L568,Table12[Employee_ID],Table12[Department],"Missing Department")</f>
        <v>Billing</v>
      </c>
      <c r="O568" s="16">
        <v>5</v>
      </c>
      <c r="P568" s="17">
        <v>191.13</v>
      </c>
      <c r="Q568" s="16">
        <v>5</v>
      </c>
      <c r="R568" s="17">
        <v>47.78</v>
      </c>
      <c r="S568" s="17">
        <v>1044.05</v>
      </c>
      <c r="T568" s="17">
        <v>767.1</v>
      </c>
      <c r="U568" s="17">
        <v>276.95</v>
      </c>
      <c r="V568" s="16" t="s">
        <v>47</v>
      </c>
      <c r="W568" s="16" t="s">
        <v>24</v>
      </c>
      <c r="X568" s="16" t="s">
        <v>25</v>
      </c>
      <c r="Y568" s="16" t="s">
        <v>2584</v>
      </c>
      <c r="Z568" s="16" t="s">
        <v>27</v>
      </c>
    </row>
    <row r="569" spans="1:26" x14ac:dyDescent="0.3">
      <c r="A569" s="10" t="s">
        <v>2619</v>
      </c>
      <c r="B569" s="11">
        <v>45867</v>
      </c>
      <c r="C569" s="12" t="s">
        <v>2390</v>
      </c>
      <c r="D569" s="12" t="str">
        <f>_xlfn.XLOOKUP(Sales_Transactions!$C569,Customer!$A$2:$A$701,Customer!$B$2:$B$701,"Missing")</f>
        <v>Mala Achari</v>
      </c>
      <c r="E569" s="39" t="str">
        <f>_xlfn.XLOOKUP(Table14[[#This Row],[Customer_ID]],Table10[Customer_ID],Table10[Membership],"Missing Membership")</f>
        <v>Gold</v>
      </c>
      <c r="F569" s="10" t="s">
        <v>237</v>
      </c>
      <c r="G569" s="12" t="str">
        <f>_xlfn.XLOOKUP(Sales_Transactions!$F569,Products!$A$2:$A$151,Products!$B$2:$B$151,"missing product")</f>
        <v>Harvest Gold Rusk 1kg</v>
      </c>
      <c r="H569" s="12" t="str">
        <f>_xlfn.XLOOKUP(Sales_Transactions!$F569,Table9[Product_ID],Table9[Category],"Missing Catogory")</f>
        <v>Bakery</v>
      </c>
      <c r="I569" s="12" t="s">
        <v>1447</v>
      </c>
      <c r="J569" s="12" t="str">
        <f>_xlfn.XLOOKUP(Sales_Transactions!$I569,Store!$A$2:$A$181,Store!$B$2:$B$181,"Missing Store")</f>
        <v>FreshMart Mumbai Central</v>
      </c>
      <c r="K569" s="12" t="str">
        <f>_xlfn.XLOOKUP(Sales_Transactions!$I569,Store!$A$2:$A$181,Store!$D$2:$D$181,"East")</f>
        <v>West</v>
      </c>
      <c r="L569" s="12" t="s">
        <v>239</v>
      </c>
      <c r="M569" s="12" t="s">
        <v>6235</v>
      </c>
      <c r="N569" s="12" t="str">
        <f>_xlfn.XLOOKUP(Sales_Transactions!$L569,Table12[Employee_ID],Table12[Department],"Missing Department")</f>
        <v>Sales</v>
      </c>
      <c r="O569" s="12">
        <v>6</v>
      </c>
      <c r="P569" s="13">
        <v>575.5</v>
      </c>
      <c r="Q569" s="12">
        <v>20</v>
      </c>
      <c r="R569" s="13">
        <v>690.6</v>
      </c>
      <c r="S569" s="13">
        <v>2762.4</v>
      </c>
      <c r="T569" s="13">
        <v>2018.4</v>
      </c>
      <c r="U569" s="13">
        <v>744</v>
      </c>
      <c r="V569" s="12" t="s">
        <v>47</v>
      </c>
      <c r="W569" s="12" t="s">
        <v>24</v>
      </c>
      <c r="X569" s="12" t="s">
        <v>55</v>
      </c>
      <c r="Y569" s="12" t="s">
        <v>1237</v>
      </c>
      <c r="Z569" s="12" t="s">
        <v>49</v>
      </c>
    </row>
    <row r="570" spans="1:26" x14ac:dyDescent="0.3">
      <c r="A570" s="14" t="s">
        <v>2623</v>
      </c>
      <c r="B570" s="15">
        <v>45802</v>
      </c>
      <c r="C570" s="16" t="s">
        <v>2624</v>
      </c>
      <c r="D570" s="16" t="str">
        <f>_xlfn.XLOOKUP(Sales_Transactions!$C570,Customer!$A$2:$A$701,Customer!$B$2:$B$701,"Missing")</f>
        <v>Lakshmi Gounder</v>
      </c>
      <c r="E570" s="38" t="str">
        <f>_xlfn.XLOOKUP(Table14[[#This Row],[Customer_ID]],Table10[Customer_ID],Table10[Membership],"Missing Membership")</f>
        <v>Bronze</v>
      </c>
      <c r="F570" s="14" t="s">
        <v>52</v>
      </c>
      <c r="G570" s="16" t="str">
        <f>_xlfn.XLOOKUP(Sales_Transactions!$F570,Products!$A$2:$A$151,Products!$B$2:$B$151,"missing product")</f>
        <v>Aavin Milk Pack v2</v>
      </c>
      <c r="H570" s="16" t="str">
        <f>_xlfn.XLOOKUP(Sales_Transactions!$F570,Table9[Product_ID],Table9[Category],"Missing Catogory")</f>
        <v>Dairy</v>
      </c>
      <c r="I570" s="16" t="s">
        <v>1371</v>
      </c>
      <c r="J570" s="16" t="str">
        <f>_xlfn.XLOOKUP(Sales_Transactions!$I570,Store!$A$2:$A$181,Store!$B$2:$B$181,"Missing Store")</f>
        <v>FreshMart Hyderabad Colony</v>
      </c>
      <c r="K570" s="16" t="str">
        <f>_xlfn.XLOOKUP(Sales_Transactions!$I570,Store!$A$2:$A$181,Store!$D$2:$D$181,"East")</f>
        <v>South</v>
      </c>
      <c r="L570" s="16" t="s">
        <v>2625</v>
      </c>
      <c r="M570" s="16" t="s">
        <v>6036</v>
      </c>
      <c r="N570" s="16" t="str">
        <f>_xlfn.XLOOKUP(Sales_Transactions!$L570,Table12[Employee_ID],Table12[Department],"Missing Department")</f>
        <v>Cashier</v>
      </c>
      <c r="O570" s="16">
        <v>4</v>
      </c>
      <c r="P570" s="17">
        <v>313.47000000000003</v>
      </c>
      <c r="Q570" s="16">
        <v>0</v>
      </c>
      <c r="R570" s="17">
        <v>0</v>
      </c>
      <c r="S570" s="17">
        <v>1441.96</v>
      </c>
      <c r="T570" s="17">
        <v>984.48</v>
      </c>
      <c r="U570" s="17">
        <v>457.48</v>
      </c>
      <c r="V570" s="16" t="s">
        <v>47</v>
      </c>
      <c r="W570" s="16" t="s">
        <v>24</v>
      </c>
      <c r="X570" s="16" t="s">
        <v>25</v>
      </c>
      <c r="Y570" s="16" t="s">
        <v>81</v>
      </c>
      <c r="Z570" s="16" t="s">
        <v>27</v>
      </c>
    </row>
    <row r="571" spans="1:26" x14ac:dyDescent="0.3">
      <c r="A571" s="10" t="s">
        <v>2629</v>
      </c>
      <c r="B571" s="11">
        <v>45941</v>
      </c>
      <c r="C571" s="12" t="s">
        <v>1954</v>
      </c>
      <c r="D571" s="12" t="str">
        <f>_xlfn.XLOOKUP(Sales_Transactions!$C571,Customer!$A$2:$A$701,Customer!$B$2:$B$701,"Missing")</f>
        <v>Nirmala Nair</v>
      </c>
      <c r="E571" s="39" t="str">
        <f>_xlfn.XLOOKUP(Table14[[#This Row],[Customer_ID]],Table10[Customer_ID],Table10[Membership],"Missing Membership")</f>
        <v>Silver</v>
      </c>
      <c r="F571" s="10" t="s">
        <v>20</v>
      </c>
      <c r="G571" s="12" t="str">
        <f>_xlfn.XLOOKUP(Sales_Transactions!$F571,Products!$A$2:$A$151,Products!$B$2:$B$151,"missing product")</f>
        <v>MDH Whole Spices Combo</v>
      </c>
      <c r="H571" s="12" t="str">
        <f>_xlfn.XLOOKUP(Sales_Transactions!$F571,Table9[Product_ID],Table9[Category],"Missing Catogory")</f>
        <v>Masala</v>
      </c>
      <c r="I571" s="12" t="s">
        <v>142</v>
      </c>
      <c r="J571" s="12" t="str">
        <f>_xlfn.XLOOKUP(Sales_Transactions!$I571,Store!$A$2:$A$181,Store!$B$2:$B$181,"Missing Store")</f>
        <v>FreshMart Coimbatore Heights</v>
      </c>
      <c r="K571" s="12" t="str">
        <f>_xlfn.XLOOKUP(Sales_Transactions!$I571,Store!$A$2:$A$181,Store!$D$2:$D$181,"East")</f>
        <v>South</v>
      </c>
      <c r="L571" s="12" t="s">
        <v>454</v>
      </c>
      <c r="M571" s="12" t="s">
        <v>5715</v>
      </c>
      <c r="N571" s="12" t="str">
        <f>_xlfn.XLOOKUP(Sales_Transactions!$L571,Table12[Employee_ID],Table12[Department],"Missing Department")</f>
        <v>Sales</v>
      </c>
      <c r="O571" s="12">
        <v>4</v>
      </c>
      <c r="P571" s="13">
        <v>416.08</v>
      </c>
      <c r="Q571" s="12">
        <v>15</v>
      </c>
      <c r="R571" s="13">
        <v>249.65</v>
      </c>
      <c r="S571" s="13">
        <v>1626.87</v>
      </c>
      <c r="T571" s="13">
        <v>1278.56</v>
      </c>
      <c r="U571" s="13">
        <v>348.31</v>
      </c>
      <c r="V571" s="12" t="s">
        <v>47</v>
      </c>
      <c r="W571" s="12" t="s">
        <v>24</v>
      </c>
      <c r="X571" s="12" t="s">
        <v>25</v>
      </c>
      <c r="Y571" s="12" t="s">
        <v>1313</v>
      </c>
      <c r="Z571" s="12" t="s">
        <v>27</v>
      </c>
    </row>
    <row r="572" spans="1:26" x14ac:dyDescent="0.3">
      <c r="A572" s="14" t="s">
        <v>2631</v>
      </c>
      <c r="B572" s="15">
        <v>46019</v>
      </c>
      <c r="C572" s="16" t="s">
        <v>1506</v>
      </c>
      <c r="D572" s="16" t="str">
        <f>_xlfn.XLOOKUP(Sales_Transactions!$C572,Customer!$A$2:$A$701,Customer!$B$2:$B$701,"Missing")</f>
        <v>Uma Nair</v>
      </c>
      <c r="E572" s="38" t="str">
        <f>_xlfn.XLOOKUP(Table14[[#This Row],[Customer_ID]],Table10[Customer_ID],Table10[Membership],"Missing Membership")</f>
        <v>Gold</v>
      </c>
      <c r="F572" s="14" t="s">
        <v>565</v>
      </c>
      <c r="G572" s="16" t="str">
        <f>_xlfn.XLOOKUP(Sales_Transactions!$F572,Products!$A$2:$A$151,Products!$B$2:$B$151,"missing product")</f>
        <v>Lays Namkeen 200g</v>
      </c>
      <c r="H572" s="16" t="str">
        <f>_xlfn.XLOOKUP(Sales_Transactions!$F572,Table9[Product_ID],Table9[Category],"Missing Catogory")</f>
        <v>Snacks</v>
      </c>
      <c r="I572" s="16" t="s">
        <v>1346</v>
      </c>
      <c r="J572" s="16" t="str">
        <f>_xlfn.XLOOKUP(Sales_Transactions!$I572,Store!$A$2:$A$181,Store!$B$2:$B$181,"Missing Store")</f>
        <v>FreshMart Chennai Central</v>
      </c>
      <c r="K572" s="16" t="str">
        <f>_xlfn.XLOOKUP(Sales_Transactions!$I572,Store!$A$2:$A$181,Store!$D$2:$D$181,"East")</f>
        <v>South</v>
      </c>
      <c r="L572" s="16" t="s">
        <v>1312</v>
      </c>
      <c r="M572" s="16" t="s">
        <v>6249</v>
      </c>
      <c r="N572" s="16" t="str">
        <f>_xlfn.XLOOKUP(Sales_Transactions!$L572,Table12[Employee_ID],Table12[Department],"Missing Department")</f>
        <v>Operations</v>
      </c>
      <c r="O572" s="16">
        <v>8</v>
      </c>
      <c r="P572" s="17">
        <v>338.77</v>
      </c>
      <c r="Q572" s="16">
        <v>0</v>
      </c>
      <c r="R572" s="17">
        <v>0</v>
      </c>
      <c r="S572" s="17">
        <v>3116.68</v>
      </c>
      <c r="T572" s="17">
        <v>2043.92</v>
      </c>
      <c r="U572" s="17">
        <v>1072.76</v>
      </c>
      <c r="V572" s="16" t="s">
        <v>47</v>
      </c>
      <c r="W572" s="16" t="s">
        <v>24</v>
      </c>
      <c r="X572" s="16" t="s">
        <v>33</v>
      </c>
      <c r="Y572" s="16" t="s">
        <v>2632</v>
      </c>
      <c r="Z572" s="16" t="s">
        <v>27</v>
      </c>
    </row>
    <row r="573" spans="1:26" x14ac:dyDescent="0.3">
      <c r="A573" s="10" t="s">
        <v>2643</v>
      </c>
      <c r="B573" s="11">
        <v>45935</v>
      </c>
      <c r="C573" s="12" t="s">
        <v>592</v>
      </c>
      <c r="D573" s="12" t="str">
        <f>_xlfn.XLOOKUP(Sales_Transactions!$C573,Customer!$A$2:$A$701,Customer!$B$2:$B$701,"Missing")</f>
        <v>Tara Balan</v>
      </c>
      <c r="E573" s="39" t="str">
        <f>_xlfn.XLOOKUP(Table14[[#This Row],[Customer_ID]],Table10[Customer_ID],Table10[Membership],"Missing Membership")</f>
        <v>Silver</v>
      </c>
      <c r="F573" s="10" t="s">
        <v>453</v>
      </c>
      <c r="G573" s="12" t="str">
        <f>_xlfn.XLOOKUP(Sales_Transactions!$F573,Products!$A$2:$A$151,Products!$B$2:$B$151,"missing product")</f>
        <v>Local Farm Fresh Vegetables 250ml v2</v>
      </c>
      <c r="H573" s="12" t="str">
        <f>_xlfn.XLOOKUP(Sales_Transactions!$F573,Table9[Product_ID],Table9[Category],"Missing Catogory")</f>
        <v>Vegetables</v>
      </c>
      <c r="I573" s="12" t="s">
        <v>1338</v>
      </c>
      <c r="J573" s="12" t="str">
        <f>_xlfn.XLOOKUP(Sales_Transactions!$I573,Store!$A$2:$A$181,Store!$B$2:$B$181,"Missing Store")</f>
        <v>FreshMart Mysuru Enclave</v>
      </c>
      <c r="K573" s="12" t="str">
        <f>_xlfn.XLOOKUP(Sales_Transactions!$I573,Store!$A$2:$A$181,Store!$D$2:$D$181,"East")</f>
        <v>South</v>
      </c>
      <c r="L573" s="12" t="s">
        <v>1997</v>
      </c>
      <c r="M573" s="12" t="s">
        <v>6247</v>
      </c>
      <c r="N573" s="12" t="str">
        <f>_xlfn.XLOOKUP(Sales_Transactions!$L573,Table12[Employee_ID],Table12[Department],"Missing Department")</f>
        <v>Billing</v>
      </c>
      <c r="O573" s="12">
        <v>2</v>
      </c>
      <c r="P573" s="13">
        <v>365.92</v>
      </c>
      <c r="Q573" s="12">
        <v>5</v>
      </c>
      <c r="R573" s="13">
        <v>36.590000000000003</v>
      </c>
      <c r="S573" s="13">
        <v>799.54</v>
      </c>
      <c r="T573" s="13">
        <v>620.76</v>
      </c>
      <c r="U573" s="13">
        <v>178.78</v>
      </c>
      <c r="V573" s="12" t="s">
        <v>47</v>
      </c>
      <c r="W573" s="12" t="s">
        <v>24</v>
      </c>
      <c r="X573" s="12" t="s">
        <v>55</v>
      </c>
      <c r="Y573" s="12" t="s">
        <v>2584</v>
      </c>
      <c r="Z573" s="12" t="s">
        <v>27</v>
      </c>
    </row>
    <row r="574" spans="1:26" x14ac:dyDescent="0.3">
      <c r="A574" s="14" t="s">
        <v>2672</v>
      </c>
      <c r="B574" s="15">
        <v>45875</v>
      </c>
      <c r="C574" s="16" t="s">
        <v>2673</v>
      </c>
      <c r="D574" s="16" t="str">
        <f>_xlfn.XLOOKUP(Sales_Transactions!$C574,Customer!$A$2:$A$701,Customer!$B$2:$B$701,"Missing")</f>
        <v>Lalitha Chandran</v>
      </c>
      <c r="E574" s="38" t="str">
        <f>_xlfn.XLOOKUP(Table14[[#This Row],[Customer_ID]],Table10[Customer_ID],Table10[Membership],"Missing Membership")</f>
        <v>Gold</v>
      </c>
      <c r="F574" s="14" t="s">
        <v>314</v>
      </c>
      <c r="G574" s="16" t="str">
        <f>_xlfn.XLOOKUP(Sales_Transactions!$F574,Products!$A$2:$A$151,Products!$B$2:$B$151,"missing product")</f>
        <v>Nescafe Coffee 1kg</v>
      </c>
      <c r="H574" s="16" t="str">
        <f>_xlfn.XLOOKUP(Sales_Transactions!$F574,Table9[Product_ID],Table9[Category],"Missing Catogory")</f>
        <v>Beverages</v>
      </c>
      <c r="I574" s="16" t="s">
        <v>1308</v>
      </c>
      <c r="J574" s="16" t="str">
        <f>_xlfn.XLOOKUP(Sales_Transactions!$I574,Store!$A$2:$A$181,Store!$B$2:$B$181,"Missing Store")</f>
        <v>FreshMart Mysuru Heights</v>
      </c>
      <c r="K574" s="16" t="str">
        <f>_xlfn.XLOOKUP(Sales_Transactions!$I574,Store!$A$2:$A$181,Store!$D$2:$D$181,"East")</f>
        <v>South</v>
      </c>
      <c r="L574" s="16" t="s">
        <v>969</v>
      </c>
      <c r="M574" s="16" t="s">
        <v>6195</v>
      </c>
      <c r="N574" s="16" t="str">
        <f>_xlfn.XLOOKUP(Sales_Transactions!$L574,Table12[Employee_ID],Table12[Department],"Missing Department")</f>
        <v>Cashier</v>
      </c>
      <c r="O574" s="16">
        <v>5</v>
      </c>
      <c r="P574" s="17">
        <v>368.1</v>
      </c>
      <c r="Q574" s="16">
        <v>0</v>
      </c>
      <c r="R574" s="17">
        <v>0</v>
      </c>
      <c r="S574" s="17">
        <v>1840.5</v>
      </c>
      <c r="T574" s="17">
        <v>1236.25</v>
      </c>
      <c r="U574" s="17">
        <v>604.25</v>
      </c>
      <c r="V574" s="16" t="s">
        <v>47</v>
      </c>
      <c r="W574" s="16" t="s">
        <v>24</v>
      </c>
      <c r="X574" s="16" t="s">
        <v>25</v>
      </c>
      <c r="Y574" s="16" t="s">
        <v>2674</v>
      </c>
      <c r="Z574" s="16" t="s">
        <v>49</v>
      </c>
    </row>
    <row r="575" spans="1:26" x14ac:dyDescent="0.3">
      <c r="A575" s="10" t="s">
        <v>2675</v>
      </c>
      <c r="B575" s="11">
        <v>45881</v>
      </c>
      <c r="C575" s="12" t="s">
        <v>1944</v>
      </c>
      <c r="D575" s="12" t="str">
        <f>_xlfn.XLOOKUP(Sales_Transactions!$C575,Customer!$A$2:$A$701,Customer!$B$2:$B$701,"Missing")</f>
        <v>Jaya Naicker</v>
      </c>
      <c r="E575" s="39" t="str">
        <f>_xlfn.XLOOKUP(Table14[[#This Row],[Customer_ID]],Table10[Customer_ID],Table10[Membership],"Missing Membership")</f>
        <v>Gold</v>
      </c>
      <c r="F575" s="10" t="s">
        <v>101</v>
      </c>
      <c r="G575" s="12" t="str">
        <f>_xlfn.XLOOKUP(Sales_Transactions!$F575,Products!$A$2:$A$151,Products!$B$2:$B$151,"missing product")</f>
        <v>Milky Mist Curd 1kg</v>
      </c>
      <c r="H575" s="12" t="str">
        <f>_xlfn.XLOOKUP(Sales_Transactions!$F575,Table9[Product_ID],Table9[Category],"Missing Catogory")</f>
        <v>Dairy</v>
      </c>
      <c r="I575" s="12" t="s">
        <v>1367</v>
      </c>
      <c r="J575" s="12" t="str">
        <f>_xlfn.XLOOKUP(Sales_Transactions!$I575,Store!$A$2:$A$181,Store!$B$2:$B$181,"Missing Store")</f>
        <v>FreshMart Lucknow Nagar</v>
      </c>
      <c r="K575" s="12" t="str">
        <f>_xlfn.XLOOKUP(Sales_Transactions!$I575,Store!$A$2:$A$181,Store!$D$2:$D$181,"East")</f>
        <v>North</v>
      </c>
      <c r="L575" s="12" t="s">
        <v>1368</v>
      </c>
      <c r="M575" s="12" t="s">
        <v>6119</v>
      </c>
      <c r="N575" s="12" t="str">
        <f>_xlfn.XLOOKUP(Sales_Transactions!$L575,Table12[Employee_ID],Table12[Department],"Missing Department")</f>
        <v>Sales</v>
      </c>
      <c r="O575" s="12">
        <v>4</v>
      </c>
      <c r="P575" s="13">
        <v>448.1</v>
      </c>
      <c r="Q575" s="12">
        <v>0</v>
      </c>
      <c r="R575" s="13">
        <v>0</v>
      </c>
      <c r="S575" s="13">
        <v>1792.4</v>
      </c>
      <c r="T575" s="13">
        <v>1406.52</v>
      </c>
      <c r="U575" s="13">
        <v>385.88</v>
      </c>
      <c r="V575" s="12" t="s">
        <v>47</v>
      </c>
      <c r="W575" s="12" t="s">
        <v>24</v>
      </c>
      <c r="X575" s="12" t="s">
        <v>25</v>
      </c>
      <c r="Y575" s="12" t="s">
        <v>2186</v>
      </c>
      <c r="Z575" s="12" t="s">
        <v>49</v>
      </c>
    </row>
    <row r="576" spans="1:26" x14ac:dyDescent="0.3">
      <c r="A576" s="14" t="s">
        <v>2678</v>
      </c>
      <c r="B576" s="15">
        <v>45953</v>
      </c>
      <c r="C576" s="16" t="s">
        <v>678</v>
      </c>
      <c r="D576" s="16" t="str">
        <f>_xlfn.XLOOKUP(Sales_Transactions!$C576,Customer!$A$2:$A$701,Customer!$B$2:$B$701,"Missing")</f>
        <v>Sangeetha Selvam</v>
      </c>
      <c r="E576" s="38" t="str">
        <f>_xlfn.XLOOKUP(Table14[[#This Row],[Customer_ID]],Table10[Customer_ID],Table10[Membership],"Missing Membership")</f>
        <v>Bronze</v>
      </c>
      <c r="F576" s="14" t="s">
        <v>1193</v>
      </c>
      <c r="G576" s="16" t="str">
        <f>_xlfn.XLOOKUP(Sales_Transactions!$F576,Products!$A$2:$A$151,Products!$B$2:$B$151,"missing product")</f>
        <v>Idhayam Groundnut Oil 2kg</v>
      </c>
      <c r="H576" s="16" t="str">
        <f>_xlfn.XLOOKUP(Sales_Transactions!$F576,Table9[Product_ID],Table9[Category],"Missing Catogory")</f>
        <v>Oil</v>
      </c>
      <c r="I576" s="16" t="s">
        <v>616</v>
      </c>
      <c r="J576" s="16" t="str">
        <f>_xlfn.XLOOKUP(Sales_Transactions!$I576,Store!$A$2:$A$181,Store!$B$2:$B$181,"Missing Store")</f>
        <v>FreshMart Bengaluru Plaza</v>
      </c>
      <c r="K576" s="16" t="str">
        <f>_xlfn.XLOOKUP(Sales_Transactions!$I576,Store!$A$2:$A$181,Store!$D$2:$D$181,"East")</f>
        <v>South</v>
      </c>
      <c r="L576" s="16" t="s">
        <v>947</v>
      </c>
      <c r="M576" s="16" t="s">
        <v>5116</v>
      </c>
      <c r="N576" s="16" t="str">
        <f>_xlfn.XLOOKUP(Sales_Transactions!$L576,Table12[Employee_ID],Table12[Department],"Missing Department")</f>
        <v>Sales</v>
      </c>
      <c r="O576" s="16">
        <v>2</v>
      </c>
      <c r="P576" s="17">
        <v>109.69</v>
      </c>
      <c r="Q576" s="16">
        <v>20</v>
      </c>
      <c r="R576" s="17">
        <v>43.88</v>
      </c>
      <c r="S576" s="17">
        <v>175.5</v>
      </c>
      <c r="T576" s="17">
        <v>185.92</v>
      </c>
      <c r="U576" s="17">
        <v>-10.42</v>
      </c>
      <c r="V576" s="16" t="s">
        <v>47</v>
      </c>
      <c r="W576" s="16" t="s">
        <v>24</v>
      </c>
      <c r="X576" s="16" t="s">
        <v>25</v>
      </c>
      <c r="Y576" s="16" t="s">
        <v>2417</v>
      </c>
      <c r="Z576" s="16" t="s">
        <v>49</v>
      </c>
    </row>
    <row r="577" spans="1:26" x14ac:dyDescent="0.3">
      <c r="A577" s="10" t="s">
        <v>2704</v>
      </c>
      <c r="B577" s="11">
        <v>45808</v>
      </c>
      <c r="C577" s="12" t="s">
        <v>763</v>
      </c>
      <c r="D577" s="12" t="str">
        <f>_xlfn.XLOOKUP(Sales_Transactions!$C577,Customer!$A$2:$A$701,Customer!$B$2:$B$701,"Missing")</f>
        <v>Deepa Nathan</v>
      </c>
      <c r="E577" s="39" t="str">
        <f>_xlfn.XLOOKUP(Table14[[#This Row],[Customer_ID]],Table10[Customer_ID],Table10[Membership],"Missing Membership")</f>
        <v>Gold</v>
      </c>
      <c r="F577" s="10" t="s">
        <v>2387</v>
      </c>
      <c r="G577" s="12" t="str">
        <f>_xlfn.XLOOKUP(Sales_Transactions!$F577,Products!$A$2:$A$151,Products!$B$2:$B$151,"missing product")</f>
        <v>Aachi Basmati Rice 200g</v>
      </c>
      <c r="H577" s="12" t="str">
        <f>_xlfn.XLOOKUP(Sales_Transactions!$F577,Table9[Product_ID],Table9[Category],"Missing Catogory")</f>
        <v>Rice</v>
      </c>
      <c r="I577" s="12" t="s">
        <v>1092</v>
      </c>
      <c r="J577" s="12" t="str">
        <f>_xlfn.XLOOKUP(Sales_Transactions!$I577,Store!$A$2:$A$181,Store!$B$2:$B$181,"Missing Store")</f>
        <v>FreshMart Surat Arcade</v>
      </c>
      <c r="K577" s="12" t="str">
        <f>_xlfn.XLOOKUP(Sales_Transactions!$I577,Store!$A$2:$A$181,Store!$D$2:$D$181,"East")</f>
        <v>West</v>
      </c>
      <c r="L577" s="12" t="s">
        <v>1093</v>
      </c>
      <c r="M577" s="12" t="s">
        <v>6158</v>
      </c>
      <c r="N577" s="12" t="str">
        <f>_xlfn.XLOOKUP(Sales_Transactions!$L577,Table12[Employee_ID],Table12[Department],"Missing Department")</f>
        <v>Inventory</v>
      </c>
      <c r="O577" s="12">
        <v>7</v>
      </c>
      <c r="P577" s="13">
        <v>158.16999999999999</v>
      </c>
      <c r="Q577" s="12">
        <v>0</v>
      </c>
      <c r="R577" s="13">
        <v>0</v>
      </c>
      <c r="S577" s="13">
        <v>1273.27</v>
      </c>
      <c r="T577" s="13">
        <v>895.86</v>
      </c>
      <c r="U577" s="13">
        <v>377.41</v>
      </c>
      <c r="V577" s="12" t="s">
        <v>47</v>
      </c>
      <c r="W577" s="12" t="s">
        <v>24</v>
      </c>
      <c r="X577" s="12" t="s">
        <v>55</v>
      </c>
      <c r="Y577" s="12" t="s">
        <v>2705</v>
      </c>
      <c r="Z577" s="12" t="s">
        <v>27</v>
      </c>
    </row>
    <row r="578" spans="1:26" x14ac:dyDescent="0.3">
      <c r="A578" s="14" t="s">
        <v>2706</v>
      </c>
      <c r="B578" s="15">
        <v>45801</v>
      </c>
      <c r="C578" s="16" t="s">
        <v>2707</v>
      </c>
      <c r="D578" s="16" t="str">
        <f>_xlfn.XLOOKUP(Sales_Transactions!$C578,Customer!$A$2:$A$701,Customer!$B$2:$B$701,"Missing")</f>
        <v>Esha Nair</v>
      </c>
      <c r="E578" s="38" t="str">
        <f>_xlfn.XLOOKUP(Table14[[#This Row],[Customer_ID]],Table10[Customer_ID],Table10[Membership],"Missing Membership")</f>
        <v>Bronze</v>
      </c>
      <c r="F578" s="14" t="s">
        <v>186</v>
      </c>
      <c r="G578" s="16" t="str">
        <f>_xlfn.XLOOKUP(Sales_Transactions!$F578,Products!$A$2:$A$151,Products!$B$2:$B$151,"missing product")</f>
        <v>Bisleri Soft Drinks 2kg</v>
      </c>
      <c r="H578" s="16" t="str">
        <f>_xlfn.XLOOKUP(Sales_Transactions!$F578,Table9[Product_ID],Table9[Category],"Missing Catogory")</f>
        <v>Beverages</v>
      </c>
      <c r="I578" s="16" t="s">
        <v>102</v>
      </c>
      <c r="J578" s="16" t="str">
        <f>_xlfn.XLOOKUP(Sales_Transactions!$I578,Store!$A$2:$A$181,Store!$B$2:$B$181,"Missing Store")</f>
        <v>FreshMart Erode Point</v>
      </c>
      <c r="K578" s="16" t="str">
        <f>_xlfn.XLOOKUP(Sales_Transactions!$I578,Store!$A$2:$A$181,Store!$D$2:$D$181,"East")</f>
        <v>South</v>
      </c>
      <c r="L578" s="16" t="s">
        <v>103</v>
      </c>
      <c r="M578" s="16" t="s">
        <v>6336</v>
      </c>
      <c r="N578" s="16" t="str">
        <f>_xlfn.XLOOKUP(Sales_Transactions!$L578,Table12[Employee_ID],Table12[Department],"Missing Department")</f>
        <v>Sales</v>
      </c>
      <c r="O578" s="16">
        <v>1</v>
      </c>
      <c r="P578" s="17">
        <v>217.42</v>
      </c>
      <c r="Q578" s="16">
        <v>10</v>
      </c>
      <c r="R578" s="17">
        <v>21.74</v>
      </c>
      <c r="S578" s="17">
        <v>225.03</v>
      </c>
      <c r="T578" s="17">
        <v>177.03</v>
      </c>
      <c r="U578" s="17">
        <v>48</v>
      </c>
      <c r="V578" s="16" t="s">
        <v>47</v>
      </c>
      <c r="W578" s="16" t="s">
        <v>24</v>
      </c>
      <c r="X578" s="16" t="s">
        <v>55</v>
      </c>
      <c r="Y578" s="16" t="s">
        <v>2296</v>
      </c>
      <c r="Z578" s="16" t="s">
        <v>27</v>
      </c>
    </row>
    <row r="579" spans="1:26" x14ac:dyDescent="0.3">
      <c r="A579" s="10" t="s">
        <v>2710</v>
      </c>
      <c r="B579" s="11">
        <v>45969</v>
      </c>
      <c r="C579" s="12" t="s">
        <v>2711</v>
      </c>
      <c r="D579" s="12" t="str">
        <f>_xlfn.XLOOKUP(Sales_Transactions!$C579,Customer!$A$2:$A$701,Customer!$B$2:$B$701,"Missing")</f>
        <v>Vasanth Pandian</v>
      </c>
      <c r="E579" s="39" t="str">
        <f>_xlfn.XLOOKUP(Table14[[#This Row],[Customer_ID]],Table10[Customer_ID],Table10[Membership],"Missing Membership")</f>
        <v>Silver</v>
      </c>
      <c r="F579" s="10" t="s">
        <v>707</v>
      </c>
      <c r="G579" s="12" t="str">
        <f>_xlfn.XLOOKUP(Sales_Transactions!$F579,Products!$A$2:$A$151,Products!$B$2:$B$151,"missing product")</f>
        <v>Lays Chocolates Combo</v>
      </c>
      <c r="H579" s="12" t="str">
        <f>_xlfn.XLOOKUP(Sales_Transactions!$F579,Table9[Product_ID],Table9[Category],"Missing Catogory")</f>
        <v>Snacks</v>
      </c>
      <c r="I579" s="12" t="s">
        <v>699</v>
      </c>
      <c r="J579" s="12" t="str">
        <f>_xlfn.XLOOKUP(Sales_Transactions!$I579,Store!$A$2:$A$181,Store!$B$2:$B$181,"Missing Store")</f>
        <v>FreshMart Mumbai Colony</v>
      </c>
      <c r="K579" s="12" t="str">
        <f>_xlfn.XLOOKUP(Sales_Transactions!$I579,Store!$A$2:$A$181,Store!$D$2:$D$181,"East")</f>
        <v>West</v>
      </c>
      <c r="L579" s="12" t="s">
        <v>239</v>
      </c>
      <c r="M579" s="12" t="s">
        <v>6235</v>
      </c>
      <c r="N579" s="12" t="str">
        <f>_xlfn.XLOOKUP(Sales_Transactions!$L579,Table12[Employee_ID],Table12[Department],"Missing Department")</f>
        <v>Sales</v>
      </c>
      <c r="O579" s="12">
        <v>4</v>
      </c>
      <c r="P579" s="13">
        <v>474.19</v>
      </c>
      <c r="Q579" s="12">
        <v>0</v>
      </c>
      <c r="R579" s="13">
        <v>0</v>
      </c>
      <c r="S579" s="13">
        <v>2181.27</v>
      </c>
      <c r="T579" s="13">
        <v>1375.56</v>
      </c>
      <c r="U579" s="13">
        <v>805.71</v>
      </c>
      <c r="V579" s="12" t="s">
        <v>47</v>
      </c>
      <c r="W579" s="12" t="s">
        <v>24</v>
      </c>
      <c r="X579" s="12" t="s">
        <v>25</v>
      </c>
      <c r="Y579" s="12" t="s">
        <v>2712</v>
      </c>
      <c r="Z579" s="12" t="s">
        <v>27</v>
      </c>
    </row>
    <row r="580" spans="1:26" x14ac:dyDescent="0.3">
      <c r="A580" s="14" t="s">
        <v>2719</v>
      </c>
      <c r="B580" s="15">
        <v>45942</v>
      </c>
      <c r="C580" s="16" t="s">
        <v>749</v>
      </c>
      <c r="D580" s="16" t="str">
        <f>_xlfn.XLOOKUP(Sales_Transactions!$C580,Customer!$A$2:$A$701,Customer!$B$2:$B$701,"Missing")</f>
        <v>Banu Venkataraman</v>
      </c>
      <c r="E580" s="38" t="str">
        <f>_xlfn.XLOOKUP(Table14[[#This Row],[Customer_ID]],Table10[Customer_ID],Table10[Membership],"Missing Membership")</f>
        <v>Gold</v>
      </c>
      <c r="F580" s="14" t="s">
        <v>226</v>
      </c>
      <c r="G580" s="16" t="str">
        <f>_xlfn.XLOOKUP(Sales_Transactions!$F580,Products!$A$2:$A$151,Products!$B$2:$B$151,"missing product")</f>
        <v>Colgate Shampoo Combo</v>
      </c>
      <c r="H580" s="16" t="str">
        <f>_xlfn.XLOOKUP(Sales_Transactions!$F580,Table9[Product_ID],Table9[Category],"Missing Catogory")</f>
        <v>Personal Care</v>
      </c>
      <c r="I580" s="16" t="s">
        <v>85</v>
      </c>
      <c r="J580" s="16" t="str">
        <f>_xlfn.XLOOKUP(Sales_Transactions!$I580,Store!$A$2:$A$181,Store!$B$2:$B$181,"Missing Store")</f>
        <v>FreshMart Salem Crossing</v>
      </c>
      <c r="K580" s="16" t="str">
        <f>_xlfn.XLOOKUP(Sales_Transactions!$I580,Store!$A$2:$A$181,Store!$D$2:$D$181,"East")</f>
        <v>South</v>
      </c>
      <c r="L580" s="16" t="s">
        <v>292</v>
      </c>
      <c r="M580" s="16" t="s">
        <v>6291</v>
      </c>
      <c r="N580" s="16" t="str">
        <f>_xlfn.XLOOKUP(Sales_Transactions!$L580,Table12[Employee_ID],Table12[Department],"Missing Department")</f>
        <v>Sales</v>
      </c>
      <c r="O580" s="16">
        <v>6</v>
      </c>
      <c r="P580" s="17">
        <v>355.94</v>
      </c>
      <c r="Q580" s="16">
        <v>20</v>
      </c>
      <c r="R580" s="17">
        <v>427.13</v>
      </c>
      <c r="S580" s="17">
        <v>1964.79</v>
      </c>
      <c r="T580" s="17">
        <v>1330.32</v>
      </c>
      <c r="U580" s="17">
        <v>634.47</v>
      </c>
      <c r="V580" s="16" t="s">
        <v>47</v>
      </c>
      <c r="W580" s="16" t="s">
        <v>24</v>
      </c>
      <c r="X580" s="16" t="s">
        <v>25</v>
      </c>
      <c r="Y580" s="16" t="s">
        <v>2487</v>
      </c>
      <c r="Z580" s="16" t="s">
        <v>27</v>
      </c>
    </row>
    <row r="581" spans="1:26" x14ac:dyDescent="0.3">
      <c r="A581" s="10" t="s">
        <v>2720</v>
      </c>
      <c r="B581" s="11">
        <v>45955</v>
      </c>
      <c r="C581" s="12" t="s">
        <v>497</v>
      </c>
      <c r="D581" s="12" t="str">
        <f>_xlfn.XLOOKUP(Sales_Transactions!$C581,Customer!$A$2:$A$701,Customer!$B$2:$B$701,"Missing")</f>
        <v>Dhanya Sekar</v>
      </c>
      <c r="E581" s="39" t="str">
        <f>_xlfn.XLOOKUP(Table14[[#This Row],[Customer_ID]],Table10[Customer_ID],Table10[Membership],"Missing Membership")</f>
        <v>Bronze</v>
      </c>
      <c r="F581" s="10" t="s">
        <v>1268</v>
      </c>
      <c r="G581" s="12" t="str">
        <f>_xlfn.XLOOKUP(Sales_Transactions!$F581,Products!$A$2:$A$151,Products!$B$2:$B$151,"missing product")</f>
        <v>Aachi Ponni Rice 1kg v2</v>
      </c>
      <c r="H581" s="12" t="str">
        <f>_xlfn.XLOOKUP(Sales_Transactions!$F581,Table9[Product_ID],Table9[Category],"Missing Catogory")</f>
        <v>Rice</v>
      </c>
      <c r="I581" s="12" t="s">
        <v>1742</v>
      </c>
      <c r="J581" s="12" t="str">
        <f>_xlfn.XLOOKUP(Sales_Transactions!$I581,Store!$A$2:$A$181,Store!$B$2:$B$181,"Missing Store")</f>
        <v>FreshMart Lucknow Arcade</v>
      </c>
      <c r="K581" s="12" t="str">
        <f>_xlfn.XLOOKUP(Sales_Transactions!$I581,Store!$A$2:$A$181,Store!$D$2:$D$181,"East")</f>
        <v>North</v>
      </c>
      <c r="L581" s="12" t="s">
        <v>1743</v>
      </c>
      <c r="M581" s="12" t="s">
        <v>6364</v>
      </c>
      <c r="N581" s="12" t="str">
        <f>_xlfn.XLOOKUP(Sales_Transactions!$L581,Table12[Employee_ID],Table12[Department],"Missing Department")</f>
        <v>HR</v>
      </c>
      <c r="O581" s="12">
        <v>3</v>
      </c>
      <c r="P581" s="13">
        <v>236.56</v>
      </c>
      <c r="Q581" s="12">
        <v>15</v>
      </c>
      <c r="R581" s="13">
        <v>106.45</v>
      </c>
      <c r="S581" s="13">
        <v>693.71</v>
      </c>
      <c r="T581" s="13">
        <v>635.19000000000005</v>
      </c>
      <c r="U581" s="13">
        <v>58.52</v>
      </c>
      <c r="V581" s="12" t="s">
        <v>47</v>
      </c>
      <c r="W581" s="12" t="s">
        <v>24</v>
      </c>
      <c r="X581" s="12" t="s">
        <v>55</v>
      </c>
      <c r="Y581" s="12" t="s">
        <v>434</v>
      </c>
      <c r="Z581" s="12" t="s">
        <v>27</v>
      </c>
    </row>
    <row r="582" spans="1:26" x14ac:dyDescent="0.3">
      <c r="A582" s="14" t="s">
        <v>2741</v>
      </c>
      <c r="B582" s="15">
        <v>45983</v>
      </c>
      <c r="C582" s="16" t="s">
        <v>2742</v>
      </c>
      <c r="D582" s="16" t="str">
        <f>_xlfn.XLOOKUP(Sales_Transactions!$C582,Customer!$A$2:$A$701,Customer!$B$2:$B$701,"Missing")</f>
        <v>Pandi Velan</v>
      </c>
      <c r="E582" s="38" t="str">
        <f>_xlfn.XLOOKUP(Table14[[#This Row],[Customer_ID]],Table10[Customer_ID],Table10[Membership],"Missing Membership")</f>
        <v>Bronze</v>
      </c>
      <c r="F582" s="14" t="s">
        <v>37</v>
      </c>
      <c r="G582" s="16" t="str">
        <f>_xlfn.XLOOKUP(Sales_Transactions!$F582,Products!$A$2:$A$151,Products!$B$2:$B$151,"missing product")</f>
        <v>Gold Winner Sunflower Oil 200g</v>
      </c>
      <c r="H582" s="16" t="str">
        <f>_xlfn.XLOOKUP(Sales_Transactions!$F582,Table9[Product_ID],Table9[Category],"Missing Catogory")</f>
        <v>Oil</v>
      </c>
      <c r="I582" s="16" t="s">
        <v>1251</v>
      </c>
      <c r="J582" s="16" t="str">
        <f>_xlfn.XLOOKUP(Sales_Transactions!$I582,Store!$A$2:$A$181,Store!$B$2:$B$181,"Missing Store")</f>
        <v>FreshMart Nagpur Towers</v>
      </c>
      <c r="K582" s="16" t="str">
        <f>_xlfn.XLOOKUP(Sales_Transactions!$I582,Store!$A$2:$A$181,Store!$D$2:$D$181,"East")</f>
        <v>South</v>
      </c>
      <c r="L582" s="16" t="s">
        <v>2743</v>
      </c>
      <c r="M582" s="16" t="s">
        <v>6315</v>
      </c>
      <c r="N582" s="16" t="str">
        <f>_xlfn.XLOOKUP(Sales_Transactions!$L582,Table12[Employee_ID],Table12[Department],"Missing Department")</f>
        <v>Inventory</v>
      </c>
      <c r="O582" s="16">
        <v>3</v>
      </c>
      <c r="P582" s="17">
        <v>234.86</v>
      </c>
      <c r="Q582" s="16">
        <v>10</v>
      </c>
      <c r="R582" s="17">
        <v>70.459999999999994</v>
      </c>
      <c r="S582" s="17">
        <v>729.24</v>
      </c>
      <c r="T582" s="17">
        <v>639.69000000000005</v>
      </c>
      <c r="U582" s="17">
        <v>89.55</v>
      </c>
      <c r="V582" s="16" t="s">
        <v>47</v>
      </c>
      <c r="W582" s="16" t="s">
        <v>24</v>
      </c>
      <c r="X582" s="16" t="s">
        <v>25</v>
      </c>
      <c r="Y582" s="16" t="s">
        <v>2744</v>
      </c>
      <c r="Z582" s="16" t="s">
        <v>27</v>
      </c>
    </row>
    <row r="583" spans="1:26" x14ac:dyDescent="0.3">
      <c r="A583" s="10" t="s">
        <v>2746</v>
      </c>
      <c r="B583" s="11">
        <v>45888</v>
      </c>
      <c r="C583" s="12" t="s">
        <v>2219</v>
      </c>
      <c r="D583" s="12" t="str">
        <f>_xlfn.XLOOKUP(Sales_Transactions!$C583,Customer!$A$2:$A$701,Customer!$B$2:$B$701,"Missing")</f>
        <v>Venkat Chettiar</v>
      </c>
      <c r="E583" s="39" t="str">
        <f>_xlfn.XLOOKUP(Table14[[#This Row],[Customer_ID]],Table10[Customer_ID],Table10[Membership],"Missing Membership")</f>
        <v>Silver</v>
      </c>
      <c r="F583" s="10" t="s">
        <v>37</v>
      </c>
      <c r="G583" s="12" t="str">
        <f>_xlfn.XLOOKUP(Sales_Transactions!$F583,Products!$A$2:$A$151,Products!$B$2:$B$151,"missing product")</f>
        <v>Gold Winner Sunflower Oil 200g</v>
      </c>
      <c r="H583" s="12" t="str">
        <f>_xlfn.XLOOKUP(Sales_Transactions!$F583,Table9[Product_ID],Table9[Category],"Missing Catogory")</f>
        <v>Oil</v>
      </c>
      <c r="I583" s="12" t="s">
        <v>543</v>
      </c>
      <c r="J583" s="12" t="str">
        <f>_xlfn.XLOOKUP(Sales_Transactions!$I583,Store!$A$2:$A$181,Store!$B$2:$B$181,"Missing Store")</f>
        <v>FreshMart Hyderabad Main Road</v>
      </c>
      <c r="K583" s="12" t="str">
        <f>_xlfn.XLOOKUP(Sales_Transactions!$I583,Store!$A$2:$A$181,Store!$D$2:$D$181,"East")</f>
        <v>South</v>
      </c>
      <c r="L583" s="12" t="s">
        <v>544</v>
      </c>
      <c r="M583" s="12" t="s">
        <v>6380</v>
      </c>
      <c r="N583" s="12" t="str">
        <f>_xlfn.XLOOKUP(Sales_Transactions!$L583,Table12[Employee_ID],Table12[Department],"Missing Department")</f>
        <v>Cashier</v>
      </c>
      <c r="O583" s="12">
        <v>1</v>
      </c>
      <c r="P583" s="13">
        <v>234.86</v>
      </c>
      <c r="Q583" s="12">
        <v>5</v>
      </c>
      <c r="R583" s="13">
        <v>11.74</v>
      </c>
      <c r="S583" s="13">
        <v>223.12</v>
      </c>
      <c r="T583" s="13">
        <v>213.23</v>
      </c>
      <c r="U583" s="13">
        <v>9.89</v>
      </c>
      <c r="V583" s="12" t="s">
        <v>47</v>
      </c>
      <c r="W583" s="12" t="s">
        <v>24</v>
      </c>
      <c r="X583" s="12" t="s">
        <v>25</v>
      </c>
      <c r="Y583" s="12" t="s">
        <v>2747</v>
      </c>
      <c r="Z583" s="12" t="s">
        <v>49</v>
      </c>
    </row>
    <row r="584" spans="1:26" x14ac:dyDescent="0.3">
      <c r="A584" s="14" t="s">
        <v>2748</v>
      </c>
      <c r="B584" s="15">
        <v>45885</v>
      </c>
      <c r="C584" s="16" t="s">
        <v>2274</v>
      </c>
      <c r="D584" s="16" t="str">
        <f>_xlfn.XLOOKUP(Sales_Transactions!$C584,Customer!$A$2:$A$701,Customer!$B$2:$B$701,"Missing")</f>
        <v>Chitra Balan</v>
      </c>
      <c r="E584" s="38" t="str">
        <f>_xlfn.XLOOKUP(Table14[[#This Row],[Customer_ID]],Table10[Customer_ID],Table10[Membership],"Missing Membership")</f>
        <v>Bronze</v>
      </c>
      <c r="F584" s="14" t="s">
        <v>65</v>
      </c>
      <c r="G584" s="16" t="str">
        <f>_xlfn.XLOOKUP(Sales_Transactions!$F584,Products!$A$2:$A$151,Products!$B$2:$B$151,"missing product")</f>
        <v>Nescafe Tea Combo</v>
      </c>
      <c r="H584" s="16" t="str">
        <f>_xlfn.XLOOKUP(Sales_Transactions!$F584,Table9[Product_ID],Table9[Category],"Missing Catogory")</f>
        <v>Beverages</v>
      </c>
      <c r="I584" s="16" t="s">
        <v>102</v>
      </c>
      <c r="J584" s="16" t="str">
        <f>_xlfn.XLOOKUP(Sales_Transactions!$I584,Store!$A$2:$A$181,Store!$B$2:$B$181,"Missing Store")</f>
        <v>FreshMart Erode Point</v>
      </c>
      <c r="K584" s="16" t="str">
        <f>_xlfn.XLOOKUP(Sales_Transactions!$I584,Store!$A$2:$A$181,Store!$D$2:$D$181,"East")</f>
        <v>South</v>
      </c>
      <c r="L584" s="16" t="s">
        <v>103</v>
      </c>
      <c r="M584" s="16" t="s">
        <v>6336</v>
      </c>
      <c r="N584" s="16" t="str">
        <f>_xlfn.XLOOKUP(Sales_Transactions!$L584,Table12[Employee_ID],Table12[Department],"Missing Department")</f>
        <v>Sales</v>
      </c>
      <c r="O584" s="16">
        <v>1</v>
      </c>
      <c r="P584" s="17">
        <v>172.63</v>
      </c>
      <c r="Q584" s="16">
        <v>10</v>
      </c>
      <c r="R584" s="17">
        <v>17.260000000000002</v>
      </c>
      <c r="S584" s="17">
        <v>178.68</v>
      </c>
      <c r="T584" s="17">
        <v>142</v>
      </c>
      <c r="U584" s="17">
        <v>36.68</v>
      </c>
      <c r="V584" s="16" t="s">
        <v>47</v>
      </c>
      <c r="W584" s="16" t="s">
        <v>24</v>
      </c>
      <c r="X584" s="16" t="s">
        <v>25</v>
      </c>
      <c r="Y584" s="16" t="s">
        <v>878</v>
      </c>
      <c r="Z584" s="16" t="s">
        <v>27</v>
      </c>
    </row>
    <row r="585" spans="1:26" x14ac:dyDescent="0.3">
      <c r="A585" s="10" t="s">
        <v>2750</v>
      </c>
      <c r="B585" s="11">
        <v>45923</v>
      </c>
      <c r="C585" s="12" t="s">
        <v>1530</v>
      </c>
      <c r="D585" s="12" t="str">
        <f>_xlfn.XLOOKUP(Sales_Transactions!$C585,Customer!$A$2:$A$701,Customer!$B$2:$B$701,"Missing")</f>
        <v>Anjali Menon</v>
      </c>
      <c r="E585" s="39" t="str">
        <f>_xlfn.XLOOKUP(Table14[[#This Row],[Customer_ID]],Table10[Customer_ID],Table10[Membership],"Missing Membership")</f>
        <v>Gold</v>
      </c>
      <c r="F585" s="10" t="s">
        <v>1091</v>
      </c>
      <c r="G585" s="12" t="str">
        <f>_xlfn.XLOOKUP(Sales_Transactions!$F585,Products!$A$2:$A$151,Products!$B$2:$B$151,"missing product")</f>
        <v>Local Farm Fresh Vegetables 200g</v>
      </c>
      <c r="H585" s="12" t="str">
        <f>_xlfn.XLOOKUP(Sales_Transactions!$F585,Table9[Product_ID],Table9[Category],"Missing Catogory")</f>
        <v>Household</v>
      </c>
      <c r="I585" s="12" t="s">
        <v>187</v>
      </c>
      <c r="J585" s="12" t="str">
        <f>_xlfn.XLOOKUP(Sales_Transactions!$I585,Store!$A$2:$A$181,Store!$B$2:$B$181,"Missing Store")</f>
        <v>FreshMart Bengaluru Circle</v>
      </c>
      <c r="K585" s="12" t="str">
        <f>_xlfn.XLOOKUP(Sales_Transactions!$I585,Store!$A$2:$A$181,Store!$D$2:$D$181,"East")</f>
        <v>South</v>
      </c>
      <c r="L585" s="12" t="s">
        <v>188</v>
      </c>
      <c r="M585" s="12" t="s">
        <v>6338</v>
      </c>
      <c r="N585" s="12" t="str">
        <f>_xlfn.XLOOKUP(Sales_Transactions!$L585,Table12[Employee_ID],Table12[Department],"Missing Department")</f>
        <v>Cashier</v>
      </c>
      <c r="O585" s="12">
        <v>7</v>
      </c>
      <c r="P585" s="13">
        <v>327.96</v>
      </c>
      <c r="Q585" s="12">
        <v>15</v>
      </c>
      <c r="R585" s="13">
        <v>344.36</v>
      </c>
      <c r="S585" s="13">
        <v>1951.36</v>
      </c>
      <c r="T585" s="13">
        <v>1576.96</v>
      </c>
      <c r="U585" s="13">
        <v>374.4</v>
      </c>
      <c r="V585" s="12" t="s">
        <v>47</v>
      </c>
      <c r="W585" s="12" t="s">
        <v>24</v>
      </c>
      <c r="X585" s="12" t="s">
        <v>25</v>
      </c>
      <c r="Y585" s="12" t="s">
        <v>607</v>
      </c>
      <c r="Z585" s="12" t="s">
        <v>49</v>
      </c>
    </row>
    <row r="586" spans="1:26" x14ac:dyDescent="0.3">
      <c r="A586" s="14" t="s">
        <v>2755</v>
      </c>
      <c r="B586" s="15">
        <v>45956</v>
      </c>
      <c r="C586" s="16" t="s">
        <v>1556</v>
      </c>
      <c r="D586" s="16" t="str">
        <f>_xlfn.XLOOKUP(Sales_Transactions!$C586,Customer!$A$2:$A$701,Customer!$B$2:$B$701,"Missing")</f>
        <v>Raghav Nair</v>
      </c>
      <c r="E586" s="38" t="str">
        <f>_xlfn.XLOOKUP(Table14[[#This Row],[Customer_ID]],Table10[Customer_ID],Table10[Membership],"Missing Membership")</f>
        <v>Silver</v>
      </c>
      <c r="F586" s="14" t="s">
        <v>502</v>
      </c>
      <c r="G586" s="16" t="str">
        <f>_xlfn.XLOOKUP(Sales_Transactions!$F586,Products!$A$2:$A$151,Products!$B$2:$B$151,"missing product")</f>
        <v>Coca-Cola Coffee 500g</v>
      </c>
      <c r="H586" s="16" t="str">
        <f>_xlfn.XLOOKUP(Sales_Transactions!$F586,Table9[Product_ID],Table9[Category],"Missing Catogory")</f>
        <v>Beverages</v>
      </c>
      <c r="I586" s="16" t="s">
        <v>102</v>
      </c>
      <c r="J586" s="16" t="str">
        <f>_xlfn.XLOOKUP(Sales_Transactions!$I586,Store!$A$2:$A$181,Store!$B$2:$B$181,"Missing Store")</f>
        <v>FreshMart Erode Point</v>
      </c>
      <c r="K586" s="16" t="str">
        <f>_xlfn.XLOOKUP(Sales_Transactions!$I586,Store!$A$2:$A$181,Store!$D$2:$D$181,"East")</f>
        <v>South</v>
      </c>
      <c r="L586" s="16" t="s">
        <v>103</v>
      </c>
      <c r="M586" s="16" t="s">
        <v>6336</v>
      </c>
      <c r="N586" s="16" t="str">
        <f>_xlfn.XLOOKUP(Sales_Transactions!$L586,Table12[Employee_ID],Table12[Department],"Missing Department")</f>
        <v>Sales</v>
      </c>
      <c r="O586" s="16">
        <v>1</v>
      </c>
      <c r="P586" s="17">
        <v>503.36</v>
      </c>
      <c r="Q586" s="16">
        <v>15</v>
      </c>
      <c r="R586" s="17">
        <v>75.5</v>
      </c>
      <c r="S586" s="17">
        <v>492.04</v>
      </c>
      <c r="T586" s="17">
        <v>389.8</v>
      </c>
      <c r="U586" s="17">
        <v>102.24</v>
      </c>
      <c r="V586" s="16" t="s">
        <v>47</v>
      </c>
      <c r="W586" s="16" t="s">
        <v>24</v>
      </c>
      <c r="X586" s="16" t="s">
        <v>25</v>
      </c>
      <c r="Y586" s="16" t="s">
        <v>821</v>
      </c>
      <c r="Z586" s="16" t="s">
        <v>27</v>
      </c>
    </row>
    <row r="587" spans="1:26" x14ac:dyDescent="0.3">
      <c r="A587" s="10" t="s">
        <v>2758</v>
      </c>
      <c r="B587" s="11">
        <v>45915</v>
      </c>
      <c r="C587" s="12" t="s">
        <v>2202</v>
      </c>
      <c r="D587" s="12" t="str">
        <f>_xlfn.XLOOKUP(Sales_Transactions!$C587,Customer!$A$2:$A$701,Customer!$B$2:$B$701,"Missing")</f>
        <v>Missing Customer Name</v>
      </c>
      <c r="E587" s="39" t="str">
        <f>_xlfn.XLOOKUP(Table14[[#This Row],[Customer_ID]],Table10[Customer_ID],Table10[Membership],"Missing Membership")</f>
        <v>Gold</v>
      </c>
      <c r="F587" s="10" t="s">
        <v>660</v>
      </c>
      <c r="G587" s="12" t="str">
        <f>_xlfn.XLOOKUP(Sales_Transactions!$F587,Products!$A$2:$A$151,Products!$B$2:$B$151,"missing product")</f>
        <v>Organic Fresh Fresh Fruits 200g</v>
      </c>
      <c r="H587" s="12" t="str">
        <f>_xlfn.XLOOKUP(Sales_Transactions!$F587,Table9[Product_ID],Table9[Category],"Missing Catogory")</f>
        <v>Fruits</v>
      </c>
      <c r="I587" s="12" t="s">
        <v>66</v>
      </c>
      <c r="J587" s="12" t="str">
        <f>_xlfn.XLOOKUP(Sales_Transactions!$I587,Store!$A$2:$A$181,Store!$B$2:$B$181,"Missing Store")</f>
        <v>FreshMart Coimbatore Plaza</v>
      </c>
      <c r="K587" s="12" t="str">
        <f>_xlfn.XLOOKUP(Sales_Transactions!$I587,Store!$A$2:$A$181,Store!$D$2:$D$181,"East")</f>
        <v>South</v>
      </c>
      <c r="L587" s="12" t="s">
        <v>172</v>
      </c>
      <c r="M587" s="12" t="s">
        <v>5885</v>
      </c>
      <c r="N587" s="12" t="str">
        <f>_xlfn.XLOOKUP(Sales_Transactions!$L587,Table12[Employee_ID],Table12[Department],"Missing Department")</f>
        <v>Cashier</v>
      </c>
      <c r="O587" s="12">
        <v>3</v>
      </c>
      <c r="P587" s="13">
        <v>240.29</v>
      </c>
      <c r="Q587" s="12">
        <v>10</v>
      </c>
      <c r="R587" s="13">
        <v>72.09</v>
      </c>
      <c r="S587" s="13">
        <v>648.78</v>
      </c>
      <c r="T587" s="13">
        <v>577.16999999999996</v>
      </c>
      <c r="U587" s="13">
        <v>71.61</v>
      </c>
      <c r="V587" s="12" t="s">
        <v>47</v>
      </c>
      <c r="W587" s="12" t="s">
        <v>24</v>
      </c>
      <c r="X587" s="12" t="s">
        <v>25</v>
      </c>
      <c r="Y587" s="12" t="s">
        <v>1781</v>
      </c>
      <c r="Z587" s="12" t="s">
        <v>49</v>
      </c>
    </row>
    <row r="588" spans="1:26" x14ac:dyDescent="0.3">
      <c r="A588" s="14" t="s">
        <v>2759</v>
      </c>
      <c r="B588" s="15">
        <v>45764</v>
      </c>
      <c r="C588" s="16" t="s">
        <v>1239</v>
      </c>
      <c r="D588" s="16" t="str">
        <f>_xlfn.XLOOKUP(Sales_Transactions!$C588,Customer!$A$2:$A$701,Customer!$B$2:$B$701,"Missing")</f>
        <v>Anand Reddy</v>
      </c>
      <c r="E588" s="38" t="str">
        <f>_xlfn.XLOOKUP(Table14[[#This Row],[Customer_ID]],Table10[Customer_ID],Table10[Membership],"Missing Membership")</f>
        <v>Gold</v>
      </c>
      <c r="F588" s="14" t="s">
        <v>750</v>
      </c>
      <c r="G588" s="16" t="str">
        <f>_xlfn.XLOOKUP(Sales_Transactions!$F588,Products!$A$2:$A$151,Products!$B$2:$B$151,"missing product")</f>
        <v>Amul Frozen Vegetables 500g</v>
      </c>
      <c r="H588" s="16" t="str">
        <f>_xlfn.XLOOKUP(Sales_Transactions!$F588,Table9[Product_ID],Table9[Category],"Missing Catogory")</f>
        <v>Frozen Foods</v>
      </c>
      <c r="I588" s="16" t="s">
        <v>38</v>
      </c>
      <c r="J588" s="16" t="str">
        <f>_xlfn.XLOOKUP(Sales_Transactions!$I588,Store!$A$2:$A$181,Store!$B$2:$B$181,"Missing Store")</f>
        <v>FreshMart Kochi Plaza</v>
      </c>
      <c r="K588" s="16" t="str">
        <f>_xlfn.XLOOKUP(Sales_Transactions!$I588,Store!$A$2:$A$181,Store!$D$2:$D$181,"East")</f>
        <v>South</v>
      </c>
      <c r="L588" s="16" t="s">
        <v>2639</v>
      </c>
      <c r="M588" s="16" t="s">
        <v>5337</v>
      </c>
      <c r="N588" s="16" t="str">
        <f>_xlfn.XLOOKUP(Sales_Transactions!$L588,Table12[Employee_ID],Table12[Department],"Missing Department")</f>
        <v>Sales</v>
      </c>
      <c r="O588" s="16">
        <v>3</v>
      </c>
      <c r="P588" s="17">
        <v>153.84</v>
      </c>
      <c r="Q588" s="16">
        <v>5</v>
      </c>
      <c r="R588" s="17">
        <v>23.08</v>
      </c>
      <c r="S588" s="17">
        <v>438.44</v>
      </c>
      <c r="T588" s="17">
        <v>382.44</v>
      </c>
      <c r="U588" s="17">
        <v>56</v>
      </c>
      <c r="V588" s="16" t="s">
        <v>47</v>
      </c>
      <c r="W588" s="16" t="s">
        <v>24</v>
      </c>
      <c r="X588" s="16" t="s">
        <v>25</v>
      </c>
      <c r="Y588" s="16" t="s">
        <v>434</v>
      </c>
      <c r="Z588" s="16" t="s">
        <v>49</v>
      </c>
    </row>
    <row r="589" spans="1:26" x14ac:dyDescent="0.3">
      <c r="A589" s="10" t="s">
        <v>2760</v>
      </c>
      <c r="B589" s="11">
        <v>45986</v>
      </c>
      <c r="C589" s="12" t="s">
        <v>331</v>
      </c>
      <c r="D589" s="12" t="str">
        <f>_xlfn.XLOOKUP(Sales_Transactions!$C589,Customer!$A$2:$A$701,Customer!$B$2:$B$701,"Missing")</f>
        <v>Anitha Sharma</v>
      </c>
      <c r="E589" s="39" t="str">
        <f>_xlfn.XLOOKUP(Table14[[#This Row],[Customer_ID]],Table10[Customer_ID],Table10[Membership],"Missing Membership")</f>
        <v>Silver</v>
      </c>
      <c r="F589" s="10" t="s">
        <v>894</v>
      </c>
      <c r="G589" s="12" t="str">
        <f>_xlfn.XLOOKUP(Sales_Transactions!$F589,Products!$A$2:$A$151,Products!$B$2:$B$151,"missing product")</f>
        <v>Organic Fresh Fresh Fruits Pack v2</v>
      </c>
      <c r="H589" s="12" t="str">
        <f>_xlfn.XLOOKUP(Sales_Transactions!$F589,Table9[Product_ID],Table9[Category],"Missing Catogory")</f>
        <v>Fruits</v>
      </c>
      <c r="I589" s="12" t="s">
        <v>198</v>
      </c>
      <c r="J589" s="12" t="str">
        <f>_xlfn.XLOOKUP(Sales_Transactions!$I589,Store!$A$2:$A$181,Store!$B$2:$B$181,"Missing Store")</f>
        <v>FreshMart Salem Extension</v>
      </c>
      <c r="K589" s="12" t="str">
        <f>_xlfn.XLOOKUP(Sales_Transactions!$I589,Store!$A$2:$A$181,Store!$D$2:$D$181,"East")</f>
        <v>South</v>
      </c>
      <c r="L589" s="12" t="s">
        <v>199</v>
      </c>
      <c r="M589" s="12" t="s">
        <v>6306</v>
      </c>
      <c r="N589" s="12" t="str">
        <f>_xlfn.XLOOKUP(Sales_Transactions!$L589,Table12[Employee_ID],Table12[Department],"Missing Department")</f>
        <v>Sales</v>
      </c>
      <c r="O589" s="12">
        <v>1</v>
      </c>
      <c r="P589" s="13">
        <v>438.7</v>
      </c>
      <c r="Q589" s="12">
        <v>5</v>
      </c>
      <c r="R589" s="13">
        <v>21.93</v>
      </c>
      <c r="S589" s="13">
        <v>416.77</v>
      </c>
      <c r="T589" s="13">
        <v>370.18</v>
      </c>
      <c r="U589" s="13">
        <v>46.59</v>
      </c>
      <c r="V589" s="12" t="s">
        <v>47</v>
      </c>
      <c r="W589" s="12" t="s">
        <v>24</v>
      </c>
      <c r="X589" s="12" t="s">
        <v>25</v>
      </c>
      <c r="Y589" s="12" t="s">
        <v>826</v>
      </c>
      <c r="Z589" s="12" t="s">
        <v>49</v>
      </c>
    </row>
    <row r="590" spans="1:26" x14ac:dyDescent="0.3">
      <c r="A590" s="14" t="s">
        <v>2762</v>
      </c>
      <c r="B590" s="15">
        <v>45839</v>
      </c>
      <c r="C590" s="16" t="s">
        <v>2390</v>
      </c>
      <c r="D590" s="16" t="str">
        <f>_xlfn.XLOOKUP(Sales_Transactions!$C590,Customer!$A$2:$A$701,Customer!$B$2:$B$701,"Missing")</f>
        <v>Mala Achari</v>
      </c>
      <c r="E590" s="38" t="str">
        <f>_xlfn.XLOOKUP(Table14[[#This Row],[Customer_ID]],Table10[Customer_ID],Table10[Membership],"Missing Membership")</f>
        <v>Gold</v>
      </c>
      <c r="F590" s="14" t="s">
        <v>147</v>
      </c>
      <c r="G590" s="16" t="str">
        <f>_xlfn.XLOOKUP(Sales_Transactions!$F590,Products!$A$2:$A$151,Products!$B$2:$B$151,"missing product")</f>
        <v>Pepsi Tea 200g</v>
      </c>
      <c r="H590" s="16" t="str">
        <f>_xlfn.XLOOKUP(Sales_Transactions!$F590,Table9[Product_ID],Table9[Category],"Missing Catogory")</f>
        <v>Beverages</v>
      </c>
      <c r="I590" s="16" t="s">
        <v>611</v>
      </c>
      <c r="J590" s="16" t="str">
        <f>_xlfn.XLOOKUP(Sales_Transactions!$I590,Store!$A$2:$A$181,Store!$B$2:$B$181,"Missing Store")</f>
        <v>FreshMart Coimbatore Circle</v>
      </c>
      <c r="K590" s="16" t="str">
        <f>_xlfn.XLOOKUP(Sales_Transactions!$I590,Store!$A$2:$A$181,Store!$D$2:$D$181,"East")</f>
        <v>South</v>
      </c>
      <c r="L590" s="16" t="s">
        <v>2030</v>
      </c>
      <c r="M590" s="16" t="s">
        <v>6316</v>
      </c>
      <c r="N590" s="16" t="str">
        <f>_xlfn.XLOOKUP(Sales_Transactions!$L590,Table12[Employee_ID],Table12[Department],"Missing Department")</f>
        <v>Sales</v>
      </c>
      <c r="O590" s="16">
        <v>7</v>
      </c>
      <c r="P590" s="17">
        <v>339.39</v>
      </c>
      <c r="Q590" s="16">
        <v>0</v>
      </c>
      <c r="R590" s="17">
        <v>0</v>
      </c>
      <c r="S590" s="16" t="s">
        <v>2763</v>
      </c>
      <c r="T590" s="17">
        <v>1828.54</v>
      </c>
      <c r="U590" s="17">
        <v>547.19000000000005</v>
      </c>
      <c r="V590" s="16" t="s">
        <v>47</v>
      </c>
      <c r="W590" s="16" t="s">
        <v>24</v>
      </c>
      <c r="X590" s="16" t="s">
        <v>25</v>
      </c>
      <c r="Y590" s="16" t="s">
        <v>520</v>
      </c>
      <c r="Z590" s="16" t="s">
        <v>49</v>
      </c>
    </row>
    <row r="591" spans="1:26" x14ac:dyDescent="0.3">
      <c r="A591" s="10" t="s">
        <v>2767</v>
      </c>
      <c r="B591" s="11">
        <v>46110</v>
      </c>
      <c r="C591" s="12" t="s">
        <v>2768</v>
      </c>
      <c r="D591" s="12" t="str">
        <f>_xlfn.XLOOKUP(Sales_Transactions!$C591,Customer!$A$2:$A$701,Customer!$B$2:$B$701,"Missing")</f>
        <v>Raghav Iyer</v>
      </c>
      <c r="E591" s="39" t="str">
        <f>_xlfn.XLOOKUP(Table14[[#This Row],[Customer_ID]],Table10[Customer_ID],Table10[Membership],"Missing Membership")</f>
        <v>Bronze</v>
      </c>
      <c r="F591" s="10" t="s">
        <v>89</v>
      </c>
      <c r="G591" s="12" t="str">
        <f>_xlfn.XLOOKUP(Sales_Transactions!$F591,Products!$A$2:$A$151,Products!$B$2:$B$151,"missing product")</f>
        <v>Milky Mist Butter Pack</v>
      </c>
      <c r="H591" s="12" t="str">
        <f>_xlfn.XLOOKUP(Sales_Transactions!$F591,Table9[Product_ID],Table9[Category],"Missing Catogory")</f>
        <v>Dairy</v>
      </c>
      <c r="I591" s="12" t="s">
        <v>215</v>
      </c>
      <c r="J591" s="12" t="str">
        <f>_xlfn.XLOOKUP(Sales_Transactions!$I591,Store!$A$2:$A$181,Store!$B$2:$B$181,"Missing Store")</f>
        <v>FreshMart Salem Point</v>
      </c>
      <c r="K591" s="12" t="str">
        <f>_xlfn.XLOOKUP(Sales_Transactions!$I591,Store!$A$2:$A$181,Store!$D$2:$D$181,"East")</f>
        <v>South</v>
      </c>
      <c r="L591" s="12" t="s">
        <v>216</v>
      </c>
      <c r="M591" s="12" t="s">
        <v>6227</v>
      </c>
      <c r="N591" s="12" t="str">
        <f>_xlfn.XLOOKUP(Sales_Transactions!$L591,Table12[Employee_ID],Table12[Department],"Missing Department")</f>
        <v>Sales</v>
      </c>
      <c r="O591" s="12">
        <v>1</v>
      </c>
      <c r="P591" s="13">
        <v>38.659999999999997</v>
      </c>
      <c r="Q591" s="12">
        <v>0</v>
      </c>
      <c r="R591" s="13">
        <v>0</v>
      </c>
      <c r="S591" s="13">
        <v>44.46</v>
      </c>
      <c r="T591" s="13">
        <v>32.4</v>
      </c>
      <c r="U591" s="13">
        <v>12.06</v>
      </c>
      <c r="V591" s="12" t="s">
        <v>47</v>
      </c>
      <c r="W591" s="12" t="s">
        <v>345</v>
      </c>
      <c r="X591" s="12" t="s">
        <v>55</v>
      </c>
      <c r="Y591" s="12" t="s">
        <v>144</v>
      </c>
      <c r="Z591" s="12" t="s">
        <v>27</v>
      </c>
    </row>
    <row r="592" spans="1:26" x14ac:dyDescent="0.3">
      <c r="A592" s="14" t="s">
        <v>2773</v>
      </c>
      <c r="B592" s="15">
        <v>45850</v>
      </c>
      <c r="C592" s="16" t="s">
        <v>2774</v>
      </c>
      <c r="D592" s="16" t="str">
        <f>_xlfn.XLOOKUP(Sales_Transactions!$C592,Customer!$A$2:$A$701,Customer!$B$2:$B$701,"Missing")</f>
        <v>Yazhini Reddy</v>
      </c>
      <c r="E592" s="38" t="str">
        <f>_xlfn.XLOOKUP(Table14[[#This Row],[Customer_ID]],Table10[Customer_ID],Table10[Membership],"Missing Membership")</f>
        <v>Bronze</v>
      </c>
      <c r="F592" s="14" t="s">
        <v>95</v>
      </c>
      <c r="G592" s="16" t="str">
        <f>_xlfn.XLOOKUP(Sales_Transactions!$F592,Products!$A$2:$A$151,Products!$B$2:$B$151,"missing product")</f>
        <v>Lizol Dishwash 200g</v>
      </c>
      <c r="H592" s="16" t="str">
        <f>_xlfn.XLOOKUP(Sales_Transactions!$F592,Table9[Product_ID],Table9[Category],"Missing Catogory")</f>
        <v>Cleaning</v>
      </c>
      <c r="I592" s="16" t="s">
        <v>1308</v>
      </c>
      <c r="J592" s="16" t="str">
        <f>_xlfn.XLOOKUP(Sales_Transactions!$I592,Store!$A$2:$A$181,Store!$B$2:$B$181,"Missing Store")</f>
        <v>FreshMart Mysuru Heights</v>
      </c>
      <c r="K592" s="16" t="str">
        <f>_xlfn.XLOOKUP(Sales_Transactions!$I592,Store!$A$2:$A$181,Store!$D$2:$D$181,"East")</f>
        <v>South</v>
      </c>
      <c r="L592" s="16" t="s">
        <v>260</v>
      </c>
      <c r="M592" s="16" t="s">
        <v>6337</v>
      </c>
      <c r="N592" s="16" t="str">
        <f>_xlfn.XLOOKUP(Sales_Transactions!$L592,Table12[Employee_ID],Table12[Department],"Missing Department")</f>
        <v>Sales</v>
      </c>
      <c r="O592" s="16">
        <v>4</v>
      </c>
      <c r="P592" s="17">
        <v>522.78</v>
      </c>
      <c r="Q592" s="16">
        <v>5</v>
      </c>
      <c r="R592" s="17">
        <v>104.56</v>
      </c>
      <c r="S592" s="17">
        <v>2284.54</v>
      </c>
      <c r="T592" s="17">
        <v>1583.48</v>
      </c>
      <c r="U592" s="17">
        <v>701.06</v>
      </c>
      <c r="V592" s="16" t="s">
        <v>47</v>
      </c>
      <c r="W592" s="16" t="s">
        <v>24</v>
      </c>
      <c r="X592" s="16" t="s">
        <v>25</v>
      </c>
      <c r="Y592" s="16" t="s">
        <v>1105</v>
      </c>
      <c r="Z592" s="16" t="s">
        <v>27</v>
      </c>
    </row>
    <row r="593" spans="1:26" x14ac:dyDescent="0.3">
      <c r="A593" s="10" t="s">
        <v>2783</v>
      </c>
      <c r="B593" s="11">
        <v>45776</v>
      </c>
      <c r="C593" s="12" t="s">
        <v>2784</v>
      </c>
      <c r="D593" s="12" t="str">
        <f>_xlfn.XLOOKUP(Sales_Transactions!$C593,Customer!$A$2:$A$701,Customer!$B$2:$B$701,"Missing")</f>
        <v>Dhanya Krishnan</v>
      </c>
      <c r="E593" s="39" t="str">
        <f>_xlfn.XLOOKUP(Table14[[#This Row],[Customer_ID]],Table10[Customer_ID],Table10[Membership],"Missing Membership")</f>
        <v>Bronze</v>
      </c>
      <c r="F593" s="10" t="s">
        <v>754</v>
      </c>
      <c r="G593" s="12" t="str">
        <f>_xlfn.XLOOKUP(Sales_Transactions!$F593,Products!$A$2:$A$151,Products!$B$2:$B$151,"missing product")</f>
        <v>MDH Powdered Spices 200g</v>
      </c>
      <c r="H593" s="12" t="str">
        <f>_xlfn.XLOOKUP(Sales_Transactions!$F593,Table9[Product_ID],Table9[Category],"Missing Catogory")</f>
        <v>Masala</v>
      </c>
      <c r="I593" s="12" t="s">
        <v>846</v>
      </c>
      <c r="J593" s="12" t="str">
        <f>_xlfn.XLOOKUP(Sales_Transactions!$I593,Store!$A$2:$A$181,Store!$B$2:$B$181,"Missing Store")</f>
        <v>FreshMart Pune Extension</v>
      </c>
      <c r="K593" s="12" t="str">
        <f>_xlfn.XLOOKUP(Sales_Transactions!$I593,Store!$A$2:$A$181,Store!$D$2:$D$181,"East")</f>
        <v>West</v>
      </c>
      <c r="L593" s="12" t="s">
        <v>239</v>
      </c>
      <c r="M593" s="12" t="s">
        <v>6235</v>
      </c>
      <c r="N593" s="12" t="str">
        <f>_xlfn.XLOOKUP(Sales_Transactions!$L593,Table12[Employee_ID],Table12[Department],"Missing Department")</f>
        <v>Sales</v>
      </c>
      <c r="O593" s="12">
        <v>4</v>
      </c>
      <c r="P593" s="13">
        <v>442.14</v>
      </c>
      <c r="Q593" s="12">
        <v>5</v>
      </c>
      <c r="R593" s="13">
        <v>88.43</v>
      </c>
      <c r="S593" s="13">
        <v>1680.13</v>
      </c>
      <c r="T593" s="13">
        <v>1407.48</v>
      </c>
      <c r="U593" s="13">
        <v>272.64999999999998</v>
      </c>
      <c r="V593" s="12" t="s">
        <v>47</v>
      </c>
      <c r="W593" s="12" t="s">
        <v>24</v>
      </c>
      <c r="X593" s="12" t="s">
        <v>55</v>
      </c>
      <c r="Y593" s="12" t="s">
        <v>2013</v>
      </c>
      <c r="Z593" s="12" t="s">
        <v>49</v>
      </c>
    </row>
    <row r="594" spans="1:26" x14ac:dyDescent="0.3">
      <c r="A594" s="14" t="s">
        <v>2793</v>
      </c>
      <c r="B594" s="15">
        <v>45995</v>
      </c>
      <c r="C594" s="16" t="s">
        <v>1255</v>
      </c>
      <c r="D594" s="16" t="str">
        <f>_xlfn.XLOOKUP(Sales_Transactions!$C594,Customer!$A$2:$A$701,Customer!$B$2:$B$701,"Missing")</f>
        <v>Hema Gounder</v>
      </c>
      <c r="E594" s="38" t="str">
        <f>_xlfn.XLOOKUP(Table14[[#This Row],[Customer_ID]],Table10[Customer_ID],Table10[Membership],"Missing Membership")</f>
        <v>Gold</v>
      </c>
      <c r="F594" s="14" t="s">
        <v>124</v>
      </c>
      <c r="G594" s="16" t="str">
        <f>_xlfn.XLOOKUP(Sales_Transactions!$F594,Products!$A$2:$A$151,Products!$B$2:$B$151,"missing product")</f>
        <v>Aavin Milk Pack</v>
      </c>
      <c r="H594" s="16" t="str">
        <f>_xlfn.XLOOKUP(Sales_Transactions!$F594,Table9[Product_ID],Table9[Category],"Missing Catogory")</f>
        <v>Dairy</v>
      </c>
      <c r="I594" s="16" t="s">
        <v>2005</v>
      </c>
      <c r="J594" s="16" t="str">
        <f>_xlfn.XLOOKUP(Sales_Transactions!$I594,Store!$A$2:$A$181,Store!$B$2:$B$181,"Missing Store")</f>
        <v>FreshMart Surat Junction</v>
      </c>
      <c r="K594" s="16" t="str">
        <f>_xlfn.XLOOKUP(Sales_Transactions!$I594,Store!$A$2:$A$181,Store!$D$2:$D$181,"East")</f>
        <v>West</v>
      </c>
      <c r="L594" s="16" t="s">
        <v>2132</v>
      </c>
      <c r="M594" s="16" t="s">
        <v>6332</v>
      </c>
      <c r="N594" s="16" t="str">
        <f>_xlfn.XLOOKUP(Sales_Transactions!$L594,Table12[Employee_ID],Table12[Department],"Missing Department")</f>
        <v>Cashier</v>
      </c>
      <c r="O594" s="16">
        <v>6</v>
      </c>
      <c r="P594" s="17">
        <v>431.29</v>
      </c>
      <c r="Q594" s="16">
        <v>5</v>
      </c>
      <c r="R594" s="17">
        <v>129.38999999999999</v>
      </c>
      <c r="S594" s="17">
        <v>2458.35</v>
      </c>
      <c r="T594" s="17">
        <v>1916.22</v>
      </c>
      <c r="U594" s="17">
        <v>542.13</v>
      </c>
      <c r="V594" s="16" t="s">
        <v>47</v>
      </c>
      <c r="W594" s="16" t="s">
        <v>24</v>
      </c>
      <c r="X594" s="16" t="s">
        <v>25</v>
      </c>
      <c r="Y594" s="16" t="s">
        <v>2794</v>
      </c>
      <c r="Z594" s="16" t="s">
        <v>49</v>
      </c>
    </row>
    <row r="595" spans="1:26" x14ac:dyDescent="0.3">
      <c r="A595" s="10" t="s">
        <v>2795</v>
      </c>
      <c r="B595" s="11">
        <v>45757</v>
      </c>
      <c r="C595" s="12" t="s">
        <v>2796</v>
      </c>
      <c r="D595" s="12" t="str">
        <f>_xlfn.XLOOKUP(Sales_Transactions!$C595,Customer!$A$2:$A$701,Customer!$B$2:$B$701,"Missing")</f>
        <v>Senthil Pillai</v>
      </c>
      <c r="E595" s="39" t="str">
        <f>_xlfn.XLOOKUP(Table14[[#This Row],[Customer_ID]],Table10[Customer_ID],Table10[Membership],"Missing Membership")</f>
        <v>Silver</v>
      </c>
      <c r="F595" s="10" t="s">
        <v>101</v>
      </c>
      <c r="G595" s="12" t="str">
        <f>_xlfn.XLOOKUP(Sales_Transactions!$F595,Products!$A$2:$A$151,Products!$B$2:$B$151,"missing product")</f>
        <v>Milky Mist Curd 1kg</v>
      </c>
      <c r="H595" s="12" t="str">
        <f>_xlfn.XLOOKUP(Sales_Transactions!$F595,Table9[Product_ID],Table9[Category],"Missing Catogory")</f>
        <v>Dairy</v>
      </c>
      <c r="I595" s="12" t="s">
        <v>2641</v>
      </c>
      <c r="J595" s="12" t="str">
        <f>_xlfn.XLOOKUP(Sales_Transactions!$I595,Store!$A$2:$A$181,Store!$B$2:$B$181,"Missing Store")</f>
        <v>FreshMart Guwahati Point</v>
      </c>
      <c r="K595" s="12" t="str">
        <f>_xlfn.XLOOKUP(Sales_Transactions!$I595,Store!$A$2:$A$181,Store!$D$2:$D$181,"East")</f>
        <v>East</v>
      </c>
      <c r="L595" s="12" t="s">
        <v>2797</v>
      </c>
      <c r="M595" s="12" t="s">
        <v>6285</v>
      </c>
      <c r="N595" s="12" t="str">
        <f>_xlfn.XLOOKUP(Sales_Transactions!$L595,Table12[Employee_ID],Table12[Department],"Missing Department")</f>
        <v>Operations</v>
      </c>
      <c r="O595" s="12">
        <v>2</v>
      </c>
      <c r="P595" s="13">
        <v>434.65</v>
      </c>
      <c r="Q595" s="12">
        <v>0</v>
      </c>
      <c r="R595" s="13">
        <v>0</v>
      </c>
      <c r="S595" s="13">
        <v>869.3</v>
      </c>
      <c r="T595" s="13">
        <v>703.26</v>
      </c>
      <c r="U595" s="13">
        <v>166.04</v>
      </c>
      <c r="V595" s="12" t="s">
        <v>47</v>
      </c>
      <c r="W595" s="12" t="s">
        <v>24</v>
      </c>
      <c r="X595" s="12" t="s">
        <v>25</v>
      </c>
      <c r="Y595" s="12" t="s">
        <v>1801</v>
      </c>
      <c r="Z595" s="12" t="s">
        <v>49</v>
      </c>
    </row>
    <row r="596" spans="1:26" x14ac:dyDescent="0.3">
      <c r="A596" s="14" t="s">
        <v>2801</v>
      </c>
      <c r="B596" s="15">
        <v>45861</v>
      </c>
      <c r="C596" s="16" t="s">
        <v>112</v>
      </c>
      <c r="D596" s="16" t="str">
        <f>_xlfn.XLOOKUP(Sales_Transactions!$C596,Customer!$A$2:$A$701,Customer!$B$2:$B$701,"Missing")</f>
        <v>Elango Balan</v>
      </c>
      <c r="E596" s="38" t="str">
        <f>_xlfn.XLOOKUP(Table14[[#This Row],[Customer_ID]],Table10[Customer_ID],Table10[Membership],"Missing Membership")</f>
        <v>Bronze</v>
      </c>
      <c r="F596" s="14" t="s">
        <v>214</v>
      </c>
      <c r="G596" s="16" t="str">
        <f>_xlfn.XLOOKUP(Sales_Transactions!$F596,Products!$A$2:$A$151,Products!$B$2:$B$151,"missing product")</f>
        <v>Cadbury Biscuits 250ml</v>
      </c>
      <c r="H596" s="16" t="str">
        <f>_xlfn.XLOOKUP(Sales_Transactions!$F596,Table9[Product_ID],Table9[Category],"Missing Catogory")</f>
        <v>Snacks</v>
      </c>
      <c r="I596" s="16" t="s">
        <v>2220</v>
      </c>
      <c r="J596" s="16" t="str">
        <f>_xlfn.XLOOKUP(Sales_Transactions!$I596,Store!$A$2:$A$181,Store!$B$2:$B$181,"Missing Store")</f>
        <v>FreshMart Chandigarh Hub</v>
      </c>
      <c r="K596" s="16" t="str">
        <f>_xlfn.XLOOKUP(Sales_Transactions!$I596,Store!$A$2:$A$181,Store!$D$2:$D$181,"East")</f>
        <v>North</v>
      </c>
      <c r="L596" s="16" t="s">
        <v>1979</v>
      </c>
      <c r="M596" s="16" t="s">
        <v>6335</v>
      </c>
      <c r="N596" s="16" t="str">
        <f>_xlfn.XLOOKUP(Sales_Transactions!$L596,Table12[Employee_ID],Table12[Department],"Missing Department")</f>
        <v>Billing</v>
      </c>
      <c r="O596" s="16">
        <v>1</v>
      </c>
      <c r="P596" s="17">
        <v>147.97</v>
      </c>
      <c r="Q596" s="16">
        <v>10</v>
      </c>
      <c r="R596" s="17">
        <v>14.8</v>
      </c>
      <c r="S596" s="17">
        <v>133.16999999999999</v>
      </c>
      <c r="T596" s="17">
        <v>112.8</v>
      </c>
      <c r="U596" s="17">
        <v>20.37</v>
      </c>
      <c r="V596" s="16" t="s">
        <v>47</v>
      </c>
      <c r="W596" s="16" t="s">
        <v>24</v>
      </c>
      <c r="X596" s="16" t="s">
        <v>25</v>
      </c>
      <c r="Y596" s="16" t="s">
        <v>417</v>
      </c>
      <c r="Z596" s="16" t="s">
        <v>49</v>
      </c>
    </row>
    <row r="597" spans="1:26" x14ac:dyDescent="0.3">
      <c r="A597" s="10" t="s">
        <v>2812</v>
      </c>
      <c r="B597" s="11">
        <v>45965</v>
      </c>
      <c r="C597" s="12" t="s">
        <v>1175</v>
      </c>
      <c r="D597" s="12" t="str">
        <f>_xlfn.XLOOKUP(Sales_Transactions!$C597,Customer!$A$2:$A$701,Customer!$B$2:$B$701,"Missing")</f>
        <v>Suresh Naicker</v>
      </c>
      <c r="E597" s="39" t="str">
        <f>_xlfn.XLOOKUP(Table14[[#This Row],[Customer_ID]],Table10[Customer_ID],Table10[Membership],"Missing Membership")</f>
        <v>Bronze</v>
      </c>
      <c r="F597" s="10" t="s">
        <v>389</v>
      </c>
      <c r="G597" s="12" t="str">
        <f>_xlfn.XLOOKUP(Sales_Transactions!$F597,Products!$A$2:$A$151,Products!$B$2:$B$151,"missing product")</f>
        <v>Organic Fresh Fresh Vegetables 250ml</v>
      </c>
      <c r="H597" s="12" t="str">
        <f>_xlfn.XLOOKUP(Sales_Transactions!$F597,Table9[Product_ID],Table9[Category],"Missing Catogory")</f>
        <v>Vegetables</v>
      </c>
      <c r="I597" s="12" t="s">
        <v>1680</v>
      </c>
      <c r="J597" s="12" t="str">
        <f>_xlfn.XLOOKUP(Sales_Transactions!$I597,Store!$A$2:$A$181,Store!$B$2:$B$181,"Missing Store")</f>
        <v>FreshMart Hyderabad Market</v>
      </c>
      <c r="K597" s="12" t="str">
        <f>_xlfn.XLOOKUP(Sales_Transactions!$I597,Store!$A$2:$A$181,Store!$D$2:$D$181,"East")</f>
        <v>South</v>
      </c>
      <c r="L597" s="12" t="s">
        <v>1928</v>
      </c>
      <c r="M597" s="12" t="s">
        <v>4963</v>
      </c>
      <c r="N597" s="12" t="str">
        <f>_xlfn.XLOOKUP(Sales_Transactions!$L597,Table12[Employee_ID],Table12[Department],"Missing Department")</f>
        <v>Sales</v>
      </c>
      <c r="O597" s="12">
        <v>1</v>
      </c>
      <c r="P597" s="13">
        <v>83.13</v>
      </c>
      <c r="Q597" s="12">
        <v>20</v>
      </c>
      <c r="R597" s="13">
        <v>16.63</v>
      </c>
      <c r="S597" s="13">
        <v>66.5</v>
      </c>
      <c r="T597" s="13">
        <v>69.09</v>
      </c>
      <c r="U597" s="13">
        <v>-2.59</v>
      </c>
      <c r="V597" s="12" t="s">
        <v>47</v>
      </c>
      <c r="W597" s="12" t="s">
        <v>24</v>
      </c>
      <c r="X597" s="12" t="s">
        <v>55</v>
      </c>
      <c r="Y597" s="12" t="s">
        <v>1503</v>
      </c>
      <c r="Z597" s="12" t="s">
        <v>49</v>
      </c>
    </row>
    <row r="598" spans="1:26" x14ac:dyDescent="0.3">
      <c r="A598" s="14" t="s">
        <v>2815</v>
      </c>
      <c r="B598" s="15">
        <v>45928</v>
      </c>
      <c r="C598" s="16" t="s">
        <v>76</v>
      </c>
      <c r="D598" s="16" t="str">
        <f>_xlfn.XLOOKUP(Sales_Transactions!$C598,Customer!$A$2:$A$701,Customer!$B$2:$B$701,"Missing")</f>
        <v>Gopal Selvam</v>
      </c>
      <c r="E598" s="38" t="str">
        <f>_xlfn.XLOOKUP(Table14[[#This Row],[Customer_ID]],Table10[Customer_ID],Table10[Membership],"Missing Membership")</f>
        <v>Silver</v>
      </c>
      <c r="F598" s="14" t="s">
        <v>1149</v>
      </c>
      <c r="G598" s="16" t="str">
        <f>_xlfn.XLOOKUP(Sales_Transactions!$F598,Products!$A$2:$A$151,Products!$B$2:$B$151,"missing product")</f>
        <v>Patanjali Shampoo 1kg</v>
      </c>
      <c r="H598" s="16" t="str">
        <f>_xlfn.XLOOKUP(Sales_Transactions!$F598,Table9[Product_ID],Table9[Category],"Missing Catogory")</f>
        <v>Personal Care</v>
      </c>
      <c r="I598" s="16" t="s">
        <v>1742</v>
      </c>
      <c r="J598" s="16" t="str">
        <f>_xlfn.XLOOKUP(Sales_Transactions!$I598,Store!$A$2:$A$181,Store!$B$2:$B$181,"Missing Store")</f>
        <v>FreshMart Lucknow Arcade</v>
      </c>
      <c r="K598" s="16" t="str">
        <f>_xlfn.XLOOKUP(Sales_Transactions!$I598,Store!$A$2:$A$181,Store!$D$2:$D$181,"East")</f>
        <v>North</v>
      </c>
      <c r="L598" s="16" t="s">
        <v>1743</v>
      </c>
      <c r="M598" s="16" t="s">
        <v>6364</v>
      </c>
      <c r="N598" s="16" t="str">
        <f>_xlfn.XLOOKUP(Sales_Transactions!$L598,Table12[Employee_ID],Table12[Department],"Missing Department")</f>
        <v>HR</v>
      </c>
      <c r="O598" s="16">
        <v>2</v>
      </c>
      <c r="P598" s="17">
        <v>468.94</v>
      </c>
      <c r="Q598" s="16">
        <v>15</v>
      </c>
      <c r="R598" s="17">
        <v>140.68</v>
      </c>
      <c r="S598" s="17">
        <v>916.78</v>
      </c>
      <c r="T598" s="17">
        <v>673.6</v>
      </c>
      <c r="U598" s="17">
        <v>243.18</v>
      </c>
      <c r="V598" s="16" t="s">
        <v>47</v>
      </c>
      <c r="W598" s="16" t="s">
        <v>24</v>
      </c>
      <c r="X598" s="16" t="s">
        <v>25</v>
      </c>
      <c r="Y598" s="16" t="s">
        <v>2816</v>
      </c>
      <c r="Z598" s="16" t="s">
        <v>27</v>
      </c>
    </row>
    <row r="599" spans="1:26" x14ac:dyDescent="0.3">
      <c r="A599" s="10" t="s">
        <v>2823</v>
      </c>
      <c r="B599" s="11">
        <v>45805</v>
      </c>
      <c r="C599" s="12" t="s">
        <v>909</v>
      </c>
      <c r="D599" s="12" t="str">
        <f>_xlfn.XLOOKUP(Sales_Transactions!$C599,Customer!$A$2:$A$701,Customer!$B$2:$B$701,"Missing")</f>
        <v>Pandi Subramaniam</v>
      </c>
      <c r="E599" s="39" t="str">
        <f>_xlfn.XLOOKUP(Table14[[#This Row],[Customer_ID]],Table10[Customer_ID],Table10[Membership],"Missing Membership")</f>
        <v>Gold</v>
      </c>
      <c r="F599" s="10" t="s">
        <v>580</v>
      </c>
      <c r="G599" s="12" t="str">
        <f>_xlfn.XLOOKUP(Sales_Transactions!$F599,Products!$A$2:$A$151,Products!$B$2:$B$151,"missing product")</f>
        <v>Coca-Cola Tea 1kg</v>
      </c>
      <c r="H599" s="12" t="str">
        <f>_xlfn.XLOOKUP(Sales_Transactions!$F599,Table9[Product_ID],Table9[Category],"Missing Catogory")</f>
        <v>Beverages</v>
      </c>
      <c r="I599" s="12" t="s">
        <v>248</v>
      </c>
      <c r="J599" s="12" t="str">
        <f>_xlfn.XLOOKUP(Sales_Transactions!$I599,Store!$A$2:$A$181,Store!$B$2:$B$181,"Missing Store")</f>
        <v>FreshMart Mysuru Complex</v>
      </c>
      <c r="K599" s="12" t="str">
        <f>_xlfn.XLOOKUP(Sales_Transactions!$I599,Store!$A$2:$A$181,Store!$D$2:$D$181,"East")</f>
        <v>South</v>
      </c>
      <c r="L599" s="12" t="s">
        <v>249</v>
      </c>
      <c r="M599" s="12" t="s">
        <v>6299</v>
      </c>
      <c r="N599" s="12" t="str">
        <f>_xlfn.XLOOKUP(Sales_Transactions!$L599,Table12[Employee_ID],Table12[Department],"Missing Department")</f>
        <v>Inventory</v>
      </c>
      <c r="O599" s="12">
        <v>8</v>
      </c>
      <c r="P599" s="13">
        <v>155.34</v>
      </c>
      <c r="Q599" s="12">
        <v>15</v>
      </c>
      <c r="R599" s="13">
        <v>186.41</v>
      </c>
      <c r="S599" s="13">
        <v>1056.31</v>
      </c>
      <c r="T599" s="13">
        <v>855.92</v>
      </c>
      <c r="U599" s="13">
        <v>200.39</v>
      </c>
      <c r="V599" s="12" t="s">
        <v>47</v>
      </c>
      <c r="W599" s="12" t="s">
        <v>24</v>
      </c>
      <c r="X599" s="12" t="s">
        <v>55</v>
      </c>
      <c r="Y599" s="12" t="s">
        <v>2200</v>
      </c>
      <c r="Z599" s="12" t="s">
        <v>49</v>
      </c>
    </row>
    <row r="600" spans="1:26" x14ac:dyDescent="0.3">
      <c r="A600" s="14" t="s">
        <v>2852</v>
      </c>
      <c r="B600" s="15">
        <v>46005</v>
      </c>
      <c r="C600" s="16" t="s">
        <v>1055</v>
      </c>
      <c r="D600" s="16" t="str">
        <f>_xlfn.XLOOKUP(Sales_Transactions!$C600,Customer!$A$2:$A$701,Customer!$B$2:$B$701,"Missing")</f>
        <v>Ramesh Sharma</v>
      </c>
      <c r="E600" s="38" t="str">
        <f>_xlfn.XLOOKUP(Table14[[#This Row],[Customer_ID]],Table10[Customer_ID],Table10[Membership],"Missing Membership")</f>
        <v>Silver</v>
      </c>
      <c r="F600" s="14" t="s">
        <v>565</v>
      </c>
      <c r="G600" s="16" t="str">
        <f>_xlfn.XLOOKUP(Sales_Transactions!$F600,Products!$A$2:$A$151,Products!$B$2:$B$151,"missing product")</f>
        <v>Lays Namkeen 200g</v>
      </c>
      <c r="H600" s="16" t="str">
        <f>_xlfn.XLOOKUP(Sales_Transactions!$F600,Table9[Product_ID],Table9[Category],"Missing Catogory")</f>
        <v>Snacks</v>
      </c>
      <c r="I600" s="16" t="s">
        <v>777</v>
      </c>
      <c r="J600" s="16" t="str">
        <f>_xlfn.XLOOKUP(Sales_Transactions!$I600,Store!$A$2:$A$181,Store!$B$2:$B$181,"Missing Store")</f>
        <v>FreshMart Mumbai Square</v>
      </c>
      <c r="K600" s="16" t="str">
        <f>_xlfn.XLOOKUP(Sales_Transactions!$I600,Store!$A$2:$A$181,Store!$D$2:$D$181,"East")</f>
        <v>West</v>
      </c>
      <c r="L600" s="16" t="s">
        <v>778</v>
      </c>
      <c r="M600" s="16" t="s">
        <v>4680</v>
      </c>
      <c r="N600" s="16" t="str">
        <f>_xlfn.XLOOKUP(Sales_Transactions!$L600,Table12[Employee_ID],Table12[Department],"Missing Department")</f>
        <v>Cashier</v>
      </c>
      <c r="O600" s="16">
        <v>4</v>
      </c>
      <c r="P600" s="17">
        <v>328.59</v>
      </c>
      <c r="Q600" s="16">
        <v>0</v>
      </c>
      <c r="R600" s="17">
        <v>0</v>
      </c>
      <c r="S600" s="17">
        <v>1511.51</v>
      </c>
      <c r="T600" s="17">
        <v>1021.96</v>
      </c>
      <c r="U600" s="17">
        <v>489.55</v>
      </c>
      <c r="V600" s="16" t="s">
        <v>47</v>
      </c>
      <c r="W600" s="16" t="s">
        <v>24</v>
      </c>
      <c r="X600" s="16" t="s">
        <v>55</v>
      </c>
      <c r="Y600" s="16" t="s">
        <v>1868</v>
      </c>
      <c r="Z600" s="16" t="s">
        <v>27</v>
      </c>
    </row>
    <row r="601" spans="1:26" x14ac:dyDescent="0.3">
      <c r="A601" s="10" t="s">
        <v>2855</v>
      </c>
      <c r="B601" s="11">
        <v>46066</v>
      </c>
      <c r="C601" s="12" t="s">
        <v>669</v>
      </c>
      <c r="D601" s="12" t="str">
        <f>_xlfn.XLOOKUP(Sales_Transactions!$C601,Customer!$A$2:$A$701,Customer!$B$2:$B$701,"Missing")</f>
        <v>Anjali Prabhu</v>
      </c>
      <c r="E601" s="39" t="str">
        <f>_xlfn.XLOOKUP(Table14[[#This Row],[Customer_ID]],Table10[Customer_ID],Table10[Membership],"Missing Membership")</f>
        <v>Silver</v>
      </c>
      <c r="F601" s="10" t="s">
        <v>314</v>
      </c>
      <c r="G601" s="12" t="str">
        <f>_xlfn.XLOOKUP(Sales_Transactions!$F601,Products!$A$2:$A$151,Products!$B$2:$B$151,"missing product")</f>
        <v>Nescafe Coffee 1kg</v>
      </c>
      <c r="H601" s="12" t="str">
        <f>_xlfn.XLOOKUP(Sales_Transactions!$F601,Table9[Product_ID],Table9[Category],"Missing Catogory")</f>
        <v>Beverages</v>
      </c>
      <c r="I601" s="12" t="s">
        <v>575</v>
      </c>
      <c r="J601" s="12" t="str">
        <f>_xlfn.XLOOKUP(Sales_Transactions!$I601,Store!$A$2:$A$181,Store!$B$2:$B$181,"Missing Store")</f>
        <v>FreshMart Ahmedabad Arcade</v>
      </c>
      <c r="K601" s="12" t="str">
        <f>_xlfn.XLOOKUP(Sales_Transactions!$I601,Store!$A$2:$A$181,Store!$D$2:$D$181,"East")</f>
        <v>West</v>
      </c>
      <c r="L601" s="12" t="s">
        <v>576</v>
      </c>
      <c r="M601" s="12" t="s">
        <v>6246</v>
      </c>
      <c r="N601" s="12" t="str">
        <f>_xlfn.XLOOKUP(Sales_Transactions!$L601,Table12[Employee_ID],Table12[Department],"Missing Department")</f>
        <v>Inventory</v>
      </c>
      <c r="O601" s="12">
        <v>5</v>
      </c>
      <c r="P601" s="13">
        <v>329.69</v>
      </c>
      <c r="Q601" s="12">
        <v>15</v>
      </c>
      <c r="R601" s="13">
        <v>247.27</v>
      </c>
      <c r="S601" s="13">
        <v>1401.18</v>
      </c>
      <c r="T601" s="13">
        <v>1236.25</v>
      </c>
      <c r="U601" s="13">
        <v>164.93</v>
      </c>
      <c r="V601" s="12" t="s">
        <v>47</v>
      </c>
      <c r="W601" s="12" t="s">
        <v>24</v>
      </c>
      <c r="X601" s="12" t="s">
        <v>25</v>
      </c>
      <c r="Y601" s="12" t="s">
        <v>1097</v>
      </c>
      <c r="Z601" s="12" t="s">
        <v>49</v>
      </c>
    </row>
    <row r="602" spans="1:26" x14ac:dyDescent="0.3">
      <c r="A602" s="14" t="s">
        <v>2890</v>
      </c>
      <c r="B602" s="15">
        <v>46054</v>
      </c>
      <c r="C602" s="16" t="s">
        <v>1553</v>
      </c>
      <c r="D602" s="16" t="str">
        <f>_xlfn.XLOOKUP(Sales_Transactions!$C602,Customer!$A$2:$A$701,Customer!$B$2:$B$701,"Missing")</f>
        <v>Suresh Chettiar</v>
      </c>
      <c r="E602" s="38" t="str">
        <f>_xlfn.XLOOKUP(Table14[[#This Row],[Customer_ID]],Table10[Customer_ID],Table10[Membership],"Missing Membership")</f>
        <v>Bronze</v>
      </c>
      <c r="F602" s="14" t="s">
        <v>1676</v>
      </c>
      <c r="G602" s="16" t="str">
        <f>_xlfn.XLOOKUP(Sales_Transactions!$F602,Products!$A$2:$A$151,Products!$B$2:$B$151,"missing product")</f>
        <v>Amul Butter 1L</v>
      </c>
      <c r="H602" s="16" t="str">
        <f>_xlfn.XLOOKUP(Sales_Transactions!$F602,Table9[Product_ID],Table9[Category],"Missing Catogory")</f>
        <v>Dairy</v>
      </c>
      <c r="I602" s="16" t="s">
        <v>2303</v>
      </c>
      <c r="J602" s="16" t="str">
        <f>_xlfn.XLOOKUP(Sales_Transactions!$I602,Store!$A$2:$A$181,Store!$B$2:$B$181,"Missing Store")</f>
        <v>FreshMart Chandigarh Plaza</v>
      </c>
      <c r="K602" s="16" t="str">
        <f>_xlfn.XLOOKUP(Sales_Transactions!$I602,Store!$A$2:$A$181,Store!$D$2:$D$181,"East")</f>
        <v>North</v>
      </c>
      <c r="L602" s="16" t="s">
        <v>1419</v>
      </c>
      <c r="M602" s="16" t="s">
        <v>6142</v>
      </c>
      <c r="N602" s="16" t="str">
        <f>_xlfn.XLOOKUP(Sales_Transactions!$L602,Table12[Employee_ID],Table12[Department],"Missing Department")</f>
        <v>Sales</v>
      </c>
      <c r="O602" s="16">
        <v>2</v>
      </c>
      <c r="P602" s="17">
        <v>342.27</v>
      </c>
      <c r="Q602" s="16">
        <v>5</v>
      </c>
      <c r="R602" s="17">
        <v>34.229999999999997</v>
      </c>
      <c r="S602" s="17">
        <v>747.86</v>
      </c>
      <c r="T602" s="17">
        <v>532.20000000000005</v>
      </c>
      <c r="U602" s="17">
        <v>215.66</v>
      </c>
      <c r="V602" s="16" t="s">
        <v>47</v>
      </c>
      <c r="W602" s="16" t="s">
        <v>24</v>
      </c>
      <c r="X602" s="16" t="s">
        <v>25</v>
      </c>
      <c r="Y602" s="16" t="s">
        <v>667</v>
      </c>
      <c r="Z602" s="16" t="s">
        <v>27</v>
      </c>
    </row>
    <row r="603" spans="1:26" x14ac:dyDescent="0.3">
      <c r="A603" s="10" t="s">
        <v>2917</v>
      </c>
      <c r="B603" s="11">
        <v>45990</v>
      </c>
      <c r="C603" s="12" t="s">
        <v>1095</v>
      </c>
      <c r="D603" s="12" t="str">
        <f>_xlfn.XLOOKUP(Sales_Transactions!$C603,Customer!$A$2:$A$701,Customer!$B$2:$B$701,"Missing")</f>
        <v>Thenmozhi Sharma</v>
      </c>
      <c r="E603" s="39" t="str">
        <f>_xlfn.XLOOKUP(Table14[[#This Row],[Customer_ID]],Table10[Customer_ID],Table10[Membership],"Missing Membership")</f>
        <v>Silver</v>
      </c>
      <c r="F603" s="10" t="s">
        <v>147</v>
      </c>
      <c r="G603" s="12" t="str">
        <f>_xlfn.XLOOKUP(Sales_Transactions!$F603,Products!$A$2:$A$151,Products!$B$2:$B$151,"missing product")</f>
        <v>Pepsi Tea 200g</v>
      </c>
      <c r="H603" s="12" t="str">
        <f>_xlfn.XLOOKUP(Sales_Transactions!$F603,Table9[Product_ID],Table9[Category],"Missing Catogory")</f>
        <v>Beverages</v>
      </c>
      <c r="I603" s="12" t="s">
        <v>1251</v>
      </c>
      <c r="J603" s="12" t="str">
        <f>_xlfn.XLOOKUP(Sales_Transactions!$I603,Store!$A$2:$A$181,Store!$B$2:$B$181,"Missing Store")</f>
        <v>FreshMart Nagpur Towers</v>
      </c>
      <c r="K603" s="12" t="str">
        <f>_xlfn.XLOOKUP(Sales_Transactions!$I603,Store!$A$2:$A$181,Store!$D$2:$D$181,"East")</f>
        <v>South</v>
      </c>
      <c r="L603" s="12" t="s">
        <v>1334</v>
      </c>
      <c r="M603" s="12" t="s">
        <v>6278</v>
      </c>
      <c r="N603" s="12" t="str">
        <f>_xlfn.XLOOKUP(Sales_Transactions!$L603,Table12[Employee_ID],Table12[Department],"Missing Department")</f>
        <v>HR</v>
      </c>
      <c r="O603" s="12">
        <v>5</v>
      </c>
      <c r="P603" s="13">
        <v>332.73</v>
      </c>
      <c r="Q603" s="12">
        <v>0</v>
      </c>
      <c r="R603" s="13">
        <v>0</v>
      </c>
      <c r="S603" s="13">
        <v>1913.2</v>
      </c>
      <c r="T603" s="13">
        <v>1306.0999999999999</v>
      </c>
      <c r="U603" s="13">
        <v>607.1</v>
      </c>
      <c r="V603" s="12" t="s">
        <v>47</v>
      </c>
      <c r="W603" s="12" t="s">
        <v>24</v>
      </c>
      <c r="X603" s="12" t="s">
        <v>25</v>
      </c>
      <c r="Y603" s="12" t="s">
        <v>2586</v>
      </c>
      <c r="Z603" s="12" t="s">
        <v>27</v>
      </c>
    </row>
    <row r="604" spans="1:26" x14ac:dyDescent="0.3">
      <c r="A604" s="14" t="s">
        <v>2938</v>
      </c>
      <c r="B604" s="15">
        <v>45858</v>
      </c>
      <c r="C604" s="16" t="s">
        <v>1592</v>
      </c>
      <c r="D604" s="16" t="str">
        <f>_xlfn.XLOOKUP(Sales_Transactions!$C604,Customer!$A$2:$A$701,Customer!$B$2:$B$701,"Missing")</f>
        <v>Naveen Naidu</v>
      </c>
      <c r="E604" s="38" t="str">
        <f>_xlfn.XLOOKUP(Table14[[#This Row],[Customer_ID]],Table10[Customer_ID],Table10[Membership],"Missing Membership")</f>
        <v>Silver</v>
      </c>
      <c r="F604" s="14" t="s">
        <v>801</v>
      </c>
      <c r="G604" s="16" t="str">
        <f>_xlfn.XLOOKUP(Sales_Transactions!$F604,Products!$A$2:$A$151,Products!$B$2:$B$151,"missing product")</f>
        <v>Organic Fresh Fresh Vegetables 2kg</v>
      </c>
      <c r="H604" s="16" t="str">
        <f>_xlfn.XLOOKUP(Sales_Transactions!$F604,Table9[Product_ID],Table9[Category],"Missing Catogory")</f>
        <v>Vegetables</v>
      </c>
      <c r="I604" s="16" t="s">
        <v>400</v>
      </c>
      <c r="J604" s="16" t="str">
        <f>_xlfn.XLOOKUP(Sales_Transactions!$I604,Store!$A$2:$A$181,Store!$B$2:$B$181,"Missing Store")</f>
        <v>FreshMart Chennai Junction</v>
      </c>
      <c r="K604" s="16" t="str">
        <f>_xlfn.XLOOKUP(Sales_Transactions!$I604,Store!$A$2:$A$181,Store!$D$2:$D$181,"East")</f>
        <v>South</v>
      </c>
      <c r="L604" s="16" t="s">
        <v>1222</v>
      </c>
      <c r="M604" s="16" t="s">
        <v>6253</v>
      </c>
      <c r="N604" s="16" t="str">
        <f>_xlfn.XLOOKUP(Sales_Transactions!$L604,Table12[Employee_ID],Table12[Department],"Missing Department")</f>
        <v>Cashier</v>
      </c>
      <c r="O604" s="16">
        <v>3</v>
      </c>
      <c r="P604" s="17">
        <v>298.68</v>
      </c>
      <c r="Q604" s="16">
        <v>5</v>
      </c>
      <c r="R604" s="17">
        <v>44.8</v>
      </c>
      <c r="S604" s="17">
        <v>978.93</v>
      </c>
      <c r="T604" s="17">
        <v>752.07</v>
      </c>
      <c r="U604" s="17">
        <v>226.86</v>
      </c>
      <c r="V604" s="16" t="s">
        <v>47</v>
      </c>
      <c r="W604" s="16" t="s">
        <v>24</v>
      </c>
      <c r="X604" s="16" t="s">
        <v>25</v>
      </c>
      <c r="Y604" s="16" t="s">
        <v>1375</v>
      </c>
      <c r="Z604" s="16" t="s">
        <v>27</v>
      </c>
    </row>
    <row r="605" spans="1:26" x14ac:dyDescent="0.3">
      <c r="A605" s="10" t="s">
        <v>2954</v>
      </c>
      <c r="B605" s="11">
        <v>45751</v>
      </c>
      <c r="C605" s="12" t="s">
        <v>1127</v>
      </c>
      <c r="D605" s="12" t="str">
        <f>_xlfn.XLOOKUP(Sales_Transactions!$C605,Customer!$A$2:$A$701,Customer!$B$2:$B$701,"Missing")</f>
        <v>Sundar Balan</v>
      </c>
      <c r="E605" s="39" t="str">
        <f>_xlfn.XLOOKUP(Table14[[#This Row],[Customer_ID]],Table10[Customer_ID],Table10[Membership],"Missing Membership")</f>
        <v>Gold</v>
      </c>
      <c r="F605" s="10" t="s">
        <v>2955</v>
      </c>
      <c r="G605" s="12" t="str">
        <f>_xlfn.XLOOKUP(Sales_Transactions!$F605,Products!$A$2:$A$151,Products!$B$2:$B$151,"missing product")</f>
        <v>Surf Excel Tissue Combo</v>
      </c>
      <c r="H605" s="12" t="str">
        <f>_xlfn.XLOOKUP(Sales_Transactions!$F605,Table9[Product_ID],Table9[Category],"Missing Catogory")</f>
        <v>Household</v>
      </c>
      <c r="I605" s="12" t="s">
        <v>1452</v>
      </c>
      <c r="J605" s="12" t="str">
        <f>_xlfn.XLOOKUP(Sales_Transactions!$I605,Store!$A$2:$A$181,Store!$B$2:$B$181,"Missing Store")</f>
        <v>FreshMart Nagpur Market</v>
      </c>
      <c r="K605" s="12" t="str">
        <f>_xlfn.XLOOKUP(Sales_Transactions!$I605,Store!$A$2:$A$181,Store!$D$2:$D$181,"East")</f>
        <v>South</v>
      </c>
      <c r="L605" s="12" t="s">
        <v>1453</v>
      </c>
      <c r="M605" s="12" t="s">
        <v>6133</v>
      </c>
      <c r="N605" s="12" t="str">
        <f>_xlfn.XLOOKUP(Sales_Transactions!$L605,Table12[Employee_ID],Table12[Department],"Missing Department")</f>
        <v>Cashier</v>
      </c>
      <c r="O605" s="12">
        <v>6</v>
      </c>
      <c r="P605" s="13">
        <v>452.46</v>
      </c>
      <c r="Q605" s="12">
        <v>0</v>
      </c>
      <c r="R605" s="13">
        <v>0</v>
      </c>
      <c r="S605" s="13">
        <v>2714.76</v>
      </c>
      <c r="T605" s="13">
        <v>1885.56</v>
      </c>
      <c r="U605" s="13">
        <v>829.2</v>
      </c>
      <c r="V605" s="12" t="s">
        <v>47</v>
      </c>
      <c r="W605" s="12" t="s">
        <v>24</v>
      </c>
      <c r="X605" s="12" t="s">
        <v>25</v>
      </c>
      <c r="Y605" s="12" t="s">
        <v>662</v>
      </c>
      <c r="Z605" s="12" t="s">
        <v>49</v>
      </c>
    </row>
    <row r="606" spans="1:26" x14ac:dyDescent="0.3">
      <c r="A606" s="14" t="s">
        <v>2957</v>
      </c>
      <c r="B606" s="15">
        <v>45826</v>
      </c>
      <c r="C606" s="16" t="s">
        <v>2958</v>
      </c>
      <c r="D606" s="16" t="str">
        <f>_xlfn.XLOOKUP(Sales_Transactions!$C606,Customer!$A$2:$A$701,Customer!$B$2:$B$701,"Missing")</f>
        <v>Umesh Balan</v>
      </c>
      <c r="E606" s="38" t="str">
        <f>_xlfn.XLOOKUP(Table14[[#This Row],[Customer_ID]],Table10[Customer_ID],Table10[Membership],"Missing Membership")</f>
        <v>Bronze</v>
      </c>
      <c r="F606" s="14" t="s">
        <v>548</v>
      </c>
      <c r="G606" s="16" t="str">
        <f>_xlfn.XLOOKUP(Sales_Transactions!$F606,Products!$A$2:$A$151,Products!$B$2:$B$151,"missing product")</f>
        <v>Local Farm Fresh Fruits Combo</v>
      </c>
      <c r="H606" s="16" t="str">
        <f>_xlfn.XLOOKUP(Sales_Transactions!$F606,Table9[Product_ID],Table9[Category],"Missing Catogory")</f>
        <v>Fruits</v>
      </c>
      <c r="I606" s="16" t="s">
        <v>1430</v>
      </c>
      <c r="J606" s="16" t="str">
        <f>_xlfn.XLOOKUP(Sales_Transactions!$I606,Store!$A$2:$A$181,Store!$B$2:$B$181,"Missing Store")</f>
        <v>FreshMart Surat Colony</v>
      </c>
      <c r="K606" s="16" t="str">
        <f>_xlfn.XLOOKUP(Sales_Transactions!$I606,Store!$A$2:$A$181,Store!$D$2:$D$181,"East")</f>
        <v>West</v>
      </c>
      <c r="L606" s="16" t="s">
        <v>1435</v>
      </c>
      <c r="M606" s="16" t="s">
        <v>6283</v>
      </c>
      <c r="N606" s="16" t="str">
        <f>_xlfn.XLOOKUP(Sales_Transactions!$L606,Table12[Employee_ID],Table12[Department],"Missing Department")</f>
        <v>Cashier</v>
      </c>
      <c r="O606" s="16">
        <v>4</v>
      </c>
      <c r="P606" s="17">
        <v>221.61</v>
      </c>
      <c r="Q606" s="16">
        <v>20</v>
      </c>
      <c r="R606" s="17">
        <v>177.29</v>
      </c>
      <c r="S606" s="17">
        <v>709.15</v>
      </c>
      <c r="T606" s="17">
        <v>728.68</v>
      </c>
      <c r="U606" s="17">
        <v>-19.53</v>
      </c>
      <c r="V606" s="16" t="s">
        <v>47</v>
      </c>
      <c r="W606" s="16" t="s">
        <v>24</v>
      </c>
      <c r="X606" s="16" t="s">
        <v>25</v>
      </c>
      <c r="Y606" s="16" t="s">
        <v>1237</v>
      </c>
      <c r="Z606" s="16" t="s">
        <v>49</v>
      </c>
    </row>
    <row r="607" spans="1:26" x14ac:dyDescent="0.3">
      <c r="A607" s="10" t="s">
        <v>2959</v>
      </c>
      <c r="B607" s="11">
        <v>45973</v>
      </c>
      <c r="C607" s="12" t="s">
        <v>1794</v>
      </c>
      <c r="D607" s="12" t="str">
        <f>_xlfn.XLOOKUP(Sales_Transactions!$C607,Customer!$A$2:$A$701,Customer!$B$2:$B$701,"Missing")</f>
        <v>Dhanya Varma</v>
      </c>
      <c r="E607" s="39" t="str">
        <f>_xlfn.XLOOKUP(Table14[[#This Row],[Customer_ID]],Table10[Customer_ID],Table10[Membership],"Missing Membership")</f>
        <v>Bronze</v>
      </c>
      <c r="F607" s="10" t="s">
        <v>1188</v>
      </c>
      <c r="G607" s="12" t="str">
        <f>_xlfn.XLOOKUP(Sales_Transactions!$F607,Products!$A$2:$A$151,Products!$B$2:$B$151,"missing product")</f>
        <v>Aachi Ponni Rice 250ml</v>
      </c>
      <c r="H607" s="12" t="str">
        <f>_xlfn.XLOOKUP(Sales_Transactions!$F607,Table9[Product_ID],Table9[Category],"Missing Catogory")</f>
        <v>Rice</v>
      </c>
      <c r="I607" s="12" t="s">
        <v>343</v>
      </c>
      <c r="J607" s="12" t="str">
        <f>_xlfn.XLOOKUP(Sales_Transactions!$I607,Store!$A$2:$A$181,Store!$B$2:$B$181,"Missing Store")</f>
        <v>FreshMart Mysuru Junction</v>
      </c>
      <c r="K607" s="12" t="str">
        <f>_xlfn.XLOOKUP(Sales_Transactions!$I607,Store!$A$2:$A$181,Store!$D$2:$D$181,"East")</f>
        <v>South</v>
      </c>
      <c r="L607" s="12" t="s">
        <v>344</v>
      </c>
      <c r="M607" s="12" t="s">
        <v>6340</v>
      </c>
      <c r="N607" s="12" t="str">
        <f>_xlfn.XLOOKUP(Sales_Transactions!$L607,Table12[Employee_ID],Table12[Department],"Missing Department")</f>
        <v>Operations</v>
      </c>
      <c r="O607" s="12">
        <v>2</v>
      </c>
      <c r="P607" s="13">
        <v>188.64</v>
      </c>
      <c r="Q607" s="12">
        <v>15</v>
      </c>
      <c r="R607" s="13">
        <v>56.59</v>
      </c>
      <c r="S607" s="13">
        <v>320.69</v>
      </c>
      <c r="T607" s="13">
        <v>316.56</v>
      </c>
      <c r="U607" s="13">
        <v>4.13</v>
      </c>
      <c r="V607" s="12" t="s">
        <v>47</v>
      </c>
      <c r="W607" s="12" t="s">
        <v>24</v>
      </c>
      <c r="X607" s="12" t="s">
        <v>25</v>
      </c>
      <c r="Y607" s="12" t="s">
        <v>411</v>
      </c>
      <c r="Z607" s="12" t="s">
        <v>49</v>
      </c>
    </row>
    <row r="608" spans="1:26" x14ac:dyDescent="0.3">
      <c r="A608" s="14" t="s">
        <v>2968</v>
      </c>
      <c r="B608" s="15">
        <v>46012</v>
      </c>
      <c r="C608" s="16" t="s">
        <v>1196</v>
      </c>
      <c r="D608" s="16" t="str">
        <f>_xlfn.XLOOKUP(Sales_Transactions!$C608,Customer!$A$2:$A$701,Customer!$B$2:$B$701,"Missing")</f>
        <v>Kishore Murugan</v>
      </c>
      <c r="E608" s="38" t="str">
        <f>_xlfn.XLOOKUP(Table14[[#This Row],[Customer_ID]],Table10[Customer_ID],Table10[Membership],"Missing Membership")</f>
        <v>Gold</v>
      </c>
      <c r="F608" s="14" t="s">
        <v>84</v>
      </c>
      <c r="G608" s="16" t="str">
        <f>_xlfn.XLOOKUP(Sales_Transactions!$F608,Products!$A$2:$A$151,Products!$B$2:$B$151,"missing product")</f>
        <v>Eveready Detergent Pack</v>
      </c>
      <c r="H608" s="16" t="str">
        <f>_xlfn.XLOOKUP(Sales_Transactions!$F608,Table9[Product_ID],Table9[Category],"Missing Catogory")</f>
        <v>Household</v>
      </c>
      <c r="I608" s="16" t="s">
        <v>583</v>
      </c>
      <c r="J608" s="16" t="str">
        <f>_xlfn.XLOOKUP(Sales_Transactions!$I608,Store!$A$2:$A$181,Store!$B$2:$B$181,"Missing Store")</f>
        <v>FreshMart Nagpur Junction</v>
      </c>
      <c r="K608" s="16" t="str">
        <f>_xlfn.XLOOKUP(Sales_Transactions!$I608,Store!$A$2:$A$181,Store!$D$2:$D$181,"East")</f>
        <v>West</v>
      </c>
      <c r="L608" s="16" t="s">
        <v>2314</v>
      </c>
      <c r="M608" s="16" t="s">
        <v>6205</v>
      </c>
      <c r="N608" s="16" t="str">
        <f>_xlfn.XLOOKUP(Sales_Transactions!$L608,Table12[Employee_ID],Table12[Department],"Missing Department")</f>
        <v>Inventory</v>
      </c>
      <c r="O608" s="16">
        <v>7</v>
      </c>
      <c r="P608" s="17">
        <v>286.44</v>
      </c>
      <c r="Q608" s="16">
        <v>0</v>
      </c>
      <c r="R608" s="17">
        <v>0</v>
      </c>
      <c r="S608" s="17">
        <v>2305.84</v>
      </c>
      <c r="T608" s="17">
        <v>1358.42</v>
      </c>
      <c r="U608" s="17">
        <v>947.42</v>
      </c>
      <c r="V608" s="16" t="s">
        <v>47</v>
      </c>
      <c r="W608" s="16" t="s">
        <v>24</v>
      </c>
      <c r="X608" s="16" t="s">
        <v>55</v>
      </c>
      <c r="Y608" s="16" t="s">
        <v>1776</v>
      </c>
      <c r="Z608" s="16" t="s">
        <v>27</v>
      </c>
    </row>
    <row r="609" spans="1:26" x14ac:dyDescent="0.3">
      <c r="A609" s="10" t="s">
        <v>2975</v>
      </c>
      <c r="B609" s="11">
        <v>45815</v>
      </c>
      <c r="C609" s="12" t="s">
        <v>943</v>
      </c>
      <c r="D609" s="12" t="str">
        <f>_xlfn.XLOOKUP(Sales_Transactions!$C609,Customer!$A$2:$A$701,Customer!$B$2:$B$701,"Missing")</f>
        <v>Dhanush Venkataraman</v>
      </c>
      <c r="E609" s="39" t="str">
        <f>_xlfn.XLOOKUP(Table14[[#This Row],[Customer_ID]],Table10[Customer_ID],Table10[Membership],"Missing Membership")</f>
        <v>Gold</v>
      </c>
      <c r="F609" s="10" t="s">
        <v>811</v>
      </c>
      <c r="G609" s="12" t="str">
        <f>_xlfn.XLOOKUP(Sales_Transactions!$F609,Products!$A$2:$A$151,Products!$B$2:$B$151,"missing product")</f>
        <v>Lays Namkeen 2kg</v>
      </c>
      <c r="H609" s="12" t="str">
        <f>_xlfn.XLOOKUP(Sales_Transactions!$F609,Table9[Product_ID],Table9[Category],"Missing Catogory")</f>
        <v>Snacks</v>
      </c>
      <c r="I609" s="12" t="s">
        <v>503</v>
      </c>
      <c r="J609" s="12" t="str">
        <f>_xlfn.XLOOKUP(Sales_Transactions!$I609,Store!$A$2:$A$181,Store!$B$2:$B$181,"Missing Store")</f>
        <v>FreshMart Nagpur Plaza</v>
      </c>
      <c r="K609" s="12" t="str">
        <f>_xlfn.XLOOKUP(Sales_Transactions!$I609,Store!$A$2:$A$181,Store!$D$2:$D$181,"East")</f>
        <v>West</v>
      </c>
      <c r="L609" s="12" t="s">
        <v>1389</v>
      </c>
      <c r="M609" s="12" t="s">
        <v>6145</v>
      </c>
      <c r="N609" s="12" t="str">
        <f>_xlfn.XLOOKUP(Sales_Transactions!$L609,Table12[Employee_ID],Table12[Department],"Missing Department")</f>
        <v>Operations</v>
      </c>
      <c r="O609" s="12">
        <v>4</v>
      </c>
      <c r="P609" s="13">
        <v>575.96</v>
      </c>
      <c r="Q609" s="12">
        <v>0</v>
      </c>
      <c r="R609" s="13">
        <v>0</v>
      </c>
      <c r="S609" s="13">
        <v>2649.42</v>
      </c>
      <c r="T609" s="13">
        <v>1516.76</v>
      </c>
      <c r="U609" s="13">
        <v>1132.6600000000001</v>
      </c>
      <c r="V609" s="12" t="s">
        <v>47</v>
      </c>
      <c r="W609" s="12" t="s">
        <v>24</v>
      </c>
      <c r="X609" s="12" t="s">
        <v>25</v>
      </c>
      <c r="Y609" s="12" t="s">
        <v>2730</v>
      </c>
      <c r="Z609" s="12" t="s">
        <v>27</v>
      </c>
    </row>
    <row r="610" spans="1:26" x14ac:dyDescent="0.3">
      <c r="A610" s="14" t="s">
        <v>2980</v>
      </c>
      <c r="B610" s="15">
        <v>45944</v>
      </c>
      <c r="C610" s="16" t="s">
        <v>2628</v>
      </c>
      <c r="D610" s="16" t="str">
        <f>_xlfn.XLOOKUP(Sales_Transactions!$C610,Customer!$A$2:$A$701,Customer!$B$2:$B$701,"Missing")</f>
        <v>Anand Chettiar</v>
      </c>
      <c r="E610" s="38" t="str">
        <f>_xlfn.XLOOKUP(Table14[[#This Row],[Customer_ID]],Table10[Customer_ID],Table10[Membership],"Missing Membership")</f>
        <v>Gold</v>
      </c>
      <c r="F610" s="14" t="s">
        <v>158</v>
      </c>
      <c r="G610" s="16" t="str">
        <f>_xlfn.XLOOKUP(Sales_Transactions!$F610,Products!$A$2:$A$151,Products!$B$2:$B$151,"missing product")</f>
        <v>Daawat Basmati Rice 2kg</v>
      </c>
      <c r="H610" s="16" t="str">
        <f>_xlfn.XLOOKUP(Sales_Transactions!$F610,Table9[Product_ID],Table9[Category],"Missing Catogory")</f>
        <v>Rice</v>
      </c>
      <c r="I610" s="16" t="s">
        <v>2005</v>
      </c>
      <c r="J610" s="16" t="str">
        <f>_xlfn.XLOOKUP(Sales_Transactions!$I610,Store!$A$2:$A$181,Store!$B$2:$B$181,"Missing Store")</f>
        <v>FreshMart Surat Junction</v>
      </c>
      <c r="K610" s="16" t="str">
        <f>_xlfn.XLOOKUP(Sales_Transactions!$I610,Store!$A$2:$A$181,Store!$D$2:$D$181,"East")</f>
        <v>West</v>
      </c>
      <c r="L610" s="16" t="s">
        <v>1852</v>
      </c>
      <c r="M610" s="16" t="s">
        <v>7265</v>
      </c>
      <c r="N610" s="16" t="str">
        <f>_xlfn.XLOOKUP(Sales_Transactions!$L610,Table12[Employee_ID],Table12[Department],"Missing Department")</f>
        <v>Billing</v>
      </c>
      <c r="O610" s="16">
        <v>8</v>
      </c>
      <c r="P610" s="17">
        <v>337.44</v>
      </c>
      <c r="Q610" s="16">
        <v>15</v>
      </c>
      <c r="R610" s="17">
        <v>404.93</v>
      </c>
      <c r="S610" s="17">
        <v>2294.59</v>
      </c>
      <c r="T610" s="17">
        <v>2079.44</v>
      </c>
      <c r="U610" s="17">
        <v>215.15</v>
      </c>
      <c r="V610" s="16" t="s">
        <v>47</v>
      </c>
      <c r="W610" s="16" t="s">
        <v>24</v>
      </c>
      <c r="X610" s="16" t="s">
        <v>25</v>
      </c>
      <c r="Y610" s="16" t="s">
        <v>2261</v>
      </c>
      <c r="Z610" s="16" t="s">
        <v>49</v>
      </c>
    </row>
    <row r="611" spans="1:26" x14ac:dyDescent="0.3">
      <c r="A611" s="10" t="s">
        <v>2993</v>
      </c>
      <c r="B611" s="11">
        <v>45882</v>
      </c>
      <c r="C611" s="12" t="s">
        <v>185</v>
      </c>
      <c r="D611" s="12" t="str">
        <f>_xlfn.XLOOKUP(Sales_Transactions!$C611,Customer!$A$2:$A$701,Customer!$B$2:$B$701,"Missing")</f>
        <v>Ovi Devi</v>
      </c>
      <c r="E611" s="39" t="str">
        <f>_xlfn.XLOOKUP(Table14[[#This Row],[Customer_ID]],Table10[Customer_ID],Table10[Membership],"Missing Membership")</f>
        <v>Gold</v>
      </c>
      <c r="F611" s="10" t="s">
        <v>2387</v>
      </c>
      <c r="G611" s="12" t="str">
        <f>_xlfn.XLOOKUP(Sales_Transactions!$F611,Products!$A$2:$A$151,Products!$B$2:$B$151,"missing product")</f>
        <v>Aachi Basmati Rice 200g</v>
      </c>
      <c r="H611" s="12" t="str">
        <f>_xlfn.XLOOKUP(Sales_Transactions!$F611,Table9[Product_ID],Table9[Category],"Missing Catogory")</f>
        <v>Rice</v>
      </c>
      <c r="I611" s="12" t="s">
        <v>863</v>
      </c>
      <c r="J611" s="12" t="str">
        <f>_xlfn.XLOOKUP(Sales_Transactions!$I611,Store!$A$2:$A$181,Store!$B$2:$B$181,"Missing Store")</f>
        <v>FreshMart Kochi Extension</v>
      </c>
      <c r="K611" s="12" t="str">
        <f>_xlfn.XLOOKUP(Sales_Transactions!$I611,Store!$A$2:$A$181,Store!$D$2:$D$181,"East")</f>
        <v>South</v>
      </c>
      <c r="L611" s="12" t="s">
        <v>864</v>
      </c>
      <c r="M611" s="12" t="s">
        <v>6305</v>
      </c>
      <c r="N611" s="12" t="str">
        <f>_xlfn.XLOOKUP(Sales_Transactions!$L611,Table12[Employee_ID],Table12[Department],"Missing Department")</f>
        <v>Sales</v>
      </c>
      <c r="O611" s="12">
        <v>5</v>
      </c>
      <c r="P611" s="13">
        <v>157.79</v>
      </c>
      <c r="Q611" s="12">
        <v>5</v>
      </c>
      <c r="R611" s="13">
        <v>39.450000000000003</v>
      </c>
      <c r="S611" s="13">
        <v>749.5</v>
      </c>
      <c r="T611" s="13">
        <v>639.9</v>
      </c>
      <c r="U611" s="13">
        <v>109.6</v>
      </c>
      <c r="V611" s="12" t="s">
        <v>47</v>
      </c>
      <c r="W611" s="12" t="s">
        <v>24</v>
      </c>
      <c r="X611" s="12" t="s">
        <v>25</v>
      </c>
      <c r="Y611" s="12" t="s">
        <v>2348</v>
      </c>
      <c r="Z611" s="12" t="s">
        <v>49</v>
      </c>
    </row>
    <row r="612" spans="1:26" x14ac:dyDescent="0.3">
      <c r="A612" s="14" t="s">
        <v>3004</v>
      </c>
      <c r="B612" s="15">
        <v>45805</v>
      </c>
      <c r="C612" s="16" t="s">
        <v>307</v>
      </c>
      <c r="D612" s="16" t="str">
        <f>_xlfn.XLOOKUP(Sales_Transactions!$C612,Customer!$A$2:$A$701,Customer!$B$2:$B$701,"Missing")</f>
        <v>Lalitha Nathan</v>
      </c>
      <c r="E612" s="38" t="str">
        <f>_xlfn.XLOOKUP(Table14[[#This Row],[Customer_ID]],Table10[Customer_ID],Table10[Membership],"Missing Membership")</f>
        <v>Gold</v>
      </c>
      <c r="F612" s="14" t="s">
        <v>565</v>
      </c>
      <c r="G612" s="16" t="str">
        <f>_xlfn.XLOOKUP(Sales_Transactions!$F612,Products!$A$2:$A$151,Products!$B$2:$B$151,"missing product")</f>
        <v>Lays Namkeen 200g</v>
      </c>
      <c r="H612" s="16" t="str">
        <f>_xlfn.XLOOKUP(Sales_Transactions!$F612,Table9[Product_ID],Table9[Category],"Missing Catogory")</f>
        <v>Snacks</v>
      </c>
      <c r="I612" s="16" t="s">
        <v>1474</v>
      </c>
      <c r="J612" s="16" t="str">
        <f>_xlfn.XLOOKUP(Sales_Transactions!$I612,Store!$A$2:$A$181,Store!$B$2:$B$181,"Missing Store")</f>
        <v>FreshMart Delhi Towers</v>
      </c>
      <c r="K612" s="16" t="str">
        <f>_xlfn.XLOOKUP(Sales_Transactions!$I612,Store!$A$2:$A$181,Store!$D$2:$D$181,"East")</f>
        <v>North</v>
      </c>
      <c r="L612" s="16" t="s">
        <v>1374</v>
      </c>
      <c r="M612" s="16" t="s">
        <v>6128</v>
      </c>
      <c r="N612" s="16" t="str">
        <f>_xlfn.XLOOKUP(Sales_Transactions!$L612,Table12[Employee_ID],Table12[Department],"Missing Department")</f>
        <v>Cashier</v>
      </c>
      <c r="O612" s="16">
        <v>4</v>
      </c>
      <c r="P612" s="17">
        <v>372.64</v>
      </c>
      <c r="Q612" s="16">
        <v>0</v>
      </c>
      <c r="R612" s="17">
        <v>0</v>
      </c>
      <c r="S612" s="17">
        <v>1490.56</v>
      </c>
      <c r="T612" s="17">
        <v>1021.96</v>
      </c>
      <c r="U612" s="17">
        <v>468.6</v>
      </c>
      <c r="V612" s="16" t="s">
        <v>47</v>
      </c>
      <c r="W612" s="16" t="s">
        <v>24</v>
      </c>
      <c r="X612" s="16" t="s">
        <v>55</v>
      </c>
      <c r="Y612" s="16" t="s">
        <v>1005</v>
      </c>
      <c r="Z612" s="16" t="s">
        <v>49</v>
      </c>
    </row>
    <row r="613" spans="1:26" x14ac:dyDescent="0.3">
      <c r="A613" s="10" t="s">
        <v>3011</v>
      </c>
      <c r="B613" s="11">
        <v>45823</v>
      </c>
      <c r="C613" s="12" t="s">
        <v>1058</v>
      </c>
      <c r="D613" s="12" t="str">
        <f>_xlfn.XLOOKUP(Sales_Transactions!$C613,Customer!$A$2:$A$701,Customer!$B$2:$B$701,"Missing")</f>
        <v>Gokul Venkataraman</v>
      </c>
      <c r="E613" s="39" t="str">
        <f>_xlfn.XLOOKUP(Table14[[#This Row],[Customer_ID]],Table10[Customer_ID],Table10[Membership],"Missing Membership")</f>
        <v>Silver</v>
      </c>
      <c r="F613" s="10" t="s">
        <v>37</v>
      </c>
      <c r="G613" s="12" t="str">
        <f>_xlfn.XLOOKUP(Sales_Transactions!$F613,Products!$A$2:$A$151,Products!$B$2:$B$151,"missing product")</f>
        <v>Gold Winner Sunflower Oil 200g</v>
      </c>
      <c r="H613" s="12" t="str">
        <f>_xlfn.XLOOKUP(Sales_Transactions!$F613,Table9[Product_ID],Table9[Category],"Missing Catogory")</f>
        <v>Oil</v>
      </c>
      <c r="I613" s="12" t="s">
        <v>366</v>
      </c>
      <c r="J613" s="12" t="str">
        <f>_xlfn.XLOOKUP(Sales_Transactions!$I613,Store!$A$2:$A$181,Store!$B$2:$B$181,"Missing Store")</f>
        <v>FreshMart Hyderabad Enclave</v>
      </c>
      <c r="K613" s="12" t="str">
        <f>_xlfn.XLOOKUP(Sales_Transactions!$I613,Store!$A$2:$A$181,Store!$D$2:$D$181,"East")</f>
        <v>South</v>
      </c>
      <c r="L613" s="12" t="s">
        <v>367</v>
      </c>
      <c r="M613" s="12" t="s">
        <v>6213</v>
      </c>
      <c r="N613" s="12" t="str">
        <f>_xlfn.XLOOKUP(Sales_Transactions!$L613,Table12[Employee_ID],Table12[Department],"Missing Department")</f>
        <v>Cashier</v>
      </c>
      <c r="O613" s="12">
        <v>3</v>
      </c>
      <c r="P613" s="13">
        <v>234.86</v>
      </c>
      <c r="Q613" s="12">
        <v>0</v>
      </c>
      <c r="R613" s="13">
        <v>0</v>
      </c>
      <c r="S613" s="13">
        <v>810.27</v>
      </c>
      <c r="T613" s="13">
        <v>639.69000000000005</v>
      </c>
      <c r="U613" s="13">
        <v>170.58</v>
      </c>
      <c r="V613" s="12" t="s">
        <v>47</v>
      </c>
      <c r="W613" s="12" t="s">
        <v>24</v>
      </c>
      <c r="X613" s="12" t="s">
        <v>33</v>
      </c>
      <c r="Y613" s="12" t="s">
        <v>1990</v>
      </c>
      <c r="Z613" s="12" t="s">
        <v>27</v>
      </c>
    </row>
    <row r="614" spans="1:26" x14ac:dyDescent="0.3">
      <c r="A614" s="14" t="s">
        <v>3019</v>
      </c>
      <c r="B614" s="15">
        <v>45912</v>
      </c>
      <c r="C614" s="16" t="s">
        <v>3020</v>
      </c>
      <c r="D614" s="16" t="str">
        <f>_xlfn.XLOOKUP(Sales_Transactions!$C614,Customer!$A$2:$A$701,Customer!$B$2:$B$701,"Missing")</f>
        <v>Sanjay Chandran</v>
      </c>
      <c r="E614" s="38" t="str">
        <f>_xlfn.XLOOKUP(Table14[[#This Row],[Customer_ID]],Table10[Customer_ID],Table10[Membership],"Missing Membership")</f>
        <v>Bronze</v>
      </c>
      <c r="F614" s="14" t="s">
        <v>453</v>
      </c>
      <c r="G614" s="16" t="str">
        <f>_xlfn.XLOOKUP(Sales_Transactions!$F614,Products!$A$2:$A$151,Products!$B$2:$B$151,"missing product")</f>
        <v>Local Farm Fresh Vegetables 250ml v2</v>
      </c>
      <c r="H614" s="16" t="str">
        <f>_xlfn.XLOOKUP(Sales_Transactions!$F614,Table9[Product_ID],Table9[Category],"Missing Catogory")</f>
        <v>Vegetables</v>
      </c>
      <c r="I614" s="16" t="s">
        <v>1680</v>
      </c>
      <c r="J614" s="16" t="str">
        <f>_xlfn.XLOOKUP(Sales_Transactions!$I614,Store!$A$2:$A$181,Store!$B$2:$B$181,"Missing Store")</f>
        <v>FreshMart Hyderabad Market</v>
      </c>
      <c r="K614" s="16" t="str">
        <f>_xlfn.XLOOKUP(Sales_Transactions!$I614,Store!$A$2:$A$181,Store!$D$2:$D$181,"East")</f>
        <v>South</v>
      </c>
      <c r="L614" s="16" t="s">
        <v>1150</v>
      </c>
      <c r="M614" s="16" t="s">
        <v>6406</v>
      </c>
      <c r="N614" s="16" t="str">
        <f>_xlfn.XLOOKUP(Sales_Transactions!$L614,Table12[Employee_ID],Table12[Department],"Missing Department")</f>
        <v>Cashier</v>
      </c>
      <c r="O614" s="16">
        <v>3</v>
      </c>
      <c r="P614" s="17">
        <v>365.92</v>
      </c>
      <c r="Q614" s="16">
        <v>0</v>
      </c>
      <c r="R614" s="17">
        <v>0</v>
      </c>
      <c r="S614" s="17">
        <v>1097.76</v>
      </c>
      <c r="T614" s="17">
        <v>931.14</v>
      </c>
      <c r="U614" s="17">
        <v>166.62</v>
      </c>
      <c r="V614" s="16" t="s">
        <v>47</v>
      </c>
      <c r="W614" s="16" t="s">
        <v>24</v>
      </c>
      <c r="X614" s="16" t="s">
        <v>55</v>
      </c>
      <c r="Y614" s="16" t="s">
        <v>2409</v>
      </c>
      <c r="Z614" s="16" t="s">
        <v>49</v>
      </c>
    </row>
    <row r="615" spans="1:26" x14ac:dyDescent="0.3">
      <c r="A615" s="10" t="s">
        <v>3026</v>
      </c>
      <c r="B615" s="11">
        <v>45809</v>
      </c>
      <c r="C615" s="12" t="s">
        <v>3027</v>
      </c>
      <c r="D615" s="12" t="str">
        <f>_xlfn.XLOOKUP(Sales_Transactions!$C615,Customer!$A$2:$A$701,Customer!$B$2:$B$701,"Missing")</f>
        <v>Hema Sharma</v>
      </c>
      <c r="E615" s="39" t="str">
        <f>_xlfn.XLOOKUP(Table14[[#This Row],[Customer_ID]],Table10[Customer_ID],Table10[Membership],"Missing Membership")</f>
        <v>Silver</v>
      </c>
      <c r="F615" s="10" t="s">
        <v>1381</v>
      </c>
      <c r="G615" s="12" t="str">
        <f>_xlfn.XLOOKUP(Sales_Transactions!$F615,Products!$A$2:$A$151,Products!$B$2:$B$151,"missing product")</f>
        <v>Parle Chocolates 500g</v>
      </c>
      <c r="H615" s="12" t="str">
        <f>_xlfn.XLOOKUP(Sales_Transactions!$F615,Table9[Product_ID],Table9[Category],"Missing Catogory")</f>
        <v>Snacks</v>
      </c>
      <c r="I615" s="12" t="s">
        <v>142</v>
      </c>
      <c r="J615" s="12" t="str">
        <f>_xlfn.XLOOKUP(Sales_Transactions!$I615,Store!$A$2:$A$181,Store!$B$2:$B$181,"Missing Store")</f>
        <v>FreshMart Coimbatore Heights</v>
      </c>
      <c r="K615" s="12" t="str">
        <f>_xlfn.XLOOKUP(Sales_Transactions!$I615,Store!$A$2:$A$181,Store!$D$2:$D$181,"East")</f>
        <v>South</v>
      </c>
      <c r="L615" s="12" t="s">
        <v>143</v>
      </c>
      <c r="M615" s="12" t="s">
        <v>6243</v>
      </c>
      <c r="N615" s="12" t="str">
        <f>_xlfn.XLOOKUP(Sales_Transactions!$L615,Table12[Employee_ID],Table12[Department],"Missing Department")</f>
        <v>Sales</v>
      </c>
      <c r="O615" s="12">
        <v>4</v>
      </c>
      <c r="P615" s="13">
        <v>317.99</v>
      </c>
      <c r="Q615" s="12">
        <v>5</v>
      </c>
      <c r="R615" s="13">
        <v>63.6</v>
      </c>
      <c r="S615" s="13">
        <v>1389.61</v>
      </c>
      <c r="T615" s="13">
        <v>940.2</v>
      </c>
      <c r="U615" s="13">
        <v>449.41</v>
      </c>
      <c r="V615" s="12" t="s">
        <v>47</v>
      </c>
      <c r="W615" s="12" t="s">
        <v>24</v>
      </c>
      <c r="X615" s="12" t="s">
        <v>55</v>
      </c>
      <c r="Y615" s="12" t="s">
        <v>2989</v>
      </c>
      <c r="Z615" s="12" t="s">
        <v>27</v>
      </c>
    </row>
    <row r="616" spans="1:26" x14ac:dyDescent="0.3">
      <c r="A616" s="14" t="s">
        <v>3038</v>
      </c>
      <c r="B616" s="15">
        <v>45856</v>
      </c>
      <c r="C616" s="16" t="s">
        <v>2658</v>
      </c>
      <c r="D616" s="16" t="str">
        <f>_xlfn.XLOOKUP(Sales_Transactions!$C616,Customer!$A$2:$A$701,Customer!$B$2:$B$701,"Missing")</f>
        <v>Prakash Naicker</v>
      </c>
      <c r="E616" s="38" t="str">
        <f>_xlfn.XLOOKUP(Table14[[#This Row],[Customer_ID]],Table10[Customer_ID],Table10[Membership],"Missing Membership")</f>
        <v>Gold</v>
      </c>
      <c r="F616" s="14" t="s">
        <v>2054</v>
      </c>
      <c r="G616" s="16" t="str">
        <f>_xlfn.XLOOKUP(Sales_Transactions!$F616,Products!$A$2:$A$151,Products!$B$2:$B$151,"missing product")</f>
        <v>ITC Frozen Vegetables 250ml</v>
      </c>
      <c r="H616" s="16" t="str">
        <f>_xlfn.XLOOKUP(Sales_Transactions!$F616,Table9[Product_ID],Table9[Category],"Missing Catogory")</f>
        <v>Frozen Foods</v>
      </c>
      <c r="I616" s="16" t="s">
        <v>415</v>
      </c>
      <c r="J616" s="16" t="str">
        <f>_xlfn.XLOOKUP(Sales_Transactions!$I616,Store!$A$2:$A$181,Store!$B$2:$B$181,"Missing Store")</f>
        <v>FreshMart Hyderabad Towers</v>
      </c>
      <c r="K616" s="16" t="str">
        <f>_xlfn.XLOOKUP(Sales_Transactions!$I616,Store!$A$2:$A$181,Store!$D$2:$D$181,"East")</f>
        <v>South</v>
      </c>
      <c r="L616" s="16" t="s">
        <v>1498</v>
      </c>
      <c r="M616" s="16" t="s">
        <v>7262</v>
      </c>
      <c r="N616" s="16" t="str">
        <f>_xlfn.XLOOKUP(Sales_Transactions!$L616,Table12[Employee_ID],Table12[Department],"Missing Department")</f>
        <v>Sales</v>
      </c>
      <c r="O616" s="16">
        <v>7</v>
      </c>
      <c r="P616" s="17">
        <v>405.94</v>
      </c>
      <c r="Q616" s="16">
        <v>5</v>
      </c>
      <c r="R616" s="17">
        <v>142.08000000000001</v>
      </c>
      <c r="S616" s="17">
        <v>2699.5</v>
      </c>
      <c r="T616" s="17">
        <v>2438.31</v>
      </c>
      <c r="U616" s="17">
        <v>261.19</v>
      </c>
      <c r="V616" s="16" t="s">
        <v>47</v>
      </c>
      <c r="W616" s="16" t="s">
        <v>24</v>
      </c>
      <c r="X616" s="16" t="s">
        <v>25</v>
      </c>
      <c r="Y616" s="16" t="s">
        <v>3039</v>
      </c>
      <c r="Z616" s="16" t="s">
        <v>49</v>
      </c>
    </row>
    <row r="617" spans="1:26" x14ac:dyDescent="0.3">
      <c r="A617" s="10" t="s">
        <v>3040</v>
      </c>
      <c r="B617" s="11">
        <v>45915</v>
      </c>
      <c r="C617" s="12" t="s">
        <v>2306</v>
      </c>
      <c r="D617" s="12" t="str">
        <f>_xlfn.XLOOKUP(Sales_Transactions!$C617,Customer!$A$2:$A$701,Customer!$B$2:$B$701,"Missing")</f>
        <v>Prasath Prabhu</v>
      </c>
      <c r="E617" s="39" t="str">
        <f>_xlfn.XLOOKUP(Table14[[#This Row],[Customer_ID]],Table10[Customer_ID],Table10[Membership],"Missing Membership")</f>
        <v>Bronze</v>
      </c>
      <c r="F617" s="10" t="s">
        <v>1091</v>
      </c>
      <c r="G617" s="12" t="str">
        <f>_xlfn.XLOOKUP(Sales_Transactions!$F617,Products!$A$2:$A$151,Products!$B$2:$B$151,"missing product")</f>
        <v>Local Farm Fresh Vegetables 200g</v>
      </c>
      <c r="H617" s="12" t="str">
        <f>_xlfn.XLOOKUP(Sales_Transactions!$F617,Table9[Product_ID],Table9[Category],"Missing Catogory")</f>
        <v>Household</v>
      </c>
      <c r="I617" s="12" t="s">
        <v>159</v>
      </c>
      <c r="J617" s="12" t="str">
        <f>_xlfn.XLOOKUP(Sales_Transactions!$I617,Store!$A$2:$A$181,Store!$B$2:$B$181,"Missing Store")</f>
        <v>FreshMart Erode Circle</v>
      </c>
      <c r="K617" s="12" t="str">
        <f>_xlfn.XLOOKUP(Sales_Transactions!$I617,Store!$A$2:$A$181,Store!$D$2:$D$181,"East")</f>
        <v>South</v>
      </c>
      <c r="L617" s="12" t="s">
        <v>847</v>
      </c>
      <c r="M617" s="12" t="s">
        <v>6135</v>
      </c>
      <c r="N617" s="12" t="str">
        <f>_xlfn.XLOOKUP(Sales_Transactions!$L617,Table12[Employee_ID],Table12[Department],"Missing Department")</f>
        <v>Billing</v>
      </c>
      <c r="O617" s="12">
        <v>1</v>
      </c>
      <c r="P617" s="13">
        <v>297.32</v>
      </c>
      <c r="Q617" s="12">
        <v>15</v>
      </c>
      <c r="R617" s="13">
        <v>44.6</v>
      </c>
      <c r="S617" s="13">
        <v>252.72</v>
      </c>
      <c r="T617" s="13">
        <v>225.28</v>
      </c>
      <c r="U617" s="13">
        <v>27.44</v>
      </c>
      <c r="V617" s="12" t="s">
        <v>47</v>
      </c>
      <c r="W617" s="12" t="s">
        <v>24</v>
      </c>
      <c r="X617" s="12" t="s">
        <v>55</v>
      </c>
      <c r="Y617" s="12" t="s">
        <v>3041</v>
      </c>
      <c r="Z617" s="12" t="s">
        <v>49</v>
      </c>
    </row>
    <row r="618" spans="1:26" x14ac:dyDescent="0.3">
      <c r="A618" s="14" t="s">
        <v>3050</v>
      </c>
      <c r="B618" s="15">
        <v>45753</v>
      </c>
      <c r="C618" s="16" t="s">
        <v>966</v>
      </c>
      <c r="D618" s="16" t="str">
        <f>_xlfn.XLOOKUP(Sales_Transactions!$C618,Customer!$A$2:$A$701,Customer!$B$2:$B$701,"Missing")</f>
        <v>Malathi Naidu</v>
      </c>
      <c r="E618" s="38" t="str">
        <f>_xlfn.XLOOKUP(Table14[[#This Row],[Customer_ID]],Table10[Customer_ID],Table10[Membership],"Missing Membership")</f>
        <v>Gold</v>
      </c>
      <c r="F618" s="14" t="s">
        <v>264</v>
      </c>
      <c r="G618" s="16" t="str">
        <f>_xlfn.XLOOKUP(Sales_Transactions!$F618,Products!$A$2:$A$151,Products!$B$2:$B$151,"missing product")</f>
        <v>Nescafe Soft Drinks Pack</v>
      </c>
      <c r="H618" s="16" t="str">
        <f>_xlfn.XLOOKUP(Sales_Transactions!$F618,Table9[Product_ID],Table9[Category],"Missing Catogory")</f>
        <v>Beverages</v>
      </c>
      <c r="I618" s="16" t="s">
        <v>549</v>
      </c>
      <c r="J618" s="16" t="str">
        <f>_xlfn.XLOOKUP(Sales_Transactions!$I618,Store!$A$2:$A$181,Store!$B$2:$B$181,"Missing Store")</f>
        <v>FreshMart Mysuru Bypass</v>
      </c>
      <c r="K618" s="16" t="str">
        <f>_xlfn.XLOOKUP(Sales_Transactions!$I618,Store!$A$2:$A$181,Store!$D$2:$D$181,"East")</f>
        <v>South</v>
      </c>
      <c r="L618" s="16" t="s">
        <v>550</v>
      </c>
      <c r="M618" s="16" t="s">
        <v>6156</v>
      </c>
      <c r="N618" s="16" t="str">
        <f>_xlfn.XLOOKUP(Sales_Transactions!$L618,Table12[Employee_ID],Table12[Department],"Missing Department")</f>
        <v>Cashier</v>
      </c>
      <c r="O618" s="16">
        <v>4</v>
      </c>
      <c r="P618" s="17">
        <v>426.31</v>
      </c>
      <c r="Q618" s="16">
        <v>0</v>
      </c>
      <c r="R618" s="17">
        <v>0</v>
      </c>
      <c r="S618" s="17">
        <v>1961.03</v>
      </c>
      <c r="T618" s="17">
        <v>1143.5999999999999</v>
      </c>
      <c r="U618" s="17">
        <v>817.43</v>
      </c>
      <c r="V618" s="16" t="s">
        <v>47</v>
      </c>
      <c r="W618" s="16" t="s">
        <v>24</v>
      </c>
      <c r="X618" s="16" t="s">
        <v>25</v>
      </c>
      <c r="Y618" s="16" t="s">
        <v>3051</v>
      </c>
      <c r="Z618" s="16" t="s">
        <v>27</v>
      </c>
    </row>
    <row r="619" spans="1:26" x14ac:dyDescent="0.3">
      <c r="A619" s="10" t="s">
        <v>3064</v>
      </c>
      <c r="B619" s="11">
        <v>45781</v>
      </c>
      <c r="C619" s="12" t="s">
        <v>3065</v>
      </c>
      <c r="D619" s="12" t="str">
        <f>_xlfn.XLOOKUP(Sales_Transactions!$C619,Customer!$A$2:$A$701,Customer!$B$2:$B$701,"Missing")</f>
        <v>Tara Sharma</v>
      </c>
      <c r="E619" s="39" t="str">
        <f>_xlfn.XLOOKUP(Table14[[#This Row],[Customer_ID]],Table10[Customer_ID],Table10[Membership],"Missing Membership")</f>
        <v>Gold</v>
      </c>
      <c r="F619" s="10" t="s">
        <v>1381</v>
      </c>
      <c r="G619" s="12" t="str">
        <f>_xlfn.XLOOKUP(Sales_Transactions!$F619,Products!$A$2:$A$151,Products!$B$2:$B$151,"missing product")</f>
        <v>Parle Chocolates 500g</v>
      </c>
      <c r="H619" s="12" t="str">
        <f>_xlfn.XLOOKUP(Sales_Transactions!$F619,Table9[Product_ID],Table9[Category],"Missing Catogory")</f>
        <v>Snacks</v>
      </c>
      <c r="I619" s="12" t="s">
        <v>856</v>
      </c>
      <c r="J619" s="12" t="str">
        <f>_xlfn.XLOOKUP(Sales_Transactions!$I619,Store!$A$2:$A$181,Store!$B$2:$B$181,"Missing Store")</f>
        <v>FreshMart Madurai Market</v>
      </c>
      <c r="K619" s="12" t="str">
        <f>_xlfn.XLOOKUP(Sales_Transactions!$I619,Store!$A$2:$A$181,Store!$D$2:$D$181,"East")</f>
        <v>South</v>
      </c>
      <c r="L619" s="12" t="s">
        <v>121</v>
      </c>
      <c r="M619" s="12" t="s">
        <v>6355</v>
      </c>
      <c r="N619" s="12" t="str">
        <f>_xlfn.XLOOKUP(Sales_Transactions!$L619,Table12[Employee_ID],Table12[Department],"Missing Department")</f>
        <v>Store Manager</v>
      </c>
      <c r="O619" s="12">
        <v>7</v>
      </c>
      <c r="P619" s="13">
        <v>329.41</v>
      </c>
      <c r="Q619" s="12">
        <v>0</v>
      </c>
      <c r="R619" s="13">
        <v>0</v>
      </c>
      <c r="S619" s="13">
        <v>2651.75</v>
      </c>
      <c r="T619" s="13">
        <v>1645.35</v>
      </c>
      <c r="U619" s="13">
        <v>1006.4</v>
      </c>
      <c r="V619" s="12" t="s">
        <v>47</v>
      </c>
      <c r="W619" s="12" t="s">
        <v>24</v>
      </c>
      <c r="X619" s="12" t="s">
        <v>25</v>
      </c>
      <c r="Y619" s="12" t="s">
        <v>189</v>
      </c>
      <c r="Z619" s="12" t="s">
        <v>27</v>
      </c>
    </row>
    <row r="620" spans="1:26" x14ac:dyDescent="0.3">
      <c r="A620" s="14" t="s">
        <v>3069</v>
      </c>
      <c r="B620" s="15">
        <v>45956</v>
      </c>
      <c r="C620" s="16" t="s">
        <v>3070</v>
      </c>
      <c r="D620" s="16" t="str">
        <f>_xlfn.XLOOKUP(Sales_Transactions!$C620,Customer!$A$2:$A$701,Customer!$B$2:$B$701,"Missing")</f>
        <v>Devi Prabhu</v>
      </c>
      <c r="E620" s="38" t="str">
        <f>_xlfn.XLOOKUP(Table14[[#This Row],[Customer_ID]],Table10[Customer_ID],Table10[Membership],"Missing Membership")</f>
        <v>Bronze</v>
      </c>
      <c r="F620" s="14" t="s">
        <v>52</v>
      </c>
      <c r="G620" s="16" t="str">
        <f>_xlfn.XLOOKUP(Sales_Transactions!$F620,Products!$A$2:$A$151,Products!$B$2:$B$151,"missing product")</f>
        <v>Aavin Milk Pack v2</v>
      </c>
      <c r="H620" s="16" t="str">
        <f>_xlfn.XLOOKUP(Sales_Transactions!$F620,Table9[Product_ID],Table9[Category],"Missing Catogory")</f>
        <v>Dairy</v>
      </c>
      <c r="I620" s="16" t="s">
        <v>114</v>
      </c>
      <c r="J620" s="16" t="str">
        <f>_xlfn.XLOOKUP(Sales_Transactions!$I620,Store!$A$2:$A$181,Store!$B$2:$B$181,"Missing Store")</f>
        <v>FreshMart Chennai Crossing</v>
      </c>
      <c r="K620" s="16" t="str">
        <f>_xlfn.XLOOKUP(Sales_Transactions!$I620,Store!$A$2:$A$181,Store!$D$2:$D$181,"East")</f>
        <v>South</v>
      </c>
      <c r="L620" s="16" t="s">
        <v>115</v>
      </c>
      <c r="M620" s="16" t="s">
        <v>6229</v>
      </c>
      <c r="N620" s="16" t="str">
        <f>_xlfn.XLOOKUP(Sales_Transactions!$L620,Table12[Employee_ID],Table12[Department],"Missing Department")</f>
        <v>Sales</v>
      </c>
      <c r="O620" s="16">
        <v>3</v>
      </c>
      <c r="P620" s="17">
        <v>313.47000000000003</v>
      </c>
      <c r="Q620" s="16">
        <v>15</v>
      </c>
      <c r="R620" s="17">
        <v>141.06</v>
      </c>
      <c r="S620" s="17">
        <v>919.25</v>
      </c>
      <c r="T620" s="17">
        <v>738.36</v>
      </c>
      <c r="U620" s="17">
        <v>180.89</v>
      </c>
      <c r="V620" s="16" t="s">
        <v>47</v>
      </c>
      <c r="W620" s="16" t="s">
        <v>24</v>
      </c>
      <c r="X620" s="16" t="s">
        <v>25</v>
      </c>
      <c r="Y620" s="16" t="s">
        <v>2531</v>
      </c>
      <c r="Z620" s="16" t="s">
        <v>27</v>
      </c>
    </row>
    <row r="621" spans="1:26" x14ac:dyDescent="0.3">
      <c r="A621" s="10" t="s">
        <v>3073</v>
      </c>
      <c r="B621" s="11">
        <v>46102</v>
      </c>
      <c r="C621" s="12" t="s">
        <v>1688</v>
      </c>
      <c r="D621" s="12" t="str">
        <f>_xlfn.XLOOKUP(Sales_Transactions!$C621,Customer!$A$2:$A$701,Customer!$B$2:$B$701,"Missing")</f>
        <v>Ilango Achari</v>
      </c>
      <c r="E621" s="39" t="str">
        <f>_xlfn.XLOOKUP(Table14[[#This Row],[Customer_ID]],Table10[Customer_ID],Table10[Membership],"Missing Membership")</f>
        <v>Silver</v>
      </c>
      <c r="F621" s="10" t="s">
        <v>1656</v>
      </c>
      <c r="G621" s="12" t="str">
        <f>_xlfn.XLOOKUP(Sales_Transactions!$F621,Products!$A$2:$A$151,Products!$B$2:$B$151,"missing product")</f>
        <v>Surf Excel Batteries 2kg</v>
      </c>
      <c r="H621" s="12" t="str">
        <f>_xlfn.XLOOKUP(Sales_Transactions!$F621,Table9[Product_ID],Table9[Category],"Missing Catogory")</f>
        <v>Household</v>
      </c>
      <c r="I621" s="12" t="s">
        <v>114</v>
      </c>
      <c r="J621" s="12" t="str">
        <f>_xlfn.XLOOKUP(Sales_Transactions!$I621,Store!$A$2:$A$181,Store!$B$2:$B$181,"Missing Store")</f>
        <v>FreshMart Chennai Crossing</v>
      </c>
      <c r="K621" s="12" t="str">
        <f>_xlfn.XLOOKUP(Sales_Transactions!$I621,Store!$A$2:$A$181,Store!$D$2:$D$181,"East")</f>
        <v>South</v>
      </c>
      <c r="L621" s="12" t="s">
        <v>115</v>
      </c>
      <c r="M621" s="12" t="s">
        <v>6229</v>
      </c>
      <c r="N621" s="12" t="str">
        <f>_xlfn.XLOOKUP(Sales_Transactions!$L621,Table12[Employee_ID],Table12[Department],"Missing Department")</f>
        <v>Sales</v>
      </c>
      <c r="O621" s="12">
        <v>4</v>
      </c>
      <c r="P621" s="13">
        <v>233.47</v>
      </c>
      <c r="Q621" s="12">
        <v>0</v>
      </c>
      <c r="R621" s="13">
        <v>0</v>
      </c>
      <c r="S621" s="13">
        <v>1073.96</v>
      </c>
      <c r="T621" s="13">
        <v>755.92</v>
      </c>
      <c r="U621" s="13">
        <v>318.04000000000002</v>
      </c>
      <c r="V621" s="12" t="s">
        <v>47</v>
      </c>
      <c r="W621" s="12" t="s">
        <v>345</v>
      </c>
      <c r="X621" s="12" t="s">
        <v>25</v>
      </c>
      <c r="Y621" s="12" t="s">
        <v>2618</v>
      </c>
      <c r="Z621" s="12" t="s">
        <v>27</v>
      </c>
    </row>
    <row r="622" spans="1:26" x14ac:dyDescent="0.3">
      <c r="A622" s="14" t="s">
        <v>3074</v>
      </c>
      <c r="B622" s="15">
        <v>45791</v>
      </c>
      <c r="C622" s="16" t="s">
        <v>213</v>
      </c>
      <c r="D622" s="16" t="str">
        <f>_xlfn.XLOOKUP(Sales_Transactions!$C622,Customer!$A$2:$A$701,Customer!$B$2:$B$701,"Missing")</f>
        <v>Indira Nathan</v>
      </c>
      <c r="E622" s="38" t="str">
        <f>_xlfn.XLOOKUP(Table14[[#This Row],[Customer_ID]],Table10[Customer_ID],Table10[Membership],"Missing Membership")</f>
        <v>Silver</v>
      </c>
      <c r="F622" s="14" t="s">
        <v>399</v>
      </c>
      <c r="G622" s="16" t="str">
        <f>_xlfn.XLOOKUP(Sales_Transactions!$F622,Products!$A$2:$A$151,Products!$B$2:$B$151,"missing product")</f>
        <v>Aavin Milk 1L</v>
      </c>
      <c r="H622" s="16" t="str">
        <f>_xlfn.XLOOKUP(Sales_Transactions!$F622,Table9[Product_ID],Table9[Category],"Missing Catogory")</f>
        <v>Dairy</v>
      </c>
      <c r="I622" s="16" t="s">
        <v>2005</v>
      </c>
      <c r="J622" s="16" t="str">
        <f>_xlfn.XLOOKUP(Sales_Transactions!$I622,Store!$A$2:$A$181,Store!$B$2:$B$181,"Missing Store")</f>
        <v>FreshMart Surat Junction</v>
      </c>
      <c r="K622" s="16" t="str">
        <f>_xlfn.XLOOKUP(Sales_Transactions!$I622,Store!$A$2:$A$181,Store!$D$2:$D$181,"East")</f>
        <v>West</v>
      </c>
      <c r="L622" s="16" t="s">
        <v>1852</v>
      </c>
      <c r="M622" s="16" t="s">
        <v>7265</v>
      </c>
      <c r="N622" s="16" t="str">
        <f>_xlfn.XLOOKUP(Sales_Transactions!$L622,Table12[Employee_ID],Table12[Department],"Missing Department")</f>
        <v>Billing</v>
      </c>
      <c r="O622" s="16">
        <v>5</v>
      </c>
      <c r="P622" s="17">
        <v>99.93</v>
      </c>
      <c r="Q622" s="16">
        <v>0</v>
      </c>
      <c r="R622" s="17">
        <v>0</v>
      </c>
      <c r="S622" s="17">
        <v>499.65</v>
      </c>
      <c r="T622" s="17">
        <v>430.25</v>
      </c>
      <c r="U622" s="17">
        <v>69.400000000000006</v>
      </c>
      <c r="V622" s="16" t="s">
        <v>47</v>
      </c>
      <c r="W622" s="16" t="s">
        <v>24</v>
      </c>
      <c r="X622" s="16" t="s">
        <v>25</v>
      </c>
      <c r="Y622" s="16" t="s">
        <v>3047</v>
      </c>
      <c r="Z622" s="16" t="s">
        <v>49</v>
      </c>
    </row>
    <row r="623" spans="1:26" x14ac:dyDescent="0.3">
      <c r="A623" s="10" t="s">
        <v>3090</v>
      </c>
      <c r="B623" s="11">
        <v>45864</v>
      </c>
      <c r="C623" s="12" t="s">
        <v>3091</v>
      </c>
      <c r="D623" s="12" t="str">
        <f>_xlfn.XLOOKUP(Sales_Transactions!$C623,Customer!$A$2:$A$701,Customer!$B$2:$B$701,"Missing")</f>
        <v>Charulatha Achari</v>
      </c>
      <c r="E623" s="39" t="str">
        <f>_xlfn.XLOOKUP(Table14[[#This Row],[Customer_ID]],Table10[Customer_ID],Table10[Membership],"Missing Membership")</f>
        <v>Silver</v>
      </c>
      <c r="F623" s="10" t="s">
        <v>2387</v>
      </c>
      <c r="G623" s="12" t="str">
        <f>_xlfn.XLOOKUP(Sales_Transactions!$F623,Products!$A$2:$A$151,Products!$B$2:$B$151,"missing product")</f>
        <v>Aachi Basmati Rice 200g</v>
      </c>
      <c r="H623" s="12" t="str">
        <f>_xlfn.XLOOKUP(Sales_Transactions!$F623,Table9[Product_ID],Table9[Category],"Missing Catogory")</f>
        <v>Rice</v>
      </c>
      <c r="I623" s="12" t="s">
        <v>285</v>
      </c>
      <c r="J623" s="12" t="str">
        <f>_xlfn.XLOOKUP(Sales_Transactions!$I623,Store!$A$2:$A$181,Store!$B$2:$B$181,"Missing Store")</f>
        <v>FreshMart Erode Colony</v>
      </c>
      <c r="K623" s="12" t="str">
        <f>_xlfn.XLOOKUP(Sales_Transactions!$I623,Store!$A$2:$A$181,Store!$D$2:$D$181,"East")</f>
        <v>South</v>
      </c>
      <c r="L623" s="12" t="s">
        <v>666</v>
      </c>
      <c r="M623" s="12" t="s">
        <v>6360</v>
      </c>
      <c r="N623" s="12" t="str">
        <f>_xlfn.XLOOKUP(Sales_Transactions!$L623,Table12[Employee_ID],Table12[Department],"Missing Department")</f>
        <v>Store Manager</v>
      </c>
      <c r="O623" s="12">
        <v>3</v>
      </c>
      <c r="P623" s="13">
        <v>150.04</v>
      </c>
      <c r="Q623" s="12">
        <v>0</v>
      </c>
      <c r="R623" s="13">
        <v>0</v>
      </c>
      <c r="S623" s="13">
        <v>517.64</v>
      </c>
      <c r="T623" s="13">
        <v>383.94</v>
      </c>
      <c r="U623" s="13">
        <v>133.69999999999999</v>
      </c>
      <c r="V623" s="12" t="s">
        <v>47</v>
      </c>
      <c r="W623" s="12" t="s">
        <v>24</v>
      </c>
      <c r="X623" s="12" t="s">
        <v>25</v>
      </c>
      <c r="Y623" s="12" t="s">
        <v>3092</v>
      </c>
      <c r="Z623" s="12" t="s">
        <v>27</v>
      </c>
    </row>
    <row r="624" spans="1:26" x14ac:dyDescent="0.3">
      <c r="A624" s="14" t="s">
        <v>3093</v>
      </c>
      <c r="B624" s="15">
        <v>45977</v>
      </c>
      <c r="C624" s="16" t="s">
        <v>307</v>
      </c>
      <c r="D624" s="16" t="str">
        <f>_xlfn.XLOOKUP(Sales_Transactions!$C624,Customer!$A$2:$A$701,Customer!$B$2:$B$701,"Missing")</f>
        <v>Lalitha Nathan</v>
      </c>
      <c r="E624" s="38" t="str">
        <f>_xlfn.XLOOKUP(Table14[[#This Row],[Customer_ID]],Table10[Customer_ID],Table10[Membership],"Missing Membership")</f>
        <v>Gold</v>
      </c>
      <c r="F624" s="14" t="s">
        <v>498</v>
      </c>
      <c r="G624" s="16" t="str">
        <f>_xlfn.XLOOKUP(Sales_Transactions!$F624,Products!$A$2:$A$151,Products!$B$2:$B$151,"missing product")</f>
        <v>Local Farm Fresh Vegetables 200g</v>
      </c>
      <c r="H624" s="16" t="str">
        <f>_xlfn.XLOOKUP(Sales_Transactions!$F624,Table9[Product_ID],Table9[Category],"Missing Catogory")</f>
        <v>Vegetables</v>
      </c>
      <c r="I624" s="16" t="s">
        <v>395</v>
      </c>
      <c r="J624" s="16" t="str">
        <f>_xlfn.XLOOKUP(Sales_Transactions!$I624,Store!$A$2:$A$181,Store!$B$2:$B$181,"Missing Store")</f>
        <v>FreshMart Mumbai Enclave</v>
      </c>
      <c r="K624" s="16" t="str">
        <f>_xlfn.XLOOKUP(Sales_Transactions!$I624,Store!$A$2:$A$181,Store!$D$2:$D$181,"East")</f>
        <v>West</v>
      </c>
      <c r="L624" s="16" t="s">
        <v>951</v>
      </c>
      <c r="M624" s="16" t="s">
        <v>4856</v>
      </c>
      <c r="N624" s="16" t="str">
        <f>_xlfn.XLOOKUP(Sales_Transactions!$L624,Table12[Employee_ID],Table12[Department],"Missing Department")</f>
        <v>Billing</v>
      </c>
      <c r="O624" s="16">
        <v>8</v>
      </c>
      <c r="P624" s="17">
        <v>435.18</v>
      </c>
      <c r="Q624" s="16">
        <v>20</v>
      </c>
      <c r="R624" s="17">
        <v>696.29</v>
      </c>
      <c r="S624" s="17">
        <v>3202.92</v>
      </c>
      <c r="T624" s="17">
        <v>2779.76</v>
      </c>
      <c r="U624" s="17">
        <v>423.16</v>
      </c>
      <c r="V624" s="16" t="s">
        <v>47</v>
      </c>
      <c r="W624" s="16" t="s">
        <v>24</v>
      </c>
      <c r="X624" s="16" t="s">
        <v>55</v>
      </c>
      <c r="Y624" s="16" t="s">
        <v>1350</v>
      </c>
      <c r="Z624" s="16" t="s">
        <v>27</v>
      </c>
    </row>
    <row r="625" spans="1:26" x14ac:dyDescent="0.3">
      <c r="A625" s="10" t="s">
        <v>3097</v>
      </c>
      <c r="B625" s="11">
        <v>45914</v>
      </c>
      <c r="C625" s="12" t="s">
        <v>3098</v>
      </c>
      <c r="D625" s="12" t="str">
        <f>_xlfn.XLOOKUP(Sales_Transactions!$C625,Customer!$A$2:$A$701,Customer!$B$2:$B$701,"Missing")</f>
        <v>Chitra Nathan</v>
      </c>
      <c r="E625" s="39" t="str">
        <f>_xlfn.XLOOKUP(Table14[[#This Row],[Customer_ID]],Table10[Customer_ID],Table10[Membership],"Missing Membership")</f>
        <v>Bronze</v>
      </c>
      <c r="F625" s="10" t="s">
        <v>119</v>
      </c>
      <c r="G625" s="12" t="str">
        <f>_xlfn.XLOOKUP(Sales_Transactions!$F625,Products!$A$2:$A$151,Products!$B$2:$B$151,"missing product")</f>
        <v>Coca-Cola Coffee Combo</v>
      </c>
      <c r="H625" s="12" t="str">
        <f>_xlfn.XLOOKUP(Sales_Transactions!$F625,Table9[Product_ID],Table9[Category],"Missing Catogory")</f>
        <v>Beverages</v>
      </c>
      <c r="I625" s="12" t="s">
        <v>493</v>
      </c>
      <c r="J625" s="12" t="str">
        <f>_xlfn.XLOOKUP(Sales_Transactions!$I625,Store!$A$2:$A$181,Store!$B$2:$B$181,"Missing Store")</f>
        <v>FreshMart Patna Square</v>
      </c>
      <c r="K625" s="12" t="str">
        <f>_xlfn.XLOOKUP(Sales_Transactions!$I625,Store!$A$2:$A$181,Store!$D$2:$D$181,"East")</f>
        <v>East</v>
      </c>
      <c r="L625" s="12" t="s">
        <v>239</v>
      </c>
      <c r="M625" s="12" t="s">
        <v>6235</v>
      </c>
      <c r="N625" s="12" t="str">
        <f>_xlfn.XLOOKUP(Sales_Transactions!$L625,Table12[Employee_ID],Table12[Department],"Missing Department")</f>
        <v>Sales</v>
      </c>
      <c r="O625" s="12">
        <v>2</v>
      </c>
      <c r="P625" s="13">
        <v>141.11000000000001</v>
      </c>
      <c r="Q625" s="12">
        <v>15</v>
      </c>
      <c r="R625" s="13">
        <v>42.33</v>
      </c>
      <c r="S625" s="13">
        <v>275.87</v>
      </c>
      <c r="T625" s="13">
        <v>231.82</v>
      </c>
      <c r="U625" s="13">
        <v>44.05</v>
      </c>
      <c r="V625" s="12" t="s">
        <v>47</v>
      </c>
      <c r="W625" s="12" t="s">
        <v>24</v>
      </c>
      <c r="X625" s="12" t="s">
        <v>55</v>
      </c>
      <c r="Y625" s="12" t="s">
        <v>3099</v>
      </c>
      <c r="Z625" s="12" t="s">
        <v>27</v>
      </c>
    </row>
    <row r="626" spans="1:26" x14ac:dyDescent="0.3">
      <c r="A626" s="14" t="s">
        <v>3103</v>
      </c>
      <c r="B626" s="15">
        <v>45955</v>
      </c>
      <c r="C626" s="16" t="s">
        <v>1178</v>
      </c>
      <c r="D626" s="16" t="str">
        <f>_xlfn.XLOOKUP(Sales_Transactions!$C626,Customer!$A$2:$A$701,Customer!$B$2:$B$701,"Missing")</f>
        <v>Udhay Subramaniam</v>
      </c>
      <c r="E626" s="38" t="str">
        <f>_xlfn.XLOOKUP(Table14[[#This Row],[Customer_ID]],Table10[Customer_ID],Table10[Membership],"Missing Membership")</f>
        <v>Gold</v>
      </c>
      <c r="F626" s="14" t="s">
        <v>1188</v>
      </c>
      <c r="G626" s="16" t="str">
        <f>_xlfn.XLOOKUP(Sales_Transactions!$F626,Products!$A$2:$A$151,Products!$B$2:$B$151,"missing product")</f>
        <v>Aachi Ponni Rice 250ml</v>
      </c>
      <c r="H626" s="16" t="str">
        <f>_xlfn.XLOOKUP(Sales_Transactions!$F626,Table9[Product_ID],Table9[Category],"Missing Catogory")</f>
        <v>Rice</v>
      </c>
      <c r="I626" s="16" t="s">
        <v>366</v>
      </c>
      <c r="J626" s="16" t="str">
        <f>_xlfn.XLOOKUP(Sales_Transactions!$I626,Store!$A$2:$A$181,Store!$B$2:$B$181,"Missing Store")</f>
        <v>FreshMart Hyderabad Enclave</v>
      </c>
      <c r="K626" s="16" t="str">
        <f>_xlfn.XLOOKUP(Sales_Transactions!$I626,Store!$A$2:$A$181,Store!$D$2:$D$181,"East")</f>
        <v>South</v>
      </c>
      <c r="L626" s="16" t="s">
        <v>895</v>
      </c>
      <c r="M626" s="16" t="s">
        <v>6260</v>
      </c>
      <c r="N626" s="16" t="str">
        <f>_xlfn.XLOOKUP(Sales_Transactions!$L626,Table12[Employee_ID],Table12[Department],"Missing Department")</f>
        <v>Sales</v>
      </c>
      <c r="O626" s="16">
        <v>7</v>
      </c>
      <c r="P626" s="17">
        <v>194.4</v>
      </c>
      <c r="Q626" s="16">
        <v>20</v>
      </c>
      <c r="R626" s="17">
        <v>272.16000000000003</v>
      </c>
      <c r="S626" s="17">
        <v>1251.94</v>
      </c>
      <c r="T626" s="17">
        <v>1107.96</v>
      </c>
      <c r="U626" s="17">
        <v>143.97999999999999</v>
      </c>
      <c r="V626" s="16" t="s">
        <v>47</v>
      </c>
      <c r="W626" s="16" t="s">
        <v>24</v>
      </c>
      <c r="X626" s="16" t="s">
        <v>25</v>
      </c>
      <c r="Y626" s="16" t="s">
        <v>2223</v>
      </c>
      <c r="Z626" s="16" t="s">
        <v>27</v>
      </c>
    </row>
    <row r="627" spans="1:26" x14ac:dyDescent="0.3">
      <c r="A627" s="10" t="s">
        <v>3128</v>
      </c>
      <c r="B627" s="11">
        <v>46102</v>
      </c>
      <c r="C627" s="12" t="s">
        <v>2884</v>
      </c>
      <c r="D627" s="12" t="str">
        <f>_xlfn.XLOOKUP(Sales_Transactions!$C627,Customer!$A$2:$A$701,Customer!$B$2:$B$701,"Missing")</f>
        <v>Sudha Achari</v>
      </c>
      <c r="E627" s="39" t="str">
        <f>_xlfn.XLOOKUP(Table14[[#This Row],[Customer_ID]],Table10[Customer_ID],Table10[Membership],"Missing Membership")</f>
        <v>Silver</v>
      </c>
      <c r="F627" s="10" t="s">
        <v>242</v>
      </c>
      <c r="G627" s="12" t="str">
        <f>_xlfn.XLOOKUP(Sales_Transactions!$F627,Products!$A$2:$A$151,Products!$B$2:$B$151,"missing product")</f>
        <v>Aachi Powdered Spices 200g</v>
      </c>
      <c r="H627" s="12" t="str">
        <f>_xlfn.XLOOKUP(Sales_Transactions!$F627,Table9[Product_ID],Table9[Category],"Missing Catogory")</f>
        <v>Masala</v>
      </c>
      <c r="I627" s="12" t="s">
        <v>120</v>
      </c>
      <c r="J627" s="12" t="str">
        <f>_xlfn.XLOOKUP(Sales_Transactions!$I627,Store!$A$2:$A$181,Store!$B$2:$B$181,"Missing Store")</f>
        <v>FreshMart Tiruppur Plaza</v>
      </c>
      <c r="K627" s="12" t="str">
        <f>_xlfn.XLOOKUP(Sales_Transactions!$I627,Store!$A$2:$A$181,Store!$D$2:$D$181,"East")</f>
        <v>South</v>
      </c>
      <c r="L627" s="12" t="s">
        <v>271</v>
      </c>
      <c r="M627" s="12" t="s">
        <v>5399</v>
      </c>
      <c r="N627" s="12" t="str">
        <f>_xlfn.XLOOKUP(Sales_Transactions!$L627,Table12[Employee_ID],Table12[Department],"Missing Department")</f>
        <v>Billing</v>
      </c>
      <c r="O627" s="12">
        <v>5</v>
      </c>
      <c r="P627" s="13">
        <v>80.5</v>
      </c>
      <c r="Q627" s="12">
        <v>5</v>
      </c>
      <c r="R627" s="13">
        <v>20.12</v>
      </c>
      <c r="S627" s="13">
        <v>439.74</v>
      </c>
      <c r="T627" s="13">
        <v>311.25</v>
      </c>
      <c r="U627" s="13">
        <v>128.49</v>
      </c>
      <c r="V627" s="12" t="s">
        <v>47</v>
      </c>
      <c r="W627" s="12" t="s">
        <v>345</v>
      </c>
      <c r="X627" s="12" t="s">
        <v>25</v>
      </c>
      <c r="Y627" s="12" t="s">
        <v>873</v>
      </c>
      <c r="Z627" s="12" t="s">
        <v>27</v>
      </c>
    </row>
    <row r="628" spans="1:26" x14ac:dyDescent="0.3">
      <c r="A628" s="14" t="s">
        <v>3133</v>
      </c>
      <c r="B628" s="15">
        <v>45748</v>
      </c>
      <c r="C628" s="16" t="s">
        <v>3134</v>
      </c>
      <c r="D628" s="16" t="str">
        <f>_xlfn.XLOOKUP(Sales_Transactions!$C628,Customer!$A$2:$A$701,Customer!$B$2:$B$701,"Missing")</f>
        <v>Karthik Selvam</v>
      </c>
      <c r="E628" s="38" t="str">
        <f>_xlfn.XLOOKUP(Table14[[#This Row],[Customer_ID]],Table10[Customer_ID],Table10[Membership],"Missing Membership")</f>
        <v>Bronze</v>
      </c>
      <c r="F628" s="14" t="s">
        <v>529</v>
      </c>
      <c r="G628" s="16" t="str">
        <f>_xlfn.XLOOKUP(Sales_Transactions!$F628,Products!$A$2:$A$151,Products!$B$2:$B$151,"missing product")</f>
        <v>Cadbury Biscuits Pack</v>
      </c>
      <c r="H628" s="16" t="str">
        <f>_xlfn.XLOOKUP(Sales_Transactions!$F628,Table9[Product_ID],Table9[Category],"Missing Catogory")</f>
        <v>Snacks</v>
      </c>
      <c r="I628" s="16" t="s">
        <v>1156</v>
      </c>
      <c r="J628" s="16" t="str">
        <f>_xlfn.XLOOKUP(Sales_Transactions!$I628,Store!$A$2:$A$181,Store!$B$2:$B$181,"Missing Store")</f>
        <v>FreshMart Madurai Colony</v>
      </c>
      <c r="K628" s="16" t="str">
        <f>_xlfn.XLOOKUP(Sales_Transactions!$I628,Store!$A$2:$A$181,Store!$D$2:$D$181,"East")</f>
        <v>South</v>
      </c>
      <c r="L628" s="16" t="s">
        <v>1157</v>
      </c>
      <c r="M628" s="16" t="s">
        <v>6358</v>
      </c>
      <c r="N628" s="16" t="str">
        <f>_xlfn.XLOOKUP(Sales_Transactions!$L628,Table12[Employee_ID],Table12[Department],"Missing Department")</f>
        <v>Store Manager</v>
      </c>
      <c r="O628" s="16">
        <v>3</v>
      </c>
      <c r="P628" s="17">
        <v>125.15</v>
      </c>
      <c r="Q628" s="16">
        <v>0</v>
      </c>
      <c r="R628" s="17">
        <v>0</v>
      </c>
      <c r="S628" s="17">
        <v>375.45</v>
      </c>
      <c r="T628" s="17">
        <v>287.10000000000002</v>
      </c>
      <c r="U628" s="17">
        <v>88.35</v>
      </c>
      <c r="V628" s="16" t="s">
        <v>47</v>
      </c>
      <c r="W628" s="16" t="s">
        <v>24</v>
      </c>
      <c r="X628" s="16" t="s">
        <v>55</v>
      </c>
      <c r="Y628" s="16" t="s">
        <v>2875</v>
      </c>
      <c r="Z628" s="16" t="s">
        <v>49</v>
      </c>
    </row>
    <row r="629" spans="1:26" x14ac:dyDescent="0.3">
      <c r="A629" s="10" t="s">
        <v>3138</v>
      </c>
      <c r="B629" s="11">
        <v>46111</v>
      </c>
      <c r="C629" s="12" t="s">
        <v>1440</v>
      </c>
      <c r="D629" s="12" t="str">
        <f>_xlfn.XLOOKUP(Sales_Transactions!$C629,Customer!$A$2:$A$701,Customer!$B$2:$B$701,"Missing")</f>
        <v>Pandi Naidu</v>
      </c>
      <c r="E629" s="39" t="str">
        <f>_xlfn.XLOOKUP(Table14[[#This Row],[Customer_ID]],Table10[Customer_ID],Table10[Membership],"Missing Membership")</f>
        <v xml:space="preserve"> Gold</v>
      </c>
      <c r="F629" s="10" t="s">
        <v>2955</v>
      </c>
      <c r="G629" s="12" t="str">
        <f>_xlfn.XLOOKUP(Sales_Transactions!$F629,Products!$A$2:$A$151,Products!$B$2:$B$151,"missing product")</f>
        <v>Surf Excel Tissue Combo</v>
      </c>
      <c r="H629" s="12" t="str">
        <f>_xlfn.XLOOKUP(Sales_Transactions!$F629,Table9[Product_ID],Table9[Category],"Missing Catogory")</f>
        <v>Household</v>
      </c>
      <c r="I629" s="12" t="s">
        <v>616</v>
      </c>
      <c r="J629" s="12" t="str">
        <f>_xlfn.XLOOKUP(Sales_Transactions!$I629,Store!$A$2:$A$181,Store!$B$2:$B$181,"Missing Store")</f>
        <v>FreshMart Bengaluru Plaza</v>
      </c>
      <c r="K629" s="12" t="str">
        <f>_xlfn.XLOOKUP(Sales_Transactions!$I629,Store!$A$2:$A$181,Store!$D$2:$D$181,"East")</f>
        <v>South</v>
      </c>
      <c r="L629" s="12" t="s">
        <v>947</v>
      </c>
      <c r="M629" s="12" t="s">
        <v>5116</v>
      </c>
      <c r="N629" s="12" t="str">
        <f>_xlfn.XLOOKUP(Sales_Transactions!$L629,Table12[Employee_ID],Table12[Department],"Missing Department")</f>
        <v>Sales</v>
      </c>
      <c r="O629" s="12">
        <v>6</v>
      </c>
      <c r="P629" s="13">
        <v>467.95</v>
      </c>
      <c r="Q629" s="12">
        <v>20</v>
      </c>
      <c r="R629" s="13">
        <v>561.54</v>
      </c>
      <c r="S629" s="13">
        <v>2246.16</v>
      </c>
      <c r="T629" s="13">
        <v>1885.56</v>
      </c>
      <c r="U629" s="13">
        <v>360.6</v>
      </c>
      <c r="V629" s="12" t="s">
        <v>47</v>
      </c>
      <c r="W629" s="12" t="s">
        <v>24</v>
      </c>
      <c r="X629" s="12" t="s">
        <v>25</v>
      </c>
      <c r="Y629" s="12" t="s">
        <v>2481</v>
      </c>
      <c r="Z629" s="12" t="s">
        <v>49</v>
      </c>
    </row>
    <row r="630" spans="1:26" x14ac:dyDescent="0.3">
      <c r="A630" s="14" t="s">
        <v>3144</v>
      </c>
      <c r="B630" s="15">
        <v>45765</v>
      </c>
      <c r="C630" s="16" t="s">
        <v>526</v>
      </c>
      <c r="D630" s="16" t="str">
        <f>_xlfn.XLOOKUP(Sales_Transactions!$C630,Customer!$A$2:$A$701,Customer!$B$2:$B$701,"Missing")</f>
        <v>Bharath Mudaliar</v>
      </c>
      <c r="E630" s="38" t="str">
        <f>_xlfn.XLOOKUP(Table14[[#This Row],[Customer_ID]],Table10[Customer_ID],Table10[Membership],"Missing Membership")</f>
        <v>Silver</v>
      </c>
      <c r="F630" s="14" t="s">
        <v>580</v>
      </c>
      <c r="G630" s="16" t="str">
        <f>_xlfn.XLOOKUP(Sales_Transactions!$F630,Products!$A$2:$A$151,Products!$B$2:$B$151,"missing product")</f>
        <v>Coca-Cola Tea 1kg</v>
      </c>
      <c r="H630" s="16" t="str">
        <f>_xlfn.XLOOKUP(Sales_Transactions!$F630,Table9[Product_ID],Table9[Category],"Missing Catogory")</f>
        <v>Beverages</v>
      </c>
      <c r="I630" s="16" t="s">
        <v>622</v>
      </c>
      <c r="J630" s="16" t="str">
        <f>_xlfn.XLOOKUP(Sales_Transactions!$I630,Store!$A$2:$A$181,Store!$B$2:$B$181,"Missing Store")</f>
        <v>FreshMart Mysuru Arcade</v>
      </c>
      <c r="K630" s="16" t="str">
        <f>_xlfn.XLOOKUP(Sales_Transactions!$I630,Store!$A$2:$A$181,Store!$D$2:$D$181,"East")</f>
        <v>South</v>
      </c>
      <c r="L630" s="16" t="s">
        <v>1124</v>
      </c>
      <c r="M630" s="16" t="s">
        <v>6193</v>
      </c>
      <c r="N630" s="16" t="str">
        <f>_xlfn.XLOOKUP(Sales_Transactions!$L630,Table12[Employee_ID],Table12[Department],"Missing Department")</f>
        <v>Sales</v>
      </c>
      <c r="O630" s="16">
        <v>3</v>
      </c>
      <c r="P630" s="17">
        <v>139.21</v>
      </c>
      <c r="Q630" s="16">
        <v>0</v>
      </c>
      <c r="R630" s="17">
        <v>0</v>
      </c>
      <c r="S630" s="17">
        <v>417.63</v>
      </c>
      <c r="T630" s="17">
        <v>320.97000000000003</v>
      </c>
      <c r="U630" s="17">
        <v>96.66</v>
      </c>
      <c r="V630" s="16" t="s">
        <v>47</v>
      </c>
      <c r="W630" s="16" t="s">
        <v>24</v>
      </c>
      <c r="X630" s="16" t="s">
        <v>25</v>
      </c>
      <c r="Y630" s="16" t="s">
        <v>1776</v>
      </c>
      <c r="Z630" s="16" t="s">
        <v>49</v>
      </c>
    </row>
    <row r="631" spans="1:26" x14ac:dyDescent="0.3">
      <c r="A631" s="10" t="s">
        <v>3158</v>
      </c>
      <c r="B631" s="11">
        <v>45997</v>
      </c>
      <c r="C631" s="12" t="s">
        <v>2358</v>
      </c>
      <c r="D631" s="12" t="str">
        <f>_xlfn.XLOOKUP(Sales_Transactions!$C631,Customer!$A$2:$A$701,Customer!$B$2:$B$701,"Missing")</f>
        <v>Elango Rao</v>
      </c>
      <c r="E631" s="39" t="str">
        <f>_xlfn.XLOOKUP(Table14[[#This Row],[Customer_ID]],Table10[Customer_ID],Table10[Membership],"Missing Membership")</f>
        <v>Silver</v>
      </c>
      <c r="F631" s="10" t="s">
        <v>2081</v>
      </c>
      <c r="G631" s="12" t="str">
        <f>_xlfn.XLOOKUP(Sales_Transactions!$F631,Products!$A$2:$A$151,Products!$B$2:$B$151,"missing product")</f>
        <v>Harvest Gold Rusk 1kg</v>
      </c>
      <c r="H631" s="12" t="str">
        <f>_xlfn.XLOOKUP(Sales_Transactions!$F631,Table9[Product_ID],Table9[Category],"Missing Catogory")</f>
        <v>Household</v>
      </c>
      <c r="I631" s="12" t="s">
        <v>790</v>
      </c>
      <c r="J631" s="12" t="str">
        <f>_xlfn.XLOOKUP(Sales_Transactions!$I631,Store!$A$2:$A$181,Store!$B$2:$B$181,"Missing Store")</f>
        <v>FreshMart Jaipur Junction</v>
      </c>
      <c r="K631" s="12" t="str">
        <f>_xlfn.XLOOKUP(Sales_Transactions!$I631,Store!$A$2:$A$181,Store!$D$2:$D$181,"East")</f>
        <v>North</v>
      </c>
      <c r="L631" s="12" t="s">
        <v>1964</v>
      </c>
      <c r="M631" s="12" t="s">
        <v>6399</v>
      </c>
      <c r="N631" s="12" t="str">
        <f>_xlfn.XLOOKUP(Sales_Transactions!$L631,Table12[Employee_ID],Table12[Department],"Missing Department")</f>
        <v>Sales</v>
      </c>
      <c r="O631" s="12">
        <v>5</v>
      </c>
      <c r="P631" s="13">
        <v>392.68</v>
      </c>
      <c r="Q631" s="12">
        <v>0</v>
      </c>
      <c r="R631" s="13">
        <v>0</v>
      </c>
      <c r="S631" s="13">
        <v>2257.91</v>
      </c>
      <c r="T631" s="13">
        <v>1595.25</v>
      </c>
      <c r="U631" s="13">
        <v>662.66</v>
      </c>
      <c r="V631" s="12" t="s">
        <v>47</v>
      </c>
      <c r="W631" s="12" t="s">
        <v>24</v>
      </c>
      <c r="X631" s="12" t="s">
        <v>25</v>
      </c>
      <c r="Y631" s="12" t="s">
        <v>3159</v>
      </c>
      <c r="Z631" s="12" t="s">
        <v>27</v>
      </c>
    </row>
    <row r="632" spans="1:26" x14ac:dyDescent="0.3">
      <c r="A632" s="14" t="s">
        <v>3162</v>
      </c>
      <c r="B632" s="15">
        <v>45956</v>
      </c>
      <c r="C632" s="16" t="s">
        <v>2658</v>
      </c>
      <c r="D632" s="16" t="str">
        <f>_xlfn.XLOOKUP(Sales_Transactions!$C632,Customer!$A$2:$A$701,Customer!$B$2:$B$701,"Missing")</f>
        <v>Prakash Naicker</v>
      </c>
      <c r="E632" s="38" t="str">
        <f>_xlfn.XLOOKUP(Table14[[#This Row],[Customer_ID]],Table10[Customer_ID],Table10[Membership],"Missing Membership")</f>
        <v>Gold</v>
      </c>
      <c r="F632" s="14" t="s">
        <v>130</v>
      </c>
      <c r="G632" s="16" t="str">
        <f>_xlfn.XLOOKUP(Sales_Transactions!$F632,Products!$A$2:$A$151,Products!$B$2:$B$151,"missing product")</f>
        <v>MDH Whole Spices 1L</v>
      </c>
      <c r="H632" s="16" t="str">
        <f>_xlfn.XLOOKUP(Sales_Transactions!$F632,Table9[Product_ID],Table9[Category],"Missing Catogory")</f>
        <v>Masala</v>
      </c>
      <c r="I632" s="16" t="s">
        <v>90</v>
      </c>
      <c r="J632" s="16" t="str">
        <f>_xlfn.XLOOKUP(Sales_Transactions!$I632,Store!$A$2:$A$181,Store!$B$2:$B$181,"Missing Store")</f>
        <v>FreshMart Tiruppur Market</v>
      </c>
      <c r="K632" s="16" t="str">
        <f>_xlfn.XLOOKUP(Sales_Transactions!$I632,Store!$A$2:$A$181,Store!$D$2:$D$181,"East")</f>
        <v>South</v>
      </c>
      <c r="L632" s="16" t="s">
        <v>91</v>
      </c>
      <c r="M632" s="16" t="s">
        <v>6361</v>
      </c>
      <c r="N632" s="16" t="str">
        <f>_xlfn.XLOOKUP(Sales_Transactions!$L632,Table12[Employee_ID],Table12[Department],"Missing Department")</f>
        <v>Sales</v>
      </c>
      <c r="O632" s="16">
        <v>5</v>
      </c>
      <c r="P632" s="17">
        <v>411.28</v>
      </c>
      <c r="Q632" s="16">
        <v>0</v>
      </c>
      <c r="R632" s="17">
        <v>0</v>
      </c>
      <c r="S632" s="17">
        <v>2364.86</v>
      </c>
      <c r="T632" s="17">
        <v>1465.25</v>
      </c>
      <c r="U632" s="17">
        <v>899.61</v>
      </c>
      <c r="V632" s="16" t="s">
        <v>47</v>
      </c>
      <c r="W632" s="16" t="s">
        <v>24</v>
      </c>
      <c r="X632" s="16" t="s">
        <v>25</v>
      </c>
      <c r="Y632" s="16" t="s">
        <v>3092</v>
      </c>
      <c r="Z632" s="16" t="s">
        <v>27</v>
      </c>
    </row>
    <row r="633" spans="1:26" x14ac:dyDescent="0.3">
      <c r="A633" s="10" t="s">
        <v>3178</v>
      </c>
      <c r="B633" s="11">
        <v>45777</v>
      </c>
      <c r="C633" s="12" t="s">
        <v>3179</v>
      </c>
      <c r="D633" s="12" t="str">
        <f>_xlfn.XLOOKUP(Sales_Transactions!$C633,Customer!$A$2:$A$701,Customer!$B$2:$B$701,"Missing")</f>
        <v>Naveen Sekar</v>
      </c>
      <c r="E633" s="39" t="str">
        <f>_xlfn.XLOOKUP(Table14[[#This Row],[Customer_ID]],Table10[Customer_ID],Table10[Membership],"Missing Membership")</f>
        <v>Bronze</v>
      </c>
      <c r="F633" s="10" t="s">
        <v>538</v>
      </c>
      <c r="G633" s="12" t="str">
        <f>_xlfn.XLOOKUP(Sales_Transactions!$F633,Products!$A$2:$A$151,Products!$B$2:$B$151,"missing product")</f>
        <v>Aachi Ponni Rice 2kg</v>
      </c>
      <c r="H633" s="12" t="str">
        <f>_xlfn.XLOOKUP(Sales_Transactions!$F633,Table9[Product_ID],Table9[Category],"Missing Catogory")</f>
        <v>Rice</v>
      </c>
      <c r="I633" s="12" t="s">
        <v>1342</v>
      </c>
      <c r="J633" s="12" t="str">
        <f>_xlfn.XLOOKUP(Sales_Transactions!$I633,Store!$A$2:$A$181,Store!$B$2:$B$181,"Missing Store")</f>
        <v>FreshMart Ahmedabad Junction</v>
      </c>
      <c r="K633" s="12" t="str">
        <f>_xlfn.XLOOKUP(Sales_Transactions!$I633,Store!$A$2:$A$181,Store!$D$2:$D$181,"East")</f>
        <v>West</v>
      </c>
      <c r="L633" s="12" t="s">
        <v>1343</v>
      </c>
      <c r="M633" s="12" t="s">
        <v>6196</v>
      </c>
      <c r="N633" s="12" t="str">
        <f>_xlfn.XLOOKUP(Sales_Transactions!$L633,Table12[Employee_ID],Table12[Department],"Missing Department")</f>
        <v>Cashier</v>
      </c>
      <c r="O633" s="12">
        <v>3</v>
      </c>
      <c r="P633" s="13">
        <v>251.73</v>
      </c>
      <c r="Q633" s="12">
        <v>0</v>
      </c>
      <c r="R633" s="13">
        <v>0</v>
      </c>
      <c r="S633" s="13">
        <v>755.19</v>
      </c>
      <c r="T633" s="13">
        <v>631.55999999999995</v>
      </c>
      <c r="U633" s="13">
        <v>123.63</v>
      </c>
      <c r="V633" s="12" t="s">
        <v>47</v>
      </c>
      <c r="W633" s="12" t="s">
        <v>24</v>
      </c>
      <c r="X633" s="12" t="s">
        <v>25</v>
      </c>
      <c r="Y633" s="12" t="s">
        <v>1416</v>
      </c>
      <c r="Z633" s="12" t="s">
        <v>49</v>
      </c>
    </row>
    <row r="634" spans="1:26" x14ac:dyDescent="0.3">
      <c r="A634" s="14" t="s">
        <v>3182</v>
      </c>
      <c r="B634" s="15">
        <v>46096</v>
      </c>
      <c r="C634" s="16" t="s">
        <v>977</v>
      </c>
      <c r="D634" s="16" t="str">
        <f>_xlfn.XLOOKUP(Sales_Transactions!$C634,Customer!$A$2:$A$701,Customer!$B$2:$B$701,"Missing")</f>
        <v>Mala Nair</v>
      </c>
      <c r="E634" s="38" t="str">
        <f>_xlfn.XLOOKUP(Table14[[#This Row],[Customer_ID]],Table10[Customer_ID],Table10[Membership],"Missing Membership")</f>
        <v>Gold</v>
      </c>
      <c r="F634" s="14" t="s">
        <v>665</v>
      </c>
      <c r="G634" s="16" t="str">
        <f>_xlfn.XLOOKUP(Sales_Transactions!$F634,Products!$A$2:$A$151,Products!$B$2:$B$151,"missing product")</f>
        <v>Aachi Ponni Rice 500g</v>
      </c>
      <c r="H634" s="16" t="str">
        <f>_xlfn.XLOOKUP(Sales_Transactions!$F634,Table9[Product_ID],Table9[Category],"Missing Catogory")</f>
        <v>Rice</v>
      </c>
      <c r="I634" s="16" t="s">
        <v>297</v>
      </c>
      <c r="J634" s="16" t="str">
        <f>_xlfn.XLOOKUP(Sales_Transactions!$I634,Store!$A$2:$A$181,Store!$B$2:$B$181,"Missing Store")</f>
        <v>FreshMart Kochi Circle</v>
      </c>
      <c r="K634" s="16" t="str">
        <f>_xlfn.XLOOKUP(Sales_Transactions!$I634,Store!$A$2:$A$181,Store!$D$2:$D$181,"East")</f>
        <v>South</v>
      </c>
      <c r="L634" s="16" t="s">
        <v>1714</v>
      </c>
      <c r="M634" s="16" t="s">
        <v>5067</v>
      </c>
      <c r="N634" s="16" t="str">
        <f>_xlfn.XLOOKUP(Sales_Transactions!$L634,Table12[Employee_ID],Table12[Department],"Missing Department")</f>
        <v>Sales</v>
      </c>
      <c r="O634" s="16">
        <v>4</v>
      </c>
      <c r="P634" s="17">
        <v>423.73</v>
      </c>
      <c r="Q634" s="16">
        <v>5</v>
      </c>
      <c r="R634" s="17">
        <v>84.75</v>
      </c>
      <c r="S634" s="17">
        <v>1851.7</v>
      </c>
      <c r="T634" s="17">
        <v>1279.6400000000001</v>
      </c>
      <c r="U634" s="17">
        <v>572.05999999999995</v>
      </c>
      <c r="V634" s="16" t="s">
        <v>47</v>
      </c>
      <c r="W634" s="16" t="s">
        <v>24</v>
      </c>
      <c r="X634" s="16" t="s">
        <v>25</v>
      </c>
      <c r="Y634" s="16" t="s">
        <v>1395</v>
      </c>
      <c r="Z634" s="16" t="s">
        <v>27</v>
      </c>
    </row>
    <row r="635" spans="1:26" x14ac:dyDescent="0.3">
      <c r="A635" s="10" t="s">
        <v>3184</v>
      </c>
      <c r="B635" s="11">
        <v>45757</v>
      </c>
      <c r="C635" s="12" t="s">
        <v>1360</v>
      </c>
      <c r="D635" s="12" t="str">
        <f>_xlfn.XLOOKUP(Sales_Transactions!$C635,Customer!$A$2:$A$701,Customer!$B$2:$B$701,"Missing")</f>
        <v>Vijay Nair</v>
      </c>
      <c r="E635" s="39" t="str">
        <f>_xlfn.XLOOKUP(Table14[[#This Row],[Customer_ID]],Table10[Customer_ID],Table10[Membership],"Missing Membership")</f>
        <v>Bronze</v>
      </c>
      <c r="F635" s="10" t="s">
        <v>302</v>
      </c>
      <c r="G635" s="12" t="str">
        <f>_xlfn.XLOOKUP(Sales_Transactions!$F635,Products!$A$2:$A$151,Products!$B$2:$B$151,"missing product")</f>
        <v>Harvest Gold Cookies 500g</v>
      </c>
      <c r="H635" s="12" t="str">
        <f>_xlfn.XLOOKUP(Sales_Transactions!$F635,Table9[Product_ID],Table9[Category],"Missing Catogory")</f>
        <v>Bakery</v>
      </c>
      <c r="I635" s="12" t="s">
        <v>426</v>
      </c>
      <c r="J635" s="12" t="str">
        <f>_xlfn.XLOOKUP(Sales_Transactions!$I635,Store!$A$2:$A$181,Store!$B$2:$B$181,"Missing Store")</f>
        <v>FreshMart Madurai Junction</v>
      </c>
      <c r="K635" s="12" t="str">
        <f>_xlfn.XLOOKUP(Sales_Transactions!$I635,Store!$A$2:$A$181,Store!$D$2:$D$181,"East")</f>
        <v>South</v>
      </c>
      <c r="L635" s="12" t="s">
        <v>427</v>
      </c>
      <c r="M635" s="12" t="s">
        <v>6170</v>
      </c>
      <c r="N635" s="12" t="str">
        <f>_xlfn.XLOOKUP(Sales_Transactions!$L635,Table12[Employee_ID],Table12[Department],"Missing Department")</f>
        <v>Billing</v>
      </c>
      <c r="O635" s="12">
        <v>1</v>
      </c>
      <c r="P635" s="13">
        <v>343.56</v>
      </c>
      <c r="Q635" s="12">
        <v>15</v>
      </c>
      <c r="R635" s="13">
        <v>51.53</v>
      </c>
      <c r="S635" s="13">
        <v>292.02999999999997</v>
      </c>
      <c r="T635" s="13">
        <v>216.32</v>
      </c>
      <c r="U635" s="13">
        <v>75.709999999999994</v>
      </c>
      <c r="V635" s="12" t="s">
        <v>47</v>
      </c>
      <c r="W635" s="12" t="s">
        <v>24</v>
      </c>
      <c r="X635" s="12" t="s">
        <v>25</v>
      </c>
      <c r="Y635" s="12" t="s">
        <v>3185</v>
      </c>
      <c r="Z635" s="12" t="s">
        <v>49</v>
      </c>
    </row>
    <row r="636" spans="1:26" x14ac:dyDescent="0.3">
      <c r="A636" s="14" t="s">
        <v>3193</v>
      </c>
      <c r="B636" s="15">
        <v>45887</v>
      </c>
      <c r="C636" s="16" t="s">
        <v>1000</v>
      </c>
      <c r="D636" s="16" t="str">
        <f>_xlfn.XLOOKUP(Sales_Transactions!$C636,Customer!$A$2:$A$701,Customer!$B$2:$B$701,"Missing")</f>
        <v>Eswari Achari</v>
      </c>
      <c r="E636" s="38" t="str">
        <f>_xlfn.XLOOKUP(Table14[[#This Row],[Customer_ID]],Table10[Customer_ID],Table10[Membership],"Missing Membership")</f>
        <v>Silver</v>
      </c>
      <c r="F636" s="14" t="s">
        <v>414</v>
      </c>
      <c r="G636" s="16" t="str">
        <f>_xlfn.XLOOKUP(Sales_Transactions!$F636,Products!$A$2:$A$151,Products!$B$2:$B$151,"missing product")</f>
        <v>Local Farm Fresh Vegetables 250ml</v>
      </c>
      <c r="H636" s="16" t="str">
        <f>_xlfn.XLOOKUP(Sales_Transactions!$F636,Table9[Product_ID],Table9[Category],"Missing Catogory")</f>
        <v>Vegetables</v>
      </c>
      <c r="I636" s="16" t="s">
        <v>120</v>
      </c>
      <c r="J636" s="16" t="str">
        <f>_xlfn.XLOOKUP(Sales_Transactions!$I636,Store!$A$2:$A$181,Store!$B$2:$B$181,"Missing Store")</f>
        <v>FreshMart Tiruppur Plaza</v>
      </c>
      <c r="K636" s="16" t="str">
        <f>_xlfn.XLOOKUP(Sales_Transactions!$I636,Store!$A$2:$A$181,Store!$D$2:$D$181,"East")</f>
        <v>South</v>
      </c>
      <c r="L636" s="16" t="s">
        <v>534</v>
      </c>
      <c r="M636" s="16" t="s">
        <v>6294</v>
      </c>
      <c r="N636" s="16" t="str">
        <f>_xlfn.XLOOKUP(Sales_Transactions!$L636,Table12[Employee_ID],Table12[Department],"Missing Department")</f>
        <v>Sales</v>
      </c>
      <c r="O636" s="16">
        <v>4</v>
      </c>
      <c r="P636" s="17">
        <v>96.72</v>
      </c>
      <c r="Q636" s="16">
        <v>5</v>
      </c>
      <c r="R636" s="17">
        <v>19.34</v>
      </c>
      <c r="S636" s="17">
        <v>367.54</v>
      </c>
      <c r="T636" s="17">
        <v>319.27999999999997</v>
      </c>
      <c r="U636" s="17">
        <v>48.26</v>
      </c>
      <c r="V636" s="16" t="s">
        <v>47</v>
      </c>
      <c r="W636" s="16" t="s">
        <v>24</v>
      </c>
      <c r="X636" s="16" t="s">
        <v>25</v>
      </c>
      <c r="Y636" s="16" t="s">
        <v>2369</v>
      </c>
      <c r="Z636" s="16" t="s">
        <v>49</v>
      </c>
    </row>
    <row r="637" spans="1:26" x14ac:dyDescent="0.3">
      <c r="A637" s="10" t="s">
        <v>3195</v>
      </c>
      <c r="B637" s="11">
        <v>45855</v>
      </c>
      <c r="C637" s="12" t="s">
        <v>2738</v>
      </c>
      <c r="D637" s="12" t="str">
        <f>_xlfn.XLOOKUP(Sales_Transactions!$C637,Customer!$A$2:$A$701,Customer!$B$2:$B$701,"Missing")</f>
        <v>Karthik Kumar</v>
      </c>
      <c r="E637" s="39" t="str">
        <f>_xlfn.XLOOKUP(Table14[[#This Row],[Customer_ID]],Table10[Customer_ID],Table10[Membership],"Missing Membership")</f>
        <v>Silver</v>
      </c>
      <c r="F637" s="10" t="s">
        <v>59</v>
      </c>
      <c r="G637" s="12" t="str">
        <f>_xlfn.XLOOKUP(Sales_Transactions!$F637,Products!$A$2:$A$151,Products!$B$2:$B$151,"missing product")</f>
        <v>Nescafe Coffee Pack</v>
      </c>
      <c r="H637" s="12" t="str">
        <f>_xlfn.XLOOKUP(Sales_Transactions!$F637,Table9[Product_ID],Table9[Category],"Missing Catogory")</f>
        <v>Beverages</v>
      </c>
      <c r="I637" s="12" t="s">
        <v>420</v>
      </c>
      <c r="J637" s="12" t="str">
        <f>_xlfn.XLOOKUP(Sales_Transactions!$I637,Store!$A$2:$A$181,Store!$B$2:$B$181,"Missing Store")</f>
        <v>FreshMart Chennai Complex</v>
      </c>
      <c r="K637" s="12" t="str">
        <f>_xlfn.XLOOKUP(Sales_Transactions!$I637,Store!$A$2:$A$181,Store!$D$2:$D$181,"East")</f>
        <v>South</v>
      </c>
      <c r="L637" s="12" t="s">
        <v>786</v>
      </c>
      <c r="M637" s="12" t="s">
        <v>4657</v>
      </c>
      <c r="N637" s="12" t="str">
        <f>_xlfn.XLOOKUP(Sales_Transactions!$L637,Table12[Employee_ID],Table12[Department],"Missing Department")</f>
        <v>Sales</v>
      </c>
      <c r="O637" s="12">
        <v>4</v>
      </c>
      <c r="P637" s="13">
        <v>342.46</v>
      </c>
      <c r="Q637" s="12">
        <v>5</v>
      </c>
      <c r="R637" s="13">
        <v>68.489999999999995</v>
      </c>
      <c r="S637" s="13">
        <v>1301.3499999999999</v>
      </c>
      <c r="T637" s="13">
        <v>1087.1199999999999</v>
      </c>
      <c r="U637" s="13">
        <v>214.23</v>
      </c>
      <c r="V637" s="12" t="s">
        <v>47</v>
      </c>
      <c r="W637" s="12" t="s">
        <v>345</v>
      </c>
      <c r="X637" s="12" t="s">
        <v>25</v>
      </c>
      <c r="Y637" s="12" t="s">
        <v>1132</v>
      </c>
      <c r="Z637" s="12" t="s">
        <v>49</v>
      </c>
    </row>
    <row r="638" spans="1:26" x14ac:dyDescent="0.3">
      <c r="A638" s="14" t="s">
        <v>3197</v>
      </c>
      <c r="B638" s="15">
        <v>45868</v>
      </c>
      <c r="C638" s="16" t="s">
        <v>1812</v>
      </c>
      <c r="D638" s="16" t="str">
        <f>_xlfn.XLOOKUP(Sales_Transactions!$C638,Customer!$A$2:$A$701,Customer!$B$2:$B$701,"Missing")</f>
        <v>Thenmozhi Rao</v>
      </c>
      <c r="E638" s="38" t="str">
        <f>_xlfn.XLOOKUP(Table14[[#This Row],[Customer_ID]],Table10[Customer_ID],Table10[Membership],"Missing Membership")</f>
        <v>gold</v>
      </c>
      <c r="F638" s="14" t="s">
        <v>326</v>
      </c>
      <c r="G638" s="16" t="str">
        <f>_xlfn.XLOOKUP(Sales_Transactions!$F638,Products!$A$2:$A$151,Products!$B$2:$B$151,"missing product")</f>
        <v>Local Farm Fresh Vegetables 200g v2</v>
      </c>
      <c r="H638" s="16" t="str">
        <f>_xlfn.XLOOKUP(Sales_Transactions!$F638,Table9[Product_ID],Table9[Category],"Missing Catogory")</f>
        <v>Vegetables</v>
      </c>
      <c r="I638" s="16" t="s">
        <v>1322</v>
      </c>
      <c r="J638" s="16" t="str">
        <f>_xlfn.XLOOKUP(Sales_Transactions!$I638,Store!$A$2:$A$181,Store!$B$2:$B$181,"Missing Store")</f>
        <v>FreshMart Madurai Point</v>
      </c>
      <c r="K638" s="16" t="str">
        <f>_xlfn.XLOOKUP(Sales_Transactions!$I638,Store!$A$2:$A$181,Store!$D$2:$D$181,"East")</f>
        <v>South</v>
      </c>
      <c r="L638" s="16" t="s">
        <v>1584</v>
      </c>
      <c r="M638" s="16" t="s">
        <v>6223</v>
      </c>
      <c r="N638" s="16" t="str">
        <f>_xlfn.XLOOKUP(Sales_Transactions!$L638,Table12[Employee_ID],Table12[Department],"Missing Department")</f>
        <v>Sales</v>
      </c>
      <c r="O638" s="16">
        <v>4</v>
      </c>
      <c r="P638" s="17">
        <v>400.33</v>
      </c>
      <c r="Q638" s="16">
        <v>5</v>
      </c>
      <c r="R638" s="17">
        <v>80.069999999999993</v>
      </c>
      <c r="S638" s="17">
        <v>1521.25</v>
      </c>
      <c r="T638" s="17">
        <v>1363.6</v>
      </c>
      <c r="U638" s="17">
        <v>157.65</v>
      </c>
      <c r="V638" s="16" t="s">
        <v>47</v>
      </c>
      <c r="W638" s="16" t="s">
        <v>24</v>
      </c>
      <c r="X638" s="16" t="s">
        <v>25</v>
      </c>
      <c r="Y638" s="16" t="s">
        <v>1968</v>
      </c>
      <c r="Z638" s="16" t="s">
        <v>49</v>
      </c>
    </row>
    <row r="639" spans="1:26" x14ac:dyDescent="0.3">
      <c r="A639" s="10" t="s">
        <v>3198</v>
      </c>
      <c r="B639" s="11">
        <v>45757</v>
      </c>
      <c r="C639" s="12" t="s">
        <v>3199</v>
      </c>
      <c r="D639" s="12" t="str">
        <f>_xlfn.XLOOKUP(Sales_Transactions!$C639,Customer!$A$2:$A$701,Customer!$B$2:$B$701,"Missing")</f>
        <v>Vijay Chandran</v>
      </c>
      <c r="E639" s="39" t="str">
        <f>_xlfn.XLOOKUP(Table14[[#This Row],[Customer_ID]],Table10[Customer_ID],Table10[Membership],"Missing Membership")</f>
        <v>Gold</v>
      </c>
      <c r="F639" s="10" t="s">
        <v>707</v>
      </c>
      <c r="G639" s="12" t="str">
        <f>_xlfn.XLOOKUP(Sales_Transactions!$F639,Products!$A$2:$A$151,Products!$B$2:$B$151,"missing product")</f>
        <v>Lays Chocolates Combo</v>
      </c>
      <c r="H639" s="12" t="str">
        <f>_xlfn.XLOOKUP(Sales_Transactions!$F639,Table9[Product_ID],Table9[Category],"Missing Catogory")</f>
        <v>Snacks</v>
      </c>
      <c r="I639" s="12" t="s">
        <v>400</v>
      </c>
      <c r="J639" s="12" t="str">
        <f>_xlfn.XLOOKUP(Sales_Transactions!$I639,Store!$A$2:$A$181,Store!$B$2:$B$181,"Missing Store")</f>
        <v>FreshMart Chennai Junction</v>
      </c>
      <c r="K639" s="12" t="str">
        <f>_xlfn.XLOOKUP(Sales_Transactions!$I639,Store!$A$2:$A$181,Store!$D$2:$D$181,"East")</f>
        <v>South</v>
      </c>
      <c r="L639" s="12" t="s">
        <v>401</v>
      </c>
      <c r="M639" s="12" t="s">
        <v>6242</v>
      </c>
      <c r="N639" s="12" t="str">
        <f>_xlfn.XLOOKUP(Sales_Transactions!$L639,Table12[Employee_ID],Table12[Department],"Missing Department")</f>
        <v>Billing</v>
      </c>
      <c r="O639" s="12">
        <v>3</v>
      </c>
      <c r="P639" s="13">
        <v>520.96</v>
      </c>
      <c r="Q639" s="12">
        <v>15</v>
      </c>
      <c r="R639" s="13">
        <v>234.43</v>
      </c>
      <c r="S639" s="13">
        <v>1328.45</v>
      </c>
      <c r="T639" s="13">
        <v>1031.67</v>
      </c>
      <c r="U639" s="13">
        <v>296.77999999999997</v>
      </c>
      <c r="V639" s="12" t="s">
        <v>47</v>
      </c>
      <c r="W639" s="12" t="s">
        <v>24</v>
      </c>
      <c r="X639" s="12" t="s">
        <v>25</v>
      </c>
      <c r="Y639" s="12" t="s">
        <v>2417</v>
      </c>
      <c r="Z639" s="12" t="s">
        <v>49</v>
      </c>
    </row>
    <row r="640" spans="1:26" x14ac:dyDescent="0.3">
      <c r="A640" s="14" t="s">
        <v>3208</v>
      </c>
      <c r="B640" s="15">
        <v>45778</v>
      </c>
      <c r="C640" s="16" t="s">
        <v>3209</v>
      </c>
      <c r="D640" s="16" t="str">
        <f>_xlfn.XLOOKUP(Sales_Transactions!$C640,Customer!$A$2:$A$701,Customer!$B$2:$B$701,"Missing")</f>
        <v>Banu Naicker</v>
      </c>
      <c r="E640" s="38" t="str">
        <f>_xlfn.XLOOKUP(Table14[[#This Row],[Customer_ID]],Table10[Customer_ID],Table10[Membership],"Missing Membership")</f>
        <v>Bronze</v>
      </c>
      <c r="F640" s="14" t="s">
        <v>302</v>
      </c>
      <c r="G640" s="16" t="str">
        <f>_xlfn.XLOOKUP(Sales_Transactions!$F640,Products!$A$2:$A$151,Products!$B$2:$B$151,"missing product")</f>
        <v>Harvest Gold Cookies 500g</v>
      </c>
      <c r="H640" s="16" t="str">
        <f>_xlfn.XLOOKUP(Sales_Transactions!$F640,Table9[Product_ID],Table9[Category],"Missing Catogory")</f>
        <v>Bakery</v>
      </c>
      <c r="I640" s="16" t="s">
        <v>102</v>
      </c>
      <c r="J640" s="16" t="str">
        <f>_xlfn.XLOOKUP(Sales_Transactions!$I640,Store!$A$2:$A$181,Store!$B$2:$B$181,"Missing Store")</f>
        <v>FreshMart Erode Point</v>
      </c>
      <c r="K640" s="16" t="str">
        <f>_xlfn.XLOOKUP(Sales_Transactions!$I640,Store!$A$2:$A$181,Store!$D$2:$D$181,"East")</f>
        <v>South</v>
      </c>
      <c r="L640" s="16" t="s">
        <v>103</v>
      </c>
      <c r="M640" s="16" t="s">
        <v>6336</v>
      </c>
      <c r="N640" s="16" t="str">
        <f>_xlfn.XLOOKUP(Sales_Transactions!$L640,Table12[Employee_ID],Table12[Department],"Missing Department")</f>
        <v>Sales</v>
      </c>
      <c r="O640" s="16">
        <v>2</v>
      </c>
      <c r="P640" s="17">
        <v>343.56</v>
      </c>
      <c r="Q640" s="16">
        <v>0</v>
      </c>
      <c r="R640" s="17">
        <v>0</v>
      </c>
      <c r="S640" s="17">
        <v>687.12</v>
      </c>
      <c r="T640" s="17">
        <v>432.64</v>
      </c>
      <c r="U640" s="17">
        <v>254.48</v>
      </c>
      <c r="V640" s="16" t="s">
        <v>47</v>
      </c>
      <c r="W640" s="16" t="s">
        <v>24</v>
      </c>
      <c r="X640" s="16" t="s">
        <v>25</v>
      </c>
      <c r="Y640" s="16" t="s">
        <v>3099</v>
      </c>
      <c r="Z640" s="16" t="s">
        <v>49</v>
      </c>
    </row>
    <row r="641" spans="1:26" x14ac:dyDescent="0.3">
      <c r="A641" s="10" t="s">
        <v>3212</v>
      </c>
      <c r="B641" s="11">
        <v>45816</v>
      </c>
      <c r="C641" s="12" t="s">
        <v>579</v>
      </c>
      <c r="D641" s="12" t="str">
        <f>_xlfn.XLOOKUP(Sales_Transactions!$C641,Customer!$A$2:$A$701,Customer!$B$2:$B$701,"Missing")</f>
        <v>Usha Raj</v>
      </c>
      <c r="E641" s="39" t="str">
        <f>_xlfn.XLOOKUP(Table14[[#This Row],[Customer_ID]],Table10[Customer_ID],Table10[Membership],"Missing Membership")</f>
        <v>Gold</v>
      </c>
      <c r="F641" s="10" t="s">
        <v>750</v>
      </c>
      <c r="G641" s="12" t="str">
        <f>_xlfn.XLOOKUP(Sales_Transactions!$F641,Products!$A$2:$A$151,Products!$B$2:$B$151,"missing product")</f>
        <v>Amul Frozen Vegetables 500g</v>
      </c>
      <c r="H641" s="12" t="str">
        <f>_xlfn.XLOOKUP(Sales_Transactions!$F641,Table9[Product_ID],Table9[Category],"Missing Catogory")</f>
        <v>Frozen Foods</v>
      </c>
      <c r="I641" s="12" t="s">
        <v>2303</v>
      </c>
      <c r="J641" s="12" t="str">
        <f>_xlfn.XLOOKUP(Sales_Transactions!$I641,Store!$A$2:$A$181,Store!$B$2:$B$181,"Missing Store")</f>
        <v>FreshMart Chandigarh Plaza</v>
      </c>
      <c r="K641" s="12" t="str">
        <f>_xlfn.XLOOKUP(Sales_Transactions!$I641,Store!$A$2:$A$181,Store!$D$2:$D$181,"East")</f>
        <v>North</v>
      </c>
      <c r="L641" s="12" t="s">
        <v>3213</v>
      </c>
      <c r="M641" s="12" t="s">
        <v>6207</v>
      </c>
      <c r="N641" s="12" t="str">
        <f>_xlfn.XLOOKUP(Sales_Transactions!$L641,Table12[Employee_ID],Table12[Department],"Missing Department")</f>
        <v>Operations</v>
      </c>
      <c r="O641" s="12">
        <v>7</v>
      </c>
      <c r="P641" s="13">
        <v>158.4</v>
      </c>
      <c r="Q641" s="12">
        <v>5</v>
      </c>
      <c r="R641" s="13">
        <v>55.44</v>
      </c>
      <c r="S641" s="13">
        <v>1211.3599999999999</v>
      </c>
      <c r="T641" s="13">
        <v>892.36</v>
      </c>
      <c r="U641" s="13">
        <v>319</v>
      </c>
      <c r="V641" s="12" t="s">
        <v>47</v>
      </c>
      <c r="W641" s="12" t="s">
        <v>24</v>
      </c>
      <c r="X641" s="12" t="s">
        <v>55</v>
      </c>
      <c r="Y641" s="12" t="s">
        <v>3214</v>
      </c>
      <c r="Z641" s="12" t="s">
        <v>27</v>
      </c>
    </row>
    <row r="642" spans="1:26" x14ac:dyDescent="0.3">
      <c r="A642" s="14" t="s">
        <v>3228</v>
      </c>
      <c r="B642" s="15">
        <v>45759</v>
      </c>
      <c r="C642" s="16" t="s">
        <v>1497</v>
      </c>
      <c r="D642" s="16" t="str">
        <f>_xlfn.XLOOKUP(Sales_Transactions!$C642,Customer!$A$2:$A$701,Customer!$B$2:$B$701,"Missing")</f>
        <v>Uma Pandian</v>
      </c>
      <c r="E642" s="38" t="str">
        <f>_xlfn.XLOOKUP(Table14[[#This Row],[Customer_ID]],Table10[Customer_ID],Table10[Membership],"Missing Membership")</f>
        <v>Bronze</v>
      </c>
      <c r="F642" s="14" t="s">
        <v>502</v>
      </c>
      <c r="G642" s="16" t="str">
        <f>_xlfn.XLOOKUP(Sales_Transactions!$F642,Products!$A$2:$A$151,Products!$B$2:$B$151,"missing product")</f>
        <v>Coca-Cola Coffee 500g</v>
      </c>
      <c r="H642" s="16" t="str">
        <f>_xlfn.XLOOKUP(Sales_Transactions!$F642,Table9[Product_ID],Table9[Category],"Missing Catogory")</f>
        <v>Beverages</v>
      </c>
      <c r="I642" s="16" t="s">
        <v>566</v>
      </c>
      <c r="J642" s="16" t="str">
        <f>_xlfn.XLOOKUP(Sales_Transactions!$I642,Store!$A$2:$A$181,Store!$B$2:$B$181,"Missing Store")</f>
        <v>FreshMart Hyderabad Extension</v>
      </c>
      <c r="K642" s="16" t="str">
        <f>_xlfn.XLOOKUP(Sales_Transactions!$I642,Store!$A$2:$A$181,Store!$D$2:$D$181,"East")</f>
        <v>South</v>
      </c>
      <c r="L642" s="16" t="s">
        <v>639</v>
      </c>
      <c r="M642" s="16" t="s">
        <v>6303</v>
      </c>
      <c r="N642" s="16" t="str">
        <f>_xlfn.XLOOKUP(Sales_Transactions!$L642,Table12[Employee_ID],Table12[Department],"Missing Department")</f>
        <v>Store Manager</v>
      </c>
      <c r="O642" s="16">
        <v>3</v>
      </c>
      <c r="P642" s="17">
        <v>503.36</v>
      </c>
      <c r="Q642" s="16">
        <v>5</v>
      </c>
      <c r="R642" s="17">
        <v>75.5</v>
      </c>
      <c r="S642" s="17">
        <v>1649.77</v>
      </c>
      <c r="T642" s="17">
        <v>1169.4000000000001</v>
      </c>
      <c r="U642" s="17">
        <v>480.37</v>
      </c>
      <c r="V642" s="16" t="s">
        <v>47</v>
      </c>
      <c r="W642" s="16" t="s">
        <v>24</v>
      </c>
      <c r="X642" s="16" t="s">
        <v>25</v>
      </c>
      <c r="Y642" s="16" t="s">
        <v>787</v>
      </c>
      <c r="Z642" s="16" t="s">
        <v>27</v>
      </c>
    </row>
    <row r="643" spans="1:26" x14ac:dyDescent="0.3">
      <c r="A643" s="10" t="s">
        <v>3248</v>
      </c>
      <c r="B643" s="11">
        <v>46065</v>
      </c>
      <c r="C643" s="12" t="s">
        <v>1794</v>
      </c>
      <c r="D643" s="12" t="str">
        <f>_xlfn.XLOOKUP(Sales_Transactions!$C643,Customer!$A$2:$A$701,Customer!$B$2:$B$701,"Missing")</f>
        <v>Dhanya Varma</v>
      </c>
      <c r="E643" s="39" t="str">
        <f>_xlfn.XLOOKUP(Table14[[#This Row],[Customer_ID]],Table10[Customer_ID],Table10[Membership],"Missing Membership")</f>
        <v>Bronze</v>
      </c>
      <c r="F643" s="10" t="s">
        <v>529</v>
      </c>
      <c r="G643" s="12" t="str">
        <f>_xlfn.XLOOKUP(Sales_Transactions!$F643,Products!$A$2:$A$151,Products!$B$2:$B$151,"missing product")</f>
        <v>Cadbury Biscuits Pack</v>
      </c>
      <c r="H643" s="12" t="str">
        <f>_xlfn.XLOOKUP(Sales_Transactions!$F643,Table9[Product_ID],Table9[Category],"Missing Catogory")</f>
        <v>Snacks</v>
      </c>
      <c r="I643" s="12" t="s">
        <v>1059</v>
      </c>
      <c r="J643" s="12" t="str">
        <f>_xlfn.XLOOKUP(Sales_Transactions!$I643,Store!$A$2:$A$181,Store!$B$2:$B$181,"Missing Store")</f>
        <v>FreshMart Coimbatore Colony</v>
      </c>
      <c r="K643" s="12" t="str">
        <f>_xlfn.XLOOKUP(Sales_Transactions!$I643,Store!$A$2:$A$181,Store!$D$2:$D$181,"East")</f>
        <v>West</v>
      </c>
      <c r="L643" s="12" t="s">
        <v>304</v>
      </c>
      <c r="M643" s="12" t="s">
        <v>5564</v>
      </c>
      <c r="N643" s="12" t="str">
        <f>_xlfn.XLOOKUP(Sales_Transactions!$L643,Table12[Employee_ID],Table12[Department],"Missing Department")</f>
        <v>Billing</v>
      </c>
      <c r="O643" s="12">
        <v>4</v>
      </c>
      <c r="P643" s="13">
        <v>125.15</v>
      </c>
      <c r="Q643" s="12">
        <v>20</v>
      </c>
      <c r="R643" s="13">
        <v>100.12</v>
      </c>
      <c r="S643" s="13">
        <v>400.48</v>
      </c>
      <c r="T643" s="13">
        <v>382.8</v>
      </c>
      <c r="U643" s="13">
        <v>17.68</v>
      </c>
      <c r="V643" s="12" t="s">
        <v>47</v>
      </c>
      <c r="W643" s="12" t="s">
        <v>24</v>
      </c>
      <c r="X643" s="12" t="s">
        <v>55</v>
      </c>
      <c r="Y643" s="12" t="s">
        <v>3247</v>
      </c>
      <c r="Z643" s="12" t="s">
        <v>49</v>
      </c>
    </row>
    <row r="644" spans="1:26" x14ac:dyDescent="0.3">
      <c r="A644" s="14" t="s">
        <v>3250</v>
      </c>
      <c r="B644" s="15">
        <v>45892</v>
      </c>
      <c r="C644" s="16" t="s">
        <v>1095</v>
      </c>
      <c r="D644" s="16" t="str">
        <f>_xlfn.XLOOKUP(Sales_Transactions!$C644,Customer!$A$2:$A$701,Customer!$B$2:$B$701,"Missing")</f>
        <v>Thenmozhi Sharma</v>
      </c>
      <c r="E644" s="38" t="str">
        <f>_xlfn.XLOOKUP(Table14[[#This Row],[Customer_ID]],Table10[Customer_ID],Table10[Membership],"Missing Membership")</f>
        <v>Silver</v>
      </c>
      <c r="F644" s="14" t="s">
        <v>2387</v>
      </c>
      <c r="G644" s="16" t="str">
        <f>_xlfn.XLOOKUP(Sales_Transactions!$F644,Products!$A$2:$A$151,Products!$B$2:$B$151,"missing product")</f>
        <v>Aachi Basmati Rice 200g</v>
      </c>
      <c r="H644" s="16" t="str">
        <f>_xlfn.XLOOKUP(Sales_Transactions!$F644,Table9[Product_ID],Table9[Category],"Missing Catogory")</f>
        <v>Rice</v>
      </c>
      <c r="I644" s="16" t="s">
        <v>1232</v>
      </c>
      <c r="J644" s="16" t="str">
        <f>_xlfn.XLOOKUP(Sales_Transactions!$I644,Store!$A$2:$A$181,Store!$B$2:$B$181,"Missing Store")</f>
        <v>FreshMart Tiruppur Towers</v>
      </c>
      <c r="K644" s="16" t="str">
        <f>_xlfn.XLOOKUP(Sales_Transactions!$I644,Store!$A$2:$A$181,Store!$D$2:$D$181,"East")</f>
        <v>South</v>
      </c>
      <c r="L644" s="16" t="s">
        <v>928</v>
      </c>
      <c r="M644" s="16" t="s">
        <v>6368</v>
      </c>
      <c r="N644" s="16" t="str">
        <f>_xlfn.XLOOKUP(Sales_Transactions!$L644,Table12[Employee_ID],Table12[Department],"Missing Department")</f>
        <v>Billing</v>
      </c>
      <c r="O644" s="16">
        <v>1</v>
      </c>
      <c r="P644" s="17">
        <v>150.04</v>
      </c>
      <c r="Q644" s="16">
        <v>0</v>
      </c>
      <c r="R644" s="17">
        <v>0</v>
      </c>
      <c r="S644" s="17">
        <v>172.55</v>
      </c>
      <c r="T644" s="17">
        <v>127.98</v>
      </c>
      <c r="U644" s="17">
        <v>44.57</v>
      </c>
      <c r="V644" s="16" t="s">
        <v>47</v>
      </c>
      <c r="W644" s="16" t="s">
        <v>24</v>
      </c>
      <c r="X644" s="16" t="s">
        <v>25</v>
      </c>
      <c r="Y644" s="16" t="s">
        <v>888</v>
      </c>
      <c r="Z644" s="16" t="s">
        <v>27</v>
      </c>
    </row>
    <row r="645" spans="1:26" x14ac:dyDescent="0.3">
      <c r="A645" s="10" t="s">
        <v>3251</v>
      </c>
      <c r="B645" s="11">
        <v>45873</v>
      </c>
      <c r="C645" s="12" t="s">
        <v>2360</v>
      </c>
      <c r="D645" s="12" t="str">
        <f>_xlfn.XLOOKUP(Sales_Transactions!$C645,Customer!$A$2:$A$701,Customer!$B$2:$B$701,"Missing")</f>
        <v>Esha Krishnan</v>
      </c>
      <c r="E645" s="39" t="str">
        <f>_xlfn.XLOOKUP(Table14[[#This Row],[Customer_ID]],Table10[Customer_ID],Table10[Membership],"Missing Membership")</f>
        <v>Gold</v>
      </c>
      <c r="F645" s="10" t="s">
        <v>414</v>
      </c>
      <c r="G645" s="12" t="str">
        <f>_xlfn.XLOOKUP(Sales_Transactions!$F645,Products!$A$2:$A$151,Products!$B$2:$B$151,"missing product")</f>
        <v>Local Farm Fresh Vegetables 250ml</v>
      </c>
      <c r="H645" s="12" t="str">
        <f>_xlfn.XLOOKUP(Sales_Transactions!$F645,Table9[Product_ID],Table9[Category],"Missing Catogory")</f>
        <v>Vegetables</v>
      </c>
      <c r="I645" s="12" t="s">
        <v>1816</v>
      </c>
      <c r="J645" s="12" t="str">
        <f>_xlfn.XLOOKUP(Sales_Transactions!$I645,Store!$A$2:$A$181,Store!$B$2:$B$181,"Missing Store")</f>
        <v>FreshMart Lucknow Junction</v>
      </c>
      <c r="K645" s="12" t="str">
        <f>_xlfn.XLOOKUP(Sales_Transactions!$I645,Store!$A$2:$A$181,Store!$D$2:$D$181,"East")</f>
        <v>North</v>
      </c>
      <c r="L645" s="12" t="s">
        <v>1393</v>
      </c>
      <c r="M645" s="12" t="s">
        <v>6267</v>
      </c>
      <c r="N645" s="12" t="str">
        <f>_xlfn.XLOOKUP(Sales_Transactions!$L645,Table12[Employee_ID],Table12[Department],"Missing Department")</f>
        <v>Sales</v>
      </c>
      <c r="O645" s="12">
        <v>8</v>
      </c>
      <c r="P645" s="13">
        <v>99.54</v>
      </c>
      <c r="Q645" s="12">
        <v>0</v>
      </c>
      <c r="R645" s="13">
        <v>0</v>
      </c>
      <c r="S645" s="13">
        <v>796.32</v>
      </c>
      <c r="T645" s="13">
        <v>638.55999999999995</v>
      </c>
      <c r="U645" s="13">
        <v>157.76</v>
      </c>
      <c r="V645" s="12" t="s">
        <v>47</v>
      </c>
      <c r="W645" s="12" t="s">
        <v>24</v>
      </c>
      <c r="X645" s="12" t="s">
        <v>25</v>
      </c>
      <c r="Y645" s="12" t="s">
        <v>1995</v>
      </c>
      <c r="Z645" s="12" t="s">
        <v>49</v>
      </c>
    </row>
    <row r="646" spans="1:26" x14ac:dyDescent="0.3">
      <c r="A646" s="14" t="s">
        <v>3254</v>
      </c>
      <c r="B646" s="15">
        <v>45984</v>
      </c>
      <c r="C646" s="16" t="s">
        <v>2237</v>
      </c>
      <c r="D646" s="16" t="str">
        <f>_xlfn.XLOOKUP(Sales_Transactions!$C646,Customer!$A$2:$A$701,Customer!$B$2:$B$701,"Missing")</f>
        <v>Lakshmi Chandran</v>
      </c>
      <c r="E646" s="38" t="str">
        <f>_xlfn.XLOOKUP(Table14[[#This Row],[Customer_ID]],Table10[Customer_ID],Table10[Membership],"Missing Membership")</f>
        <v>Silver</v>
      </c>
      <c r="F646" s="14" t="s">
        <v>302</v>
      </c>
      <c r="G646" s="16" t="str">
        <f>_xlfn.XLOOKUP(Sales_Transactions!$F646,Products!$A$2:$A$151,Products!$B$2:$B$151,"missing product")</f>
        <v>Harvest Gold Cookies 500g</v>
      </c>
      <c r="H646" s="16" t="str">
        <f>_xlfn.XLOOKUP(Sales_Transactions!$F646,Table9[Product_ID],Table9[Category],"Missing Catogory")</f>
        <v>Bakery</v>
      </c>
      <c r="I646" s="16" t="s">
        <v>270</v>
      </c>
      <c r="J646" s="16" t="str">
        <f>_xlfn.XLOOKUP(Sales_Transactions!$I646,Store!$A$2:$A$181,Store!$B$2:$B$181,"Missing Store")</f>
        <v>FreshMart Ahmedabad Hub</v>
      </c>
      <c r="K646" s="16" t="str">
        <f>_xlfn.XLOOKUP(Sales_Transactions!$I646,Store!$A$2:$A$181,Store!$D$2:$D$181,"East")</f>
        <v>West</v>
      </c>
      <c r="L646" s="16" t="s">
        <v>271</v>
      </c>
      <c r="M646" s="16" t="s">
        <v>5399</v>
      </c>
      <c r="N646" s="16" t="str">
        <f>_xlfn.XLOOKUP(Sales_Transactions!$L646,Table12[Employee_ID],Table12[Department],"Missing Department")</f>
        <v>Billing</v>
      </c>
      <c r="O646" s="16">
        <v>4</v>
      </c>
      <c r="P646" s="17">
        <v>343.56</v>
      </c>
      <c r="Q646" s="16">
        <v>20</v>
      </c>
      <c r="R646" s="17">
        <v>274.85000000000002</v>
      </c>
      <c r="S646" s="17">
        <v>1264.3</v>
      </c>
      <c r="T646" s="17">
        <v>865.28</v>
      </c>
      <c r="U646" s="17">
        <v>399.02</v>
      </c>
      <c r="V646" s="16" t="s">
        <v>47</v>
      </c>
      <c r="W646" s="16" t="s">
        <v>24</v>
      </c>
      <c r="X646" s="16" t="s">
        <v>33</v>
      </c>
      <c r="Y646" s="16" t="s">
        <v>3255</v>
      </c>
      <c r="Z646" s="16" t="s">
        <v>27</v>
      </c>
    </row>
    <row r="647" spans="1:26" x14ac:dyDescent="0.3">
      <c r="A647" s="10" t="s">
        <v>3264</v>
      </c>
      <c r="B647" s="11">
        <v>45879</v>
      </c>
      <c r="C647" s="12" t="s">
        <v>2515</v>
      </c>
      <c r="D647" s="12" t="str">
        <f>_xlfn.XLOOKUP(Sales_Transactions!$C647,Customer!$A$2:$A$701,Customer!$B$2:$B$701,"Missing")</f>
        <v>Kamala Devi</v>
      </c>
      <c r="E647" s="39" t="str">
        <f>_xlfn.XLOOKUP(Table14[[#This Row],[Customer_ID]],Table10[Customer_ID],Table10[Membership],"Missing Membership")</f>
        <v>Bronze</v>
      </c>
      <c r="F647" s="10" t="s">
        <v>314</v>
      </c>
      <c r="G647" s="12" t="str">
        <f>_xlfn.XLOOKUP(Sales_Transactions!$F647,Products!$A$2:$A$151,Products!$B$2:$B$151,"missing product")</f>
        <v>Nescafe Coffee 1kg</v>
      </c>
      <c r="H647" s="12" t="str">
        <f>_xlfn.XLOOKUP(Sales_Transactions!$F647,Table9[Product_ID],Table9[Category],"Missing Catogory")</f>
        <v>Beverages</v>
      </c>
      <c r="I647" s="12" t="s">
        <v>575</v>
      </c>
      <c r="J647" s="12" t="str">
        <f>_xlfn.XLOOKUP(Sales_Transactions!$I647,Store!$A$2:$A$181,Store!$B$2:$B$181,"Missing Store")</f>
        <v>FreshMart Ahmedabad Arcade</v>
      </c>
      <c r="K647" s="12" t="str">
        <f>_xlfn.XLOOKUP(Sales_Transactions!$I647,Store!$A$2:$A$181,Store!$D$2:$D$181,"East")</f>
        <v>West</v>
      </c>
      <c r="L647" s="12" t="s">
        <v>1150</v>
      </c>
      <c r="M647" s="12" t="s">
        <v>6406</v>
      </c>
      <c r="N647" s="12" t="str">
        <f>_xlfn.XLOOKUP(Sales_Transactions!$L647,Table12[Employee_ID],Table12[Department],"Missing Department")</f>
        <v>Cashier</v>
      </c>
      <c r="O647" s="12">
        <v>2</v>
      </c>
      <c r="P647" s="13">
        <v>329.69</v>
      </c>
      <c r="Q647" s="12">
        <v>15</v>
      </c>
      <c r="R647" s="13">
        <v>98.91</v>
      </c>
      <c r="S647" s="13">
        <v>644.54</v>
      </c>
      <c r="T647" s="13">
        <v>494.5</v>
      </c>
      <c r="U647" s="13">
        <v>150.04</v>
      </c>
      <c r="V647" s="12" t="s">
        <v>47</v>
      </c>
      <c r="W647" s="12" t="s">
        <v>24</v>
      </c>
      <c r="X647" s="12" t="s">
        <v>55</v>
      </c>
      <c r="Y647" s="12" t="s">
        <v>1965</v>
      </c>
      <c r="Z647" s="12" t="s">
        <v>27</v>
      </c>
    </row>
    <row r="648" spans="1:26" x14ac:dyDescent="0.3">
      <c r="A648" s="14" t="s">
        <v>3279</v>
      </c>
      <c r="B648" s="15">
        <v>46005</v>
      </c>
      <c r="C648" s="16" t="s">
        <v>1549</v>
      </c>
      <c r="D648" s="16" t="str">
        <f>_xlfn.XLOOKUP(Sales_Transactions!$C648,Customer!$A$2:$A$701,Customer!$B$2:$B$701,"Missing")</f>
        <v>Deepak Pillai</v>
      </c>
      <c r="E648" s="38" t="str">
        <f>_xlfn.XLOOKUP(Table14[[#This Row],[Customer_ID]],Table10[Customer_ID],Table10[Membership],"Missing Membership")</f>
        <v>Gold</v>
      </c>
      <c r="F648" s="14" t="s">
        <v>2548</v>
      </c>
      <c r="G648" s="16" t="str">
        <f>_xlfn.XLOOKUP(Sales_Transactions!$F648,Products!$A$2:$A$151,Products!$B$2:$B$151,"missing product")</f>
        <v>Himalaya Soap 250ml</v>
      </c>
      <c r="H648" s="16" t="str">
        <f>_xlfn.XLOOKUP(Sales_Transactions!$F648,Table9[Product_ID],Table9[Category],"Missing Catogory")</f>
        <v>Personal Care</v>
      </c>
      <c r="I648" s="16" t="s">
        <v>1232</v>
      </c>
      <c r="J648" s="16" t="str">
        <f>_xlfn.XLOOKUP(Sales_Transactions!$I648,Store!$A$2:$A$181,Store!$B$2:$B$181,"Missing Store")</f>
        <v>FreshMart Tiruppur Towers</v>
      </c>
      <c r="K648" s="16" t="str">
        <f>_xlfn.XLOOKUP(Sales_Transactions!$I648,Store!$A$2:$A$181,Store!$D$2:$D$181,"East")</f>
        <v>South</v>
      </c>
      <c r="L648" s="16" t="s">
        <v>928</v>
      </c>
      <c r="M648" s="16" t="s">
        <v>6368</v>
      </c>
      <c r="N648" s="16" t="str">
        <f>_xlfn.XLOOKUP(Sales_Transactions!$L648,Table12[Employee_ID],Table12[Department],"Missing Department")</f>
        <v>Billing</v>
      </c>
      <c r="O648" s="16">
        <v>8</v>
      </c>
      <c r="P648" s="17">
        <v>74.87</v>
      </c>
      <c r="Q648" s="16">
        <v>15</v>
      </c>
      <c r="R648" s="17">
        <v>89.84</v>
      </c>
      <c r="S648" s="17">
        <v>585.49</v>
      </c>
      <c r="T648" s="17">
        <v>434</v>
      </c>
      <c r="U648" s="17">
        <v>151.49</v>
      </c>
      <c r="V648" s="16" t="s">
        <v>47</v>
      </c>
      <c r="W648" s="16" t="s">
        <v>24</v>
      </c>
      <c r="X648" s="16" t="s">
        <v>25</v>
      </c>
      <c r="Y648" s="16" t="s">
        <v>2122</v>
      </c>
      <c r="Z648" s="16" t="s">
        <v>27</v>
      </c>
    </row>
    <row r="649" spans="1:26" x14ac:dyDescent="0.3">
      <c r="A649" s="10" t="s">
        <v>3286</v>
      </c>
      <c r="B649" s="11">
        <v>45901</v>
      </c>
      <c r="C649" s="12" t="s">
        <v>1239</v>
      </c>
      <c r="D649" s="12" t="str">
        <f>_xlfn.XLOOKUP(Sales_Transactions!$C649,Customer!$A$2:$A$701,Customer!$B$2:$B$701,"Missing")</f>
        <v>Anand Reddy</v>
      </c>
      <c r="E649" s="39" t="str">
        <f>_xlfn.XLOOKUP(Table14[[#This Row],[Customer_ID]],Table10[Customer_ID],Table10[Membership],"Missing Membership")</f>
        <v>Gold</v>
      </c>
      <c r="F649" s="10" t="s">
        <v>722</v>
      </c>
      <c r="G649" s="12" t="str">
        <f>_xlfn.XLOOKUP(Sales_Transactions!$F649,Products!$A$2:$A$151,Products!$B$2:$B$151,"missing product")</f>
        <v>Local Farm Fresh Fruits 250ml</v>
      </c>
      <c r="H649" s="12" t="str">
        <f>_xlfn.XLOOKUP(Sales_Transactions!$F649,Table9[Product_ID],Table9[Category],"Missing Catogory")</f>
        <v xml:space="preserve"> Fruits</v>
      </c>
      <c r="I649" s="12" t="s">
        <v>2607</v>
      </c>
      <c r="J649" s="12" t="str">
        <f>_xlfn.XLOOKUP(Sales_Transactions!$I649,Store!$A$2:$A$181,Store!$B$2:$B$181,"Missing Store")</f>
        <v>FreshMart Pune Complex</v>
      </c>
      <c r="K649" s="12" t="str">
        <f>_xlfn.XLOOKUP(Sales_Transactions!$I649,Store!$A$2:$A$181,Store!$D$2:$D$181,"East")</f>
        <v>West</v>
      </c>
      <c r="L649" s="12" t="s">
        <v>2608</v>
      </c>
      <c r="M649" s="12" t="s">
        <v>5750</v>
      </c>
      <c r="N649" s="12" t="str">
        <f>_xlfn.XLOOKUP(Sales_Transactions!$L649,Table12[Employee_ID],Table12[Department],"Missing Department")</f>
        <v>Sales</v>
      </c>
      <c r="O649" s="12">
        <v>4</v>
      </c>
      <c r="P649" s="13">
        <v>407.17</v>
      </c>
      <c r="Q649" s="12">
        <v>5</v>
      </c>
      <c r="R649" s="13">
        <v>81.430000000000007</v>
      </c>
      <c r="S649" s="13">
        <v>1547.25</v>
      </c>
      <c r="T649" s="13">
        <v>1206.28</v>
      </c>
      <c r="U649" s="13">
        <v>340.97</v>
      </c>
      <c r="V649" s="12" t="s">
        <v>47</v>
      </c>
      <c r="W649" s="12" t="s">
        <v>24</v>
      </c>
      <c r="X649" s="12" t="s">
        <v>33</v>
      </c>
      <c r="Y649" s="12" t="s">
        <v>1492</v>
      </c>
      <c r="Z649" s="12" t="s">
        <v>49</v>
      </c>
    </row>
    <row r="650" spans="1:26" x14ac:dyDescent="0.3">
      <c r="A650" s="14" t="s">
        <v>3293</v>
      </c>
      <c r="B650" s="15">
        <v>46056</v>
      </c>
      <c r="C650" s="16" t="s">
        <v>2065</v>
      </c>
      <c r="D650" s="16" t="str">
        <f>_xlfn.XLOOKUP(Sales_Transactions!$C650,Customer!$A$2:$A$701,Customer!$B$2:$B$701,"Missing")</f>
        <v>Gayathri Naicker</v>
      </c>
      <c r="E650" s="38" t="str">
        <f>_xlfn.XLOOKUP(Table14[[#This Row],[Customer_ID]],Table10[Customer_ID],Table10[Membership],"Missing Membership")</f>
        <v>Silver</v>
      </c>
      <c r="F650" s="14" t="s">
        <v>1155</v>
      </c>
      <c r="G650" s="16" t="str">
        <f>_xlfn.XLOOKUP(Sales_Transactions!$F650,Products!$A$2:$A$151,Products!$B$2:$B$151,"missing product")</f>
        <v>Lays Chocolates 1kg</v>
      </c>
      <c r="H650" s="16" t="str">
        <f>_xlfn.XLOOKUP(Sales_Transactions!$F650,Table9[Product_ID],Table9[Category],"Missing Catogory")</f>
        <v>Snacks</v>
      </c>
      <c r="I650" s="16" t="s">
        <v>221</v>
      </c>
      <c r="J650" s="16" t="str">
        <f>_xlfn.XLOOKUP(Sales_Transactions!$I650,Store!$A$2:$A$181,Store!$B$2:$B$181,"Missing Store")</f>
        <v>FreshMart Salem Circle</v>
      </c>
      <c r="K650" s="16" t="str">
        <f>_xlfn.XLOOKUP(Sales_Transactions!$I650,Store!$A$2:$A$181,Store!$D$2:$D$181,"East")</f>
        <v>South</v>
      </c>
      <c r="L650" s="16" t="s">
        <v>1470</v>
      </c>
      <c r="M650" s="16" t="s">
        <v>4741</v>
      </c>
      <c r="N650" s="16" t="str">
        <f>_xlfn.XLOOKUP(Sales_Transactions!$L650,Table12[Employee_ID],Table12[Department],"Missing Department")</f>
        <v>Sales</v>
      </c>
      <c r="O650" s="16">
        <v>5</v>
      </c>
      <c r="P650" s="17">
        <v>147.72</v>
      </c>
      <c r="Q650" s="16">
        <v>10</v>
      </c>
      <c r="R650" s="17">
        <v>73.86</v>
      </c>
      <c r="S650" s="17">
        <v>664.74</v>
      </c>
      <c r="T650" s="17">
        <v>546.04999999999995</v>
      </c>
      <c r="U650" s="17">
        <v>118.69</v>
      </c>
      <c r="V650" s="16" t="s">
        <v>47</v>
      </c>
      <c r="W650" s="16" t="s">
        <v>24</v>
      </c>
      <c r="X650" s="16" t="s">
        <v>55</v>
      </c>
      <c r="Y650" s="16" t="s">
        <v>1294</v>
      </c>
      <c r="Z650" s="16" t="s">
        <v>49</v>
      </c>
    </row>
    <row r="651" spans="1:26" x14ac:dyDescent="0.3">
      <c r="A651" s="10" t="s">
        <v>3298</v>
      </c>
      <c r="B651" s="11">
        <v>46016</v>
      </c>
      <c r="C651" s="12" t="s">
        <v>854</v>
      </c>
      <c r="D651" s="12" t="str">
        <f>_xlfn.XLOOKUP(Sales_Transactions!$C651,Customer!$A$2:$A$701,Customer!$B$2:$B$701,"Missing")</f>
        <v>Senthil Kumar</v>
      </c>
      <c r="E651" s="39" t="str">
        <f>_xlfn.XLOOKUP(Table14[[#This Row],[Customer_ID]],Table10[Customer_ID],Table10[Membership],"Missing Membership")</f>
        <v>Gold</v>
      </c>
      <c r="F651" s="10" t="s">
        <v>1656</v>
      </c>
      <c r="G651" s="12" t="str">
        <f>_xlfn.XLOOKUP(Sales_Transactions!$F651,Products!$A$2:$A$151,Products!$B$2:$B$151,"missing product")</f>
        <v>Surf Excel Batteries 2kg</v>
      </c>
      <c r="H651" s="12" t="str">
        <f>_xlfn.XLOOKUP(Sales_Transactions!$F651,Table9[Product_ID],Table9[Category],"Missing Catogory")</f>
        <v>Household</v>
      </c>
      <c r="I651" s="12" t="s">
        <v>400</v>
      </c>
      <c r="J651" s="12" t="str">
        <f>_xlfn.XLOOKUP(Sales_Transactions!$I651,Store!$A$2:$A$181,Store!$B$2:$B$181,"Missing Store")</f>
        <v>FreshMart Chennai Junction</v>
      </c>
      <c r="K651" s="12" t="str">
        <f>_xlfn.XLOOKUP(Sales_Transactions!$I651,Store!$A$2:$A$181,Store!$D$2:$D$181,"East")</f>
        <v>South</v>
      </c>
      <c r="L651" s="12" t="s">
        <v>1222</v>
      </c>
      <c r="M651" s="12" t="s">
        <v>6253</v>
      </c>
      <c r="N651" s="12" t="str">
        <f>_xlfn.XLOOKUP(Sales_Transactions!$L651,Table12[Employee_ID],Table12[Department],"Missing Department")</f>
        <v>Cashier</v>
      </c>
      <c r="O651" s="12">
        <v>4</v>
      </c>
      <c r="P651" s="13">
        <v>247.03</v>
      </c>
      <c r="Q651" s="12">
        <v>5</v>
      </c>
      <c r="R651" s="13">
        <v>49.41</v>
      </c>
      <c r="S651" s="13">
        <v>938.71</v>
      </c>
      <c r="T651" s="13">
        <v>755.92</v>
      </c>
      <c r="U651" s="13">
        <v>182.79</v>
      </c>
      <c r="V651" s="12" t="s">
        <v>47</v>
      </c>
      <c r="W651" s="12" t="s">
        <v>345</v>
      </c>
      <c r="X651" s="12" t="s">
        <v>25</v>
      </c>
      <c r="Y651" s="12" t="s">
        <v>1425</v>
      </c>
      <c r="Z651" s="12" t="s">
        <v>49</v>
      </c>
    </row>
    <row r="652" spans="1:26" x14ac:dyDescent="0.3">
      <c r="A652" s="14" t="s">
        <v>3322</v>
      </c>
      <c r="B652" s="15">
        <v>45786</v>
      </c>
      <c r="C652" s="16" t="s">
        <v>3323</v>
      </c>
      <c r="D652" s="16" t="str">
        <f>_xlfn.XLOOKUP(Sales_Transactions!$C652,Customer!$A$2:$A$701,Customer!$B$2:$B$701,"Missing")</f>
        <v>Venkat Nathan</v>
      </c>
      <c r="E652" s="38" t="str">
        <f>_xlfn.XLOOKUP(Table14[[#This Row],[Customer_ID]],Table10[Customer_ID],Table10[Membership],"Missing Membership")</f>
        <v>Bronze</v>
      </c>
      <c r="F652" s="14" t="s">
        <v>365</v>
      </c>
      <c r="G652" s="16" t="str">
        <f>_xlfn.XLOOKUP(Sales_Transactions!$F652,Products!$A$2:$A$151,Products!$B$2:$B$151,"missing product")</f>
        <v>Nestle Butter 250ml</v>
      </c>
      <c r="H652" s="16" t="str">
        <f>_xlfn.XLOOKUP(Sales_Transactions!$F652,Table9[Product_ID],Table9[Category],"Missing Catogory")</f>
        <v>Dairy</v>
      </c>
      <c r="I652" s="16" t="s">
        <v>38</v>
      </c>
      <c r="J652" s="16" t="str">
        <f>_xlfn.XLOOKUP(Sales_Transactions!$I652,Store!$A$2:$A$181,Store!$B$2:$B$181,"Missing Store")</f>
        <v>FreshMart Kochi Plaza</v>
      </c>
      <c r="K652" s="16" t="str">
        <f>_xlfn.XLOOKUP(Sales_Transactions!$I652,Store!$A$2:$A$181,Store!$D$2:$D$181,"East")</f>
        <v>South</v>
      </c>
      <c r="L652" s="16" t="s">
        <v>963</v>
      </c>
      <c r="M652" s="16" t="s">
        <v>6372</v>
      </c>
      <c r="N652" s="16" t="str">
        <f>_xlfn.XLOOKUP(Sales_Transactions!$L652,Table12[Employee_ID],Table12[Department],"Missing Department")</f>
        <v>Inventory</v>
      </c>
      <c r="O652" s="16">
        <v>2</v>
      </c>
      <c r="P652" s="17">
        <v>459.58</v>
      </c>
      <c r="Q652" s="16">
        <v>15</v>
      </c>
      <c r="R652" s="17">
        <v>137.87</v>
      </c>
      <c r="S652" s="17">
        <v>781.29</v>
      </c>
      <c r="T652" s="17">
        <v>773.78</v>
      </c>
      <c r="U652" s="17">
        <v>7.51</v>
      </c>
      <c r="V652" s="16" t="s">
        <v>47</v>
      </c>
      <c r="W652" s="16" t="s">
        <v>345</v>
      </c>
      <c r="X652" s="16" t="s">
        <v>25</v>
      </c>
      <c r="Y652" s="16" t="s">
        <v>1454</v>
      </c>
      <c r="Z652" s="16" t="s">
        <v>49</v>
      </c>
    </row>
    <row r="653" spans="1:26" x14ac:dyDescent="0.3">
      <c r="A653" s="10" t="s">
        <v>3324</v>
      </c>
      <c r="B653" s="11">
        <v>45970</v>
      </c>
      <c r="C653" s="12" t="s">
        <v>2804</v>
      </c>
      <c r="D653" s="12" t="str">
        <f>_xlfn.XLOOKUP(Sales_Transactions!$C653,Customer!$A$2:$A$701,Customer!$B$2:$B$701,"Missing")</f>
        <v>Madhavan Iyer</v>
      </c>
      <c r="E653" s="39" t="str">
        <f>_xlfn.XLOOKUP(Table14[[#This Row],[Customer_ID]],Table10[Customer_ID],Table10[Membership],"Missing Membership")</f>
        <v>Silver</v>
      </c>
      <c r="F653" s="10" t="s">
        <v>314</v>
      </c>
      <c r="G653" s="12" t="str">
        <f>_xlfn.XLOOKUP(Sales_Transactions!$F653,Products!$A$2:$A$151,Products!$B$2:$B$151,"missing product")</f>
        <v>Nescafe Coffee 1kg</v>
      </c>
      <c r="H653" s="12" t="str">
        <f>_xlfn.XLOOKUP(Sales_Transactions!$F653,Table9[Product_ID],Table9[Category],"Missing Catogory")</f>
        <v>Beverages</v>
      </c>
      <c r="I653" s="12" t="s">
        <v>125</v>
      </c>
      <c r="J653" s="12" t="str">
        <f>_xlfn.XLOOKUP(Sales_Transactions!$I653,Store!$A$2:$A$181,Store!$B$2:$B$181,"Missing Store")</f>
        <v>FreshMart Salem Main Road</v>
      </c>
      <c r="K653" s="12" t="str">
        <f>_xlfn.XLOOKUP(Sales_Transactions!$I653,Store!$A$2:$A$181,Store!$D$2:$D$181,"East")</f>
        <v>South</v>
      </c>
      <c r="L653" s="12" t="s">
        <v>647</v>
      </c>
      <c r="M653" s="12" t="s">
        <v>6234</v>
      </c>
      <c r="N653" s="12" t="str">
        <f>_xlfn.XLOOKUP(Sales_Transactions!$L653,Table12[Employee_ID],Table12[Department],"Missing Department")</f>
        <v>Sales</v>
      </c>
      <c r="O653" s="12">
        <v>4</v>
      </c>
      <c r="P653" s="13">
        <v>329.69</v>
      </c>
      <c r="Q653" s="12">
        <v>15</v>
      </c>
      <c r="R653" s="13">
        <v>197.81</v>
      </c>
      <c r="S653" s="13">
        <v>1289.0899999999999</v>
      </c>
      <c r="T653" s="13">
        <v>989</v>
      </c>
      <c r="U653" s="13">
        <v>300.08999999999997</v>
      </c>
      <c r="V653" s="12" t="s">
        <v>47</v>
      </c>
      <c r="W653" s="12" t="s">
        <v>24</v>
      </c>
      <c r="X653" s="12" t="s">
        <v>25</v>
      </c>
      <c r="Y653" s="12" t="s">
        <v>959</v>
      </c>
      <c r="Z653" s="12" t="s">
        <v>27</v>
      </c>
    </row>
    <row r="654" spans="1:26" x14ac:dyDescent="0.3">
      <c r="A654" s="14" t="s">
        <v>3329</v>
      </c>
      <c r="B654" s="15">
        <v>46097</v>
      </c>
      <c r="C654" s="16" t="s">
        <v>3330</v>
      </c>
      <c r="D654" s="16" t="str">
        <f>_xlfn.XLOOKUP(Sales_Transactions!$C654,Customer!$A$2:$A$701,Customer!$B$2:$B$701,"Missing")</f>
        <v>Revathi Chettiar</v>
      </c>
      <c r="E654" s="38" t="str">
        <f>_xlfn.XLOOKUP(Table14[[#This Row],[Customer_ID]],Table10[Customer_ID],Table10[Membership],"Missing Membership")</f>
        <v>Bronze</v>
      </c>
      <c r="F654" s="14" t="s">
        <v>389</v>
      </c>
      <c r="G654" s="16" t="str">
        <f>_xlfn.XLOOKUP(Sales_Transactions!$F654,Products!$A$2:$A$151,Products!$B$2:$B$151,"missing product")</f>
        <v>Organic Fresh Fresh Vegetables 250ml</v>
      </c>
      <c r="H654" s="16" t="str">
        <f>_xlfn.XLOOKUP(Sales_Transactions!$F654,Table9[Product_ID],Table9[Category],"Missing Catogory")</f>
        <v>Vegetables</v>
      </c>
      <c r="I654" s="16" t="s">
        <v>1156</v>
      </c>
      <c r="J654" s="16" t="str">
        <f>_xlfn.XLOOKUP(Sales_Transactions!$I654,Store!$A$2:$A$181,Store!$B$2:$B$181,"Missing Store")</f>
        <v>FreshMart Madurai Colony</v>
      </c>
      <c r="K654" s="16" t="str">
        <f>_xlfn.XLOOKUP(Sales_Transactions!$I654,Store!$A$2:$A$181,Store!$D$2:$D$181,"East")</f>
        <v>South</v>
      </c>
      <c r="L654" s="16" t="s">
        <v>1157</v>
      </c>
      <c r="M654" s="16" t="s">
        <v>6358</v>
      </c>
      <c r="N654" s="16" t="str">
        <f>_xlfn.XLOOKUP(Sales_Transactions!$L654,Table12[Employee_ID],Table12[Department],"Missing Department")</f>
        <v>Store Manager</v>
      </c>
      <c r="O654" s="16">
        <v>2</v>
      </c>
      <c r="P654" s="17">
        <v>83.13</v>
      </c>
      <c r="Q654" s="16">
        <v>0</v>
      </c>
      <c r="R654" s="17">
        <v>0</v>
      </c>
      <c r="S654" s="17">
        <v>166.26</v>
      </c>
      <c r="T654" s="17">
        <v>138.18</v>
      </c>
      <c r="U654" s="17">
        <v>28.08</v>
      </c>
      <c r="V654" s="16" t="s">
        <v>47</v>
      </c>
      <c r="W654" s="16" t="s">
        <v>24</v>
      </c>
      <c r="X654" s="16" t="s">
        <v>25</v>
      </c>
      <c r="Y654" s="16" t="s">
        <v>1776</v>
      </c>
      <c r="Z654" s="16" t="s">
        <v>49</v>
      </c>
    </row>
    <row r="655" spans="1:26" x14ac:dyDescent="0.3">
      <c r="A655" s="10" t="s">
        <v>3336</v>
      </c>
      <c r="B655" s="11">
        <v>45861</v>
      </c>
      <c r="C655" s="12" t="s">
        <v>2217</v>
      </c>
      <c r="D655" s="12" t="str">
        <f>_xlfn.XLOOKUP(Sales_Transactions!$C655,Customer!$A$2:$A$701,Customer!$B$2:$B$701,"Missing")</f>
        <v>Senthil Devi</v>
      </c>
      <c r="E655" s="39" t="str">
        <f>_xlfn.XLOOKUP(Table14[[#This Row],[Customer_ID]],Table10[Customer_ID],Table10[Membership],"Missing Membership")</f>
        <v>Silver</v>
      </c>
      <c r="F655" s="10" t="s">
        <v>722</v>
      </c>
      <c r="G655" s="12" t="str">
        <f>_xlfn.XLOOKUP(Sales_Transactions!$F655,Products!$A$2:$A$151,Products!$B$2:$B$151,"missing product")</f>
        <v>Local Farm Fresh Fruits 250ml</v>
      </c>
      <c r="H655" s="12" t="str">
        <f>_xlfn.XLOOKUP(Sales_Transactions!$F655,Table9[Product_ID],Table9[Category],"Missing Catogory")</f>
        <v xml:space="preserve"> Fruits</v>
      </c>
      <c r="I655" s="12" t="s">
        <v>426</v>
      </c>
      <c r="J655" s="12" t="str">
        <f>_xlfn.XLOOKUP(Sales_Transactions!$I655,Store!$A$2:$A$181,Store!$B$2:$B$181,"Missing Store")</f>
        <v>FreshMart Madurai Junction</v>
      </c>
      <c r="K655" s="12" t="str">
        <f>_xlfn.XLOOKUP(Sales_Transactions!$I655,Store!$A$2:$A$181,Store!$D$2:$D$181,"East")</f>
        <v>South</v>
      </c>
      <c r="L655" s="12" t="s">
        <v>723</v>
      </c>
      <c r="M655" s="12" t="s">
        <v>5752</v>
      </c>
      <c r="N655" s="12" t="str">
        <f>_xlfn.XLOOKUP(Sales_Transactions!$L655,Table12[Employee_ID],Table12[Department],"Missing Department")</f>
        <v>Inventory</v>
      </c>
      <c r="O655" s="12">
        <v>2</v>
      </c>
      <c r="P655" s="13">
        <v>376.11</v>
      </c>
      <c r="Q655" s="12">
        <v>0</v>
      </c>
      <c r="R655" s="13">
        <v>0</v>
      </c>
      <c r="S655" s="13">
        <v>752.22</v>
      </c>
      <c r="T655" s="13">
        <v>603.14</v>
      </c>
      <c r="U655" s="13">
        <v>149.08000000000001</v>
      </c>
      <c r="V655" s="12" t="s">
        <v>47</v>
      </c>
      <c r="W655" s="12" t="s">
        <v>24</v>
      </c>
      <c r="X655" s="12" t="s">
        <v>25</v>
      </c>
      <c r="Y655" s="12" t="s">
        <v>826</v>
      </c>
      <c r="Z655" s="12" t="s">
        <v>49</v>
      </c>
    </row>
    <row r="656" spans="1:26" x14ac:dyDescent="0.3">
      <c r="A656" s="14" t="s">
        <v>3338</v>
      </c>
      <c r="B656" s="15">
        <v>46012</v>
      </c>
      <c r="C656" s="16" t="s">
        <v>1000</v>
      </c>
      <c r="D656" s="16" t="str">
        <f>_xlfn.XLOOKUP(Sales_Transactions!$C656,Customer!$A$2:$A$701,Customer!$B$2:$B$701,"Missing")</f>
        <v>Eswari Achari</v>
      </c>
      <c r="E656" s="38" t="str">
        <f>_xlfn.XLOOKUP(Table14[[#This Row],[Customer_ID]],Table10[Customer_ID],Table10[Membership],"Missing Membership")</f>
        <v>Silver</v>
      </c>
      <c r="F656" s="14" t="s">
        <v>580</v>
      </c>
      <c r="G656" s="16" t="str">
        <f>_xlfn.XLOOKUP(Sales_Transactions!$F656,Products!$A$2:$A$151,Products!$B$2:$B$151,"missing product")</f>
        <v>Coca-Cola Tea 1kg</v>
      </c>
      <c r="H656" s="16" t="str">
        <f>_xlfn.XLOOKUP(Sales_Transactions!$F656,Table9[Product_ID],Table9[Category],"Missing Catogory")</f>
        <v>Beverages</v>
      </c>
      <c r="I656" s="16" t="s">
        <v>1816</v>
      </c>
      <c r="J656" s="16" t="str">
        <f>_xlfn.XLOOKUP(Sales_Transactions!$I656,Store!$A$2:$A$181,Store!$B$2:$B$181,"Missing Store")</f>
        <v>FreshMart Lucknow Junction</v>
      </c>
      <c r="K656" s="16" t="str">
        <f>_xlfn.XLOOKUP(Sales_Transactions!$I656,Store!$A$2:$A$181,Store!$D$2:$D$181,"East")</f>
        <v>North</v>
      </c>
      <c r="L656" s="16" t="s">
        <v>1289</v>
      </c>
      <c r="M656" s="16" t="s">
        <v>5594</v>
      </c>
      <c r="N656" s="16" t="str">
        <f>_xlfn.XLOOKUP(Sales_Transactions!$L656,Table12[Employee_ID],Table12[Department],"Missing Department")</f>
        <v>Cashier</v>
      </c>
      <c r="O656" s="16">
        <v>3</v>
      </c>
      <c r="P656" s="17">
        <v>139.21</v>
      </c>
      <c r="Q656" s="16">
        <v>0</v>
      </c>
      <c r="R656" s="17">
        <v>0</v>
      </c>
      <c r="S656" s="17">
        <v>480.27</v>
      </c>
      <c r="T656" s="17">
        <v>320.97000000000003</v>
      </c>
      <c r="U656" s="17">
        <v>159.30000000000001</v>
      </c>
      <c r="V656" s="16" t="s">
        <v>47</v>
      </c>
      <c r="W656" s="16" t="s">
        <v>24</v>
      </c>
      <c r="X656" s="16" t="s">
        <v>33</v>
      </c>
      <c r="Y656" s="16" t="s">
        <v>1007</v>
      </c>
      <c r="Z656" s="16" t="s">
        <v>27</v>
      </c>
    </row>
    <row r="657" spans="1:26" x14ac:dyDescent="0.3">
      <c r="A657" s="10" t="s">
        <v>3341</v>
      </c>
      <c r="B657" s="11">
        <v>45972</v>
      </c>
      <c r="C657" s="12" t="s">
        <v>1944</v>
      </c>
      <c r="D657" s="12" t="str">
        <f>_xlfn.XLOOKUP(Sales_Transactions!$C657,Customer!$A$2:$A$701,Customer!$B$2:$B$701,"Missing")</f>
        <v>Jaya Naicker</v>
      </c>
      <c r="E657" s="39" t="str">
        <f>_xlfn.XLOOKUP(Table14[[#This Row],[Customer_ID]],Table10[Customer_ID],Table10[Membership],"Missing Membership")</f>
        <v>Gold</v>
      </c>
      <c r="F657" s="10" t="s">
        <v>280</v>
      </c>
      <c r="G657" s="12" t="str">
        <f>_xlfn.XLOOKUP(Sales_Transactions!$F657,Products!$A$2:$A$151,Products!$B$2:$B$151,"missing product")</f>
        <v>Nescafe Coffee 500g</v>
      </c>
      <c r="H657" s="12" t="str">
        <f>_xlfn.XLOOKUP(Sales_Transactions!$F657,Table9[Product_ID],Table9[Category],"Missing Catogory")</f>
        <v>Beverages</v>
      </c>
      <c r="I657" s="12" t="s">
        <v>1412</v>
      </c>
      <c r="J657" s="12" t="str">
        <f>_xlfn.XLOOKUP(Sales_Transactions!$I657,Store!$A$2:$A$181,Store!$B$2:$B$181,"Missing Store")</f>
        <v>FreshMart Kochi Square</v>
      </c>
      <c r="K657" s="12" t="str">
        <f>_xlfn.XLOOKUP(Sales_Transactions!$I657,Store!$A$2:$A$181,Store!$D$2:$D$181,"East")</f>
        <v>South</v>
      </c>
      <c r="L657" s="12" t="s">
        <v>1825</v>
      </c>
      <c r="M657" s="12" t="s">
        <v>6393</v>
      </c>
      <c r="N657" s="12" t="str">
        <f>_xlfn.XLOOKUP(Sales_Transactions!$L657,Table12[Employee_ID],Table12[Department],"Missing Department")</f>
        <v>Billing</v>
      </c>
      <c r="O657" s="12">
        <v>8</v>
      </c>
      <c r="P657" s="13">
        <v>140.56</v>
      </c>
      <c r="Q657" s="12">
        <v>5</v>
      </c>
      <c r="R657" s="13">
        <v>56.22</v>
      </c>
      <c r="S657" s="13">
        <v>1068.26</v>
      </c>
      <c r="T657" s="13">
        <v>778.8</v>
      </c>
      <c r="U657" s="13">
        <v>289.45999999999998</v>
      </c>
      <c r="V657" s="12" t="s">
        <v>47</v>
      </c>
      <c r="W657" s="12" t="s">
        <v>24</v>
      </c>
      <c r="X657" s="12" t="s">
        <v>25</v>
      </c>
      <c r="Y657" s="12" t="s">
        <v>2894</v>
      </c>
      <c r="Z657" s="12" t="s">
        <v>49</v>
      </c>
    </row>
    <row r="658" spans="1:26" x14ac:dyDescent="0.3">
      <c r="A658" s="14" t="s">
        <v>3355</v>
      </c>
      <c r="B658" s="15">
        <v>45982</v>
      </c>
      <c r="C658" s="16" t="s">
        <v>1663</v>
      </c>
      <c r="D658" s="16" t="str">
        <f>_xlfn.XLOOKUP(Sales_Transactions!$C658,Customer!$A$2:$A$701,Customer!$B$2:$B$701,"Missing")</f>
        <v>Pandi Pandian</v>
      </c>
      <c r="E658" s="38" t="str">
        <f>_xlfn.XLOOKUP(Table14[[#This Row],[Customer_ID]],Table10[Customer_ID],Table10[Membership],"Missing Membership")</f>
        <v xml:space="preserve">Silver </v>
      </c>
      <c r="F658" s="14" t="s">
        <v>855</v>
      </c>
      <c r="G658" s="16" t="str">
        <f>_xlfn.XLOOKUP(Sales_Transactions!$F658,Products!$A$2:$A$151,Products!$B$2:$B$151,"missing product")</f>
        <v>Vim Kitchenware 1kg</v>
      </c>
      <c r="H658" s="16" t="str">
        <f>_xlfn.XLOOKUP(Sales_Transactions!$F658,Table9[Product_ID],Table9[Category],"Missing Catogory")</f>
        <v>Household</v>
      </c>
      <c r="I658" s="16" t="s">
        <v>415</v>
      </c>
      <c r="J658" s="16" t="str">
        <f>_xlfn.XLOOKUP(Sales_Transactions!$I658,Store!$A$2:$A$181,Store!$B$2:$B$181,"Missing Store")</f>
        <v>FreshMart Hyderabad Towers</v>
      </c>
      <c r="K658" s="16" t="str">
        <f>_xlfn.XLOOKUP(Sales_Transactions!$I658,Store!$A$2:$A$181,Store!$D$2:$D$181,"East")</f>
        <v>South</v>
      </c>
      <c r="L658" s="16" t="s">
        <v>1913</v>
      </c>
      <c r="M658" s="16" t="s">
        <v>4923</v>
      </c>
      <c r="N658" s="16" t="str">
        <f>_xlfn.XLOOKUP(Sales_Transactions!$L658,Table12[Employee_ID],Table12[Department],"Missing Department")</f>
        <v>Sales</v>
      </c>
      <c r="O658" s="16">
        <v>4</v>
      </c>
      <c r="P658" s="17">
        <v>275.70999999999998</v>
      </c>
      <c r="Q658" s="16">
        <v>20</v>
      </c>
      <c r="R658" s="17">
        <v>220.57</v>
      </c>
      <c r="S658" s="17">
        <v>882.27</v>
      </c>
      <c r="T658" s="17">
        <v>825.2</v>
      </c>
      <c r="U658" s="17">
        <v>57.07</v>
      </c>
      <c r="V658" s="16" t="s">
        <v>47</v>
      </c>
      <c r="W658" s="16" t="s">
        <v>24</v>
      </c>
      <c r="X658" s="16" t="s">
        <v>25</v>
      </c>
      <c r="Y658" s="16" t="s">
        <v>3356</v>
      </c>
      <c r="Z658" s="16" t="s">
        <v>49</v>
      </c>
    </row>
    <row r="659" spans="1:26" x14ac:dyDescent="0.3">
      <c r="A659" s="10" t="s">
        <v>3359</v>
      </c>
      <c r="B659" s="11">
        <v>45833</v>
      </c>
      <c r="C659" s="12" t="s">
        <v>1440</v>
      </c>
      <c r="D659" s="12" t="str">
        <f>_xlfn.XLOOKUP(Sales_Transactions!$C659,Customer!$A$2:$A$701,Customer!$B$2:$B$701,"Missing")</f>
        <v>Pandi Naidu</v>
      </c>
      <c r="E659" s="39" t="str">
        <f>_xlfn.XLOOKUP(Table14[[#This Row],[Customer_ID]],Table10[Customer_ID],Table10[Membership],"Missing Membership")</f>
        <v xml:space="preserve"> Gold</v>
      </c>
      <c r="F659" s="10" t="s">
        <v>707</v>
      </c>
      <c r="G659" s="12" t="str">
        <f>_xlfn.XLOOKUP(Sales_Transactions!$F659,Products!$A$2:$A$151,Products!$B$2:$B$151,"missing product")</f>
        <v>Lays Chocolates Combo</v>
      </c>
      <c r="H659" s="12" t="str">
        <f>_xlfn.XLOOKUP(Sales_Transactions!$F659,Table9[Product_ID],Table9[Category],"Missing Catogory")</f>
        <v>Snacks</v>
      </c>
      <c r="I659" s="12" t="s">
        <v>315</v>
      </c>
      <c r="J659" s="12" t="str">
        <f>_xlfn.XLOOKUP(Sales_Transactions!$I659,Store!$A$2:$A$181,Store!$B$2:$B$181,"Missing Store")</f>
        <v>FreshMart Kanpur Colony</v>
      </c>
      <c r="K659" s="12" t="str">
        <f>_xlfn.XLOOKUP(Sales_Transactions!$I659,Store!$A$2:$A$181,Store!$D$2:$D$181,"East")</f>
        <v>North</v>
      </c>
      <c r="L659" s="12" t="s">
        <v>172</v>
      </c>
      <c r="M659" s="12" t="s">
        <v>5885</v>
      </c>
      <c r="N659" s="12" t="str">
        <f>_xlfn.XLOOKUP(Sales_Transactions!$L659,Table12[Employee_ID],Table12[Department],"Missing Department")</f>
        <v>Cashier</v>
      </c>
      <c r="O659" s="12">
        <v>3</v>
      </c>
      <c r="P659" s="13">
        <v>489.43</v>
      </c>
      <c r="Q659" s="12">
        <v>0</v>
      </c>
      <c r="R659" s="13">
        <v>0</v>
      </c>
      <c r="S659" s="13">
        <v>1468.29</v>
      </c>
      <c r="T659" s="13">
        <v>1031.67</v>
      </c>
      <c r="U659" s="13">
        <v>436.62</v>
      </c>
      <c r="V659" s="12" t="s">
        <v>47</v>
      </c>
      <c r="W659" s="12" t="s">
        <v>24</v>
      </c>
      <c r="X659" s="12" t="s">
        <v>55</v>
      </c>
      <c r="Y659" s="12" t="s">
        <v>515</v>
      </c>
      <c r="Z659" s="12" t="s">
        <v>49</v>
      </c>
    </row>
    <row r="660" spans="1:26" x14ac:dyDescent="0.3">
      <c r="A660" s="14" t="s">
        <v>3387</v>
      </c>
      <c r="B660" s="15">
        <v>45955</v>
      </c>
      <c r="C660" s="16" t="s">
        <v>2267</v>
      </c>
      <c r="D660" s="16" t="str">
        <f>_xlfn.XLOOKUP(Sales_Transactions!$C660,Customer!$A$2:$A$701,Customer!$B$2:$B$701,"Missing")</f>
        <v>Thenmozhi Murugan</v>
      </c>
      <c r="E660" s="38" t="str">
        <f>_xlfn.XLOOKUP(Table14[[#This Row],[Customer_ID]],Table10[Customer_ID],Table10[Membership],"Missing Membership")</f>
        <v>Bronze</v>
      </c>
      <c r="F660" s="14" t="s">
        <v>542</v>
      </c>
      <c r="G660" s="16" t="str">
        <f>_xlfn.XLOOKUP(Sales_Transactions!$F660,Products!$A$2:$A$151,Products!$B$2:$B$151,"missing product")</f>
        <v>Patanjali Soap Combo</v>
      </c>
      <c r="H660" s="16" t="str">
        <f>_xlfn.XLOOKUP(Sales_Transactions!$F660,Table9[Product_ID],Table9[Category],"Missing Catogory")</f>
        <v>Personal Care</v>
      </c>
      <c r="I660" s="16" t="s">
        <v>1430</v>
      </c>
      <c r="J660" s="16" t="str">
        <f>_xlfn.XLOOKUP(Sales_Transactions!$I660,Store!$A$2:$A$181,Store!$B$2:$B$181,"Missing Store")</f>
        <v>FreshMart Surat Colony</v>
      </c>
      <c r="K660" s="16" t="str">
        <f>_xlfn.XLOOKUP(Sales_Transactions!$I660,Store!$A$2:$A$181,Store!$D$2:$D$181,"East")</f>
        <v>West</v>
      </c>
      <c r="L660" s="16" t="s">
        <v>1435</v>
      </c>
      <c r="M660" s="16" t="s">
        <v>6283</v>
      </c>
      <c r="N660" s="16" t="str">
        <f>_xlfn.XLOOKUP(Sales_Transactions!$L660,Table12[Employee_ID],Table12[Department],"Missing Department")</f>
        <v>Cashier</v>
      </c>
      <c r="O660" s="16">
        <v>2</v>
      </c>
      <c r="P660" s="17">
        <v>386.17</v>
      </c>
      <c r="Q660" s="16">
        <v>0</v>
      </c>
      <c r="R660" s="17">
        <v>0</v>
      </c>
      <c r="S660" s="17">
        <v>888.19</v>
      </c>
      <c r="T660" s="17">
        <v>551.34</v>
      </c>
      <c r="U660" s="17">
        <v>336.85</v>
      </c>
      <c r="V660" s="16" t="s">
        <v>47</v>
      </c>
      <c r="W660" s="16" t="s">
        <v>24</v>
      </c>
      <c r="X660" s="16" t="s">
        <v>25</v>
      </c>
      <c r="Y660" s="16" t="s">
        <v>266</v>
      </c>
      <c r="Z660" s="16" t="s">
        <v>27</v>
      </c>
    </row>
    <row r="661" spans="1:26" x14ac:dyDescent="0.3">
      <c r="A661" s="10" t="s">
        <v>3396</v>
      </c>
      <c r="B661" s="11">
        <v>45990</v>
      </c>
      <c r="C661" s="12" t="s">
        <v>3397</v>
      </c>
      <c r="D661" s="12" t="str">
        <f>_xlfn.XLOOKUP(Sales_Transactions!$C661,Customer!$A$2:$A$701,Customer!$B$2:$B$701,"Missing")</f>
        <v>Thiru Selvam</v>
      </c>
      <c r="E661" s="39" t="str">
        <f>_xlfn.XLOOKUP(Table14[[#This Row],[Customer_ID]],Table10[Customer_ID],Table10[Membership],"Missing Membership")</f>
        <v>Silver</v>
      </c>
      <c r="F661" s="10" t="s">
        <v>1488</v>
      </c>
      <c r="G661" s="12" t="str">
        <f>_xlfn.XLOOKUP(Sales_Transactions!$F661,Products!$A$2:$A$151,Products!$B$2:$B$151,"missing product")</f>
        <v>Fortune Gingelly Oil 250ml</v>
      </c>
      <c r="H661" s="12" t="str">
        <f>_xlfn.XLOOKUP(Sales_Transactions!$F661,Table9[Product_ID],Table9[Category],"Missing Catogory")</f>
        <v>Oil</v>
      </c>
      <c r="I661" s="12" t="s">
        <v>1232</v>
      </c>
      <c r="J661" s="12" t="str">
        <f>_xlfn.XLOOKUP(Sales_Transactions!$I661,Store!$A$2:$A$181,Store!$B$2:$B$181,"Missing Store")</f>
        <v>FreshMart Tiruppur Towers</v>
      </c>
      <c r="K661" s="12" t="str">
        <f>_xlfn.XLOOKUP(Sales_Transactions!$I661,Store!$A$2:$A$181,Store!$D$2:$D$181,"East")</f>
        <v>South</v>
      </c>
      <c r="L661" s="12" t="s">
        <v>928</v>
      </c>
      <c r="M661" s="12" t="s">
        <v>6368</v>
      </c>
      <c r="N661" s="12" t="str">
        <f>_xlfn.XLOOKUP(Sales_Transactions!$L661,Table12[Employee_ID],Table12[Department],"Missing Department")</f>
        <v>Billing</v>
      </c>
      <c r="O661" s="12">
        <v>3</v>
      </c>
      <c r="P661" s="13">
        <v>102.51</v>
      </c>
      <c r="Q661" s="12">
        <v>5</v>
      </c>
      <c r="R661" s="13">
        <v>15.38</v>
      </c>
      <c r="S661" s="13">
        <v>335.97</v>
      </c>
      <c r="T661" s="13">
        <v>266.16000000000003</v>
      </c>
      <c r="U661" s="13">
        <v>69.81</v>
      </c>
      <c r="V661" s="12" t="s">
        <v>47</v>
      </c>
      <c r="W661" s="12" t="s">
        <v>24</v>
      </c>
      <c r="X661" s="12" t="s">
        <v>25</v>
      </c>
      <c r="Y661" s="12" t="s">
        <v>1375</v>
      </c>
      <c r="Z661" s="12" t="s">
        <v>27</v>
      </c>
    </row>
    <row r="662" spans="1:26" x14ac:dyDescent="0.3">
      <c r="A662" s="14" t="s">
        <v>3430</v>
      </c>
      <c r="B662" s="15">
        <v>46004</v>
      </c>
      <c r="C662" s="16" t="s">
        <v>2416</v>
      </c>
      <c r="D662" s="16" t="str">
        <f>_xlfn.XLOOKUP(Sales_Transactions!$C662,Customer!$A$2:$A$701,Customer!$B$2:$B$701,"Missing")</f>
        <v>Chandran Varma</v>
      </c>
      <c r="E662" s="38" t="str">
        <f>_xlfn.XLOOKUP(Table14[[#This Row],[Customer_ID]],Table10[Customer_ID],Table10[Membership],"Missing Membership")</f>
        <v>Bronze</v>
      </c>
      <c r="F662" s="14" t="s">
        <v>414</v>
      </c>
      <c r="G662" s="16" t="str">
        <f>_xlfn.XLOOKUP(Sales_Transactions!$F662,Products!$A$2:$A$151,Products!$B$2:$B$151,"missing product")</f>
        <v>Local Farm Fresh Vegetables 250ml</v>
      </c>
      <c r="H662" s="16" t="str">
        <f>_xlfn.XLOOKUP(Sales_Transactions!$F662,Table9[Product_ID],Table9[Category],"Missing Catogory")</f>
        <v>Vegetables</v>
      </c>
      <c r="I662" s="16" t="s">
        <v>1412</v>
      </c>
      <c r="J662" s="16" t="str">
        <f>_xlfn.XLOOKUP(Sales_Transactions!$I662,Store!$A$2:$A$181,Store!$B$2:$B$181,"Missing Store")</f>
        <v>FreshMart Kochi Square</v>
      </c>
      <c r="K662" s="16" t="str">
        <f>_xlfn.XLOOKUP(Sales_Transactions!$I662,Store!$A$2:$A$181,Store!$D$2:$D$181,"East")</f>
        <v>South</v>
      </c>
      <c r="L662" s="16" t="s">
        <v>1825</v>
      </c>
      <c r="M662" s="16" t="s">
        <v>6393</v>
      </c>
      <c r="N662" s="16" t="str">
        <f>_xlfn.XLOOKUP(Sales_Transactions!$L662,Table12[Employee_ID],Table12[Department],"Missing Department")</f>
        <v>Billing</v>
      </c>
      <c r="O662" s="16">
        <v>2</v>
      </c>
      <c r="P662" s="17">
        <v>96.72</v>
      </c>
      <c r="Q662" s="16">
        <v>0</v>
      </c>
      <c r="R662" s="17">
        <v>0</v>
      </c>
      <c r="S662" s="17">
        <v>222.46</v>
      </c>
      <c r="T662" s="17">
        <v>159.63999999999999</v>
      </c>
      <c r="U662" s="17">
        <v>62.82</v>
      </c>
      <c r="V662" s="16" t="s">
        <v>47</v>
      </c>
      <c r="W662" s="16" t="s">
        <v>24</v>
      </c>
      <c r="X662" s="16" t="s">
        <v>25</v>
      </c>
      <c r="Y662" s="16" t="s">
        <v>1005</v>
      </c>
      <c r="Z662" s="16" t="s">
        <v>27</v>
      </c>
    </row>
    <row r="663" spans="1:26" x14ac:dyDescent="0.3">
      <c r="A663" s="10" t="s">
        <v>3436</v>
      </c>
      <c r="B663" s="11">
        <v>45801</v>
      </c>
      <c r="C663" s="12" t="s">
        <v>3148</v>
      </c>
      <c r="D663" s="12" t="str">
        <f>_xlfn.XLOOKUP(Sales_Transactions!$C663,Customer!$A$2:$A$701,Customer!$B$2:$B$701,"Missing")</f>
        <v>Prasath Chettiar</v>
      </c>
      <c r="E663" s="39" t="str">
        <f>_xlfn.XLOOKUP(Table14[[#This Row],[Customer_ID]],Table10[Customer_ID],Table10[Membership],"Missing Membership")</f>
        <v>Gold</v>
      </c>
      <c r="F663" s="10" t="s">
        <v>1865</v>
      </c>
      <c r="G663" s="12" t="str">
        <f>_xlfn.XLOOKUP(Sales_Transactions!$F663,Products!$A$2:$A$151,Products!$B$2:$B$151,"missing product")</f>
        <v>Lizol Toilet Cleaner 200g</v>
      </c>
      <c r="H663" s="12" t="str">
        <f>_xlfn.XLOOKUP(Sales_Transactions!$F663,Table9[Product_ID],Table9[Category],"Missing Catogory")</f>
        <v>Cleaning</v>
      </c>
      <c r="I663" s="12" t="s">
        <v>714</v>
      </c>
      <c r="J663" s="12" t="str">
        <f>_xlfn.XLOOKUP(Sales_Transactions!$I663,Store!$A$2:$A$181,Store!$B$2:$B$181,"Missing Store")</f>
        <v>FreshMart Jaipur Colony</v>
      </c>
      <c r="K663" s="12" t="str">
        <f>_xlfn.XLOOKUP(Sales_Transactions!$I663,Store!$A$2:$A$181,Store!$D$2:$D$181,"East")</f>
        <v>North</v>
      </c>
      <c r="L663" s="12" t="s">
        <v>1904</v>
      </c>
      <c r="M663" s="12" t="s">
        <v>6339</v>
      </c>
      <c r="N663" s="12" t="str">
        <f>_xlfn.XLOOKUP(Sales_Transactions!$L663,Table12[Employee_ID],Table12[Department],"Missing Department")</f>
        <v>Sales</v>
      </c>
      <c r="O663" s="12">
        <v>4</v>
      </c>
      <c r="P663" s="13">
        <v>121.74</v>
      </c>
      <c r="Q663" s="12">
        <v>0</v>
      </c>
      <c r="R663" s="13">
        <v>0</v>
      </c>
      <c r="S663" s="13">
        <v>560</v>
      </c>
      <c r="T663" s="13">
        <v>333.32</v>
      </c>
      <c r="U663" s="13">
        <v>226.68</v>
      </c>
      <c r="V663" s="12" t="s">
        <v>47</v>
      </c>
      <c r="W663" s="12" t="s">
        <v>24</v>
      </c>
      <c r="X663" s="12" t="s">
        <v>25</v>
      </c>
      <c r="Y663" s="12" t="s">
        <v>3437</v>
      </c>
      <c r="Z663" s="12" t="s">
        <v>27</v>
      </c>
    </row>
    <row r="664" spans="1:26" x14ac:dyDescent="0.3">
      <c r="A664" s="14" t="s">
        <v>3460</v>
      </c>
      <c r="B664" s="15">
        <v>45810</v>
      </c>
      <c r="C664" s="16" t="s">
        <v>695</v>
      </c>
      <c r="D664" s="16" t="str">
        <f>_xlfn.XLOOKUP(Sales_Transactions!$C664,Customer!$A$2:$A$701,Customer!$B$2:$B$701,"Missing")</f>
        <v>Thenmozhi Naicker</v>
      </c>
      <c r="E664" s="38" t="str">
        <f>_xlfn.XLOOKUP(Table14[[#This Row],[Customer_ID]],Table10[Customer_ID],Table10[Membership],"Missing Membership")</f>
        <v>Gold</v>
      </c>
      <c r="F664" s="14" t="s">
        <v>214</v>
      </c>
      <c r="G664" s="16" t="str">
        <f>_xlfn.XLOOKUP(Sales_Transactions!$F664,Products!$A$2:$A$151,Products!$B$2:$B$151,"missing product")</f>
        <v>Cadbury Biscuits 250ml</v>
      </c>
      <c r="H664" s="16" t="str">
        <f>_xlfn.XLOOKUP(Sales_Transactions!$F664,Table9[Product_ID],Table9[Category],"Missing Catogory")</f>
        <v>Snacks</v>
      </c>
      <c r="I664" s="16" t="s">
        <v>259</v>
      </c>
      <c r="J664" s="16" t="str">
        <f>_xlfn.XLOOKUP(Sales_Transactions!$I664,Store!$A$2:$A$181,Store!$B$2:$B$181,"Missing Store")</f>
        <v>FreshMart Pune Square</v>
      </c>
      <c r="K664" s="16" t="str">
        <f>_xlfn.XLOOKUP(Sales_Transactions!$I664,Store!$A$2:$A$181,Store!$D$2:$D$181,"East")</f>
        <v>West</v>
      </c>
      <c r="L664" s="16" t="s">
        <v>260</v>
      </c>
      <c r="M664" s="16" t="s">
        <v>6337</v>
      </c>
      <c r="N664" s="16" t="str">
        <f>_xlfn.XLOOKUP(Sales_Transactions!$L664,Table12[Employee_ID],Table12[Department],"Missing Department")</f>
        <v>Sales</v>
      </c>
      <c r="O664" s="16">
        <v>4</v>
      </c>
      <c r="P664" s="17">
        <v>169.91</v>
      </c>
      <c r="Q664" s="16">
        <v>0</v>
      </c>
      <c r="R664" s="17">
        <v>0</v>
      </c>
      <c r="S664" s="17">
        <v>679.64</v>
      </c>
      <c r="T664" s="17">
        <v>451.2</v>
      </c>
      <c r="U664" s="17">
        <v>228.44</v>
      </c>
      <c r="V664" s="16" t="s">
        <v>47</v>
      </c>
      <c r="W664" s="16" t="s">
        <v>24</v>
      </c>
      <c r="X664" s="16" t="s">
        <v>25</v>
      </c>
      <c r="Y664" s="16" t="s">
        <v>2336</v>
      </c>
      <c r="Z664" s="16" t="s">
        <v>49</v>
      </c>
    </row>
    <row r="665" spans="1:26" x14ac:dyDescent="0.3">
      <c r="A665" s="10" t="s">
        <v>3461</v>
      </c>
      <c r="B665" s="11">
        <v>45879</v>
      </c>
      <c r="C665" s="12" t="s">
        <v>1388</v>
      </c>
      <c r="D665" s="12" t="str">
        <f>_xlfn.XLOOKUP(Sales_Transactions!$C665,Customer!$A$2:$A$701,Customer!$B$2:$B$701,"Missing")</f>
        <v>Vani Menon</v>
      </c>
      <c r="E665" s="39" t="str">
        <f>_xlfn.XLOOKUP(Table14[[#This Row],[Customer_ID]],Table10[Customer_ID],Table10[Membership],"Missing Membership")</f>
        <v>Silver</v>
      </c>
      <c r="F665" s="10" t="s">
        <v>1091</v>
      </c>
      <c r="G665" s="12" t="str">
        <f>_xlfn.XLOOKUP(Sales_Transactions!$F665,Products!$A$2:$A$151,Products!$B$2:$B$151,"missing product")</f>
        <v>Local Farm Fresh Vegetables 200g</v>
      </c>
      <c r="H665" s="12" t="str">
        <f>_xlfn.XLOOKUP(Sales_Transactions!$F665,Table9[Product_ID],Table9[Category],"Missing Catogory")</f>
        <v>Household</v>
      </c>
      <c r="I665" s="12" t="s">
        <v>513</v>
      </c>
      <c r="J665" s="12" t="str">
        <f>_xlfn.XLOOKUP(Sales_Transactions!$I665,Store!$A$2:$A$181,Store!$B$2:$B$181,"Missing Store")</f>
        <v>FreshMart Lucknow Main Road</v>
      </c>
      <c r="K665" s="12" t="str">
        <f>_xlfn.XLOOKUP(Sales_Transactions!$I665,Store!$A$2:$A$181,Store!$D$2:$D$181,"East")</f>
        <v>North</v>
      </c>
      <c r="L665" s="12" t="s">
        <v>514</v>
      </c>
      <c r="M665" s="12" t="s">
        <v>6257</v>
      </c>
      <c r="N665" s="12" t="str">
        <f>_xlfn.XLOOKUP(Sales_Transactions!$L665,Table12[Employee_ID],Table12[Department],"Missing Department")</f>
        <v>Inventory</v>
      </c>
      <c r="O665" s="12">
        <v>2</v>
      </c>
      <c r="P665" s="13">
        <v>297.32</v>
      </c>
      <c r="Q665" s="12">
        <v>0</v>
      </c>
      <c r="R665" s="13">
        <v>0</v>
      </c>
      <c r="S665" s="13">
        <v>683.84</v>
      </c>
      <c r="T665" s="13">
        <v>450.56</v>
      </c>
      <c r="U665" s="13">
        <v>233.28</v>
      </c>
      <c r="V665" s="12" t="s">
        <v>47</v>
      </c>
      <c r="W665" s="12" t="s">
        <v>24</v>
      </c>
      <c r="X665" s="12" t="s">
        <v>33</v>
      </c>
      <c r="Y665" s="12" t="s">
        <v>2816</v>
      </c>
      <c r="Z665" s="12" t="s">
        <v>27</v>
      </c>
    </row>
    <row r="666" spans="1:26" x14ac:dyDescent="0.3">
      <c r="A666" s="14" t="s">
        <v>3463</v>
      </c>
      <c r="B666" s="15">
        <v>45976</v>
      </c>
      <c r="C666" s="16" t="s">
        <v>3209</v>
      </c>
      <c r="D666" s="16" t="str">
        <f>_xlfn.XLOOKUP(Sales_Transactions!$C666,Customer!$A$2:$A$701,Customer!$B$2:$B$701,"Missing")</f>
        <v>Banu Naicker</v>
      </c>
      <c r="E666" s="38" t="str">
        <f>_xlfn.XLOOKUP(Table14[[#This Row],[Customer_ID]],Table10[Customer_ID],Table10[Membership],"Missing Membership")</f>
        <v>Bronze</v>
      </c>
      <c r="F666" s="14" t="s">
        <v>377</v>
      </c>
      <c r="G666" s="16" t="str">
        <f>_xlfn.XLOOKUP(Sales_Transactions!$F666,Products!$A$2:$A$151,Products!$B$2:$B$151,"missing product")</f>
        <v>Eveready Batteries Combo</v>
      </c>
      <c r="H666" s="16" t="str">
        <f>_xlfn.XLOOKUP(Sales_Transactions!$F666,Table9[Product_ID],Table9[Category],"Missing Catogory")</f>
        <v>Household</v>
      </c>
      <c r="I666" s="16" t="s">
        <v>102</v>
      </c>
      <c r="J666" s="16" t="str">
        <f>_xlfn.XLOOKUP(Sales_Transactions!$I666,Store!$A$2:$A$181,Store!$B$2:$B$181,"Missing Store")</f>
        <v>FreshMart Erode Point</v>
      </c>
      <c r="K666" s="16" t="str">
        <f>_xlfn.XLOOKUP(Sales_Transactions!$I666,Store!$A$2:$A$181,Store!$D$2:$D$181,"East")</f>
        <v>South</v>
      </c>
      <c r="L666" s="16" t="s">
        <v>103</v>
      </c>
      <c r="M666" s="16" t="s">
        <v>6336</v>
      </c>
      <c r="N666" s="16" t="str">
        <f>_xlfn.XLOOKUP(Sales_Transactions!$L666,Table12[Employee_ID],Table12[Department],"Missing Department")</f>
        <v>Sales</v>
      </c>
      <c r="O666" s="16">
        <v>4</v>
      </c>
      <c r="P666" s="17">
        <v>53.39</v>
      </c>
      <c r="Q666" s="16">
        <v>0</v>
      </c>
      <c r="R666" s="17">
        <v>0</v>
      </c>
      <c r="S666" s="17">
        <v>245.59</v>
      </c>
      <c r="T666" s="17">
        <v>172.04</v>
      </c>
      <c r="U666" s="17">
        <v>73.55</v>
      </c>
      <c r="V666" s="16" t="s">
        <v>47</v>
      </c>
      <c r="W666" s="16" t="s">
        <v>24</v>
      </c>
      <c r="X666" s="16" t="s">
        <v>25</v>
      </c>
      <c r="Y666" s="16" t="s">
        <v>1995</v>
      </c>
      <c r="Z666" s="16" t="s">
        <v>27</v>
      </c>
    </row>
    <row r="667" spans="1:26" x14ac:dyDescent="0.3">
      <c r="A667" s="10" t="s">
        <v>3471</v>
      </c>
      <c r="B667" s="11">
        <v>46047</v>
      </c>
      <c r="C667" s="12" t="s">
        <v>843</v>
      </c>
      <c r="D667" s="12" t="str">
        <f>_xlfn.XLOOKUP(Sales_Transactions!$C667,Customer!$A$2:$A$701,Customer!$B$2:$B$701,"Missing")</f>
        <v>Devi Pandian</v>
      </c>
      <c r="E667" s="39" t="str">
        <f>_xlfn.XLOOKUP(Table14[[#This Row],[Customer_ID]],Table10[Customer_ID],Table10[Membership],"Missing Membership")</f>
        <v>Silver</v>
      </c>
      <c r="F667" s="10" t="s">
        <v>158</v>
      </c>
      <c r="G667" s="12" t="str">
        <f>_xlfn.XLOOKUP(Sales_Transactions!$F667,Products!$A$2:$A$151,Products!$B$2:$B$151,"missing product")</f>
        <v>Daawat Basmati Rice 2kg</v>
      </c>
      <c r="H667" s="12" t="str">
        <f>_xlfn.XLOOKUP(Sales_Transactions!$F667,Table9[Product_ID],Table9[Category],"Missing Catogory")</f>
        <v>Rice</v>
      </c>
      <c r="I667" s="12" t="s">
        <v>327</v>
      </c>
      <c r="J667" s="12" t="str">
        <f>_xlfn.XLOOKUP(Sales_Transactions!$I667,Store!$A$2:$A$181,Store!$B$2:$B$181,"Missing Store")</f>
        <v>FreshMart Chennai Gardens</v>
      </c>
      <c r="K667" s="12" t="str">
        <f>_xlfn.XLOOKUP(Sales_Transactions!$I667,Store!$A$2:$A$181,Store!$D$2:$D$181,"East")</f>
        <v>South</v>
      </c>
      <c r="L667" s="12" t="s">
        <v>891</v>
      </c>
      <c r="M667" s="12" t="s">
        <v>6404</v>
      </c>
      <c r="N667" s="12" t="str">
        <f>_xlfn.XLOOKUP(Sales_Transactions!$L667,Table12[Employee_ID],Table12[Department],"Missing Department")</f>
        <v>Billing</v>
      </c>
      <c r="O667" s="12">
        <v>5</v>
      </c>
      <c r="P667" s="13">
        <v>306.62</v>
      </c>
      <c r="Q667" s="12">
        <v>15</v>
      </c>
      <c r="R667" s="13">
        <v>229.97</v>
      </c>
      <c r="S667" s="13">
        <v>1498.6</v>
      </c>
      <c r="T667" s="13">
        <v>1299.6500000000001</v>
      </c>
      <c r="U667" s="13">
        <v>198.95</v>
      </c>
      <c r="V667" s="12" t="s">
        <v>47</v>
      </c>
      <c r="W667" s="12" t="s">
        <v>24</v>
      </c>
      <c r="X667" s="12" t="s">
        <v>25</v>
      </c>
      <c r="Y667" s="12" t="s">
        <v>1582</v>
      </c>
      <c r="Z667" s="12" t="s">
        <v>27</v>
      </c>
    </row>
    <row r="668" spans="1:26" x14ac:dyDescent="0.3">
      <c r="A668" s="14" t="s">
        <v>3476</v>
      </c>
      <c r="B668" s="15">
        <v>46091</v>
      </c>
      <c r="C668" s="16" t="s">
        <v>1963</v>
      </c>
      <c r="D668" s="16" t="str">
        <f>_xlfn.XLOOKUP(Sales_Transactions!$C668,Customer!$A$2:$A$701,Customer!$B$2:$B$701,"Missing")</f>
        <v>Karthik Iyer</v>
      </c>
      <c r="E668" s="38" t="str">
        <f>_xlfn.XLOOKUP(Table14[[#This Row],[Customer_ID]],Table10[Customer_ID],Table10[Membership],"Missing Membership")</f>
        <v>Gold</v>
      </c>
      <c r="F668" s="14" t="s">
        <v>242</v>
      </c>
      <c r="G668" s="16" t="str">
        <f>_xlfn.XLOOKUP(Sales_Transactions!$F668,Products!$A$2:$A$151,Products!$B$2:$B$151,"missing product")</f>
        <v>Aachi Powdered Spices 200g</v>
      </c>
      <c r="H668" s="16" t="str">
        <f>_xlfn.XLOOKUP(Sales_Transactions!$F668,Table9[Product_ID],Table9[Category],"Missing Catogory")</f>
        <v>Masala</v>
      </c>
      <c r="I668" s="16" t="s">
        <v>1447</v>
      </c>
      <c r="J668" s="16" t="str">
        <f>_xlfn.XLOOKUP(Sales_Transactions!$I668,Store!$A$2:$A$181,Store!$B$2:$B$181,"Missing Store")</f>
        <v>FreshMart Mumbai Central</v>
      </c>
      <c r="K668" s="16" t="str">
        <f>_xlfn.XLOOKUP(Sales_Transactions!$I668,Store!$A$2:$A$181,Store!$D$2:$D$181,"East")</f>
        <v>West</v>
      </c>
      <c r="L668" s="16" t="s">
        <v>1448</v>
      </c>
      <c r="M668" s="16" t="s">
        <v>6411</v>
      </c>
      <c r="N668" s="16" t="str">
        <f>_xlfn.XLOOKUP(Sales_Transactions!$L668,Table12[Employee_ID],Table12[Department],"Missing Department")</f>
        <v>Sales</v>
      </c>
      <c r="O668" s="16">
        <v>3</v>
      </c>
      <c r="P668" s="17">
        <v>82.31</v>
      </c>
      <c r="Q668" s="16">
        <v>0</v>
      </c>
      <c r="R668" s="17">
        <v>0</v>
      </c>
      <c r="S668" s="17">
        <v>246.93</v>
      </c>
      <c r="T668" s="17">
        <v>186.75</v>
      </c>
      <c r="U668" s="17">
        <v>60.18</v>
      </c>
      <c r="V668" s="16" t="s">
        <v>47</v>
      </c>
      <c r="W668" s="16" t="s">
        <v>24</v>
      </c>
      <c r="X668" s="16" t="s">
        <v>55</v>
      </c>
      <c r="Y668" s="16" t="s">
        <v>520</v>
      </c>
      <c r="Z668" s="16" t="s">
        <v>49</v>
      </c>
    </row>
    <row r="669" spans="1:26" x14ac:dyDescent="0.3">
      <c r="A669" s="10" t="s">
        <v>3477</v>
      </c>
      <c r="B669" s="11">
        <v>46004</v>
      </c>
      <c r="C669" s="12" t="s">
        <v>1511</v>
      </c>
      <c r="D669" s="12" t="str">
        <f>_xlfn.XLOOKUP(Sales_Transactions!$C669,Customer!$A$2:$A$701,Customer!$B$2:$B$701,"Missing")</f>
        <v>Priya Iyer</v>
      </c>
      <c r="E669" s="39" t="str">
        <f>_xlfn.XLOOKUP(Table14[[#This Row],[Customer_ID]],Table10[Customer_ID],Table10[Membership],"Missing Membership")</f>
        <v>Gold</v>
      </c>
      <c r="F669" s="10" t="s">
        <v>65</v>
      </c>
      <c r="G669" s="12" t="str">
        <f>_xlfn.XLOOKUP(Sales_Transactions!$F669,Products!$A$2:$A$151,Products!$B$2:$B$151,"missing product")</f>
        <v>Nescafe Tea Combo</v>
      </c>
      <c r="H669" s="12" t="str">
        <f>_xlfn.XLOOKUP(Sales_Transactions!$F669,Table9[Product_ID],Table9[Category],"Missing Catogory")</f>
        <v>Beverages</v>
      </c>
      <c r="I669" s="12" t="s">
        <v>1251</v>
      </c>
      <c r="J669" s="12" t="str">
        <f>_xlfn.XLOOKUP(Sales_Transactions!$I669,Store!$A$2:$A$181,Store!$B$2:$B$181,"Missing Store")</f>
        <v>FreshMart Nagpur Towers</v>
      </c>
      <c r="K669" s="12" t="str">
        <f>_xlfn.XLOOKUP(Sales_Transactions!$I669,Store!$A$2:$A$181,Store!$D$2:$D$181,"East")</f>
        <v>South</v>
      </c>
      <c r="L669" s="12" t="s">
        <v>2552</v>
      </c>
      <c r="M669" s="12" t="s">
        <v>6373</v>
      </c>
      <c r="N669" s="12" t="str">
        <f>_xlfn.XLOOKUP(Sales_Transactions!$L669,Table12[Employee_ID],Table12[Department],"Missing Department")</f>
        <v>Sales</v>
      </c>
      <c r="O669" s="12">
        <v>5</v>
      </c>
      <c r="P669" s="13">
        <v>186.35</v>
      </c>
      <c r="Q669" s="12">
        <v>10</v>
      </c>
      <c r="R669" s="13">
        <v>93.17</v>
      </c>
      <c r="S669" s="13">
        <v>964.37</v>
      </c>
      <c r="T669" s="13">
        <v>710</v>
      </c>
      <c r="U669" s="13">
        <v>254.37</v>
      </c>
      <c r="V669" s="12" t="s">
        <v>47</v>
      </c>
      <c r="W669" s="12" t="s">
        <v>24</v>
      </c>
      <c r="X669" s="12" t="s">
        <v>25</v>
      </c>
      <c r="Y669" s="12" t="s">
        <v>3478</v>
      </c>
      <c r="Z669" s="12" t="s">
        <v>27</v>
      </c>
    </row>
    <row r="670" spans="1:26" x14ac:dyDescent="0.3">
      <c r="A670" s="14" t="s">
        <v>3484</v>
      </c>
      <c r="B670" s="15">
        <v>45941</v>
      </c>
      <c r="C670" s="16" t="s">
        <v>202</v>
      </c>
      <c r="D670" s="16" t="str">
        <f>_xlfn.XLOOKUP(Sales_Transactions!$C670,Customer!$A$2:$A$701,Customer!$B$2:$B$701,"Missing")</f>
        <v>Prakash Mudaliar</v>
      </c>
      <c r="E670" s="38" t="str">
        <f>_xlfn.XLOOKUP(Table14[[#This Row],[Customer_ID]],Table10[Customer_ID],Table10[Membership],"Missing Membership")</f>
        <v>Bronze</v>
      </c>
      <c r="F670" s="14" t="s">
        <v>326</v>
      </c>
      <c r="G670" s="16" t="str">
        <f>_xlfn.XLOOKUP(Sales_Transactions!$F670,Products!$A$2:$A$151,Products!$B$2:$B$151,"missing product")</f>
        <v>Local Farm Fresh Vegetables 200g v2</v>
      </c>
      <c r="H670" s="16" t="str">
        <f>_xlfn.XLOOKUP(Sales_Transactions!$F670,Table9[Product_ID],Table9[Category],"Missing Catogory")</f>
        <v>Vegetables</v>
      </c>
      <c r="I670" s="16" t="s">
        <v>380</v>
      </c>
      <c r="J670" s="16" t="str">
        <f>_xlfn.XLOOKUP(Sales_Transactions!$I670,Store!$A$2:$A$181,Store!$B$2:$B$181,"Missing Store")</f>
        <v>FreshMart Ahmedabad Complex</v>
      </c>
      <c r="K670" s="16" t="str">
        <f>_xlfn.XLOOKUP(Sales_Transactions!$I670,Store!$A$2:$A$181,Store!$D$2:$D$181,"East")</f>
        <v>South</v>
      </c>
      <c r="L670" s="16" t="s">
        <v>381</v>
      </c>
      <c r="M670" s="16" t="s">
        <v>6144</v>
      </c>
      <c r="N670" s="16" t="str">
        <f>_xlfn.XLOOKUP(Sales_Transactions!$L670,Table12[Employee_ID],Table12[Department],"Missing Department")</f>
        <v>Cashier</v>
      </c>
      <c r="O670" s="16">
        <v>4</v>
      </c>
      <c r="P670" s="17">
        <v>400.33</v>
      </c>
      <c r="Q670" s="16">
        <v>10</v>
      </c>
      <c r="R670" s="17">
        <v>160.13</v>
      </c>
      <c r="S670" s="17">
        <v>1657.37</v>
      </c>
      <c r="T670" s="17">
        <v>1363.6</v>
      </c>
      <c r="U670" s="17">
        <v>293.77</v>
      </c>
      <c r="V670" s="16" t="s">
        <v>47</v>
      </c>
      <c r="W670" s="16" t="s">
        <v>24</v>
      </c>
      <c r="X670" s="16" t="s">
        <v>25</v>
      </c>
      <c r="Y670" s="16" t="s">
        <v>1645</v>
      </c>
      <c r="Z670" s="16" t="s">
        <v>27</v>
      </c>
    </row>
    <row r="671" spans="1:26" x14ac:dyDescent="0.3">
      <c r="A671" s="10" t="s">
        <v>3495</v>
      </c>
      <c r="B671" s="11">
        <v>45969</v>
      </c>
      <c r="C671" s="12" t="s">
        <v>3496</v>
      </c>
      <c r="D671" s="12" t="str">
        <f>_xlfn.XLOOKUP(Sales_Transactions!$C671,Customer!$A$2:$A$701,Customer!$B$2:$B$701,"Missing")</f>
        <v>Usha Balan</v>
      </c>
      <c r="E671" s="39" t="str">
        <f>_xlfn.XLOOKUP(Table14[[#This Row],[Customer_ID]],Table10[Customer_ID],Table10[Membership],"Missing Membership")</f>
        <v>Bronze</v>
      </c>
      <c r="F671" s="10" t="s">
        <v>1676</v>
      </c>
      <c r="G671" s="12" t="str">
        <f>_xlfn.XLOOKUP(Sales_Transactions!$F671,Products!$A$2:$A$151,Products!$B$2:$B$151,"missing product")</f>
        <v>Amul Butter 1L</v>
      </c>
      <c r="H671" s="12" t="str">
        <f>_xlfn.XLOOKUP(Sales_Transactions!$F671,Table9[Product_ID],Table9[Category],"Missing Catogory")</f>
        <v>Dairy</v>
      </c>
      <c r="I671" s="12" t="s">
        <v>566</v>
      </c>
      <c r="J671" s="12" t="str">
        <f>_xlfn.XLOOKUP(Sales_Transactions!$I671,Store!$A$2:$A$181,Store!$B$2:$B$181,"Missing Store")</f>
        <v>FreshMart Hyderabad Extension</v>
      </c>
      <c r="K671" s="12" t="str">
        <f>_xlfn.XLOOKUP(Sales_Transactions!$I671,Store!$A$2:$A$181,Store!$D$2:$D$181,"East")</f>
        <v>South</v>
      </c>
      <c r="L671" s="12" t="s">
        <v>2012</v>
      </c>
      <c r="M671" s="12" t="s">
        <v>6263</v>
      </c>
      <c r="N671" s="12" t="str">
        <f>_xlfn.XLOOKUP(Sales_Transactions!$L671,Table12[Employee_ID],Table12[Department],"Missing Department")</f>
        <v>Inventory</v>
      </c>
      <c r="O671" s="12">
        <v>1</v>
      </c>
      <c r="P671" s="13">
        <v>342.27</v>
      </c>
      <c r="Q671" s="12">
        <v>20</v>
      </c>
      <c r="R671" s="13">
        <v>68.45</v>
      </c>
      <c r="S671" s="13">
        <v>314.89</v>
      </c>
      <c r="T671" s="13">
        <v>266.10000000000002</v>
      </c>
      <c r="U671" s="13">
        <v>48.79</v>
      </c>
      <c r="V671" s="12" t="s">
        <v>47</v>
      </c>
      <c r="W671" s="12" t="s">
        <v>24</v>
      </c>
      <c r="X671" s="12" t="s">
        <v>25</v>
      </c>
      <c r="Y671" s="12" t="s">
        <v>1416</v>
      </c>
      <c r="Z671" s="12" t="s">
        <v>27</v>
      </c>
    </row>
    <row r="672" spans="1:26" x14ac:dyDescent="0.3">
      <c r="A672" s="14" t="s">
        <v>3501</v>
      </c>
      <c r="B672" s="15">
        <v>45788</v>
      </c>
      <c r="C672" s="16" t="s">
        <v>3502</v>
      </c>
      <c r="D672" s="16" t="str">
        <f>_xlfn.XLOOKUP(Sales_Transactions!$C672,Customer!$A$2:$A$701,Customer!$B$2:$B$701,"Missing")</f>
        <v>Suresh Naidu</v>
      </c>
      <c r="E672" s="38" t="str">
        <f>_xlfn.XLOOKUP(Table14[[#This Row],[Customer_ID]],Table10[Customer_ID],Table10[Membership],"Missing Membership")</f>
        <v>Silver</v>
      </c>
      <c r="F672" s="14" t="s">
        <v>1381</v>
      </c>
      <c r="G672" s="16" t="str">
        <f>_xlfn.XLOOKUP(Sales_Transactions!$F672,Products!$A$2:$A$151,Products!$B$2:$B$151,"missing product")</f>
        <v>Parle Chocolates 500g</v>
      </c>
      <c r="H672" s="16" t="str">
        <f>_xlfn.XLOOKUP(Sales_Transactions!$F672,Table9[Product_ID],Table9[Category],"Missing Catogory")</f>
        <v>Snacks</v>
      </c>
      <c r="I672" s="16" t="s">
        <v>1412</v>
      </c>
      <c r="J672" s="16" t="str">
        <f>_xlfn.XLOOKUP(Sales_Transactions!$I672,Store!$A$2:$A$181,Store!$B$2:$B$181,"Missing Store")</f>
        <v>FreshMart Kochi Square</v>
      </c>
      <c r="K672" s="16" t="str">
        <f>_xlfn.XLOOKUP(Sales_Transactions!$I672,Store!$A$2:$A$181,Store!$D$2:$D$181,"East")</f>
        <v>South</v>
      </c>
      <c r="L672" s="16" t="s">
        <v>1825</v>
      </c>
      <c r="M672" s="16" t="s">
        <v>6393</v>
      </c>
      <c r="N672" s="16" t="str">
        <f>_xlfn.XLOOKUP(Sales_Transactions!$L672,Table12[Employee_ID],Table12[Department],"Missing Department")</f>
        <v>Billing</v>
      </c>
      <c r="O672" s="16">
        <v>2</v>
      </c>
      <c r="P672" s="17">
        <v>317.99</v>
      </c>
      <c r="Q672" s="16">
        <v>5</v>
      </c>
      <c r="R672" s="17">
        <v>31.8</v>
      </c>
      <c r="S672" s="17">
        <v>694.81</v>
      </c>
      <c r="T672" s="17">
        <v>470.1</v>
      </c>
      <c r="U672" s="17">
        <v>224.71</v>
      </c>
      <c r="V672" s="16" t="s">
        <v>47</v>
      </c>
      <c r="W672" s="16" t="s">
        <v>24</v>
      </c>
      <c r="X672" s="16" t="s">
        <v>55</v>
      </c>
      <c r="Y672" s="16" t="s">
        <v>1551</v>
      </c>
      <c r="Z672" s="16" t="s">
        <v>27</v>
      </c>
    </row>
    <row r="673" spans="1:26" x14ac:dyDescent="0.3">
      <c r="A673" s="10" t="s">
        <v>3514</v>
      </c>
      <c r="B673" s="11">
        <v>45914</v>
      </c>
      <c r="C673" s="12" t="s">
        <v>1562</v>
      </c>
      <c r="D673" s="12" t="str">
        <f>_xlfn.XLOOKUP(Sales_Transactions!$C673,Customer!$A$2:$A$701,Customer!$B$2:$B$701,"Missing")</f>
        <v>Hariharan Gounder</v>
      </c>
      <c r="E673" s="39" t="str">
        <f>_xlfn.XLOOKUP(Table14[[#This Row],[Customer_ID]],Table10[Customer_ID],Table10[Membership],"Missing Membership")</f>
        <v>Gold</v>
      </c>
      <c r="F673" s="10" t="s">
        <v>269</v>
      </c>
      <c r="G673" s="12" t="str">
        <f>_xlfn.XLOOKUP(Sales_Transactions!$F673,Products!$A$2:$A$151,Products!$B$2:$B$151,"missing product")</f>
        <v>Local Farm Fresh Fruits 1kg</v>
      </c>
      <c r="H673" s="12" t="str">
        <f>_xlfn.XLOOKUP(Sales_Transactions!$F673,Table9[Product_ID],Table9[Category],"Missing Catogory")</f>
        <v>Oil</v>
      </c>
      <c r="I673" s="12" t="s">
        <v>192</v>
      </c>
      <c r="J673" s="12" t="str">
        <f>_xlfn.XLOOKUP(Sales_Transactions!$I673,Store!$A$2:$A$181,Store!$B$2:$B$181,"Missing Store")</f>
        <v>FreshMart Erode Heights</v>
      </c>
      <c r="K673" s="12" t="str">
        <f>_xlfn.XLOOKUP(Sales_Transactions!$I673,Store!$A$2:$A$181,Store!$D$2:$D$181,"East")</f>
        <v>South</v>
      </c>
      <c r="L673" s="12" t="s">
        <v>2534</v>
      </c>
      <c r="M673" s="12" t="s">
        <v>6346</v>
      </c>
      <c r="N673" s="12" t="str">
        <f>_xlfn.XLOOKUP(Sales_Transactions!$L673,Table12[Employee_ID],Table12[Department],"Missing Department")</f>
        <v>Inventory</v>
      </c>
      <c r="O673" s="12">
        <v>5</v>
      </c>
      <c r="P673" s="13">
        <v>157.91999999999999</v>
      </c>
      <c r="Q673" s="12">
        <v>0</v>
      </c>
      <c r="R673" s="13">
        <v>0</v>
      </c>
      <c r="S673" s="13">
        <v>908.04</v>
      </c>
      <c r="T673" s="13">
        <v>688.2</v>
      </c>
      <c r="U673" s="13">
        <v>219.84</v>
      </c>
      <c r="V673" s="12" t="s">
        <v>47</v>
      </c>
      <c r="W673" s="12" t="s">
        <v>24</v>
      </c>
      <c r="X673" s="12" t="s">
        <v>25</v>
      </c>
      <c r="Y673" s="12" t="s">
        <v>2008</v>
      </c>
      <c r="Z673" s="12" t="s">
        <v>27</v>
      </c>
    </row>
    <row r="674" spans="1:26" x14ac:dyDescent="0.3">
      <c r="A674" s="14" t="s">
        <v>3533</v>
      </c>
      <c r="B674" s="15">
        <v>45914</v>
      </c>
      <c r="C674" s="16" t="s">
        <v>152</v>
      </c>
      <c r="D674" s="16" t="str">
        <f>_xlfn.XLOOKUP(Sales_Transactions!$C674,Customer!$A$2:$A$701,Customer!$B$2:$B$701,"Missing")</f>
        <v>Balamurugan Menon</v>
      </c>
      <c r="E674" s="38" t="str">
        <f>_xlfn.XLOOKUP(Table14[[#This Row],[Customer_ID]],Table10[Customer_ID],Table10[Membership],"Missing Membership")</f>
        <v>Gold</v>
      </c>
      <c r="F674" s="14" t="s">
        <v>405</v>
      </c>
      <c r="G674" s="16" t="str">
        <f>_xlfn.XLOOKUP(Sales_Transactions!$F674,Products!$A$2:$A$151,Products!$B$2:$B$151,"missing product")</f>
        <v>Britannia Buns Pack</v>
      </c>
      <c r="H674" s="16" t="str">
        <f>_xlfn.XLOOKUP(Sales_Transactions!$F674,Table9[Product_ID],Table9[Category],"Missing Catogory")</f>
        <v>Bakery</v>
      </c>
      <c r="I674" s="16" t="s">
        <v>72</v>
      </c>
      <c r="J674" s="16" t="str">
        <f>_xlfn.XLOOKUP(Sales_Transactions!$I674,Store!$A$2:$A$181,Store!$B$2:$B$181,"Missing Store")</f>
        <v>FreshMart Hyderabad Heights</v>
      </c>
      <c r="K674" s="16" t="str">
        <f>_xlfn.XLOOKUP(Sales_Transactions!$I674,Store!$A$2:$A$181,Store!$D$2:$D$181,"East")</f>
        <v>South</v>
      </c>
      <c r="L674" s="16" t="s">
        <v>73</v>
      </c>
      <c r="M674" s="16" t="s">
        <v>6348</v>
      </c>
      <c r="N674" s="16" t="str">
        <f>_xlfn.XLOOKUP(Sales_Transactions!$L674,Table12[Employee_ID],Table12[Department],"Missing Department")</f>
        <v>Store Manager</v>
      </c>
      <c r="O674" s="16">
        <v>5</v>
      </c>
      <c r="P674" s="17">
        <v>441.67</v>
      </c>
      <c r="Q674" s="16">
        <v>10</v>
      </c>
      <c r="R674" s="17">
        <v>220.84</v>
      </c>
      <c r="S674" s="17">
        <v>2285.64</v>
      </c>
      <c r="T674" s="17">
        <v>1270.25</v>
      </c>
      <c r="U674" s="17">
        <v>1015.39</v>
      </c>
      <c r="V674" s="16" t="s">
        <v>47</v>
      </c>
      <c r="W674" s="16" t="s">
        <v>24</v>
      </c>
      <c r="X674" s="16" t="s">
        <v>55</v>
      </c>
      <c r="Y674" s="16" t="s">
        <v>2140</v>
      </c>
      <c r="Z674" s="16" t="s">
        <v>27</v>
      </c>
    </row>
    <row r="675" spans="1:26" x14ac:dyDescent="0.3">
      <c r="A675" s="10" t="s">
        <v>3539</v>
      </c>
      <c r="B675" s="11">
        <v>46097</v>
      </c>
      <c r="C675" s="12" t="s">
        <v>1401</v>
      </c>
      <c r="D675" s="12" t="str">
        <f>_xlfn.XLOOKUP(Sales_Transactions!$C675,Customer!$A$2:$A$701,Customer!$B$2:$B$701,"Missing")</f>
        <v>Rajesh Devi</v>
      </c>
      <c r="E675" s="39" t="str">
        <f>_xlfn.XLOOKUP(Table14[[#This Row],[Customer_ID]],Table10[Customer_ID],Table10[Membership],"Missing Membership")</f>
        <v>Silver</v>
      </c>
      <c r="F675" s="10" t="s">
        <v>431</v>
      </c>
      <c r="G675" s="12" t="str">
        <f>_xlfn.XLOOKUP(Sales_Transactions!$F675,Products!$A$2:$A$151,Products!$B$2:$B$151,"missing product")</f>
        <v>Organic Fresh Fresh Fruits 500g</v>
      </c>
      <c r="H675" s="12" t="str">
        <f>_xlfn.XLOOKUP(Sales_Transactions!$F675,Table9[Product_ID],Table9[Category],"Missing Catogory")</f>
        <v>Fruits</v>
      </c>
      <c r="I675" s="12" t="s">
        <v>633</v>
      </c>
      <c r="J675" s="12" t="str">
        <f>_xlfn.XLOOKUP(Sales_Transactions!$I675,Store!$A$2:$A$181,Store!$B$2:$B$181,"Missing Store")</f>
        <v>FreshMart Kochi Colony</v>
      </c>
      <c r="K675" s="12" t="str">
        <f>_xlfn.XLOOKUP(Sales_Transactions!$I675,Store!$A$2:$A$181,Store!$D$2:$D$181,"East")</f>
        <v>South</v>
      </c>
      <c r="L675" s="12" t="s">
        <v>1855</v>
      </c>
      <c r="M675" s="12" t="s">
        <v>6125</v>
      </c>
      <c r="N675" s="12" t="str">
        <f>_xlfn.XLOOKUP(Sales_Transactions!$L675,Table12[Employee_ID],Table12[Department],"Missing Department")</f>
        <v>Sales</v>
      </c>
      <c r="O675" s="12">
        <v>1</v>
      </c>
      <c r="P675" s="13">
        <v>305.67</v>
      </c>
      <c r="Q675" s="12">
        <v>15</v>
      </c>
      <c r="R675" s="13">
        <v>45.85</v>
      </c>
      <c r="S675" s="13">
        <v>259.82</v>
      </c>
      <c r="T675" s="13">
        <v>251.42</v>
      </c>
      <c r="U675" s="13">
        <v>8.4</v>
      </c>
      <c r="V675" s="12" t="s">
        <v>47</v>
      </c>
      <c r="W675" s="12" t="s">
        <v>24</v>
      </c>
      <c r="X675" s="12" t="s">
        <v>25</v>
      </c>
      <c r="Y675" s="12" t="s">
        <v>787</v>
      </c>
      <c r="Z675" s="12" t="s">
        <v>49</v>
      </c>
    </row>
    <row r="676" spans="1:26" x14ac:dyDescent="0.3">
      <c r="A676" s="14" t="s">
        <v>3540</v>
      </c>
      <c r="B676" s="15">
        <v>45830</v>
      </c>
      <c r="C676" s="16" t="s">
        <v>2596</v>
      </c>
      <c r="D676" s="16" t="str">
        <f>_xlfn.XLOOKUP(Sales_Transactions!$C676,Customer!$A$2:$A$701,Customer!$B$2:$B$701,"Missing")</f>
        <v>Gopal Pandian</v>
      </c>
      <c r="E676" s="38" t="str">
        <f>_xlfn.XLOOKUP(Table14[[#This Row],[Customer_ID]],Table10[Customer_ID],Table10[Membership],"Missing Membership")</f>
        <v>Gold</v>
      </c>
      <c r="F676" s="14" t="s">
        <v>275</v>
      </c>
      <c r="G676" s="16" t="str">
        <f>_xlfn.XLOOKUP(Sales_Transactions!$F676,Products!$A$2:$A$151,Products!$B$2:$B$151,"missing product")</f>
        <v>Parle Namkeen 500g</v>
      </c>
      <c r="H676" s="16" t="str">
        <f>_xlfn.XLOOKUP(Sales_Transactions!$F676,Table9[Product_ID],Table9[Category],"Missing Catogory")</f>
        <v>Snacks</v>
      </c>
      <c r="I676" s="16" t="s">
        <v>1322</v>
      </c>
      <c r="J676" s="16" t="str">
        <f>_xlfn.XLOOKUP(Sales_Transactions!$I676,Store!$A$2:$A$181,Store!$B$2:$B$181,"Missing Store")</f>
        <v>FreshMart Madurai Point</v>
      </c>
      <c r="K676" s="16" t="str">
        <f>_xlfn.XLOOKUP(Sales_Transactions!$I676,Store!$A$2:$A$181,Store!$D$2:$D$181,"East")</f>
        <v>South</v>
      </c>
      <c r="L676" s="16" t="s">
        <v>2867</v>
      </c>
      <c r="M676" s="16" t="s">
        <v>7267</v>
      </c>
      <c r="N676" s="16" t="str">
        <f>_xlfn.XLOOKUP(Sales_Transactions!$L676,Table12[Employee_ID],Table12[Department],"Missing Department")</f>
        <v>Cashier</v>
      </c>
      <c r="O676" s="16">
        <v>4</v>
      </c>
      <c r="P676" s="17">
        <v>51.43</v>
      </c>
      <c r="Q676" s="16">
        <v>0</v>
      </c>
      <c r="R676" s="17">
        <v>0</v>
      </c>
      <c r="S676" s="17">
        <v>236.58</v>
      </c>
      <c r="T676" s="17">
        <v>149.91999999999999</v>
      </c>
      <c r="U676" s="17">
        <v>86.66</v>
      </c>
      <c r="V676" s="16" t="s">
        <v>47</v>
      </c>
      <c r="W676" s="16" t="s">
        <v>24</v>
      </c>
      <c r="X676" s="16" t="s">
        <v>25</v>
      </c>
      <c r="Y676" s="16" t="s">
        <v>1248</v>
      </c>
      <c r="Z676" s="16" t="s">
        <v>27</v>
      </c>
    </row>
    <row r="677" spans="1:26" x14ac:dyDescent="0.3">
      <c r="A677" s="10" t="s">
        <v>3542</v>
      </c>
      <c r="B677" s="11">
        <v>46094</v>
      </c>
      <c r="C677" s="12" t="s">
        <v>3007</v>
      </c>
      <c r="D677" s="12" t="str">
        <f>_xlfn.XLOOKUP(Sales_Transactions!$C677,Customer!$A$2:$A$701,Customer!$B$2:$B$701,"Missing")</f>
        <v>Missing Customer Name</v>
      </c>
      <c r="E677" s="39" t="str">
        <f>_xlfn.XLOOKUP(Table14[[#This Row],[Customer_ID]],Table10[Customer_ID],Table10[Membership],"Missing Membership")</f>
        <v>Gold</v>
      </c>
      <c r="F677" s="10" t="s">
        <v>811</v>
      </c>
      <c r="G677" s="12" t="str">
        <f>_xlfn.XLOOKUP(Sales_Transactions!$F677,Products!$A$2:$A$151,Products!$B$2:$B$151,"missing product")</f>
        <v>Lays Namkeen 2kg</v>
      </c>
      <c r="H677" s="12" t="str">
        <f>_xlfn.XLOOKUP(Sales_Transactions!$F677,Table9[Product_ID],Table9[Category],"Missing Catogory")</f>
        <v>Snacks</v>
      </c>
      <c r="I677" s="12" t="s">
        <v>1322</v>
      </c>
      <c r="J677" s="12" t="str">
        <f>_xlfn.XLOOKUP(Sales_Transactions!$I677,Store!$A$2:$A$181,Store!$B$2:$B$181,"Missing Store")</f>
        <v>FreshMart Madurai Point</v>
      </c>
      <c r="K677" s="12" t="str">
        <f>_xlfn.XLOOKUP(Sales_Transactions!$I677,Store!$A$2:$A$181,Store!$D$2:$D$181,"East")</f>
        <v>South</v>
      </c>
      <c r="L677" s="12" t="s">
        <v>54</v>
      </c>
      <c r="M677" s="12" t="s">
        <v>6302</v>
      </c>
      <c r="N677" s="12" t="str">
        <f>_xlfn.XLOOKUP(Sales_Transactions!$L677,Table12[Employee_ID],Table12[Department],"Missing Department")</f>
        <v>Sales</v>
      </c>
      <c r="O677" s="12">
        <v>4</v>
      </c>
      <c r="P677" s="13">
        <v>571.54999999999995</v>
      </c>
      <c r="Q677" s="12">
        <v>5</v>
      </c>
      <c r="R677" s="13">
        <v>114.31</v>
      </c>
      <c r="S677" s="13">
        <v>2171.89</v>
      </c>
      <c r="T677" s="13">
        <v>1516.76</v>
      </c>
      <c r="U677" s="13">
        <v>655.13</v>
      </c>
      <c r="V677" s="12" t="s">
        <v>47</v>
      </c>
      <c r="W677" s="12" t="s">
        <v>24</v>
      </c>
      <c r="X677" s="12" t="s">
        <v>25</v>
      </c>
      <c r="Y677" s="12" t="s">
        <v>2421</v>
      </c>
      <c r="Z677" s="12" t="s">
        <v>49</v>
      </c>
    </row>
    <row r="678" spans="1:26" x14ac:dyDescent="0.3">
      <c r="A678" s="14" t="s">
        <v>3551</v>
      </c>
      <c r="B678" s="15">
        <v>45946</v>
      </c>
      <c r="C678" s="16" t="s">
        <v>468</v>
      </c>
      <c r="D678" s="16" t="str">
        <f>_xlfn.XLOOKUP(Sales_Transactions!$C678,Customer!$A$2:$A$701,Customer!$B$2:$B$701,"Missing")</f>
        <v>Gokul Sekar</v>
      </c>
      <c r="E678" s="38" t="str">
        <f>_xlfn.XLOOKUP(Table14[[#This Row],[Customer_ID]],Table10[Customer_ID],Table10[Membership],"Missing Membership")</f>
        <v>Gold</v>
      </c>
      <c r="F678" s="14" t="s">
        <v>453</v>
      </c>
      <c r="G678" s="16" t="str">
        <f>_xlfn.XLOOKUP(Sales_Transactions!$F678,Products!$A$2:$A$151,Products!$B$2:$B$151,"missing product")</f>
        <v>Local Farm Fresh Vegetables 250ml v2</v>
      </c>
      <c r="H678" s="16" t="str">
        <f>_xlfn.XLOOKUP(Sales_Transactions!$F678,Table9[Product_ID],Table9[Category],"Missing Catogory")</f>
        <v>Vegetables</v>
      </c>
      <c r="I678" s="16" t="s">
        <v>633</v>
      </c>
      <c r="J678" s="16" t="str">
        <f>_xlfn.XLOOKUP(Sales_Transactions!$I678,Store!$A$2:$A$181,Store!$B$2:$B$181,"Missing Store")</f>
        <v>FreshMart Kochi Colony</v>
      </c>
      <c r="K678" s="16" t="str">
        <f>_xlfn.XLOOKUP(Sales_Transactions!$I678,Store!$A$2:$A$181,Store!$D$2:$D$181,"East")</f>
        <v>South</v>
      </c>
      <c r="L678" s="16" t="s">
        <v>2012</v>
      </c>
      <c r="M678" s="16" t="s">
        <v>6263</v>
      </c>
      <c r="N678" s="16" t="str">
        <f>_xlfn.XLOOKUP(Sales_Transactions!$L678,Table12[Employee_ID],Table12[Department],"Missing Department")</f>
        <v>Inventory</v>
      </c>
      <c r="O678" s="16">
        <v>3</v>
      </c>
      <c r="P678" s="17">
        <v>397.96</v>
      </c>
      <c r="Q678" s="16">
        <v>5</v>
      </c>
      <c r="R678" s="17">
        <v>59.69</v>
      </c>
      <c r="S678" s="17">
        <v>1134.19</v>
      </c>
      <c r="T678" s="17">
        <v>931.14</v>
      </c>
      <c r="U678" s="17">
        <v>203.05</v>
      </c>
      <c r="V678" s="16" t="s">
        <v>47</v>
      </c>
      <c r="W678" s="16" t="s">
        <v>24</v>
      </c>
      <c r="X678" s="16" t="s">
        <v>25</v>
      </c>
      <c r="Y678" s="16" t="s">
        <v>1365</v>
      </c>
      <c r="Z678" s="16" t="s">
        <v>49</v>
      </c>
    </row>
    <row r="679" spans="1:26" x14ac:dyDescent="0.3">
      <c r="A679" s="10" t="s">
        <v>3558</v>
      </c>
      <c r="B679" s="11">
        <v>45991</v>
      </c>
      <c r="C679" s="12" t="s">
        <v>181</v>
      </c>
      <c r="D679" s="12" t="str">
        <f>_xlfn.XLOOKUP(Sales_Transactions!$C679,Customer!$A$2:$A$701,Customer!$B$2:$B$701,"Missing")</f>
        <v>Vasanth Iyer</v>
      </c>
      <c r="E679" s="39" t="str">
        <f>_xlfn.XLOOKUP(Table14[[#This Row],[Customer_ID]],Table10[Customer_ID],Table10[Membership],"Missing Membership")</f>
        <v>Gold</v>
      </c>
      <c r="F679" s="10" t="s">
        <v>226</v>
      </c>
      <c r="G679" s="12" t="str">
        <f>_xlfn.XLOOKUP(Sales_Transactions!$F679,Products!$A$2:$A$151,Products!$B$2:$B$151,"missing product")</f>
        <v>Colgate Shampoo Combo</v>
      </c>
      <c r="H679" s="12" t="str">
        <f>_xlfn.XLOOKUP(Sales_Transactions!$F679,Table9[Product_ID],Table9[Category],"Missing Catogory")</f>
        <v>Personal Care</v>
      </c>
      <c r="I679" s="12" t="s">
        <v>2607</v>
      </c>
      <c r="J679" s="12" t="str">
        <f>_xlfn.XLOOKUP(Sales_Transactions!$I679,Store!$A$2:$A$181,Store!$B$2:$B$181,"Missing Store")</f>
        <v>FreshMart Pune Complex</v>
      </c>
      <c r="K679" s="12" t="str">
        <f>_xlfn.XLOOKUP(Sales_Transactions!$I679,Store!$A$2:$A$181,Store!$D$2:$D$181,"East")</f>
        <v>West</v>
      </c>
      <c r="L679" s="12" t="s">
        <v>2608</v>
      </c>
      <c r="M679" s="12" t="s">
        <v>5750</v>
      </c>
      <c r="N679" s="12" t="str">
        <f>_xlfn.XLOOKUP(Sales_Transactions!$L679,Table12[Employee_ID],Table12[Department],"Missing Department")</f>
        <v>Sales</v>
      </c>
      <c r="O679" s="12">
        <v>3</v>
      </c>
      <c r="P679" s="13">
        <v>351.95</v>
      </c>
      <c r="Q679" s="12">
        <v>0</v>
      </c>
      <c r="R679" s="13">
        <v>0</v>
      </c>
      <c r="S679" s="13">
        <v>1214.23</v>
      </c>
      <c r="T679" s="13">
        <v>665.16</v>
      </c>
      <c r="U679" s="13">
        <v>549.07000000000005</v>
      </c>
      <c r="V679" s="12" t="s">
        <v>47</v>
      </c>
      <c r="W679" s="12" t="s">
        <v>24</v>
      </c>
      <c r="X679" s="12" t="s">
        <v>25</v>
      </c>
      <c r="Y679" s="12" t="s">
        <v>913</v>
      </c>
      <c r="Z679" s="12" t="s">
        <v>27</v>
      </c>
    </row>
    <row r="680" spans="1:26" x14ac:dyDescent="0.3">
      <c r="A680" s="14" t="s">
        <v>3561</v>
      </c>
      <c r="B680" s="15">
        <v>46096</v>
      </c>
      <c r="C680" s="16" t="s">
        <v>977</v>
      </c>
      <c r="D680" s="16" t="str">
        <f>_xlfn.XLOOKUP(Sales_Transactions!$C680,Customer!$A$2:$A$701,Customer!$B$2:$B$701,"Missing")</f>
        <v>Mala Nair</v>
      </c>
      <c r="E680" s="38" t="str">
        <f>_xlfn.XLOOKUP(Table14[[#This Row],[Customer_ID]],Table10[Customer_ID],Table10[Membership],"Missing Membership")</f>
        <v>Gold</v>
      </c>
      <c r="F680" s="14" t="s">
        <v>1865</v>
      </c>
      <c r="G680" s="16" t="str">
        <f>_xlfn.XLOOKUP(Sales_Transactions!$F680,Products!$A$2:$A$151,Products!$B$2:$B$151,"missing product")</f>
        <v>Lizol Toilet Cleaner 200g</v>
      </c>
      <c r="H680" s="16" t="str">
        <f>_xlfn.XLOOKUP(Sales_Transactions!$F680,Table9[Product_ID],Table9[Category],"Missing Catogory")</f>
        <v>Cleaning</v>
      </c>
      <c r="I680" s="16" t="s">
        <v>1680</v>
      </c>
      <c r="J680" s="16" t="str">
        <f>_xlfn.XLOOKUP(Sales_Transactions!$I680,Store!$A$2:$A$181,Store!$B$2:$B$181,"Missing Store")</f>
        <v>FreshMart Hyderabad Market</v>
      </c>
      <c r="K680" s="16" t="str">
        <f>_xlfn.XLOOKUP(Sales_Transactions!$I680,Store!$A$2:$A$181,Store!$D$2:$D$181,"East")</f>
        <v>South</v>
      </c>
      <c r="L680" s="16" t="s">
        <v>887</v>
      </c>
      <c r="M680" s="16" t="s">
        <v>6167</v>
      </c>
      <c r="N680" s="16" t="str">
        <f>_xlfn.XLOOKUP(Sales_Transactions!$L680,Table12[Employee_ID],Table12[Department],"Missing Department")</f>
        <v>Sales</v>
      </c>
      <c r="O680" s="16">
        <v>7</v>
      </c>
      <c r="P680" s="17">
        <v>112.45</v>
      </c>
      <c r="Q680" s="16">
        <v>0</v>
      </c>
      <c r="R680" s="17">
        <v>0</v>
      </c>
      <c r="S680" s="17">
        <v>905.22</v>
      </c>
      <c r="T680" s="17">
        <v>583.30999999999995</v>
      </c>
      <c r="U680" s="17">
        <v>321.91000000000003</v>
      </c>
      <c r="V680" s="16" t="s">
        <v>47</v>
      </c>
      <c r="W680" s="16" t="s">
        <v>24</v>
      </c>
      <c r="X680" s="16" t="s">
        <v>55</v>
      </c>
      <c r="Y680" s="16" t="s">
        <v>1654</v>
      </c>
      <c r="Z680" s="16" t="s">
        <v>27</v>
      </c>
    </row>
    <row r="681" spans="1:26" x14ac:dyDescent="0.3">
      <c r="A681" s="10" t="s">
        <v>3572</v>
      </c>
      <c r="B681" s="11">
        <v>45980</v>
      </c>
      <c r="C681" s="12" t="s">
        <v>1451</v>
      </c>
      <c r="D681" s="12" t="str">
        <f>_xlfn.XLOOKUP(Sales_Transactions!$C681,Customer!$A$2:$A$701,Customer!$B$2:$B$701,"Missing")</f>
        <v>Kamala Subramaniam</v>
      </c>
      <c r="E681" s="39" t="str">
        <f>_xlfn.XLOOKUP(Table14[[#This Row],[Customer_ID]],Table10[Customer_ID],Table10[Membership],"Missing Membership")</f>
        <v>Silver</v>
      </c>
      <c r="F681" s="10" t="s">
        <v>65</v>
      </c>
      <c r="G681" s="12" t="str">
        <f>_xlfn.XLOOKUP(Sales_Transactions!$F681,Products!$A$2:$A$151,Products!$B$2:$B$151,"missing product")</f>
        <v>Nescafe Tea Combo</v>
      </c>
      <c r="H681" s="12" t="str">
        <f>_xlfn.XLOOKUP(Sales_Transactions!$F681,Table9[Product_ID],Table9[Category],"Missing Catogory")</f>
        <v>Beverages</v>
      </c>
      <c r="I681" s="12" t="s">
        <v>209</v>
      </c>
      <c r="J681" s="12" t="str">
        <f>_xlfn.XLOOKUP(Sales_Transactions!$I681,Store!$A$2:$A$181,Store!$B$2:$B$181,"Missing Store")</f>
        <v>FreshMart Kochi Gardens</v>
      </c>
      <c r="K681" s="12" t="str">
        <f>_xlfn.XLOOKUP(Sales_Transactions!$I681,Store!$A$2:$A$181,Store!$D$2:$D$181,"East")</f>
        <v>South</v>
      </c>
      <c r="L681" s="12" t="s">
        <v>210</v>
      </c>
      <c r="M681" s="12" t="s">
        <v>6149</v>
      </c>
      <c r="N681" s="12" t="str">
        <f>_xlfn.XLOOKUP(Sales_Transactions!$L681,Table12[Employee_ID],Table12[Department],"Missing Department")</f>
        <v>Cashier</v>
      </c>
      <c r="O681" s="12">
        <v>5</v>
      </c>
      <c r="P681" s="13">
        <v>172.63</v>
      </c>
      <c r="Q681" s="12">
        <v>0</v>
      </c>
      <c r="R681" s="13">
        <v>0</v>
      </c>
      <c r="S681" s="13">
        <v>863.15</v>
      </c>
      <c r="T681" s="13">
        <v>710</v>
      </c>
      <c r="U681" s="13">
        <v>153.15</v>
      </c>
      <c r="V681" s="12" t="s">
        <v>47</v>
      </c>
      <c r="W681" s="12" t="s">
        <v>24</v>
      </c>
      <c r="X681" s="12" t="s">
        <v>33</v>
      </c>
      <c r="Y681" s="12" t="s">
        <v>3573</v>
      </c>
      <c r="Z681" s="12" t="s">
        <v>49</v>
      </c>
    </row>
    <row r="682" spans="1:26" x14ac:dyDescent="0.3">
      <c r="A682" s="14" t="s">
        <v>3580</v>
      </c>
      <c r="B682" s="15">
        <v>46019</v>
      </c>
      <c r="C682" s="16" t="s">
        <v>1700</v>
      </c>
      <c r="D682" s="16" t="str">
        <f>_xlfn.XLOOKUP(Sales_Transactions!$C682,Customer!$A$2:$A$701,Customer!$B$2:$B$701,"Missing")</f>
        <v>Arun Gounder</v>
      </c>
      <c r="E682" s="38" t="str">
        <f>_xlfn.XLOOKUP(Table14[[#This Row],[Customer_ID]],Table10[Customer_ID],Table10[Membership],"Missing Membership")</f>
        <v>Bronze</v>
      </c>
      <c r="F682" s="14" t="s">
        <v>744</v>
      </c>
      <c r="G682" s="16" t="str">
        <f>_xlfn.XLOOKUP(Sales_Transactions!$F682,Products!$A$2:$A$151,Products!$B$2:$B$151,"missing product")</f>
        <v>Britannia Rusk 1L</v>
      </c>
      <c r="H682" s="16" t="str">
        <f>_xlfn.XLOOKUP(Sales_Transactions!$F682,Table9[Product_ID],Table9[Category],"Missing Catogory")</f>
        <v>Bakery</v>
      </c>
      <c r="I682" s="16" t="s">
        <v>204</v>
      </c>
      <c r="J682" s="16" t="str">
        <f>_xlfn.XLOOKUP(Sales_Transactions!$I682,Store!$A$2:$A$181,Store!$B$2:$B$181,"Missing Store")</f>
        <v>FreshMart Madurai Plaza</v>
      </c>
      <c r="K682" s="16" t="str">
        <f>_xlfn.XLOOKUP(Sales_Transactions!$I682,Store!$A$2:$A$181,Store!$D$2:$D$181,"East")</f>
        <v>South</v>
      </c>
      <c r="L682" s="16" t="s">
        <v>205</v>
      </c>
      <c r="M682" s="16" t="s">
        <v>6199</v>
      </c>
      <c r="N682" s="16" t="str">
        <f>_xlfn.XLOOKUP(Sales_Transactions!$L682,Table12[Employee_ID],Table12[Department],"Missing Department")</f>
        <v>Sales</v>
      </c>
      <c r="O682" s="16">
        <v>3</v>
      </c>
      <c r="P682" s="17">
        <v>168.36</v>
      </c>
      <c r="Q682" s="16">
        <v>15</v>
      </c>
      <c r="R682" s="17">
        <v>75.760000000000005</v>
      </c>
      <c r="S682" s="17">
        <v>493.72</v>
      </c>
      <c r="T682" s="17">
        <v>306.69</v>
      </c>
      <c r="U682" s="17">
        <v>187.03</v>
      </c>
      <c r="V682" s="16" t="s">
        <v>47</v>
      </c>
      <c r="W682" s="16" t="s">
        <v>24</v>
      </c>
      <c r="X682" s="16" t="s">
        <v>25</v>
      </c>
      <c r="Y682" s="16" t="s">
        <v>1801</v>
      </c>
      <c r="Z682" s="16" t="s">
        <v>27</v>
      </c>
    </row>
    <row r="683" spans="1:26" x14ac:dyDescent="0.3">
      <c r="A683" s="10" t="s">
        <v>3591</v>
      </c>
      <c r="B683" s="11">
        <v>45749</v>
      </c>
      <c r="C683" s="12" t="s">
        <v>354</v>
      </c>
      <c r="D683" s="12" t="str">
        <f>_xlfn.XLOOKUP(Sales_Transactions!$C683,Customer!$A$2:$A$701,Customer!$B$2:$B$701,"Missing")</f>
        <v>Rajesh Rao</v>
      </c>
      <c r="E683" s="39" t="str">
        <f>_xlfn.XLOOKUP(Table14[[#This Row],[Customer_ID]],Table10[Customer_ID],Table10[Membership],"Missing Membership")</f>
        <v>Gold</v>
      </c>
      <c r="F683" s="10" t="s">
        <v>399</v>
      </c>
      <c r="G683" s="12" t="str">
        <f>_xlfn.XLOOKUP(Sales_Transactions!$F683,Products!$A$2:$A$151,Products!$B$2:$B$151,"missing product")</f>
        <v>Aavin Milk 1L</v>
      </c>
      <c r="H683" s="12" t="str">
        <f>_xlfn.XLOOKUP(Sales_Transactions!$F683,Table9[Product_ID],Table9[Category],"Missing Catogory")</f>
        <v>Dairy</v>
      </c>
      <c r="I683" s="12" t="s">
        <v>125</v>
      </c>
      <c r="J683" s="12" t="str">
        <f>_xlfn.XLOOKUP(Sales_Transactions!$I683,Store!$A$2:$A$181,Store!$B$2:$B$181,"Missing Store")</f>
        <v>FreshMart Salem Main Road</v>
      </c>
      <c r="K683" s="12" t="str">
        <f>_xlfn.XLOOKUP(Sales_Transactions!$I683,Store!$A$2:$A$181,Store!$D$2:$D$181,"East")</f>
        <v>South</v>
      </c>
      <c r="L683" s="12" t="s">
        <v>410</v>
      </c>
      <c r="M683" s="12" t="s">
        <v>6152</v>
      </c>
      <c r="N683" s="12" t="str">
        <f>_xlfn.XLOOKUP(Sales_Transactions!$L683,Table12[Employee_ID],Table12[Department],"Missing Department")</f>
        <v>Sales</v>
      </c>
      <c r="O683" s="12">
        <v>7</v>
      </c>
      <c r="P683" s="13">
        <v>107.6</v>
      </c>
      <c r="Q683" s="12">
        <v>15</v>
      </c>
      <c r="R683" s="13">
        <v>112.98</v>
      </c>
      <c r="S683" s="13">
        <v>640.22</v>
      </c>
      <c r="T683" s="13">
        <v>602.35</v>
      </c>
      <c r="U683" s="13">
        <v>37.869999999999997</v>
      </c>
      <c r="V683" s="12" t="s">
        <v>47</v>
      </c>
      <c r="W683" s="12" t="s">
        <v>24</v>
      </c>
      <c r="X683" s="12" t="s">
        <v>25</v>
      </c>
      <c r="Y683" s="12" t="s">
        <v>524</v>
      </c>
      <c r="Z683" s="12" t="s">
        <v>49</v>
      </c>
    </row>
    <row r="684" spans="1:26" x14ac:dyDescent="0.3">
      <c r="A684" s="14" t="s">
        <v>3595</v>
      </c>
      <c r="B684" s="15">
        <v>46031</v>
      </c>
      <c r="C684" s="16" t="s">
        <v>1383</v>
      </c>
      <c r="D684" s="16" t="str">
        <f>_xlfn.XLOOKUP(Sales_Transactions!$C684,Customer!$A$2:$A$701,Customer!$B$2:$B$701,"Missing")</f>
        <v>Balamurugan Sharma</v>
      </c>
      <c r="E684" s="38" t="str">
        <f>_xlfn.XLOOKUP(Table14[[#This Row],[Customer_ID]],Table10[Customer_ID],Table10[Membership],"Missing Membership")</f>
        <v>Gold</v>
      </c>
      <c r="F684" s="14" t="s">
        <v>231</v>
      </c>
      <c r="G684" s="16" t="str">
        <f>_xlfn.XLOOKUP(Sales_Transactions!$F684,Products!$A$2:$A$151,Products!$B$2:$B$151,"missing product")</f>
        <v>Cadbury Chips 1kg</v>
      </c>
      <c r="H684" s="16" t="str">
        <f>_xlfn.XLOOKUP(Sales_Transactions!$F684,Table9[Product_ID],Table9[Category],"Missing Catogory")</f>
        <v>Snacks</v>
      </c>
      <c r="I684" s="16" t="s">
        <v>851</v>
      </c>
      <c r="J684" s="16" t="str">
        <f>_xlfn.XLOOKUP(Sales_Transactions!$I684,Store!$A$2:$A$181,Store!$B$2:$B$181,"Missing Store")</f>
        <v>FreshMart Erode Extension</v>
      </c>
      <c r="K684" s="16" t="str">
        <f>_xlfn.XLOOKUP(Sales_Transactions!$I684,Store!$A$2:$A$181,Store!$D$2:$D$181,"East")</f>
        <v>South</v>
      </c>
      <c r="L684" s="16" t="s">
        <v>997</v>
      </c>
      <c r="M684" s="16" t="s">
        <v>6286</v>
      </c>
      <c r="N684" s="16" t="str">
        <f>_xlfn.XLOOKUP(Sales_Transactions!$L684,Table12[Employee_ID],Table12[Department],"Missing Department")</f>
        <v>Store Manager</v>
      </c>
      <c r="O684" s="16">
        <v>8</v>
      </c>
      <c r="P684" s="17">
        <v>458.23</v>
      </c>
      <c r="Q684" s="16">
        <v>10</v>
      </c>
      <c r="R684" s="17">
        <v>366.58</v>
      </c>
      <c r="S684" s="17">
        <v>3299.26</v>
      </c>
      <c r="T684" s="17">
        <v>2471.52</v>
      </c>
      <c r="U684" s="17">
        <v>827.74</v>
      </c>
      <c r="V684" s="16" t="s">
        <v>47</v>
      </c>
      <c r="W684" s="16" t="s">
        <v>24</v>
      </c>
      <c r="X684" s="16" t="s">
        <v>25</v>
      </c>
      <c r="Y684" s="16" t="s">
        <v>69</v>
      </c>
      <c r="Z684" s="16" t="s">
        <v>49</v>
      </c>
    </row>
    <row r="685" spans="1:26" x14ac:dyDescent="0.3">
      <c r="A685" s="10" t="s">
        <v>3600</v>
      </c>
      <c r="B685" s="11">
        <v>45989</v>
      </c>
      <c r="C685" s="12" t="s">
        <v>3601</v>
      </c>
      <c r="D685" s="12" t="str">
        <f>_xlfn.XLOOKUP(Sales_Transactions!$C685,Customer!$A$2:$A$701,Customer!$B$2:$B$701,"Missing")</f>
        <v>Divya Krishnan</v>
      </c>
      <c r="E685" s="39" t="str">
        <f>_xlfn.XLOOKUP(Table14[[#This Row],[Customer_ID]],Table10[Customer_ID],Table10[Membership],"Missing Membership")</f>
        <v>Bronze</v>
      </c>
      <c r="F685" s="10" t="s">
        <v>754</v>
      </c>
      <c r="G685" s="12" t="str">
        <f>_xlfn.XLOOKUP(Sales_Transactions!$F685,Products!$A$2:$A$151,Products!$B$2:$B$151,"missing product")</f>
        <v>MDH Powdered Spices 200g</v>
      </c>
      <c r="H685" s="12" t="str">
        <f>_xlfn.XLOOKUP(Sales_Transactions!$F685,Table9[Product_ID],Table9[Category],"Missing Catogory")</f>
        <v>Masala</v>
      </c>
      <c r="I685" s="12" t="s">
        <v>1619</v>
      </c>
      <c r="J685" s="12" t="str">
        <f>_xlfn.XLOOKUP(Sales_Transactions!$I685,Store!$A$2:$A$181,Store!$B$2:$B$181,"Missing Store")</f>
        <v>FreshMart Mysuru Plaza</v>
      </c>
      <c r="K685" s="12" t="str">
        <f>_xlfn.XLOOKUP(Sales_Transactions!$I685,Store!$A$2:$A$181,Store!$D$2:$D$181,"East")</f>
        <v>South</v>
      </c>
      <c r="L685" s="12" t="s">
        <v>1620</v>
      </c>
      <c r="M685" s="12" t="s">
        <v>5865</v>
      </c>
      <c r="N685" s="12" t="str">
        <f>_xlfn.XLOOKUP(Sales_Transactions!$L685,Table12[Employee_ID],Table12[Department],"Missing Department")</f>
        <v>Inventory</v>
      </c>
      <c r="O685" s="12">
        <v>2</v>
      </c>
      <c r="P685" s="13">
        <v>442.14</v>
      </c>
      <c r="Q685" s="12">
        <v>0</v>
      </c>
      <c r="R685" s="13">
        <v>0</v>
      </c>
      <c r="S685" s="13">
        <v>884.28</v>
      </c>
      <c r="T685" s="13">
        <v>703.74</v>
      </c>
      <c r="U685" s="13">
        <v>180.54</v>
      </c>
      <c r="V685" s="12" t="s">
        <v>47</v>
      </c>
      <c r="W685" s="12" t="s">
        <v>24</v>
      </c>
      <c r="X685" s="12" t="s">
        <v>25</v>
      </c>
      <c r="Y685" s="12" t="s">
        <v>1674</v>
      </c>
      <c r="Z685" s="12" t="s">
        <v>49</v>
      </c>
    </row>
    <row r="686" spans="1:26" x14ac:dyDescent="0.3">
      <c r="A686" s="14" t="s">
        <v>3605</v>
      </c>
      <c r="B686" s="15">
        <v>45961</v>
      </c>
      <c r="C686" s="16" t="s">
        <v>3606</v>
      </c>
      <c r="D686" s="16" t="str">
        <f>_xlfn.XLOOKUP(Sales_Transactions!$C686,Customer!$A$2:$A$701,Customer!$B$2:$B$701,"Missing")</f>
        <v>Deepa Subramaniam</v>
      </c>
      <c r="E686" s="38" t="str">
        <f>_xlfn.XLOOKUP(Table14[[#This Row],[Customer_ID]],Table10[Customer_ID],Table10[Membership],"Missing Membership")</f>
        <v>Bronze</v>
      </c>
      <c r="F686" s="14" t="s">
        <v>2666</v>
      </c>
      <c r="G686" s="16" t="str">
        <f>_xlfn.XLOOKUP(Sales_Transactions!$F686,Products!$A$2:$A$151,Products!$B$2:$B$151,"missing product")</f>
        <v>Aachi Whole Spices 200g</v>
      </c>
      <c r="H686" s="16" t="str">
        <f>_xlfn.XLOOKUP(Sales_Transactions!$F686,Table9[Product_ID],Table9[Category],"Missing Catogory")</f>
        <v>Masala</v>
      </c>
      <c r="I686" s="16" t="s">
        <v>1086</v>
      </c>
      <c r="J686" s="16" t="str">
        <f>_xlfn.XLOOKUP(Sales_Transactions!$I686,Store!$A$2:$A$181,Store!$B$2:$B$181,"Missing Store")</f>
        <v>FreshMart Lucknow Heights</v>
      </c>
      <c r="K686" s="16" t="str">
        <f>_xlfn.XLOOKUP(Sales_Transactions!$I686,Store!$A$2:$A$181,Store!$D$2:$D$181,"East")</f>
        <v>North</v>
      </c>
      <c r="L686" s="16" t="s">
        <v>239</v>
      </c>
      <c r="M686" s="16" t="s">
        <v>6235</v>
      </c>
      <c r="N686" s="16" t="str">
        <f>_xlfn.XLOOKUP(Sales_Transactions!$L686,Table12[Employee_ID],Table12[Department],"Missing Department")</f>
        <v>Sales</v>
      </c>
      <c r="O686" s="16">
        <v>2</v>
      </c>
      <c r="P686" s="17">
        <v>519.78</v>
      </c>
      <c r="Q686" s="16">
        <v>5</v>
      </c>
      <c r="R686" s="17">
        <v>51.98</v>
      </c>
      <c r="S686" s="17">
        <v>987.58</v>
      </c>
      <c r="T686" s="17">
        <v>795.84</v>
      </c>
      <c r="U686" s="17">
        <v>191.74</v>
      </c>
      <c r="V686" s="16" t="s">
        <v>47</v>
      </c>
      <c r="W686" s="16" t="s">
        <v>24</v>
      </c>
      <c r="X686" s="16" t="s">
        <v>25</v>
      </c>
      <c r="Y686" s="16" t="s">
        <v>1105</v>
      </c>
      <c r="Z686" s="16" t="s">
        <v>49</v>
      </c>
    </row>
    <row r="687" spans="1:26" x14ac:dyDescent="0.3">
      <c r="A687" s="10" t="s">
        <v>3607</v>
      </c>
      <c r="B687" s="11">
        <v>45880</v>
      </c>
      <c r="C687" s="12" t="s">
        <v>1549</v>
      </c>
      <c r="D687" s="12" t="str">
        <f>_xlfn.XLOOKUP(Sales_Transactions!$C687,Customer!$A$2:$A$701,Customer!$B$2:$B$701,"Missing")</f>
        <v>Deepak Pillai</v>
      </c>
      <c r="E687" s="39" t="str">
        <f>_xlfn.XLOOKUP(Table14[[#This Row],[Customer_ID]],Table10[Customer_ID],Table10[Membership],"Missing Membership")</f>
        <v>Gold</v>
      </c>
      <c r="F687" s="10" t="s">
        <v>679</v>
      </c>
      <c r="G687" s="12" t="str">
        <f>_xlfn.XLOOKUP(Sales_Transactions!$F687,Products!$A$2:$A$151,Products!$B$2:$B$151,"missing product")</f>
        <v>Aachi Ponni Rice 1kg</v>
      </c>
      <c r="H687" s="12" t="str">
        <f>_xlfn.XLOOKUP(Sales_Transactions!$F687,Table9[Product_ID],Table9[Category],"Missing Catogory")</f>
        <v>Rice</v>
      </c>
      <c r="I687" s="12" t="s">
        <v>187</v>
      </c>
      <c r="J687" s="12" t="str">
        <f>_xlfn.XLOOKUP(Sales_Transactions!$I687,Store!$A$2:$A$181,Store!$B$2:$B$181,"Missing Store")</f>
        <v>FreshMart Bengaluru Circle</v>
      </c>
      <c r="K687" s="12" t="str">
        <f>_xlfn.XLOOKUP(Sales_Transactions!$I687,Store!$A$2:$A$181,Store!$D$2:$D$181,"East")</f>
        <v>South</v>
      </c>
      <c r="L687" s="12" t="s">
        <v>188</v>
      </c>
      <c r="M687" s="12" t="s">
        <v>6338</v>
      </c>
      <c r="N687" s="12" t="str">
        <f>_xlfn.XLOOKUP(Sales_Transactions!$L687,Table12[Employee_ID],Table12[Department],"Missing Department")</f>
        <v>Cashier</v>
      </c>
      <c r="O687" s="12">
        <v>3</v>
      </c>
      <c r="P687" s="13">
        <v>170.66</v>
      </c>
      <c r="Q687" s="12">
        <v>0</v>
      </c>
      <c r="R687" s="13">
        <v>0</v>
      </c>
      <c r="S687" s="13">
        <v>511.98</v>
      </c>
      <c r="T687" s="13">
        <v>413.85</v>
      </c>
      <c r="U687" s="13">
        <v>98.13</v>
      </c>
      <c r="V687" s="12" t="s">
        <v>47</v>
      </c>
      <c r="W687" s="12" t="s">
        <v>24</v>
      </c>
      <c r="X687" s="12" t="s">
        <v>25</v>
      </c>
      <c r="Y687" s="12" t="s">
        <v>817</v>
      </c>
      <c r="Z687" s="12" t="s">
        <v>49</v>
      </c>
    </row>
    <row r="688" spans="1:26" x14ac:dyDescent="0.3">
      <c r="A688" s="14" t="s">
        <v>3618</v>
      </c>
      <c r="B688" s="15">
        <v>45953</v>
      </c>
      <c r="C688" s="16" t="s">
        <v>1888</v>
      </c>
      <c r="D688" s="16" t="str">
        <f>_xlfn.XLOOKUP(Sales_Transactions!$C688,Customer!$A$2:$A$701,Customer!$B$2:$B$701,"Missing")</f>
        <v>Senthil Raj</v>
      </c>
      <c r="E688" s="38" t="str">
        <f>_xlfn.XLOOKUP(Table14[[#This Row],[Customer_ID]],Table10[Customer_ID],Table10[Membership],"Missing Membership")</f>
        <v>Bronze</v>
      </c>
      <c r="F688" s="14" t="s">
        <v>44</v>
      </c>
      <c r="G688" s="16" t="str">
        <f>_xlfn.XLOOKUP(Sales_Transactions!$F688,Products!$A$2:$A$151,Products!$B$2:$B$151,"missing product")</f>
        <v>Britannia Buns 2kg</v>
      </c>
      <c r="H688" s="16" t="str">
        <f>_xlfn.XLOOKUP(Sales_Transactions!$F688,Table9[Product_ID],Table9[Category],"Missing Catogory")</f>
        <v>Bakery</v>
      </c>
      <c r="I688" s="16" t="s">
        <v>834</v>
      </c>
      <c r="J688" s="16" t="str">
        <f>_xlfn.XLOOKUP(Sales_Transactions!$I688,Store!$A$2:$A$181,Store!$B$2:$B$181,"Missing Store")</f>
        <v>FreshMart Ahmedabad Gardens</v>
      </c>
      <c r="K688" s="16" t="str">
        <f>_xlfn.XLOOKUP(Sales_Transactions!$I688,Store!$A$2:$A$181,Store!$D$2:$D$181,"East")</f>
        <v>West</v>
      </c>
      <c r="L688" s="16" t="s">
        <v>704</v>
      </c>
      <c r="M688" s="16" t="s">
        <v>6284</v>
      </c>
      <c r="N688" s="16" t="str">
        <f>_xlfn.XLOOKUP(Sales_Transactions!$L688,Table12[Employee_ID],Table12[Department],"Missing Department")</f>
        <v>Sales</v>
      </c>
      <c r="O688" s="16">
        <v>1</v>
      </c>
      <c r="P688" s="17">
        <v>398.25</v>
      </c>
      <c r="Q688" s="16">
        <v>0</v>
      </c>
      <c r="R688" s="17">
        <v>0</v>
      </c>
      <c r="S688" s="17">
        <v>398.25</v>
      </c>
      <c r="T688" s="17">
        <v>236.54</v>
      </c>
      <c r="U688" s="17">
        <v>161.71</v>
      </c>
      <c r="V688" s="16" t="s">
        <v>47</v>
      </c>
      <c r="W688" s="16" t="s">
        <v>24</v>
      </c>
      <c r="X688" s="16" t="s">
        <v>33</v>
      </c>
      <c r="Y688" s="16" t="s">
        <v>1358</v>
      </c>
      <c r="Z688" s="16" t="s">
        <v>49</v>
      </c>
    </row>
    <row r="689" spans="1:26" x14ac:dyDescent="0.3">
      <c r="A689" s="10" t="s">
        <v>3632</v>
      </c>
      <c r="B689" s="11">
        <v>45903</v>
      </c>
      <c r="C689" s="12" t="s">
        <v>2124</v>
      </c>
      <c r="D689" s="12" t="str">
        <f>_xlfn.XLOOKUP(Sales_Transactions!$C689,Customer!$A$2:$A$701,Customer!$B$2:$B$701,"Missing")</f>
        <v>Hari Pillai</v>
      </c>
      <c r="E689" s="39" t="str">
        <f>_xlfn.XLOOKUP(Table14[[#This Row],[Customer_ID]],Table10[Customer_ID],Table10[Membership],"Missing Membership")</f>
        <v>Gold</v>
      </c>
      <c r="F689" s="10" t="s">
        <v>498</v>
      </c>
      <c r="G689" s="12" t="str">
        <f>_xlfn.XLOOKUP(Sales_Transactions!$F689,Products!$A$2:$A$151,Products!$B$2:$B$151,"missing product")</f>
        <v>Local Farm Fresh Vegetables 200g</v>
      </c>
      <c r="H689" s="12" t="str">
        <f>_xlfn.XLOOKUP(Sales_Transactions!$F689,Table9[Product_ID],Table9[Category],"Missing Catogory")</f>
        <v>Vegetables</v>
      </c>
      <c r="I689" s="12" t="s">
        <v>886</v>
      </c>
      <c r="J689" s="12" t="str">
        <f>_xlfn.XLOOKUP(Sales_Transactions!$I689,Store!$A$2:$A$181,Store!$B$2:$B$181,"Missing Store")</f>
        <v>FreshMart Jaipur Market</v>
      </c>
      <c r="K689" s="12" t="str">
        <f>_xlfn.XLOOKUP(Sales_Transactions!$I689,Store!$A$2:$A$181,Store!$D$2:$D$181,"East")</f>
        <v>North</v>
      </c>
      <c r="L689" s="12" t="s">
        <v>2844</v>
      </c>
      <c r="M689" s="12" t="s">
        <v>6314</v>
      </c>
      <c r="N689" s="12" t="str">
        <f>_xlfn.XLOOKUP(Sales_Transactions!$L689,Table12[Employee_ID],Table12[Department],"Missing Department")</f>
        <v>Operations</v>
      </c>
      <c r="O689" s="12">
        <v>5</v>
      </c>
      <c r="P689" s="13">
        <v>433.04</v>
      </c>
      <c r="Q689" s="12">
        <v>0</v>
      </c>
      <c r="R689" s="13">
        <v>0</v>
      </c>
      <c r="S689" s="13">
        <v>2165.1999999999998</v>
      </c>
      <c r="T689" s="13">
        <v>1737.35</v>
      </c>
      <c r="U689" s="13">
        <v>427.85</v>
      </c>
      <c r="V689" s="12" t="s">
        <v>47</v>
      </c>
      <c r="W689" s="12" t="s">
        <v>345</v>
      </c>
      <c r="X689" s="12" t="s">
        <v>33</v>
      </c>
      <c r="Y689" s="12" t="s">
        <v>1017</v>
      </c>
      <c r="Z689" s="12" t="s">
        <v>49</v>
      </c>
    </row>
    <row r="690" spans="1:26" x14ac:dyDescent="0.3">
      <c r="A690" s="14" t="s">
        <v>3638</v>
      </c>
      <c r="B690" s="15">
        <v>45837</v>
      </c>
      <c r="C690" s="16" t="s">
        <v>430</v>
      </c>
      <c r="D690" s="16" t="str">
        <f>_xlfn.XLOOKUP(Sales_Transactions!$C690,Customer!$A$2:$A$701,Customer!$B$2:$B$701,"Missing")</f>
        <v>Jaya Pandian</v>
      </c>
      <c r="E690" s="38" t="str">
        <f>_xlfn.XLOOKUP(Table14[[#This Row],[Customer_ID]],Table10[Customer_ID],Table10[Membership],"Missing Membership")</f>
        <v>Silver</v>
      </c>
      <c r="F690" s="14" t="s">
        <v>113</v>
      </c>
      <c r="G690" s="16" t="str">
        <f>_xlfn.XLOOKUP(Sales_Transactions!$F690,Products!$A$2:$A$151,Products!$B$2:$B$151,"missing product")</f>
        <v>Aachi Powdered Spices Pack</v>
      </c>
      <c r="H690" s="16" t="str">
        <f>_xlfn.XLOOKUP(Sales_Transactions!$F690,Table9[Product_ID],Table9[Category],"Missing Catogory")</f>
        <v>Masala</v>
      </c>
      <c r="I690" s="16" t="s">
        <v>390</v>
      </c>
      <c r="J690" s="16" t="str">
        <f>_xlfn.XLOOKUP(Sales_Transactions!$I690,Store!$A$2:$A$181,Store!$B$2:$B$181,"Missing Store")</f>
        <v>FreshMart Bengaluru Square</v>
      </c>
      <c r="K690" s="16" t="str">
        <f>_xlfn.XLOOKUP(Sales_Transactions!$I690,Store!$A$2:$A$181,Store!$D$2:$D$181,"East")</f>
        <v>South</v>
      </c>
      <c r="L690" s="16" t="s">
        <v>820</v>
      </c>
      <c r="M690" s="16" t="s">
        <v>6250</v>
      </c>
      <c r="N690" s="16" t="str">
        <f>_xlfn.XLOOKUP(Sales_Transactions!$L690,Table12[Employee_ID],Table12[Department],"Missing Department")</f>
        <v>Store Manager</v>
      </c>
      <c r="O690" s="16">
        <v>3</v>
      </c>
      <c r="P690" s="17">
        <v>253.11</v>
      </c>
      <c r="Q690" s="16">
        <v>15</v>
      </c>
      <c r="R690" s="17">
        <v>113.9</v>
      </c>
      <c r="S690" s="17">
        <v>742.24</v>
      </c>
      <c r="T690" s="17">
        <v>572.22</v>
      </c>
      <c r="U690" s="17">
        <v>170.02</v>
      </c>
      <c r="V690" s="16" t="s">
        <v>47</v>
      </c>
      <c r="W690" s="16" t="s">
        <v>24</v>
      </c>
      <c r="X690" s="16" t="s">
        <v>55</v>
      </c>
      <c r="Y690" s="16" t="s">
        <v>2249</v>
      </c>
      <c r="Z690" s="16" t="s">
        <v>27</v>
      </c>
    </row>
    <row r="691" spans="1:26" x14ac:dyDescent="0.3">
      <c r="A691" s="10" t="s">
        <v>3642</v>
      </c>
      <c r="B691" s="11">
        <v>45851</v>
      </c>
      <c r="C691" s="12" t="s">
        <v>1116</v>
      </c>
      <c r="D691" s="12" t="str">
        <f>_xlfn.XLOOKUP(Sales_Transactions!$C691,Customer!$A$2:$A$701,Customer!$B$2:$B$701,"Missing")</f>
        <v>Nithya Venkataraman</v>
      </c>
      <c r="E691" s="39" t="str">
        <f>_xlfn.XLOOKUP(Table14[[#This Row],[Customer_ID]],Table10[Customer_ID],Table10[Membership],"Missing Membership")</f>
        <v>Gold</v>
      </c>
      <c r="F691" s="10" t="s">
        <v>130</v>
      </c>
      <c r="G691" s="12" t="str">
        <f>_xlfn.XLOOKUP(Sales_Transactions!$F691,Products!$A$2:$A$151,Products!$B$2:$B$151,"missing product")</f>
        <v>MDH Whole Spices 1L</v>
      </c>
      <c r="H691" s="12" t="str">
        <f>_xlfn.XLOOKUP(Sales_Transactions!$F691,Table9[Product_ID],Table9[Category],"Missing Catogory")</f>
        <v>Masala</v>
      </c>
      <c r="I691" s="12" t="s">
        <v>522</v>
      </c>
      <c r="J691" s="12" t="str">
        <f>_xlfn.XLOOKUP(Sales_Transactions!$I691,Store!$A$2:$A$181,Store!$B$2:$B$181,"Missing Store")</f>
        <v>FreshMart Ahmedabad Nagar</v>
      </c>
      <c r="K691" s="12" t="str">
        <f>_xlfn.XLOOKUP(Sales_Transactions!$I691,Store!$A$2:$A$181,Store!$D$2:$D$181,"East")</f>
        <v>West</v>
      </c>
      <c r="L691" s="12" t="s">
        <v>523</v>
      </c>
      <c r="M691" s="12" t="s">
        <v>6215</v>
      </c>
      <c r="N691" s="12" t="str">
        <f>_xlfn.XLOOKUP(Sales_Transactions!$L691,Table12[Employee_ID],Table12[Department],"Missing Department")</f>
        <v>Cashier</v>
      </c>
      <c r="O691" s="12">
        <v>3</v>
      </c>
      <c r="P691" s="13">
        <v>431</v>
      </c>
      <c r="Q691" s="12">
        <v>20</v>
      </c>
      <c r="R691" s="13">
        <v>258.60000000000002</v>
      </c>
      <c r="S691" s="13">
        <v>1189.56</v>
      </c>
      <c r="T691" s="13">
        <v>879.15</v>
      </c>
      <c r="U691" s="13">
        <v>310.41000000000003</v>
      </c>
      <c r="V691" s="12" t="s">
        <v>47</v>
      </c>
      <c r="W691" s="12" t="s">
        <v>24</v>
      </c>
      <c r="X691" s="12" t="s">
        <v>25</v>
      </c>
      <c r="Y691" s="12" t="s">
        <v>766</v>
      </c>
      <c r="Z691" s="12" t="s">
        <v>27</v>
      </c>
    </row>
    <row r="692" spans="1:26" x14ac:dyDescent="0.3">
      <c r="A692" s="14" t="s">
        <v>3649</v>
      </c>
      <c r="B692" s="15">
        <v>46034</v>
      </c>
      <c r="C692" s="16" t="s">
        <v>977</v>
      </c>
      <c r="D692" s="16" t="str">
        <f>_xlfn.XLOOKUP(Sales_Transactions!$C692,Customer!$A$2:$A$701,Customer!$B$2:$B$701,"Missing")</f>
        <v>Mala Nair</v>
      </c>
      <c r="E692" s="38" t="str">
        <f>_xlfn.XLOOKUP(Table14[[#This Row],[Customer_ID]],Table10[Customer_ID],Table10[Membership],"Missing Membership")</f>
        <v>Gold</v>
      </c>
      <c r="F692" s="14" t="s">
        <v>425</v>
      </c>
      <c r="G692" s="16" t="str">
        <f>_xlfn.XLOOKUP(Sales_Transactions!$F692,Products!$A$2:$A$151,Products!$B$2:$B$151,"missing product")</f>
        <v>Organic Fresh Fresh Vegetables 200g v2</v>
      </c>
      <c r="H692" s="16" t="str">
        <f>_xlfn.XLOOKUP(Sales_Transactions!$F692,Table9[Product_ID],Table9[Category],"Missing Catogory")</f>
        <v>Vegetables</v>
      </c>
      <c r="I692" s="16" t="s">
        <v>1059</v>
      </c>
      <c r="J692" s="16" t="str">
        <f>_xlfn.XLOOKUP(Sales_Transactions!$I692,Store!$A$2:$A$181,Store!$B$2:$B$181,"Missing Store")</f>
        <v>FreshMart Coimbatore Colony</v>
      </c>
      <c r="K692" s="16" t="str">
        <f>_xlfn.XLOOKUP(Sales_Transactions!$I692,Store!$A$2:$A$181,Store!$D$2:$D$181,"East")</f>
        <v>West</v>
      </c>
      <c r="L692" s="16" t="s">
        <v>304</v>
      </c>
      <c r="M692" s="16" t="s">
        <v>5564</v>
      </c>
      <c r="N692" s="16" t="str">
        <f>_xlfn.XLOOKUP(Sales_Transactions!$L692,Table12[Employee_ID],Table12[Department],"Missing Department")</f>
        <v>Billing</v>
      </c>
      <c r="O692" s="16">
        <v>5</v>
      </c>
      <c r="P692" s="17">
        <v>310.07</v>
      </c>
      <c r="Q692" s="16">
        <v>20</v>
      </c>
      <c r="R692" s="17">
        <v>310.07</v>
      </c>
      <c r="S692" s="17">
        <v>1240.28</v>
      </c>
      <c r="T692" s="17">
        <v>1189.45</v>
      </c>
      <c r="U692" s="17">
        <v>50.83</v>
      </c>
      <c r="V692" s="16" t="s">
        <v>47</v>
      </c>
      <c r="W692" s="16" t="s">
        <v>24</v>
      </c>
      <c r="X692" s="16" t="s">
        <v>25</v>
      </c>
      <c r="Y692" s="16" t="s">
        <v>2712</v>
      </c>
      <c r="Z692" s="16" t="s">
        <v>49</v>
      </c>
    </row>
    <row r="693" spans="1:26" x14ac:dyDescent="0.3">
      <c r="A693" s="10" t="s">
        <v>3653</v>
      </c>
      <c r="B693" s="11">
        <v>45913</v>
      </c>
      <c r="C693" s="12" t="s">
        <v>169</v>
      </c>
      <c r="D693" s="12" t="str">
        <f>_xlfn.XLOOKUP(Sales_Transactions!$C693,Customer!$A$2:$A$701,Customer!$B$2:$B$701,"Missing")</f>
        <v>Kamala Iyer</v>
      </c>
      <c r="E693" s="39" t="str">
        <f>_xlfn.XLOOKUP(Table14[[#This Row],[Customer_ID]],Table10[Customer_ID],Table10[Membership],"Missing Membership")</f>
        <v>Silver</v>
      </c>
      <c r="F693" s="10" t="s">
        <v>1030</v>
      </c>
      <c r="G693" s="12" t="str">
        <f>_xlfn.XLOOKUP(Sales_Transactions!$F693,Products!$A$2:$A$151,Products!$B$2:$B$151,"missing product")</f>
        <v>Dove Toothpaste 1L</v>
      </c>
      <c r="H693" s="12" t="str">
        <f>_xlfn.XLOOKUP(Sales_Transactions!$F693,Table9[Product_ID],Table9[Category],"Missing Catogory")</f>
        <v>Personal Care</v>
      </c>
      <c r="I693" s="12" t="s">
        <v>708</v>
      </c>
      <c r="J693" s="12" t="str">
        <f>_xlfn.XLOOKUP(Sales_Transactions!$I693,Store!$A$2:$A$181,Store!$B$2:$B$181,"Missing Store")</f>
        <v>FreshMart Surat Crossing</v>
      </c>
      <c r="K693" s="12" t="str">
        <f>_xlfn.XLOOKUP(Sales_Transactions!$I693,Store!$A$2:$A$181,Store!$D$2:$D$181,"East")</f>
        <v>West</v>
      </c>
      <c r="L693" s="12" t="s">
        <v>709</v>
      </c>
      <c r="M693" s="12" t="s">
        <v>6245</v>
      </c>
      <c r="N693" s="12" t="str">
        <f>_xlfn.XLOOKUP(Sales_Transactions!$L693,Table12[Employee_ID],Table12[Department],"Missing Department")</f>
        <v>Cashier</v>
      </c>
      <c r="O693" s="12">
        <v>5</v>
      </c>
      <c r="P693" s="13">
        <v>277.42</v>
      </c>
      <c r="Q693" s="12">
        <v>0</v>
      </c>
      <c r="R693" s="13">
        <v>0</v>
      </c>
      <c r="S693" s="13">
        <v>1595.16</v>
      </c>
      <c r="T693" s="13">
        <v>995.8</v>
      </c>
      <c r="U693" s="13">
        <v>599.36</v>
      </c>
      <c r="V693" s="12" t="s">
        <v>47</v>
      </c>
      <c r="W693" s="12" t="s">
        <v>24</v>
      </c>
      <c r="X693" s="12" t="s">
        <v>55</v>
      </c>
      <c r="Y693" s="12" t="s">
        <v>2447</v>
      </c>
      <c r="Z693" s="12" t="s">
        <v>27</v>
      </c>
    </row>
    <row r="694" spans="1:26" x14ac:dyDescent="0.3">
      <c r="A694" s="14" t="s">
        <v>3658</v>
      </c>
      <c r="B694" s="15">
        <v>45984</v>
      </c>
      <c r="C694" s="16" t="s">
        <v>1021</v>
      </c>
      <c r="D694" s="16" t="str">
        <f>_xlfn.XLOOKUP(Sales_Transactions!$C694,Customer!$A$2:$A$701,Customer!$B$2:$B$701,"Missing")</f>
        <v>Hemalatha Devi</v>
      </c>
      <c r="E694" s="38" t="str">
        <f>_xlfn.XLOOKUP(Table14[[#This Row],[Customer_ID]],Table10[Customer_ID],Table10[Membership],"Missing Membership")</f>
        <v>Bronze</v>
      </c>
      <c r="F694" s="14" t="s">
        <v>1656</v>
      </c>
      <c r="G694" s="16" t="str">
        <f>_xlfn.XLOOKUP(Sales_Transactions!$F694,Products!$A$2:$A$151,Products!$B$2:$B$151,"missing product")</f>
        <v>Surf Excel Batteries 2kg</v>
      </c>
      <c r="H694" s="16" t="str">
        <f>_xlfn.XLOOKUP(Sales_Transactions!$F694,Table9[Product_ID],Table9[Category],"Missing Catogory")</f>
        <v>Household</v>
      </c>
      <c r="I694" s="16" t="s">
        <v>2005</v>
      </c>
      <c r="J694" s="16" t="str">
        <f>_xlfn.XLOOKUP(Sales_Transactions!$I694,Store!$A$2:$A$181,Store!$B$2:$B$181,"Missing Store")</f>
        <v>FreshMart Surat Junction</v>
      </c>
      <c r="K694" s="16" t="str">
        <f>_xlfn.XLOOKUP(Sales_Transactions!$I694,Store!$A$2:$A$181,Store!$D$2:$D$181,"East")</f>
        <v>West</v>
      </c>
      <c r="L694" s="16" t="s">
        <v>2132</v>
      </c>
      <c r="M694" s="16" t="s">
        <v>6332</v>
      </c>
      <c r="N694" s="16" t="str">
        <f>_xlfn.XLOOKUP(Sales_Transactions!$L694,Table12[Employee_ID],Table12[Department],"Missing Department")</f>
        <v>Cashier</v>
      </c>
      <c r="O694" s="16">
        <v>4</v>
      </c>
      <c r="P694" s="17">
        <v>233.47</v>
      </c>
      <c r="Q694" s="16">
        <v>0</v>
      </c>
      <c r="R694" s="17">
        <v>0</v>
      </c>
      <c r="S694" s="17">
        <v>1073.96</v>
      </c>
      <c r="T694" s="17">
        <v>755.92</v>
      </c>
      <c r="U694" s="17">
        <v>318.04000000000002</v>
      </c>
      <c r="V694" s="16" t="s">
        <v>47</v>
      </c>
      <c r="W694" s="16" t="s">
        <v>345</v>
      </c>
      <c r="X694" s="16" t="s">
        <v>25</v>
      </c>
      <c r="Y694" s="16" t="s">
        <v>3659</v>
      </c>
      <c r="Z694" s="16" t="s">
        <v>27</v>
      </c>
    </row>
    <row r="695" spans="1:26" x14ac:dyDescent="0.3">
      <c r="A695" s="10" t="s">
        <v>3669</v>
      </c>
      <c r="B695" s="11">
        <v>45795</v>
      </c>
      <c r="C695" s="12" t="s">
        <v>3670</v>
      </c>
      <c r="D695" s="12" t="str">
        <f>_xlfn.XLOOKUP(Sales_Transactions!$C695,Customer!$A$2:$A$701,Customer!$B$2:$B$701,"Missing")</f>
        <v>Usha Naicker</v>
      </c>
      <c r="E695" s="39" t="str">
        <f>_xlfn.XLOOKUP(Table14[[#This Row],[Customer_ID]],Table10[Customer_ID],Table10[Membership],"Missing Membership")</f>
        <v>Silver</v>
      </c>
      <c r="F695" s="10" t="s">
        <v>1676</v>
      </c>
      <c r="G695" s="12" t="str">
        <f>_xlfn.XLOOKUP(Sales_Transactions!$F695,Products!$A$2:$A$151,Products!$B$2:$B$151,"missing product")</f>
        <v>Amul Butter 1L</v>
      </c>
      <c r="H695" s="12" t="str">
        <f>_xlfn.XLOOKUP(Sales_Transactions!$F695,Table9[Product_ID],Table9[Category],"Missing Catogory")</f>
        <v>Dairy</v>
      </c>
      <c r="I695" s="12" t="s">
        <v>248</v>
      </c>
      <c r="J695" s="12" t="str">
        <f>_xlfn.XLOOKUP(Sales_Transactions!$I695,Store!$A$2:$A$181,Store!$B$2:$B$181,"Missing Store")</f>
        <v>FreshMart Mysuru Complex</v>
      </c>
      <c r="K695" s="12" t="str">
        <f>_xlfn.XLOOKUP(Sales_Transactions!$I695,Store!$A$2:$A$181,Store!$D$2:$D$181,"East")</f>
        <v>South</v>
      </c>
      <c r="L695" s="12" t="s">
        <v>249</v>
      </c>
      <c r="M695" s="12" t="s">
        <v>6299</v>
      </c>
      <c r="N695" s="12" t="str">
        <f>_xlfn.XLOOKUP(Sales_Transactions!$L695,Table12[Employee_ID],Table12[Department],"Missing Department")</f>
        <v>Inventory</v>
      </c>
      <c r="O695" s="12">
        <v>2</v>
      </c>
      <c r="P695" s="13">
        <v>342.27</v>
      </c>
      <c r="Q695" s="12">
        <v>15</v>
      </c>
      <c r="R695" s="13">
        <v>102.68</v>
      </c>
      <c r="S695" s="13">
        <v>669.14</v>
      </c>
      <c r="T695" s="13">
        <v>532.20000000000005</v>
      </c>
      <c r="U695" s="13">
        <v>136.94</v>
      </c>
      <c r="V695" s="12" t="s">
        <v>47</v>
      </c>
      <c r="W695" s="12" t="s">
        <v>24</v>
      </c>
      <c r="X695" s="12" t="s">
        <v>55</v>
      </c>
      <c r="Y695" s="12" t="s">
        <v>836</v>
      </c>
      <c r="Z695" s="12" t="s">
        <v>27</v>
      </c>
    </row>
    <row r="696" spans="1:26" x14ac:dyDescent="0.3">
      <c r="A696" s="14" t="s">
        <v>3672</v>
      </c>
      <c r="B696" s="15">
        <v>45806</v>
      </c>
      <c r="C696" s="16" t="s">
        <v>3546</v>
      </c>
      <c r="D696" s="16" t="str">
        <f>_xlfn.XLOOKUP(Sales_Transactions!$C696,Customer!$A$2:$A$701,Customer!$B$2:$B$701,"Missing")</f>
        <v>Aishwarya Iyer</v>
      </c>
      <c r="E696" s="38" t="str">
        <f>_xlfn.XLOOKUP(Table14[[#This Row],[Customer_ID]],Table10[Customer_ID],Table10[Membership],"Missing Membership")</f>
        <v>Bronze</v>
      </c>
      <c r="F696" s="14" t="s">
        <v>894</v>
      </c>
      <c r="G696" s="16" t="str">
        <f>_xlfn.XLOOKUP(Sales_Transactions!$F696,Products!$A$2:$A$151,Products!$B$2:$B$151,"missing product")</f>
        <v>Organic Fresh Fresh Fruits Pack v2</v>
      </c>
      <c r="H696" s="16" t="str">
        <f>_xlfn.XLOOKUP(Sales_Transactions!$F696,Table9[Product_ID],Table9[Category],"Missing Catogory")</f>
        <v>Fruits</v>
      </c>
      <c r="I696" s="16" t="s">
        <v>605</v>
      </c>
      <c r="J696" s="16" t="str">
        <f>_xlfn.XLOOKUP(Sales_Transactions!$I696,Store!$A$2:$A$181,Store!$B$2:$B$181,"Missing Store")</f>
        <v>FreshMart Surat Plaza</v>
      </c>
      <c r="K696" s="16" t="str">
        <f>_xlfn.XLOOKUP(Sales_Transactions!$I696,Store!$A$2:$A$181,Store!$D$2:$D$181,"East")</f>
        <v>West</v>
      </c>
      <c r="L696" s="16" t="s">
        <v>606</v>
      </c>
      <c r="M696" s="16" t="s">
        <v>5903</v>
      </c>
      <c r="N696" s="16" t="str">
        <f>_xlfn.XLOOKUP(Sales_Transactions!$L696,Table12[Employee_ID],Table12[Department],"Missing Department")</f>
        <v>Billing</v>
      </c>
      <c r="O696" s="16">
        <v>2</v>
      </c>
      <c r="P696" s="17">
        <v>438.7</v>
      </c>
      <c r="Q696" s="16">
        <v>10</v>
      </c>
      <c r="R696" s="17">
        <v>87.74</v>
      </c>
      <c r="S696" s="17">
        <v>789.66</v>
      </c>
      <c r="T696" s="17">
        <v>740.36</v>
      </c>
      <c r="U696" s="17">
        <v>49.3</v>
      </c>
      <c r="V696" s="16" t="s">
        <v>47</v>
      </c>
      <c r="W696" s="16" t="s">
        <v>24</v>
      </c>
      <c r="X696" s="16" t="s">
        <v>25</v>
      </c>
      <c r="Y696" s="16" t="s">
        <v>2027</v>
      </c>
      <c r="Z696" s="16" t="s">
        <v>49</v>
      </c>
    </row>
    <row r="697" spans="1:26" x14ac:dyDescent="0.3">
      <c r="A697" s="10" t="s">
        <v>3694</v>
      </c>
      <c r="B697" s="11">
        <v>45933</v>
      </c>
      <c r="C697" s="12" t="s">
        <v>977</v>
      </c>
      <c r="D697" s="12" t="str">
        <f>_xlfn.XLOOKUP(Sales_Transactions!$C697,Customer!$A$2:$A$701,Customer!$B$2:$B$701,"Missing")</f>
        <v>Mala Nair</v>
      </c>
      <c r="E697" s="39" t="str">
        <f>_xlfn.XLOOKUP(Table14[[#This Row],[Customer_ID]],Table10[Customer_ID],Table10[Membership],"Missing Membership")</f>
        <v>Gold</v>
      </c>
      <c r="F697" s="10" t="s">
        <v>314</v>
      </c>
      <c r="G697" s="12" t="str">
        <f>_xlfn.XLOOKUP(Sales_Transactions!$F697,Products!$A$2:$A$151,Products!$B$2:$B$151,"missing product")</f>
        <v>Nescafe Coffee 1kg</v>
      </c>
      <c r="H697" s="12" t="str">
        <f>_xlfn.XLOOKUP(Sales_Transactions!$F697,Table9[Product_ID],Table9[Category],"Missing Catogory")</f>
        <v>Beverages</v>
      </c>
      <c r="I697" s="12" t="s">
        <v>622</v>
      </c>
      <c r="J697" s="12" t="str">
        <f>_xlfn.XLOOKUP(Sales_Transactions!$I697,Store!$A$2:$A$181,Store!$B$2:$B$181,"Missing Store")</f>
        <v>FreshMart Mysuru Arcade</v>
      </c>
      <c r="K697" s="12" t="str">
        <f>_xlfn.XLOOKUP(Sales_Transactions!$I697,Store!$A$2:$A$181,Store!$D$2:$D$181,"East")</f>
        <v>South</v>
      </c>
      <c r="L697" s="12" t="s">
        <v>623</v>
      </c>
      <c r="M697" s="12" t="s">
        <v>6251</v>
      </c>
      <c r="N697" s="12" t="str">
        <f>_xlfn.XLOOKUP(Sales_Transactions!$L697,Table12[Employee_ID],Table12[Department],"Missing Department")</f>
        <v>Store Manager</v>
      </c>
      <c r="O697" s="12">
        <v>3</v>
      </c>
      <c r="P697" s="13">
        <v>346.96</v>
      </c>
      <c r="Q697" s="12">
        <v>15</v>
      </c>
      <c r="R697" s="13">
        <v>156.13</v>
      </c>
      <c r="S697" s="13">
        <v>884.75</v>
      </c>
      <c r="T697" s="13">
        <v>741.75</v>
      </c>
      <c r="U697" s="13">
        <v>143</v>
      </c>
      <c r="V697" s="12" t="s">
        <v>47</v>
      </c>
      <c r="W697" s="12" t="s">
        <v>24</v>
      </c>
      <c r="X697" s="12" t="s">
        <v>25</v>
      </c>
      <c r="Y697" s="12" t="s">
        <v>761</v>
      </c>
      <c r="Z697" s="12" t="s">
        <v>49</v>
      </c>
    </row>
    <row r="698" spans="1:26" x14ac:dyDescent="0.3">
      <c r="A698" s="14" t="s">
        <v>3708</v>
      </c>
      <c r="B698" s="15">
        <v>46092</v>
      </c>
      <c r="C698" s="16" t="s">
        <v>2338</v>
      </c>
      <c r="D698" s="16" t="str">
        <f>_xlfn.XLOOKUP(Sales_Transactions!$C698,Customer!$A$2:$A$701,Customer!$B$2:$B$701,"Missing")</f>
        <v>Hemalatha Naicker</v>
      </c>
      <c r="E698" s="38" t="str">
        <f>_xlfn.XLOOKUP(Table14[[#This Row],[Customer_ID]],Table10[Customer_ID],Table10[Membership],"Missing Membership")</f>
        <v>Bronze</v>
      </c>
      <c r="F698" s="14" t="s">
        <v>811</v>
      </c>
      <c r="G698" s="16" t="str">
        <f>_xlfn.XLOOKUP(Sales_Transactions!$F698,Products!$A$2:$A$151,Products!$B$2:$B$151,"missing product")</f>
        <v>Lays Namkeen 2kg</v>
      </c>
      <c r="H698" s="16" t="str">
        <f>_xlfn.XLOOKUP(Sales_Transactions!$F698,Table9[Product_ID],Table9[Category],"Missing Catogory")</f>
        <v>Snacks</v>
      </c>
      <c r="I698" s="16" t="s">
        <v>248</v>
      </c>
      <c r="J698" s="16" t="str">
        <f>_xlfn.XLOOKUP(Sales_Transactions!$I698,Store!$A$2:$A$181,Store!$B$2:$B$181,"Missing Store")</f>
        <v>FreshMart Mysuru Complex</v>
      </c>
      <c r="K698" s="16" t="str">
        <f>_xlfn.XLOOKUP(Sales_Transactions!$I698,Store!$A$2:$A$181,Store!$D$2:$D$181,"East")</f>
        <v>South</v>
      </c>
      <c r="L698" s="16" t="s">
        <v>249</v>
      </c>
      <c r="M698" s="16" t="s">
        <v>6299</v>
      </c>
      <c r="N698" s="16" t="str">
        <f>_xlfn.XLOOKUP(Sales_Transactions!$L698,Table12[Employee_ID],Table12[Department],"Missing Department")</f>
        <v>Inventory</v>
      </c>
      <c r="O698" s="16">
        <v>3</v>
      </c>
      <c r="P698" s="17">
        <v>530.16</v>
      </c>
      <c r="Q698" s="16">
        <v>0</v>
      </c>
      <c r="R698" s="17">
        <v>0</v>
      </c>
      <c r="S698" s="17">
        <v>1590.48</v>
      </c>
      <c r="T698" s="17">
        <v>1137.57</v>
      </c>
      <c r="U698" s="17">
        <v>452.91</v>
      </c>
      <c r="V698" s="16" t="s">
        <v>47</v>
      </c>
      <c r="W698" s="16" t="s">
        <v>24</v>
      </c>
      <c r="X698" s="16" t="s">
        <v>55</v>
      </c>
      <c r="Y698" s="16" t="s">
        <v>2429</v>
      </c>
      <c r="Z698" s="16" t="s">
        <v>49</v>
      </c>
    </row>
    <row r="699" spans="1:26" x14ac:dyDescent="0.3">
      <c r="A699" s="10" t="s">
        <v>3731</v>
      </c>
      <c r="B699" s="11">
        <v>46089</v>
      </c>
      <c r="C699" s="12" t="s">
        <v>1167</v>
      </c>
      <c r="D699" s="12" t="str">
        <f>_xlfn.XLOOKUP(Sales_Transactions!$C699,Customer!$A$2:$A$701,Customer!$B$2:$B$701,"Missing")</f>
        <v>Kalpana Gounder</v>
      </c>
      <c r="E699" s="39" t="str">
        <f>_xlfn.XLOOKUP(Table14[[#This Row],[Customer_ID]],Table10[Customer_ID],Table10[Membership],"Missing Membership")</f>
        <v>Gold</v>
      </c>
      <c r="F699" s="10" t="s">
        <v>214</v>
      </c>
      <c r="G699" s="12" t="str">
        <f>_xlfn.XLOOKUP(Sales_Transactions!$F699,Products!$A$2:$A$151,Products!$B$2:$B$151,"missing product")</f>
        <v>Cadbury Biscuits 250ml</v>
      </c>
      <c r="H699" s="12" t="str">
        <f>_xlfn.XLOOKUP(Sales_Transactions!$F699,Table9[Product_ID],Table9[Category],"Missing Catogory")</f>
        <v>Snacks</v>
      </c>
      <c r="I699" s="12" t="s">
        <v>876</v>
      </c>
      <c r="J699" s="12" t="str">
        <f>_xlfn.XLOOKUP(Sales_Transactions!$I699,Store!$A$2:$A$181,Store!$B$2:$B$181,"Missing Store")</f>
        <v>FreshMart Pune Heights</v>
      </c>
      <c r="K699" s="12" t="str">
        <f>_xlfn.XLOOKUP(Sales_Transactions!$I699,Store!$A$2:$A$181,Store!$D$2:$D$181,"East")</f>
        <v>West</v>
      </c>
      <c r="L699" s="12" t="s">
        <v>3641</v>
      </c>
      <c r="M699" s="12" t="s">
        <v>6396</v>
      </c>
      <c r="N699" s="12" t="str">
        <f>_xlfn.XLOOKUP(Sales_Transactions!$L699,Table12[Employee_ID],Table12[Department],"Missing Department")</f>
        <v>Store Manager</v>
      </c>
      <c r="O699" s="12">
        <v>5</v>
      </c>
      <c r="P699" s="13">
        <v>167.74</v>
      </c>
      <c r="Q699" s="12">
        <v>0</v>
      </c>
      <c r="R699" s="13">
        <v>0</v>
      </c>
      <c r="S699" s="13">
        <v>964.5</v>
      </c>
      <c r="T699" s="13">
        <v>564</v>
      </c>
      <c r="U699" s="13">
        <v>400.5</v>
      </c>
      <c r="V699" s="12" t="s">
        <v>47</v>
      </c>
      <c r="W699" s="12" t="s">
        <v>24</v>
      </c>
      <c r="X699" s="12" t="s">
        <v>25</v>
      </c>
      <c r="Y699" s="12" t="s">
        <v>2920</v>
      </c>
      <c r="Z699" s="12" t="s">
        <v>27</v>
      </c>
    </row>
    <row r="700" spans="1:26" x14ac:dyDescent="0.3">
      <c r="A700" s="14" t="s">
        <v>3739</v>
      </c>
      <c r="B700" s="15">
        <v>45954</v>
      </c>
      <c r="C700" s="16" t="s">
        <v>2390</v>
      </c>
      <c r="D700" s="16" t="str">
        <f>_xlfn.XLOOKUP(Sales_Transactions!$C700,Customer!$A$2:$A$701,Customer!$B$2:$B$701,"Missing")</f>
        <v>Mala Achari</v>
      </c>
      <c r="E700" s="38" t="str">
        <f>_xlfn.XLOOKUP(Table14[[#This Row],[Customer_ID]],Table10[Customer_ID],Table10[Membership],"Missing Membership")</f>
        <v>Gold</v>
      </c>
      <c r="F700" s="14" t="s">
        <v>130</v>
      </c>
      <c r="G700" s="16" t="str">
        <f>_xlfn.XLOOKUP(Sales_Transactions!$F700,Products!$A$2:$A$151,Products!$B$2:$B$151,"missing product")</f>
        <v>MDH Whole Spices 1L</v>
      </c>
      <c r="H700" s="16" t="str">
        <f>_xlfn.XLOOKUP(Sales_Transactions!$F700,Table9[Product_ID],Table9[Category],"Missing Catogory")</f>
        <v>Masala</v>
      </c>
      <c r="I700" s="16" t="s">
        <v>291</v>
      </c>
      <c r="J700" s="16" t="str">
        <f>_xlfn.XLOOKUP(Sales_Transactions!$I700,Store!$A$2:$A$181,Store!$B$2:$B$181,"Missing Store")</f>
        <v>FreshMart Chennai Main Road</v>
      </c>
      <c r="K700" s="16" t="str">
        <f>_xlfn.XLOOKUP(Sales_Transactions!$I700,Store!$A$2:$A$181,Store!$D$2:$D$181,"East")</f>
        <v>South</v>
      </c>
      <c r="L700" s="16" t="s">
        <v>519</v>
      </c>
      <c r="M700" s="16" t="s">
        <v>5333</v>
      </c>
      <c r="N700" s="16" t="str">
        <f>_xlfn.XLOOKUP(Sales_Transactions!$L700,Table12[Employee_ID],Table12[Department],"Missing Department")</f>
        <v>Sales</v>
      </c>
      <c r="O700" s="16">
        <v>6</v>
      </c>
      <c r="P700" s="17">
        <v>421.55</v>
      </c>
      <c r="Q700" s="16">
        <v>0</v>
      </c>
      <c r="R700" s="17">
        <v>0</v>
      </c>
      <c r="S700" s="17">
        <v>2529.3000000000002</v>
      </c>
      <c r="T700" s="17">
        <v>1758.3</v>
      </c>
      <c r="U700" s="17">
        <v>771</v>
      </c>
      <c r="V700" s="16" t="s">
        <v>47</v>
      </c>
      <c r="W700" s="16" t="s">
        <v>24</v>
      </c>
      <c r="X700" s="16" t="s">
        <v>25</v>
      </c>
      <c r="Y700" s="16" t="s">
        <v>1329</v>
      </c>
      <c r="Z700" s="16" t="s">
        <v>49</v>
      </c>
    </row>
    <row r="701" spans="1:26" x14ac:dyDescent="0.3">
      <c r="A701" s="10" t="s">
        <v>3740</v>
      </c>
      <c r="B701" s="11">
        <v>46076</v>
      </c>
      <c r="C701" s="12" t="s">
        <v>2029</v>
      </c>
      <c r="D701" s="12" t="str">
        <f>_xlfn.XLOOKUP(Sales_Transactions!$C701,Customer!$A$2:$A$701,Customer!$B$2:$B$701,"Missing")</f>
        <v>Charulatha Gupta</v>
      </c>
      <c r="E701" s="39" t="str">
        <f>_xlfn.XLOOKUP(Table14[[#This Row],[Customer_ID]],Table10[Customer_ID],Table10[Membership],"Missing Membership")</f>
        <v>Gold</v>
      </c>
      <c r="F701" s="10" t="s">
        <v>801</v>
      </c>
      <c r="G701" s="12" t="str">
        <f>_xlfn.XLOOKUP(Sales_Transactions!$F701,Products!$A$2:$A$151,Products!$B$2:$B$151,"missing product")</f>
        <v>Organic Fresh Fresh Vegetables 2kg</v>
      </c>
      <c r="H701" s="12" t="str">
        <f>_xlfn.XLOOKUP(Sales_Transactions!$F701,Table9[Product_ID],Table9[Category],"Missing Catogory")</f>
        <v>Vegetables</v>
      </c>
      <c r="I701" s="12" t="s">
        <v>1066</v>
      </c>
      <c r="J701" s="12" t="str">
        <f>_xlfn.XLOOKUP(Sales_Transactions!$I701,Store!$A$2:$A$181,Store!$B$2:$B$181,"Missing Store")</f>
        <v>FreshMart Mysuru Colony</v>
      </c>
      <c r="K701" s="12" t="str">
        <f>_xlfn.XLOOKUP(Sales_Transactions!$I701,Store!$A$2:$A$181,Store!$D$2:$D$181,"East")</f>
        <v>South</v>
      </c>
      <c r="L701" s="12" t="s">
        <v>2137</v>
      </c>
      <c r="M701" s="12" t="s">
        <v>6262</v>
      </c>
      <c r="N701" s="12" t="str">
        <f>_xlfn.XLOOKUP(Sales_Transactions!$L701,Table12[Employee_ID],Table12[Department],"Missing Department")</f>
        <v>Cashier</v>
      </c>
      <c r="O701" s="12">
        <v>3</v>
      </c>
      <c r="P701" s="13">
        <v>328.22</v>
      </c>
      <c r="Q701" s="12">
        <v>5</v>
      </c>
      <c r="R701" s="13">
        <v>49.23</v>
      </c>
      <c r="S701" s="13">
        <v>935.43</v>
      </c>
      <c r="T701" s="13">
        <v>752.07</v>
      </c>
      <c r="U701" s="13">
        <v>183.36</v>
      </c>
      <c r="V701" s="12" t="s">
        <v>47</v>
      </c>
      <c r="W701" s="12" t="s">
        <v>24</v>
      </c>
      <c r="X701" s="12" t="s">
        <v>25</v>
      </c>
      <c r="Y701" s="12" t="s">
        <v>317</v>
      </c>
      <c r="Z701" s="12" t="s">
        <v>49</v>
      </c>
    </row>
    <row r="702" spans="1:26" x14ac:dyDescent="0.3">
      <c r="A702" s="14" t="s">
        <v>3745</v>
      </c>
      <c r="B702" s="15">
        <v>45752</v>
      </c>
      <c r="C702" s="16" t="s">
        <v>1772</v>
      </c>
      <c r="D702" s="16" t="str">
        <f>_xlfn.XLOOKUP(Sales_Transactions!$C702,Customer!$A$2:$A$701,Customer!$B$2:$B$701,"Missing")</f>
        <v>Naveen Achari</v>
      </c>
      <c r="E702" s="38" t="str">
        <f>_xlfn.XLOOKUP(Table14[[#This Row],[Customer_ID]],Table10[Customer_ID],Table10[Membership],"Missing Membership")</f>
        <v>Gold</v>
      </c>
      <c r="F702" s="14" t="s">
        <v>203</v>
      </c>
      <c r="G702" s="16" t="str">
        <f>_xlfn.XLOOKUP(Sales_Transactions!$F702,Products!$A$2:$A$151,Products!$B$2:$B$151,"missing product")</f>
        <v>Local Farm Fresh Vegetables 1L</v>
      </c>
      <c r="H702" s="16" t="str">
        <f>_xlfn.XLOOKUP(Sales_Transactions!$F702,Table9[Product_ID],Table9[Category],"Missing Catogory")</f>
        <v>Vegetables</v>
      </c>
      <c r="I702" s="16" t="s">
        <v>198</v>
      </c>
      <c r="J702" s="16" t="str">
        <f>_xlfn.XLOOKUP(Sales_Transactions!$I702,Store!$A$2:$A$181,Store!$B$2:$B$181,"Missing Store")</f>
        <v>FreshMart Salem Extension</v>
      </c>
      <c r="K702" s="16" t="str">
        <f>_xlfn.XLOOKUP(Sales_Transactions!$I702,Store!$A$2:$A$181,Store!$D$2:$D$181,"East")</f>
        <v>South</v>
      </c>
      <c r="L702" s="16" t="s">
        <v>199</v>
      </c>
      <c r="M702" s="16" t="s">
        <v>6306</v>
      </c>
      <c r="N702" s="16" t="str">
        <f>_xlfn.XLOOKUP(Sales_Transactions!$L702,Table12[Employee_ID],Table12[Department],"Missing Department")</f>
        <v>Sales</v>
      </c>
      <c r="O702" s="16">
        <v>8</v>
      </c>
      <c r="P702" s="17">
        <v>226.19</v>
      </c>
      <c r="Q702" s="16">
        <v>5</v>
      </c>
      <c r="R702" s="17">
        <v>90.48</v>
      </c>
      <c r="S702" s="17">
        <v>1976.9</v>
      </c>
      <c r="T702" s="17">
        <v>1361.6</v>
      </c>
      <c r="U702" s="17">
        <v>615.29999999999995</v>
      </c>
      <c r="V702" s="16" t="s">
        <v>47</v>
      </c>
      <c r="W702" s="16" t="s">
        <v>24</v>
      </c>
      <c r="X702" s="16" t="s">
        <v>25</v>
      </c>
      <c r="Y702" s="16" t="s">
        <v>1820</v>
      </c>
      <c r="Z702" s="16" t="s">
        <v>27</v>
      </c>
    </row>
    <row r="703" spans="1:26" x14ac:dyDescent="0.3">
      <c r="A703" s="10" t="s">
        <v>3758</v>
      </c>
      <c r="B703" s="11">
        <v>45960</v>
      </c>
      <c r="C703" s="12" t="s">
        <v>2368</v>
      </c>
      <c r="D703" s="12" t="str">
        <f>_xlfn.XLOOKUP(Sales_Transactions!$C703,Customer!$A$2:$A$701,Customer!$B$2:$B$701,"Missing")</f>
        <v>Hemalatha Mudaliar</v>
      </c>
      <c r="E703" s="39" t="str">
        <f>_xlfn.XLOOKUP(Table14[[#This Row],[Customer_ID]],Table10[Customer_ID],Table10[Membership],"Missing Membership")</f>
        <v>Bronze</v>
      </c>
      <c r="F703" s="10" t="s">
        <v>894</v>
      </c>
      <c r="G703" s="12" t="str">
        <f>_xlfn.XLOOKUP(Sales_Transactions!$F703,Products!$A$2:$A$151,Products!$B$2:$B$151,"missing product")</f>
        <v>Organic Fresh Fresh Fruits Pack v2</v>
      </c>
      <c r="H703" s="12" t="str">
        <f>_xlfn.XLOOKUP(Sales_Transactions!$F703,Table9[Product_ID],Table9[Category],"Missing Catogory")</f>
        <v>Fruits</v>
      </c>
      <c r="I703" s="12" t="s">
        <v>31</v>
      </c>
      <c r="J703" s="12" t="str">
        <f>_xlfn.XLOOKUP(Sales_Transactions!$I703,Store!$A$2:$A$181,Store!$B$2:$B$181,"Missing Store")</f>
        <v>FreshMart Salem Bypass</v>
      </c>
      <c r="K703" s="12" t="str">
        <f>_xlfn.XLOOKUP(Sales_Transactions!$I703,Store!$A$2:$A$181,Store!$D$2:$D$181,"East")</f>
        <v>South</v>
      </c>
      <c r="L703" s="12" t="s">
        <v>32</v>
      </c>
      <c r="M703" s="12" t="s">
        <v>6219</v>
      </c>
      <c r="N703" s="12" t="str">
        <f>_xlfn.XLOOKUP(Sales_Transactions!$L703,Table12[Employee_ID],Table12[Department],"Missing Department")</f>
        <v>Store Manager</v>
      </c>
      <c r="O703" s="12">
        <v>3</v>
      </c>
      <c r="P703" s="13">
        <v>438.7</v>
      </c>
      <c r="Q703" s="12">
        <v>0</v>
      </c>
      <c r="R703" s="13">
        <v>0</v>
      </c>
      <c r="S703" s="13">
        <v>1316.1</v>
      </c>
      <c r="T703" s="13">
        <v>1110.54</v>
      </c>
      <c r="U703" s="13">
        <v>205.56</v>
      </c>
      <c r="V703" s="12" t="s">
        <v>47</v>
      </c>
      <c r="W703" s="12" t="s">
        <v>24</v>
      </c>
      <c r="X703" s="12" t="s">
        <v>25</v>
      </c>
      <c r="Y703" s="12" t="s">
        <v>2854</v>
      </c>
      <c r="Z703" s="12" t="s">
        <v>49</v>
      </c>
    </row>
    <row r="704" spans="1:26" x14ac:dyDescent="0.3">
      <c r="A704" s="14" t="s">
        <v>3764</v>
      </c>
      <c r="B704" s="15">
        <v>45876</v>
      </c>
      <c r="C704" s="16" t="s">
        <v>1780</v>
      </c>
      <c r="D704" s="16" t="str">
        <f>_xlfn.XLOOKUP(Sales_Transactions!$C704,Customer!$A$2:$A$701,Customer!$B$2:$B$701,"Missing")</f>
        <v>Sathish Krishnan</v>
      </c>
      <c r="E704" s="38" t="str">
        <f>_xlfn.XLOOKUP(Table14[[#This Row],[Customer_ID]],Table10[Customer_ID],Table10[Membership],"Missing Membership")</f>
        <v>Bronze</v>
      </c>
      <c r="F704" s="14" t="s">
        <v>776</v>
      </c>
      <c r="G704" s="16" t="str">
        <f>_xlfn.XLOOKUP(Sales_Transactions!$F704,Products!$A$2:$A$151,Products!$B$2:$B$151,"missing product")</f>
        <v>Vim Tissue 500g</v>
      </c>
      <c r="H704" s="16" t="str">
        <f>_xlfn.XLOOKUP(Sales_Transactions!$F704,Table9[Product_ID],Table9[Category],"Missing Catogory")</f>
        <v>Household</v>
      </c>
      <c r="I704" s="16" t="s">
        <v>1251</v>
      </c>
      <c r="J704" s="16" t="str">
        <f>_xlfn.XLOOKUP(Sales_Transactions!$I704,Store!$A$2:$A$181,Store!$B$2:$B$181,"Missing Store")</f>
        <v>FreshMart Nagpur Towers</v>
      </c>
      <c r="K704" s="16" t="str">
        <f>_xlfn.XLOOKUP(Sales_Transactions!$I704,Store!$A$2:$A$181,Store!$D$2:$D$181,"East")</f>
        <v>South</v>
      </c>
      <c r="L704" s="16" t="s">
        <v>2743</v>
      </c>
      <c r="M704" s="16" t="s">
        <v>6315</v>
      </c>
      <c r="N704" s="16" t="str">
        <f>_xlfn.XLOOKUP(Sales_Transactions!$L704,Table12[Employee_ID],Table12[Department],"Missing Department")</f>
        <v>Inventory</v>
      </c>
      <c r="O704" s="16">
        <v>1</v>
      </c>
      <c r="P704" s="17">
        <v>86.11</v>
      </c>
      <c r="Q704" s="16">
        <v>10</v>
      </c>
      <c r="R704" s="17">
        <v>8.61</v>
      </c>
      <c r="S704" s="17">
        <v>77.5</v>
      </c>
      <c r="T704" s="17">
        <v>68.17</v>
      </c>
      <c r="U704" s="17">
        <v>9.33</v>
      </c>
      <c r="V704" s="16" t="s">
        <v>47</v>
      </c>
      <c r="W704" s="16" t="s">
        <v>24</v>
      </c>
      <c r="X704" s="16" t="s">
        <v>25</v>
      </c>
      <c r="Y704" s="16" t="s">
        <v>1386</v>
      </c>
      <c r="Z704" s="16" t="s">
        <v>49</v>
      </c>
    </row>
    <row r="705" spans="1:26" x14ac:dyDescent="0.3">
      <c r="A705" s="10" t="s">
        <v>3778</v>
      </c>
      <c r="B705" s="11">
        <v>45981</v>
      </c>
      <c r="C705" s="12" t="s">
        <v>3617</v>
      </c>
      <c r="D705" s="12" t="str">
        <f>_xlfn.XLOOKUP(Sales_Transactions!$C705,Customer!$A$2:$A$701,Customer!$B$2:$B$701,"Missing")</f>
        <v>Yogesh Devi</v>
      </c>
      <c r="E705" s="39" t="str">
        <f>_xlfn.XLOOKUP(Table14[[#This Row],[Customer_ID]],Table10[Customer_ID],Table10[Membership],"Missing Membership")</f>
        <v>Silver</v>
      </c>
      <c r="F705" s="10" t="s">
        <v>130</v>
      </c>
      <c r="G705" s="12" t="str">
        <f>_xlfn.XLOOKUP(Sales_Transactions!$F705,Products!$A$2:$A$151,Products!$B$2:$B$151,"missing product")</f>
        <v>MDH Whole Spices 1L</v>
      </c>
      <c r="H705" s="12" t="str">
        <f>_xlfn.XLOOKUP(Sales_Transactions!$F705,Table9[Product_ID],Table9[Category],"Missing Catogory")</f>
        <v>Masala</v>
      </c>
      <c r="I705" s="12" t="s">
        <v>1066</v>
      </c>
      <c r="J705" s="12" t="str">
        <f>_xlfn.XLOOKUP(Sales_Transactions!$I705,Store!$A$2:$A$181,Store!$B$2:$B$181,"Missing Store")</f>
        <v>FreshMart Mysuru Colony</v>
      </c>
      <c r="K705" s="12" t="str">
        <f>_xlfn.XLOOKUP(Sales_Transactions!$I705,Store!$A$2:$A$181,Store!$D$2:$D$181,"East")</f>
        <v>South</v>
      </c>
      <c r="L705" s="12" t="s">
        <v>1067</v>
      </c>
      <c r="M705" s="12" t="s">
        <v>6194</v>
      </c>
      <c r="N705" s="12" t="str">
        <f>_xlfn.XLOOKUP(Sales_Transactions!$L705,Table12[Employee_ID],Table12[Department],"Missing Department")</f>
        <v>Sales</v>
      </c>
      <c r="O705" s="12">
        <v>5</v>
      </c>
      <c r="P705" s="13">
        <v>379.12</v>
      </c>
      <c r="Q705" s="12">
        <v>5</v>
      </c>
      <c r="R705" s="13">
        <v>94.78</v>
      </c>
      <c r="S705" s="13">
        <v>1800.82</v>
      </c>
      <c r="T705" s="13">
        <v>1465.25</v>
      </c>
      <c r="U705" s="13">
        <v>335.57</v>
      </c>
      <c r="V705" s="12" t="s">
        <v>47</v>
      </c>
      <c r="W705" s="12" t="s">
        <v>24</v>
      </c>
      <c r="X705" s="12" t="s">
        <v>55</v>
      </c>
      <c r="Y705" s="12" t="s">
        <v>1787</v>
      </c>
      <c r="Z705" s="12" t="s">
        <v>49</v>
      </c>
    </row>
    <row r="706" spans="1:26" x14ac:dyDescent="0.3">
      <c r="A706" s="14" t="s">
        <v>3780</v>
      </c>
      <c r="B706" s="15">
        <v>45754</v>
      </c>
      <c r="C706" s="16" t="s">
        <v>3781</v>
      </c>
      <c r="D706" s="16" t="str">
        <f>_xlfn.XLOOKUP(Sales_Transactions!$C706,Customer!$A$2:$A$701,Customer!$B$2:$B$701,"Missing")</f>
        <v>Harini Chandran</v>
      </c>
      <c r="E706" s="38" t="str">
        <f>_xlfn.XLOOKUP(Table14[[#This Row],[Customer_ID]],Table10[Customer_ID],Table10[Membership],"Missing Membership")</f>
        <v>Gold</v>
      </c>
      <c r="F706" s="14" t="s">
        <v>811</v>
      </c>
      <c r="G706" s="16" t="str">
        <f>_xlfn.XLOOKUP(Sales_Transactions!$F706,Products!$A$2:$A$151,Products!$B$2:$B$151,"missing product")</f>
        <v>Lays Namkeen 2kg</v>
      </c>
      <c r="H706" s="16" t="str">
        <f>_xlfn.XLOOKUP(Sales_Transactions!$F706,Table9[Product_ID],Table9[Category],"Missing Catogory")</f>
        <v>Snacks</v>
      </c>
      <c r="I706" s="16" t="s">
        <v>444</v>
      </c>
      <c r="J706" s="16" t="str">
        <f>_xlfn.XLOOKUP(Sales_Transactions!$I706,Store!$A$2:$A$181,Store!$B$2:$B$181,"Missing Store")</f>
        <v>FreshMart Nagpur Colony</v>
      </c>
      <c r="K706" s="16" t="str">
        <f>_xlfn.XLOOKUP(Sales_Transactions!$I706,Store!$A$2:$A$181,Store!$D$2:$D$181,"East")</f>
        <v>West</v>
      </c>
      <c r="L706" s="16" t="s">
        <v>445</v>
      </c>
      <c r="M706" s="16" t="s">
        <v>6317</v>
      </c>
      <c r="N706" s="16" t="str">
        <f>_xlfn.XLOOKUP(Sales_Transactions!$L706,Table12[Employee_ID],Table12[Department],"Missing Department")</f>
        <v>Inventory</v>
      </c>
      <c r="O706" s="16">
        <v>7</v>
      </c>
      <c r="P706" s="17">
        <v>598.70000000000005</v>
      </c>
      <c r="Q706" s="16">
        <v>20</v>
      </c>
      <c r="R706" s="17">
        <v>838.18</v>
      </c>
      <c r="S706" s="17">
        <v>3352.72</v>
      </c>
      <c r="T706" s="17">
        <v>2654.33</v>
      </c>
      <c r="U706" s="17">
        <v>698.39</v>
      </c>
      <c r="V706" s="16" t="s">
        <v>47</v>
      </c>
      <c r="W706" s="16" t="s">
        <v>24</v>
      </c>
      <c r="X706" s="16" t="s">
        <v>25</v>
      </c>
      <c r="Y706" s="16" t="s">
        <v>3326</v>
      </c>
      <c r="Z706" s="16" t="s">
        <v>49</v>
      </c>
    </row>
    <row r="707" spans="1:26" x14ac:dyDescent="0.3">
      <c r="A707" s="10" t="s">
        <v>3800</v>
      </c>
      <c r="B707" s="11">
        <v>45990</v>
      </c>
      <c r="C707" s="12" t="s">
        <v>1058</v>
      </c>
      <c r="D707" s="12" t="str">
        <f>_xlfn.XLOOKUP(Sales_Transactions!$C707,Customer!$A$2:$A$701,Customer!$B$2:$B$701,"Missing")</f>
        <v>Gokul Venkataraman</v>
      </c>
      <c r="E707" s="39" t="str">
        <f>_xlfn.XLOOKUP(Table14[[#This Row],[Customer_ID]],Table10[Customer_ID],Table10[Membership],"Missing Membership")</f>
        <v>Silver</v>
      </c>
      <c r="F707" s="10" t="s">
        <v>713</v>
      </c>
      <c r="G707" s="12" t="str">
        <f>_xlfn.XLOOKUP(Sales_Transactions!$F707,Products!$A$2:$A$151,Products!$B$2:$B$151,"missing product")</f>
        <v>Amul Paneer 250ml</v>
      </c>
      <c r="H707" s="12" t="str">
        <f>_xlfn.XLOOKUP(Sales_Transactions!$F707,Table9[Product_ID],Table9[Category],"Missing Catogory")</f>
        <v>Dairy</v>
      </c>
      <c r="I707" s="12" t="s">
        <v>1156</v>
      </c>
      <c r="J707" s="12" t="str">
        <f>_xlfn.XLOOKUP(Sales_Transactions!$I707,Store!$A$2:$A$181,Store!$B$2:$B$181,"Missing Store")</f>
        <v>FreshMart Madurai Colony</v>
      </c>
      <c r="K707" s="12" t="str">
        <f>_xlfn.XLOOKUP(Sales_Transactions!$I707,Store!$A$2:$A$181,Store!$D$2:$D$181,"East")</f>
        <v>South</v>
      </c>
      <c r="L707" s="12" t="s">
        <v>1157</v>
      </c>
      <c r="M707" s="12" t="s">
        <v>6358</v>
      </c>
      <c r="N707" s="12" t="str">
        <f>_xlfn.XLOOKUP(Sales_Transactions!$L707,Table12[Employee_ID],Table12[Department],"Missing Department")</f>
        <v>Store Manager</v>
      </c>
      <c r="O707" s="12">
        <v>1</v>
      </c>
      <c r="P707" s="13">
        <v>161.03</v>
      </c>
      <c r="Q707" s="12">
        <v>0</v>
      </c>
      <c r="R707" s="13">
        <v>0</v>
      </c>
      <c r="S707" s="13">
        <v>185.18</v>
      </c>
      <c r="T707" s="13">
        <v>124.24</v>
      </c>
      <c r="U707" s="13">
        <v>60.94</v>
      </c>
      <c r="V707" s="12" t="s">
        <v>47</v>
      </c>
      <c r="W707" s="12" t="s">
        <v>24</v>
      </c>
      <c r="X707" s="12" t="s">
        <v>25</v>
      </c>
      <c r="Y707" s="12" t="s">
        <v>266</v>
      </c>
      <c r="Z707" s="12" t="s">
        <v>27</v>
      </c>
    </row>
    <row r="708" spans="1:26" x14ac:dyDescent="0.3">
      <c r="A708" s="14" t="s">
        <v>3807</v>
      </c>
      <c r="B708" s="15">
        <v>45941</v>
      </c>
      <c r="C708" s="16" t="s">
        <v>1972</v>
      </c>
      <c r="D708" s="16" t="str">
        <f>_xlfn.XLOOKUP(Sales_Transactions!$C708,Customer!$A$2:$A$701,Customer!$B$2:$B$701,"Missing")</f>
        <v>Lakshmi Rao</v>
      </c>
      <c r="E708" s="38" t="str">
        <f>_xlfn.XLOOKUP(Table14[[#This Row],[Customer_ID]],Table10[Customer_ID],Table10[Membership],"Missing Membership")</f>
        <v>Bronze</v>
      </c>
      <c r="F708" s="14" t="s">
        <v>371</v>
      </c>
      <c r="G708" s="16" t="str">
        <f>_xlfn.XLOOKUP(Sales_Transactions!$F708,Products!$A$2:$A$151,Products!$B$2:$B$151,"missing product")</f>
        <v>Tata Tea Soft Drinks 500g</v>
      </c>
      <c r="H708" s="16" t="str">
        <f>_xlfn.XLOOKUP(Sales_Transactions!$F708,Table9[Product_ID],Table9[Category],"Missing Catogory")</f>
        <v>Beverages</v>
      </c>
      <c r="I708" s="16" t="s">
        <v>770</v>
      </c>
      <c r="J708" s="16" t="str">
        <f>_xlfn.XLOOKUP(Sales_Transactions!$I708,Store!$A$2:$A$181,Store!$B$2:$B$181,"Missing Store")</f>
        <v>FreshMart Tiruppur Bypass</v>
      </c>
      <c r="K708" s="16" t="str">
        <f>_xlfn.XLOOKUP(Sales_Transactions!$I708,Store!$A$2:$A$181,Store!$D$2:$D$181,"East")</f>
        <v>South</v>
      </c>
      <c r="L708" s="16" t="s">
        <v>771</v>
      </c>
      <c r="M708" s="16" t="s">
        <v>6271</v>
      </c>
      <c r="N708" s="16" t="str">
        <f>_xlfn.XLOOKUP(Sales_Transactions!$L708,Table12[Employee_ID],Table12[Department],"Missing Department")</f>
        <v>Inventory</v>
      </c>
      <c r="O708" s="16">
        <v>3</v>
      </c>
      <c r="P708" s="17">
        <v>380.12</v>
      </c>
      <c r="Q708" s="16">
        <v>20</v>
      </c>
      <c r="R708" s="17">
        <v>228.07</v>
      </c>
      <c r="S708" s="17">
        <v>1049.1300000000001</v>
      </c>
      <c r="T708" s="17">
        <v>929.94</v>
      </c>
      <c r="U708" s="17">
        <v>119.19</v>
      </c>
      <c r="V708" s="16" t="s">
        <v>47</v>
      </c>
      <c r="W708" s="16" t="s">
        <v>24</v>
      </c>
      <c r="X708" s="16" t="s">
        <v>55</v>
      </c>
      <c r="Y708" s="16" t="s">
        <v>56</v>
      </c>
      <c r="Z708" s="16" t="s">
        <v>27</v>
      </c>
    </row>
    <row r="709" spans="1:26" x14ac:dyDescent="0.3">
      <c r="A709" s="10" t="s">
        <v>3819</v>
      </c>
      <c r="B709" s="11">
        <v>46107</v>
      </c>
      <c r="C709" s="12" t="s">
        <v>2510</v>
      </c>
      <c r="D709" s="12" t="str">
        <f>_xlfn.XLOOKUP(Sales_Transactions!$C709,Customer!$A$2:$A$701,Customer!$B$2:$B$701,"Missing")</f>
        <v>Banu Chandran</v>
      </c>
      <c r="E709" s="39" t="str">
        <f>_xlfn.XLOOKUP(Table14[[#This Row],[Customer_ID]],Table10[Customer_ID],Table10[Membership],"Missing Membership")</f>
        <v>Gold</v>
      </c>
      <c r="F709" s="10" t="s">
        <v>405</v>
      </c>
      <c r="G709" s="12" t="str">
        <f>_xlfn.XLOOKUP(Sales_Transactions!$F709,Products!$A$2:$A$151,Products!$B$2:$B$151,"missing product")</f>
        <v>Britannia Buns Pack</v>
      </c>
      <c r="H709" s="12" t="str">
        <f>_xlfn.XLOOKUP(Sales_Transactions!$F709,Table9[Product_ID],Table9[Category],"Missing Catogory")</f>
        <v>Bakery</v>
      </c>
      <c r="I709" s="12" t="s">
        <v>1346</v>
      </c>
      <c r="J709" s="12" t="str">
        <f>_xlfn.XLOOKUP(Sales_Transactions!$I709,Store!$A$2:$A$181,Store!$B$2:$B$181,"Missing Store")</f>
        <v>FreshMart Chennai Central</v>
      </c>
      <c r="K709" s="12" t="str">
        <f>_xlfn.XLOOKUP(Sales_Transactions!$I709,Store!$A$2:$A$181,Store!$D$2:$D$181,"East")</f>
        <v>South</v>
      </c>
      <c r="L709" s="12" t="s">
        <v>1312</v>
      </c>
      <c r="M709" s="12" t="s">
        <v>6249</v>
      </c>
      <c r="N709" s="12" t="str">
        <f>_xlfn.XLOOKUP(Sales_Transactions!$L709,Table12[Employee_ID],Table12[Department],"Missing Department")</f>
        <v>Operations</v>
      </c>
      <c r="O709" s="12">
        <v>8</v>
      </c>
      <c r="P709" s="13">
        <v>442.82</v>
      </c>
      <c r="Q709" s="12">
        <v>10</v>
      </c>
      <c r="R709" s="13">
        <v>354.26</v>
      </c>
      <c r="S709" s="13">
        <v>3188.3</v>
      </c>
      <c r="T709" s="13">
        <v>2032.4</v>
      </c>
      <c r="U709" s="13">
        <v>1155.9000000000001</v>
      </c>
      <c r="V709" s="12" t="s">
        <v>47</v>
      </c>
      <c r="W709" s="12" t="s">
        <v>24</v>
      </c>
      <c r="X709" s="12" t="s">
        <v>25</v>
      </c>
      <c r="Y709" s="12" t="s">
        <v>2875</v>
      </c>
      <c r="Z709" s="12" t="s">
        <v>49</v>
      </c>
    </row>
    <row r="710" spans="1:26" x14ac:dyDescent="0.3">
      <c r="A710" s="14" t="s">
        <v>3832</v>
      </c>
      <c r="B710" s="15">
        <v>45966</v>
      </c>
      <c r="C710" s="16" t="s">
        <v>2001</v>
      </c>
      <c r="D710" s="16" t="str">
        <f>_xlfn.XLOOKUP(Sales_Transactions!$C710,Customer!$A$2:$A$701,Customer!$B$2:$B$701,"Missing")</f>
        <v>Thenmozhi Menon</v>
      </c>
      <c r="E710" s="38" t="str">
        <f>_xlfn.XLOOKUP(Table14[[#This Row],[Customer_ID]],Table10[Customer_ID],Table10[Membership],"Missing Membership")</f>
        <v>Silver</v>
      </c>
      <c r="F710" s="14" t="s">
        <v>502</v>
      </c>
      <c r="G710" s="16" t="str">
        <f>_xlfn.XLOOKUP(Sales_Transactions!$F710,Products!$A$2:$A$151,Products!$B$2:$B$151,"missing product")</f>
        <v>Coca-Cola Coffee 500g</v>
      </c>
      <c r="H710" s="16" t="str">
        <f>_xlfn.XLOOKUP(Sales_Transactions!$F710,Table9[Product_ID],Table9[Category],"Missing Catogory")</f>
        <v>Beverages</v>
      </c>
      <c r="I710" s="16" t="s">
        <v>148</v>
      </c>
      <c r="J710" s="16" t="str">
        <f>_xlfn.XLOOKUP(Sales_Transactions!$I710,Store!$A$2:$A$181,Store!$B$2:$B$181,"Missing Store")</f>
        <v>FreshMart Tiruppur Heights</v>
      </c>
      <c r="K710" s="16" t="str">
        <f>_xlfn.XLOOKUP(Sales_Transactions!$I710,Store!$A$2:$A$181,Store!$D$2:$D$181,"East")</f>
        <v>South</v>
      </c>
      <c r="L710" s="16" t="s">
        <v>239</v>
      </c>
      <c r="M710" s="16" t="s">
        <v>6235</v>
      </c>
      <c r="N710" s="16" t="str">
        <f>_xlfn.XLOOKUP(Sales_Transactions!$L710,Table12[Employee_ID],Table12[Department],"Missing Department")</f>
        <v>Sales</v>
      </c>
      <c r="O710" s="16">
        <v>3</v>
      </c>
      <c r="P710" s="17">
        <v>503.36</v>
      </c>
      <c r="Q710" s="16">
        <v>0</v>
      </c>
      <c r="R710" s="17">
        <v>0</v>
      </c>
      <c r="S710" s="17">
        <v>1510.08</v>
      </c>
      <c r="T710" s="17">
        <v>1169.4000000000001</v>
      </c>
      <c r="U710" s="17">
        <v>340.68</v>
      </c>
      <c r="V710" s="16" t="s">
        <v>47</v>
      </c>
      <c r="W710" s="16" t="s">
        <v>24</v>
      </c>
      <c r="X710" s="16" t="s">
        <v>25</v>
      </c>
      <c r="Y710" s="16" t="s">
        <v>2318</v>
      </c>
      <c r="Z710" s="16" t="s">
        <v>49</v>
      </c>
    </row>
    <row r="711" spans="1:26" x14ac:dyDescent="0.3">
      <c r="A711" s="10" t="s">
        <v>3844</v>
      </c>
      <c r="B711" s="11">
        <v>45999</v>
      </c>
      <c r="C711" s="12" t="s">
        <v>236</v>
      </c>
      <c r="D711" s="12" t="str">
        <f>_xlfn.XLOOKUP(Sales_Transactions!$C711,Customer!$A$2:$A$701,Customer!$B$2:$B$701,"Missing")</f>
        <v>Vasanth Sekar</v>
      </c>
      <c r="E711" s="39" t="str">
        <f>_xlfn.XLOOKUP(Table14[[#This Row],[Customer_ID]],Table10[Customer_ID],Table10[Membership],"Missing Membership")</f>
        <v>Bronze</v>
      </c>
      <c r="F711" s="10" t="s">
        <v>107</v>
      </c>
      <c r="G711" s="12" t="str">
        <f>_xlfn.XLOOKUP(Sales_Transactions!$F711,Products!$A$2:$A$151,Products!$B$2:$B$151,"missing product")</f>
        <v>Milky Mist Milk 2kg</v>
      </c>
      <c r="H711" s="12" t="str">
        <f>_xlfn.XLOOKUP(Sales_Transactions!$F711,Table9[Product_ID],Table9[Category],"Missing Catogory")</f>
        <v>Dairy</v>
      </c>
      <c r="I711" s="12" t="s">
        <v>125</v>
      </c>
      <c r="J711" s="12" t="str">
        <f>_xlfn.XLOOKUP(Sales_Transactions!$I711,Store!$A$2:$A$181,Store!$B$2:$B$181,"Missing Store")</f>
        <v>FreshMart Salem Main Road</v>
      </c>
      <c r="K711" s="12" t="str">
        <f>_xlfn.XLOOKUP(Sales_Transactions!$I711,Store!$A$2:$A$181,Store!$D$2:$D$181,"East")</f>
        <v>South</v>
      </c>
      <c r="L711" s="12" t="s">
        <v>410</v>
      </c>
      <c r="M711" s="12" t="s">
        <v>6152</v>
      </c>
      <c r="N711" s="12" t="str">
        <f>_xlfn.XLOOKUP(Sales_Transactions!$L711,Table12[Employee_ID],Table12[Department],"Missing Department")</f>
        <v>Sales</v>
      </c>
      <c r="O711" s="12">
        <v>4</v>
      </c>
      <c r="P711" s="13">
        <v>59.92</v>
      </c>
      <c r="Q711" s="12">
        <v>0</v>
      </c>
      <c r="R711" s="13">
        <v>0</v>
      </c>
      <c r="S711" s="13">
        <v>239.68</v>
      </c>
      <c r="T711" s="13">
        <v>192.6</v>
      </c>
      <c r="U711" s="13">
        <v>47.08</v>
      </c>
      <c r="V711" s="12" t="s">
        <v>47</v>
      </c>
      <c r="W711" s="12" t="s">
        <v>24</v>
      </c>
      <c r="X711" s="12" t="s">
        <v>33</v>
      </c>
      <c r="Y711" s="12" t="s">
        <v>774</v>
      </c>
      <c r="Z711" s="12" t="s">
        <v>49</v>
      </c>
    </row>
    <row r="712" spans="1:26" x14ac:dyDescent="0.3">
      <c r="A712" s="14" t="s">
        <v>3846</v>
      </c>
      <c r="B712" s="15">
        <v>46088</v>
      </c>
      <c r="C712" s="16" t="s">
        <v>3847</v>
      </c>
      <c r="D712" s="16" t="str">
        <f>_xlfn.XLOOKUP(Sales_Transactions!$C712,Customer!$A$2:$A$701,Customer!$B$2:$B$701,"Missing")</f>
        <v>Ilango Sharma</v>
      </c>
      <c r="E712" s="38" t="str">
        <f>_xlfn.XLOOKUP(Table14[[#This Row],[Customer_ID]],Table10[Customer_ID],Table10[Membership],"Missing Membership")</f>
        <v>Bronze</v>
      </c>
      <c r="F712" s="14" t="s">
        <v>264</v>
      </c>
      <c r="G712" s="16" t="str">
        <f>_xlfn.XLOOKUP(Sales_Transactions!$F712,Products!$A$2:$A$151,Products!$B$2:$B$151,"missing product")</f>
        <v>Nescafe Soft Drinks Pack</v>
      </c>
      <c r="H712" s="16" t="str">
        <f>_xlfn.XLOOKUP(Sales_Transactions!$F712,Table9[Product_ID],Table9[Category],"Missing Catogory")</f>
        <v>Beverages</v>
      </c>
      <c r="I712" s="16" t="s">
        <v>503</v>
      </c>
      <c r="J712" s="16" t="str">
        <f>_xlfn.XLOOKUP(Sales_Transactions!$I712,Store!$A$2:$A$181,Store!$B$2:$B$181,"Missing Store")</f>
        <v>FreshMart Nagpur Plaza</v>
      </c>
      <c r="K712" s="16" t="str">
        <f>_xlfn.XLOOKUP(Sales_Transactions!$I712,Store!$A$2:$A$181,Store!$D$2:$D$181,"East")</f>
        <v>West</v>
      </c>
      <c r="L712" s="16" t="s">
        <v>1389</v>
      </c>
      <c r="M712" s="16" t="s">
        <v>6145</v>
      </c>
      <c r="N712" s="16" t="str">
        <f>_xlfn.XLOOKUP(Sales_Transactions!$L712,Table12[Employee_ID],Table12[Department],"Missing Department")</f>
        <v>Operations</v>
      </c>
      <c r="O712" s="16">
        <v>1</v>
      </c>
      <c r="P712" s="17">
        <v>383.51</v>
      </c>
      <c r="Q712" s="16">
        <v>0</v>
      </c>
      <c r="R712" s="17">
        <v>0</v>
      </c>
      <c r="S712" s="17">
        <v>441.04</v>
      </c>
      <c r="T712" s="17">
        <v>285.89999999999998</v>
      </c>
      <c r="U712" s="17">
        <v>155.13999999999999</v>
      </c>
      <c r="V712" s="16" t="s">
        <v>47</v>
      </c>
      <c r="W712" s="16" t="s">
        <v>24</v>
      </c>
      <c r="X712" s="16" t="s">
        <v>25</v>
      </c>
      <c r="Y712" s="16" t="s">
        <v>1316</v>
      </c>
      <c r="Z712" s="16" t="s">
        <v>27</v>
      </c>
    </row>
    <row r="713" spans="1:26" x14ac:dyDescent="0.3">
      <c r="A713" s="10" t="s">
        <v>3857</v>
      </c>
      <c r="B713" s="11">
        <v>46089</v>
      </c>
      <c r="C713" s="12" t="s">
        <v>1679</v>
      </c>
      <c r="D713" s="12" t="str">
        <f>_xlfn.XLOOKUP(Sales_Transactions!$C713,Customer!$A$2:$A$701,Customer!$B$2:$B$701,"Missing")</f>
        <v>Anand Gounder</v>
      </c>
      <c r="E713" s="39" t="str">
        <f>_xlfn.XLOOKUP(Table14[[#This Row],[Customer_ID]],Table10[Customer_ID],Table10[Membership],"Missing Membership")</f>
        <v>Bronze</v>
      </c>
      <c r="F713" s="10" t="s">
        <v>881</v>
      </c>
      <c r="G713" s="12" t="str">
        <f>_xlfn.XLOOKUP(Sales_Transactions!$F713,Products!$A$2:$A$151,Products!$B$2:$B$151,"missing product")</f>
        <v>Cadbury Namkeen Pack</v>
      </c>
      <c r="H713" s="12" t="str">
        <f>_xlfn.XLOOKUP(Sales_Transactions!$F713,Table9[Product_ID],Table9[Category],"Missing Catogory")</f>
        <v>Snacks</v>
      </c>
      <c r="I713" s="12" t="s">
        <v>1059</v>
      </c>
      <c r="J713" s="12" t="str">
        <f>_xlfn.XLOOKUP(Sales_Transactions!$I713,Store!$A$2:$A$181,Store!$B$2:$B$181,"Missing Store")</f>
        <v>FreshMart Coimbatore Colony</v>
      </c>
      <c r="K713" s="12" t="str">
        <f>_xlfn.XLOOKUP(Sales_Transactions!$I713,Store!$A$2:$A$181,Store!$D$2:$D$181,"East")</f>
        <v>West</v>
      </c>
      <c r="L713" s="12" t="s">
        <v>304</v>
      </c>
      <c r="M713" s="12" t="s">
        <v>5564</v>
      </c>
      <c r="N713" s="12" t="str">
        <f>_xlfn.XLOOKUP(Sales_Transactions!$L713,Table12[Employee_ID],Table12[Department],"Missing Department")</f>
        <v>Billing</v>
      </c>
      <c r="O713" s="12">
        <v>4</v>
      </c>
      <c r="P713" s="13">
        <v>262.77</v>
      </c>
      <c r="Q713" s="12">
        <v>0</v>
      </c>
      <c r="R713" s="13">
        <v>0</v>
      </c>
      <c r="S713" s="13">
        <v>1208.74</v>
      </c>
      <c r="T713" s="13">
        <v>778.56</v>
      </c>
      <c r="U713" s="13">
        <v>430.18</v>
      </c>
      <c r="V713" s="12" t="s">
        <v>47</v>
      </c>
      <c r="W713" s="12" t="s">
        <v>24</v>
      </c>
      <c r="X713" s="12" t="s">
        <v>25</v>
      </c>
      <c r="Y713" s="12" t="s">
        <v>293</v>
      </c>
      <c r="Z713" s="12" t="s">
        <v>27</v>
      </c>
    </row>
    <row r="714" spans="1:26" x14ac:dyDescent="0.3">
      <c r="A714" s="14" t="s">
        <v>3858</v>
      </c>
      <c r="B714" s="15">
        <v>46083</v>
      </c>
      <c r="C714" s="16" t="s">
        <v>348</v>
      </c>
      <c r="D714" s="16" t="str">
        <f>_xlfn.XLOOKUP(Sales_Transactions!$C714,Customer!$A$2:$A$701,Customer!$B$2:$B$701,"Missing")</f>
        <v>Naveen Prabhu</v>
      </c>
      <c r="E714" s="38" t="str">
        <f>_xlfn.XLOOKUP(Table14[[#This Row],[Customer_ID]],Table10[Customer_ID],Table10[Membership],"Missing Membership")</f>
        <v>Gold</v>
      </c>
      <c r="F714" s="14" t="s">
        <v>320</v>
      </c>
      <c r="G714" s="16" t="str">
        <f>_xlfn.XLOOKUP(Sales_Transactions!$F714,Products!$A$2:$A$151,Products!$B$2:$B$151,"missing product")</f>
        <v>Vim Dishwash 1kg</v>
      </c>
      <c r="H714" s="16" t="str">
        <f>_xlfn.XLOOKUP(Sales_Transactions!$F714,Table9[Product_ID],Table9[Category],"Missing Catogory")</f>
        <v>Cleaning</v>
      </c>
      <c r="I714" s="16" t="s">
        <v>575</v>
      </c>
      <c r="J714" s="16" t="str">
        <f>_xlfn.XLOOKUP(Sales_Transactions!$I714,Store!$A$2:$A$181,Store!$B$2:$B$181,"Missing Store")</f>
        <v>FreshMart Ahmedabad Arcade</v>
      </c>
      <c r="K714" s="16" t="str">
        <f>_xlfn.XLOOKUP(Sales_Transactions!$I714,Store!$A$2:$A$181,Store!$D$2:$D$181,"East")</f>
        <v>West</v>
      </c>
      <c r="L714" s="16" t="s">
        <v>1150</v>
      </c>
      <c r="M714" s="16" t="s">
        <v>6406</v>
      </c>
      <c r="N714" s="16" t="str">
        <f>_xlfn.XLOOKUP(Sales_Transactions!$L714,Table12[Employee_ID],Table12[Department],"Missing Department")</f>
        <v>Cashier</v>
      </c>
      <c r="O714" s="16">
        <v>8</v>
      </c>
      <c r="P714" s="17">
        <v>70.64</v>
      </c>
      <c r="Q714" s="16">
        <v>0</v>
      </c>
      <c r="R714" s="17">
        <v>0</v>
      </c>
      <c r="S714" s="17">
        <v>565.12</v>
      </c>
      <c r="T714" s="17">
        <v>403.44</v>
      </c>
      <c r="U714" s="17">
        <v>161.68</v>
      </c>
      <c r="V714" s="16" t="s">
        <v>47</v>
      </c>
      <c r="W714" s="16" t="s">
        <v>24</v>
      </c>
      <c r="X714" s="16" t="s">
        <v>55</v>
      </c>
      <c r="Y714" s="16" t="s">
        <v>1681</v>
      </c>
      <c r="Z714" s="16" t="s">
        <v>49</v>
      </c>
    </row>
    <row r="715" spans="1:26" x14ac:dyDescent="0.3">
      <c r="A715" s="10" t="s">
        <v>3865</v>
      </c>
      <c r="B715" s="11">
        <v>45992</v>
      </c>
      <c r="C715" s="12" t="s">
        <v>996</v>
      </c>
      <c r="D715" s="12" t="str">
        <f>_xlfn.XLOOKUP(Sales_Transactions!$C715,Customer!$A$2:$A$701,Customer!$B$2:$B$701,"Missing")</f>
        <v>Rajesh Pandian</v>
      </c>
      <c r="E715" s="39" t="str">
        <f>_xlfn.XLOOKUP(Table14[[#This Row],[Customer_ID]],Table10[Customer_ID],Table10[Membership],"Missing Membership")</f>
        <v>Gold</v>
      </c>
      <c r="F715" s="10" t="s">
        <v>2548</v>
      </c>
      <c r="G715" s="12" t="str">
        <f>_xlfn.XLOOKUP(Sales_Transactions!$F715,Products!$A$2:$A$151,Products!$B$2:$B$151,"missing product")</f>
        <v>Himalaya Soap 250ml</v>
      </c>
      <c r="H715" s="12" t="str">
        <f>_xlfn.XLOOKUP(Sales_Transactions!$F715,Table9[Product_ID],Table9[Category],"Missing Catogory")</f>
        <v>Personal Care</v>
      </c>
      <c r="I715" s="12" t="s">
        <v>60</v>
      </c>
      <c r="J715" s="12" t="str">
        <f>_xlfn.XLOOKUP(Sales_Transactions!$I715,Store!$A$2:$A$181,Store!$B$2:$B$181,"Missing Store")</f>
        <v>FreshMart Tiruppur Enclave</v>
      </c>
      <c r="K715" s="12" t="str">
        <f>_xlfn.XLOOKUP(Sales_Transactions!$I715,Store!$A$2:$A$181,Store!$D$2:$D$181,"East")</f>
        <v>South</v>
      </c>
      <c r="L715" s="12" t="s">
        <v>686</v>
      </c>
      <c r="M715" s="12" t="s">
        <v>6394</v>
      </c>
      <c r="N715" s="12" t="str">
        <f>_xlfn.XLOOKUP(Sales_Transactions!$L715,Table12[Employee_ID],Table12[Department],"Missing Department")</f>
        <v>Sales</v>
      </c>
      <c r="O715" s="12">
        <v>3</v>
      </c>
      <c r="P715" s="13">
        <v>81.31</v>
      </c>
      <c r="Q715" s="12">
        <v>0</v>
      </c>
      <c r="R715" s="13">
        <v>0</v>
      </c>
      <c r="S715" s="13">
        <v>243.93</v>
      </c>
      <c r="T715" s="13">
        <v>162.75</v>
      </c>
      <c r="U715" s="13">
        <v>81.180000000000007</v>
      </c>
      <c r="V715" s="12" t="s">
        <v>47</v>
      </c>
      <c r="W715" s="12" t="s">
        <v>24</v>
      </c>
      <c r="X715" s="12" t="s">
        <v>55</v>
      </c>
      <c r="Y715" s="12" t="s">
        <v>1107</v>
      </c>
      <c r="Z715" s="12" t="s">
        <v>49</v>
      </c>
    </row>
    <row r="716" spans="1:26" x14ac:dyDescent="0.3">
      <c r="A716" s="14" t="s">
        <v>3890</v>
      </c>
      <c r="B716" s="15">
        <v>46112</v>
      </c>
      <c r="C716" s="16" t="s">
        <v>1949</v>
      </c>
      <c r="D716" s="16" t="str">
        <f>_xlfn.XLOOKUP(Sales_Transactions!$C716,Customer!$A$2:$A$701,Customer!$B$2:$B$701,"Missing")</f>
        <v>Geetha Venkataraman</v>
      </c>
      <c r="E716" s="38" t="str">
        <f>_xlfn.XLOOKUP(Table14[[#This Row],[Customer_ID]],Table10[Customer_ID],Table10[Membership],"Missing Membership")</f>
        <v>Bronze</v>
      </c>
      <c r="F716" s="14" t="s">
        <v>904</v>
      </c>
      <c r="G716" s="16" t="str">
        <f>_xlfn.XLOOKUP(Sales_Transactions!$F716,Products!$A$2:$A$151,Products!$B$2:$B$151,"missing product")</f>
        <v>Nestle Curd 1kg</v>
      </c>
      <c r="H716" s="16" t="str">
        <f>_xlfn.XLOOKUP(Sales_Transactions!$F716,Table9[Product_ID],Table9[Category],"Missing Catogory")</f>
        <v>Dairy</v>
      </c>
      <c r="I716" s="16" t="s">
        <v>355</v>
      </c>
      <c r="J716" s="16" t="str">
        <f>_xlfn.XLOOKUP(Sales_Transactions!$I716,Store!$A$2:$A$181,Store!$B$2:$B$181,"Missing Store")</f>
        <v>FreshMart Salem Hub</v>
      </c>
      <c r="K716" s="16" t="str">
        <f>_xlfn.XLOOKUP(Sales_Transactions!$I716,Store!$A$2:$A$181,Store!$D$2:$D$181,"East")</f>
        <v>South</v>
      </c>
      <c r="L716" s="16" t="s">
        <v>356</v>
      </c>
      <c r="M716" s="16" t="s">
        <v>6210</v>
      </c>
      <c r="N716" s="16" t="str">
        <f>_xlfn.XLOOKUP(Sales_Transactions!$L716,Table12[Employee_ID],Table12[Department],"Missing Department")</f>
        <v>Cashier</v>
      </c>
      <c r="O716" s="16">
        <v>2</v>
      </c>
      <c r="P716" s="17">
        <v>464.41</v>
      </c>
      <c r="Q716" s="16">
        <v>0</v>
      </c>
      <c r="R716" s="17">
        <v>0</v>
      </c>
      <c r="S716" s="17">
        <v>928.82</v>
      </c>
      <c r="T716" s="17">
        <v>795.38</v>
      </c>
      <c r="U716" s="17">
        <v>133.44</v>
      </c>
      <c r="V716" s="16" t="s">
        <v>47</v>
      </c>
      <c r="W716" s="16" t="s">
        <v>24</v>
      </c>
      <c r="X716" s="16" t="s">
        <v>25</v>
      </c>
      <c r="Y716" s="16" t="s">
        <v>1248</v>
      </c>
      <c r="Z716" s="16" t="s">
        <v>49</v>
      </c>
    </row>
    <row r="717" spans="1:26" x14ac:dyDescent="0.3">
      <c r="A717" s="10" t="s">
        <v>3893</v>
      </c>
      <c r="B717" s="11">
        <v>45858</v>
      </c>
      <c r="C717" s="12" t="s">
        <v>1196</v>
      </c>
      <c r="D717" s="12" t="str">
        <f>_xlfn.XLOOKUP(Sales_Transactions!$C717,Customer!$A$2:$A$701,Customer!$B$2:$B$701,"Missing")</f>
        <v>Kishore Murugan</v>
      </c>
      <c r="E717" s="39" t="str">
        <f>_xlfn.XLOOKUP(Table14[[#This Row],[Customer_ID]],Table10[Customer_ID],Table10[Membership],"Missing Membership")</f>
        <v>Gold</v>
      </c>
      <c r="F717" s="10" t="s">
        <v>811</v>
      </c>
      <c r="G717" s="12" t="str">
        <f>_xlfn.XLOOKUP(Sales_Transactions!$F717,Products!$A$2:$A$151,Products!$B$2:$B$151,"missing product")</f>
        <v>Lays Namkeen 2kg</v>
      </c>
      <c r="H717" s="12" t="str">
        <f>_xlfn.XLOOKUP(Sales_Transactions!$F717,Table9[Product_ID],Table9[Category],"Missing Catogory")</f>
        <v>Snacks</v>
      </c>
      <c r="I717" s="12" t="s">
        <v>503</v>
      </c>
      <c r="J717" s="12" t="str">
        <f>_xlfn.XLOOKUP(Sales_Transactions!$I717,Store!$A$2:$A$181,Store!$B$2:$B$181,"Missing Store")</f>
        <v>FreshMart Nagpur Plaza</v>
      </c>
      <c r="K717" s="12" t="str">
        <f>_xlfn.XLOOKUP(Sales_Transactions!$I717,Store!$A$2:$A$181,Store!$D$2:$D$181,"East")</f>
        <v>West</v>
      </c>
      <c r="L717" s="12" t="s">
        <v>1389</v>
      </c>
      <c r="M717" s="12" t="s">
        <v>6145</v>
      </c>
      <c r="N717" s="12" t="str">
        <f>_xlfn.XLOOKUP(Sales_Transactions!$L717,Table12[Employee_ID],Table12[Department],"Missing Department")</f>
        <v>Operations</v>
      </c>
      <c r="O717" s="12">
        <v>7</v>
      </c>
      <c r="P717" s="13">
        <v>548.45000000000005</v>
      </c>
      <c r="Q717" s="12">
        <v>15</v>
      </c>
      <c r="R717" s="13">
        <v>575.87</v>
      </c>
      <c r="S717" s="12" t="s">
        <v>3894</v>
      </c>
      <c r="T717" s="13">
        <v>2654.33</v>
      </c>
      <c r="U717" s="13">
        <v>1098.44</v>
      </c>
      <c r="V717" s="12" t="s">
        <v>47</v>
      </c>
      <c r="W717" s="12" t="s">
        <v>24</v>
      </c>
      <c r="X717" s="12" t="s">
        <v>25</v>
      </c>
      <c r="Y717" s="12" t="s">
        <v>1868</v>
      </c>
      <c r="Z717" s="12" t="s">
        <v>27</v>
      </c>
    </row>
    <row r="718" spans="1:26" x14ac:dyDescent="0.3">
      <c r="A718" s="14" t="s">
        <v>3911</v>
      </c>
      <c r="B718" s="15">
        <v>45836</v>
      </c>
      <c r="C718" s="16" t="s">
        <v>1543</v>
      </c>
      <c r="D718" s="16" t="str">
        <f>_xlfn.XLOOKUP(Sales_Transactions!$C718,Customer!$A$2:$A$701,Customer!$B$2:$B$701,"Missing")</f>
        <v>Nirmala Mudaliar</v>
      </c>
      <c r="E718" s="38" t="str">
        <f>_xlfn.XLOOKUP(Table14[[#This Row],[Customer_ID]],Table10[Customer_ID],Table10[Membership],"Missing Membership")</f>
        <v>Bronze</v>
      </c>
      <c r="F718" s="14" t="s">
        <v>565</v>
      </c>
      <c r="G718" s="16" t="str">
        <f>_xlfn.XLOOKUP(Sales_Transactions!$F718,Products!$A$2:$A$151,Products!$B$2:$B$151,"missing product")</f>
        <v>Lays Namkeen 200g</v>
      </c>
      <c r="H718" s="16" t="str">
        <f>_xlfn.XLOOKUP(Sales_Transactions!$F718,Table9[Product_ID],Table9[Category],"Missing Catogory")</f>
        <v>Snacks</v>
      </c>
      <c r="I718" s="16" t="s">
        <v>1901</v>
      </c>
      <c r="J718" s="16" t="str">
        <f>_xlfn.XLOOKUP(Sales_Transactions!$I718,Store!$A$2:$A$181,Store!$B$2:$B$181,"Missing Store")</f>
        <v>FreshMart Ahmedabad Heights</v>
      </c>
      <c r="K718" s="16" t="str">
        <f>_xlfn.XLOOKUP(Sales_Transactions!$I718,Store!$A$2:$A$181,Store!$D$2:$D$181,"East")</f>
        <v>West</v>
      </c>
      <c r="L718" s="16" t="s">
        <v>681</v>
      </c>
      <c r="M718" s="16" t="s">
        <v>5220</v>
      </c>
      <c r="N718" s="16" t="str">
        <f>_xlfn.XLOOKUP(Sales_Transactions!$L718,Table12[Employee_ID],Table12[Department],"Missing Department")</f>
        <v>Cashier</v>
      </c>
      <c r="O718" s="16">
        <v>3</v>
      </c>
      <c r="P718" s="17">
        <v>328.59</v>
      </c>
      <c r="Q718" s="16">
        <v>0</v>
      </c>
      <c r="R718" s="17">
        <v>0</v>
      </c>
      <c r="S718" s="17">
        <v>1133.6400000000001</v>
      </c>
      <c r="T718" s="17">
        <v>766.47</v>
      </c>
      <c r="U718" s="17">
        <v>367.17</v>
      </c>
      <c r="V718" s="16" t="s">
        <v>47</v>
      </c>
      <c r="W718" s="16" t="s">
        <v>24</v>
      </c>
      <c r="X718" s="16" t="s">
        <v>55</v>
      </c>
      <c r="Y718" s="16" t="s">
        <v>3736</v>
      </c>
      <c r="Z718" s="16" t="s">
        <v>27</v>
      </c>
    </row>
    <row r="719" spans="1:26" x14ac:dyDescent="0.3">
      <c r="A719" s="10" t="s">
        <v>3917</v>
      </c>
      <c r="B719" s="11">
        <v>46054</v>
      </c>
      <c r="C719" s="12" t="s">
        <v>3304</v>
      </c>
      <c r="D719" s="12" t="str">
        <f>_xlfn.XLOOKUP(Sales_Transactions!$C719,Customer!$A$2:$A$701,Customer!$B$2:$B$701,"Missing")</f>
        <v>Balaji Varma</v>
      </c>
      <c r="E719" s="39" t="str">
        <f>_xlfn.XLOOKUP(Table14[[#This Row],[Customer_ID]],Table10[Customer_ID],Table10[Membership],"Missing Membership")</f>
        <v>Silver</v>
      </c>
      <c r="F719" s="10" t="s">
        <v>170</v>
      </c>
      <c r="G719" s="12" t="str">
        <f>_xlfn.XLOOKUP(Sales_Transactions!$F719,Products!$A$2:$A$151,Products!$B$2:$B$151,"missing product")</f>
        <v>Aachi Idli Rice 500g</v>
      </c>
      <c r="H719" s="12" t="str">
        <f>_xlfn.XLOOKUP(Sales_Transactions!$F719,Table9[Product_ID],Table9[Category],"Missing Catogory")</f>
        <v>Rice</v>
      </c>
      <c r="I719" s="12" t="s">
        <v>487</v>
      </c>
      <c r="J719" s="12" t="str">
        <f>_xlfn.XLOOKUP(Sales_Transactions!$I719,Store!$A$2:$A$181,Store!$B$2:$B$181,"Missing Store")</f>
        <v>FreshMart Erode Hub</v>
      </c>
      <c r="K719" s="12" t="str">
        <f>_xlfn.XLOOKUP(Sales_Transactions!$I719,Store!$A$2:$A$181,Store!$D$2:$D$181,"East")</f>
        <v>South</v>
      </c>
      <c r="L719" s="12" t="s">
        <v>488</v>
      </c>
      <c r="M719" s="12" t="s">
        <v>6367</v>
      </c>
      <c r="N719" s="12" t="str">
        <f>_xlfn.XLOOKUP(Sales_Transactions!$L719,Table12[Employee_ID],Table12[Department],"Missing Department")</f>
        <v>Inventory</v>
      </c>
      <c r="O719" s="12">
        <v>3</v>
      </c>
      <c r="P719" s="13">
        <v>225.45</v>
      </c>
      <c r="Q719" s="12">
        <v>5</v>
      </c>
      <c r="R719" s="13">
        <v>33.82</v>
      </c>
      <c r="S719" s="13">
        <v>738.91</v>
      </c>
      <c r="T719" s="13">
        <v>572.70000000000005</v>
      </c>
      <c r="U719" s="13">
        <v>166.21</v>
      </c>
      <c r="V719" s="12" t="s">
        <v>47</v>
      </c>
      <c r="W719" s="12" t="s">
        <v>24</v>
      </c>
      <c r="X719" s="12" t="s">
        <v>33</v>
      </c>
      <c r="Y719" s="12" t="s">
        <v>2192</v>
      </c>
      <c r="Z719" s="12" t="s">
        <v>27</v>
      </c>
    </row>
    <row r="720" spans="1:26" x14ac:dyDescent="0.3">
      <c r="A720" s="14" t="s">
        <v>3919</v>
      </c>
      <c r="B720" s="15">
        <v>45769</v>
      </c>
      <c r="C720" s="16" t="s">
        <v>1415</v>
      </c>
      <c r="D720" s="16" t="str">
        <f>_xlfn.XLOOKUP(Sales_Transactions!$C720,Customer!$A$2:$A$701,Customer!$B$2:$B$701,"Missing")</f>
        <v>Nithya Raj</v>
      </c>
      <c r="E720" s="38" t="str">
        <f>_xlfn.XLOOKUP(Table14[[#This Row],[Customer_ID]],Table10[Customer_ID],Table10[Membership],"Missing Membership")</f>
        <v>Silver</v>
      </c>
      <c r="F720" s="14" t="s">
        <v>498</v>
      </c>
      <c r="G720" s="16" t="str">
        <f>_xlfn.XLOOKUP(Sales_Transactions!$F720,Products!$A$2:$A$151,Products!$B$2:$B$151,"missing product")</f>
        <v>Local Farm Fresh Vegetables 200g</v>
      </c>
      <c r="H720" s="16" t="str">
        <f>_xlfn.XLOOKUP(Sales_Transactions!$F720,Table9[Product_ID],Table9[Category],"Missing Catogory")</f>
        <v>Vegetables</v>
      </c>
      <c r="I720" s="16" t="s">
        <v>459</v>
      </c>
      <c r="J720" s="16" t="str">
        <f>_xlfn.XLOOKUP(Sales_Transactions!$I720,Store!$A$2:$A$181,Store!$B$2:$B$181,"Missing Store")</f>
        <v>FreshMart Erode Plaza</v>
      </c>
      <c r="K720" s="16" t="str">
        <f>_xlfn.XLOOKUP(Sales_Transactions!$I720,Store!$A$2:$A$181,Store!$D$2:$D$181,"East")</f>
        <v>South</v>
      </c>
      <c r="L720" s="16" t="s">
        <v>460</v>
      </c>
      <c r="M720" s="16" t="s">
        <v>6292</v>
      </c>
      <c r="N720" s="16" t="str">
        <f>_xlfn.XLOOKUP(Sales_Transactions!$L720,Table12[Employee_ID],Table12[Department],"Missing Department")</f>
        <v>Billing</v>
      </c>
      <c r="O720" s="16">
        <v>4</v>
      </c>
      <c r="P720" s="17">
        <v>401.06</v>
      </c>
      <c r="Q720" s="16">
        <v>15</v>
      </c>
      <c r="R720" s="17">
        <v>240.64</v>
      </c>
      <c r="S720" s="17">
        <v>1363.6</v>
      </c>
      <c r="T720" s="17">
        <v>1389.88</v>
      </c>
      <c r="U720" s="17">
        <v>-26.28</v>
      </c>
      <c r="V720" s="16" t="s">
        <v>47</v>
      </c>
      <c r="W720" s="16" t="s">
        <v>24</v>
      </c>
      <c r="X720" s="16" t="s">
        <v>33</v>
      </c>
      <c r="Y720" s="16" t="s">
        <v>3437</v>
      </c>
      <c r="Z720" s="16" t="s">
        <v>49</v>
      </c>
    </row>
    <row r="721" spans="1:26" x14ac:dyDescent="0.3">
      <c r="A721" s="10" t="s">
        <v>3932</v>
      </c>
      <c r="B721" s="11">
        <v>45936</v>
      </c>
      <c r="C721" s="12" t="s">
        <v>208</v>
      </c>
      <c r="D721" s="12" t="str">
        <f>_xlfn.XLOOKUP(Sales_Transactions!$C721,Customer!$A$2:$A$701,Customer!$B$2:$B$701,"Missing")</f>
        <v>Ramesh Achari</v>
      </c>
      <c r="E721" s="39" t="str">
        <f>_xlfn.XLOOKUP(Table14[[#This Row],[Customer_ID]],Table10[Customer_ID],Table10[Membership],"Missing Membership")</f>
        <v>Gold</v>
      </c>
      <c r="F721" s="10" t="s">
        <v>314</v>
      </c>
      <c r="G721" s="12" t="str">
        <f>_xlfn.XLOOKUP(Sales_Transactions!$F721,Products!$A$2:$A$151,Products!$B$2:$B$151,"missing product")</f>
        <v>Nescafe Coffee 1kg</v>
      </c>
      <c r="H721" s="12" t="str">
        <f>_xlfn.XLOOKUP(Sales_Transactions!$F721,Table9[Product_ID],Table9[Category],"Missing Catogory")</f>
        <v>Beverages</v>
      </c>
      <c r="I721" s="12" t="s">
        <v>616</v>
      </c>
      <c r="J721" s="12" t="str">
        <f>_xlfn.XLOOKUP(Sales_Transactions!$I721,Store!$A$2:$A$181,Store!$B$2:$B$181,"Missing Store")</f>
        <v>FreshMart Bengaluru Plaza</v>
      </c>
      <c r="K721" s="12" t="str">
        <f>_xlfn.XLOOKUP(Sales_Transactions!$I721,Store!$A$2:$A$181,Store!$D$2:$D$181,"East")</f>
        <v>South</v>
      </c>
      <c r="L721" s="12" t="s">
        <v>947</v>
      </c>
      <c r="M721" s="12" t="s">
        <v>5116</v>
      </c>
      <c r="N721" s="12" t="str">
        <f>_xlfn.XLOOKUP(Sales_Transactions!$L721,Table12[Employee_ID],Table12[Department],"Missing Department")</f>
        <v>Sales</v>
      </c>
      <c r="O721" s="12">
        <v>6</v>
      </c>
      <c r="P721" s="13">
        <v>371.97</v>
      </c>
      <c r="Q721" s="12">
        <v>0</v>
      </c>
      <c r="R721" s="13">
        <v>0</v>
      </c>
      <c r="S721" s="13">
        <v>2231.8200000000002</v>
      </c>
      <c r="T721" s="13">
        <v>1483.5</v>
      </c>
      <c r="U721" s="13">
        <v>748.32</v>
      </c>
      <c r="V721" s="12" t="s">
        <v>47</v>
      </c>
      <c r="W721" s="12" t="s">
        <v>24</v>
      </c>
      <c r="X721" s="12" t="s">
        <v>25</v>
      </c>
      <c r="Y721" s="12" t="s">
        <v>2925</v>
      </c>
      <c r="Z721" s="12" t="s">
        <v>49</v>
      </c>
    </row>
    <row r="722" spans="1:26" x14ac:dyDescent="0.3">
      <c r="A722" s="14" t="s">
        <v>3944</v>
      </c>
      <c r="B722" s="15">
        <v>45997</v>
      </c>
      <c r="C722" s="16" t="s">
        <v>1595</v>
      </c>
      <c r="D722" s="16" t="str">
        <f>_xlfn.XLOOKUP(Sales_Transactions!$C722,Customer!$A$2:$A$701,Customer!$B$2:$B$701,"Missing")</f>
        <v>Thiru Prabhu</v>
      </c>
      <c r="E722" s="38" t="str">
        <f>_xlfn.XLOOKUP(Table14[[#This Row],[Customer_ID]],Table10[Customer_ID],Table10[Membership],"Missing Membership")</f>
        <v>Silver</v>
      </c>
      <c r="F722" s="14" t="s">
        <v>399</v>
      </c>
      <c r="G722" s="16" t="str">
        <f>_xlfn.XLOOKUP(Sales_Transactions!$F722,Products!$A$2:$A$151,Products!$B$2:$B$151,"missing product")</f>
        <v>Aavin Milk 1L</v>
      </c>
      <c r="H722" s="16" t="str">
        <f>_xlfn.XLOOKUP(Sales_Transactions!$F722,Table9[Product_ID],Table9[Category],"Missing Catogory")</f>
        <v>Dairy</v>
      </c>
      <c r="I722" s="16" t="s">
        <v>714</v>
      </c>
      <c r="J722" s="16" t="str">
        <f>_xlfn.XLOOKUP(Sales_Transactions!$I722,Store!$A$2:$A$181,Store!$B$2:$B$181,"Missing Store")</f>
        <v>FreshMart Jaipur Colony</v>
      </c>
      <c r="K722" s="16" t="str">
        <f>_xlfn.XLOOKUP(Sales_Transactions!$I722,Store!$A$2:$A$181,Store!$D$2:$D$181,"East")</f>
        <v>North</v>
      </c>
      <c r="L722" s="16" t="s">
        <v>2507</v>
      </c>
      <c r="M722" s="16" t="s">
        <v>4878</v>
      </c>
      <c r="N722" s="16" t="str">
        <f>_xlfn.XLOOKUP(Sales_Transactions!$L722,Table12[Employee_ID],Table12[Department],"Missing Department")</f>
        <v>Sales</v>
      </c>
      <c r="O722" s="16">
        <v>4</v>
      </c>
      <c r="P722" s="17">
        <v>99.93</v>
      </c>
      <c r="Q722" s="16">
        <v>0</v>
      </c>
      <c r="R722" s="17">
        <v>0</v>
      </c>
      <c r="S722" s="17">
        <v>459.68</v>
      </c>
      <c r="T722" s="17">
        <v>344.2</v>
      </c>
      <c r="U722" s="17">
        <v>115.48</v>
      </c>
      <c r="V722" s="16" t="s">
        <v>47</v>
      </c>
      <c r="W722" s="16" t="s">
        <v>24</v>
      </c>
      <c r="X722" s="16" t="s">
        <v>55</v>
      </c>
      <c r="Y722" s="16" t="s">
        <v>2565</v>
      </c>
      <c r="Z722" s="16" t="s">
        <v>27</v>
      </c>
    </row>
    <row r="723" spans="1:26" x14ac:dyDescent="0.3">
      <c r="A723" s="10" t="s">
        <v>3952</v>
      </c>
      <c r="B723" s="11">
        <v>45933</v>
      </c>
      <c r="C723" s="12" t="s">
        <v>1494</v>
      </c>
      <c r="D723" s="12" t="str">
        <f>_xlfn.XLOOKUP(Sales_Transactions!$C723,Customer!$A$2:$A$701,Customer!$B$2:$B$701,"Missing")</f>
        <v>Malathi Gupta</v>
      </c>
      <c r="E723" s="39" t="str">
        <f>_xlfn.XLOOKUP(Table14[[#This Row],[Customer_ID]],Table10[Customer_ID],Table10[Membership],"Missing Membership")</f>
        <v>Gold</v>
      </c>
      <c r="F723" s="10" t="s">
        <v>502</v>
      </c>
      <c r="G723" s="12" t="str">
        <f>_xlfn.XLOOKUP(Sales_Transactions!$F723,Products!$A$2:$A$151,Products!$B$2:$B$151,"missing product")</f>
        <v>Coca-Cola Coffee 500g</v>
      </c>
      <c r="H723" s="12" t="str">
        <f>_xlfn.XLOOKUP(Sales_Transactions!$F723,Table9[Product_ID],Table9[Category],"Missing Catogory")</f>
        <v>Beverages</v>
      </c>
      <c r="I723" s="12" t="s">
        <v>270</v>
      </c>
      <c r="J723" s="12" t="str">
        <f>_xlfn.XLOOKUP(Sales_Transactions!$I723,Store!$A$2:$A$181,Store!$B$2:$B$181,"Missing Store")</f>
        <v>FreshMart Ahmedabad Hub</v>
      </c>
      <c r="K723" s="12" t="str">
        <f>_xlfn.XLOOKUP(Sales_Transactions!$I723,Store!$A$2:$A$181,Store!$D$2:$D$181,"East")</f>
        <v>West</v>
      </c>
      <c r="L723" s="12" t="s">
        <v>3910</v>
      </c>
      <c r="M723" s="12" t="s">
        <v>5546</v>
      </c>
      <c r="N723" s="12" t="str">
        <f>_xlfn.XLOOKUP(Sales_Transactions!$L723,Table12[Employee_ID],Table12[Department],"Missing Department")</f>
        <v>Billing</v>
      </c>
      <c r="O723" s="12">
        <v>8</v>
      </c>
      <c r="P723" s="13">
        <v>569.79999999999995</v>
      </c>
      <c r="Q723" s="12">
        <v>0</v>
      </c>
      <c r="R723" s="13">
        <v>0</v>
      </c>
      <c r="S723" s="13">
        <v>4558.3999999999996</v>
      </c>
      <c r="T723" s="13">
        <v>3118.4</v>
      </c>
      <c r="U723" s="13">
        <v>1440</v>
      </c>
      <c r="V723" s="12" t="s">
        <v>47</v>
      </c>
      <c r="W723" s="12" t="s">
        <v>24</v>
      </c>
      <c r="X723" s="12" t="s">
        <v>55</v>
      </c>
      <c r="Y723" s="12" t="s">
        <v>568</v>
      </c>
      <c r="Z723" s="12" t="s">
        <v>49</v>
      </c>
    </row>
    <row r="724" spans="1:26" x14ac:dyDescent="0.3">
      <c r="A724" s="14" t="s">
        <v>3954</v>
      </c>
      <c r="B724" s="15">
        <v>46019</v>
      </c>
      <c r="C724" s="16" t="s">
        <v>1383</v>
      </c>
      <c r="D724" s="16" t="str">
        <f>_xlfn.XLOOKUP(Sales_Transactions!$C724,Customer!$A$2:$A$701,Customer!$B$2:$B$701,"Missing")</f>
        <v>Balamurugan Sharma</v>
      </c>
      <c r="E724" s="38" t="str">
        <f>_xlfn.XLOOKUP(Table14[[#This Row],[Customer_ID]],Table10[Customer_ID],Table10[Membership],"Missing Membership")</f>
        <v>Gold</v>
      </c>
      <c r="F724" s="14" t="s">
        <v>371</v>
      </c>
      <c r="G724" s="16" t="str">
        <f>_xlfn.XLOOKUP(Sales_Transactions!$F724,Products!$A$2:$A$151,Products!$B$2:$B$151,"missing product")</f>
        <v>Tata Tea Soft Drinks 500g</v>
      </c>
      <c r="H724" s="16" t="str">
        <f>_xlfn.XLOOKUP(Sales_Transactions!$F724,Table9[Product_ID],Table9[Category],"Missing Catogory")</f>
        <v>Beverages</v>
      </c>
      <c r="I724" s="16" t="s">
        <v>248</v>
      </c>
      <c r="J724" s="16" t="str">
        <f>_xlfn.XLOOKUP(Sales_Transactions!$I724,Store!$A$2:$A$181,Store!$B$2:$B$181,"Missing Store")</f>
        <v>FreshMart Mysuru Complex</v>
      </c>
      <c r="K724" s="16" t="str">
        <f>_xlfn.XLOOKUP(Sales_Transactions!$I724,Store!$A$2:$A$181,Store!$D$2:$D$181,"East")</f>
        <v>South</v>
      </c>
      <c r="L724" s="16" t="s">
        <v>249</v>
      </c>
      <c r="M724" s="16" t="s">
        <v>6299</v>
      </c>
      <c r="N724" s="16" t="str">
        <f>_xlfn.XLOOKUP(Sales_Transactions!$L724,Table12[Employee_ID],Table12[Department],"Missing Department")</f>
        <v>Inventory</v>
      </c>
      <c r="O724" s="16">
        <v>6</v>
      </c>
      <c r="P724" s="17">
        <v>422.63</v>
      </c>
      <c r="Q724" s="16">
        <v>0</v>
      </c>
      <c r="R724" s="17">
        <v>0</v>
      </c>
      <c r="S724" s="17">
        <v>2916.15</v>
      </c>
      <c r="T724" s="17">
        <v>1859.88</v>
      </c>
      <c r="U724" s="17">
        <v>1056.27</v>
      </c>
      <c r="V724" s="16" t="s">
        <v>47</v>
      </c>
      <c r="W724" s="16" t="s">
        <v>24</v>
      </c>
      <c r="X724" s="16" t="s">
        <v>33</v>
      </c>
      <c r="Y724" s="16" t="s">
        <v>1107</v>
      </c>
      <c r="Z724" s="16" t="s">
        <v>27</v>
      </c>
    </row>
    <row r="725" spans="1:26" x14ac:dyDescent="0.3">
      <c r="A725" s="10" t="s">
        <v>3961</v>
      </c>
      <c r="B725" s="11">
        <v>45877</v>
      </c>
      <c r="C725" s="12" t="s">
        <v>1536</v>
      </c>
      <c r="D725" s="12" t="str">
        <f>_xlfn.XLOOKUP(Sales_Transactions!$C725,Customer!$A$2:$A$701,Customer!$B$2:$B$701,"Missing")</f>
        <v>Prakash Achari</v>
      </c>
      <c r="E725" s="39" t="str">
        <f>_xlfn.XLOOKUP(Table14[[#This Row],[Customer_ID]],Table10[Customer_ID],Table10[Membership],"Missing Membership")</f>
        <v>Gold</v>
      </c>
      <c r="F725" s="10" t="s">
        <v>1321</v>
      </c>
      <c r="G725" s="12" t="str">
        <f>_xlfn.XLOOKUP(Sales_Transactions!$F725,Products!$A$2:$A$151,Products!$B$2:$B$151,"missing product")</f>
        <v>ITC Frozen Vegetables 250ml v2</v>
      </c>
      <c r="H725" s="12" t="str">
        <f>_xlfn.XLOOKUP(Sales_Transactions!$F725,Table9[Product_ID],Table9[Category],"Missing Catogory")</f>
        <v>Frozen Foods</v>
      </c>
      <c r="I725" s="12" t="s">
        <v>315</v>
      </c>
      <c r="J725" s="12" t="str">
        <f>_xlfn.XLOOKUP(Sales_Transactions!$I725,Store!$A$2:$A$181,Store!$B$2:$B$181,"Missing Store")</f>
        <v>FreshMart Kanpur Colony</v>
      </c>
      <c r="K725" s="12" t="str">
        <f>_xlfn.XLOOKUP(Sales_Transactions!$I725,Store!$A$2:$A$181,Store!$D$2:$D$181,"East")</f>
        <v>North</v>
      </c>
      <c r="L725" s="12" t="s">
        <v>316</v>
      </c>
      <c r="M725" s="12" t="s">
        <v>6164</v>
      </c>
      <c r="N725" s="12" t="str">
        <f>_xlfn.XLOOKUP(Sales_Transactions!$L725,Table12[Employee_ID],Table12[Department],"Missing Department")</f>
        <v>Store Manager</v>
      </c>
      <c r="O725" s="12">
        <v>6</v>
      </c>
      <c r="P725" s="13">
        <v>261.61</v>
      </c>
      <c r="Q725" s="12">
        <v>20</v>
      </c>
      <c r="R725" s="13">
        <v>313.93</v>
      </c>
      <c r="S725" s="13">
        <v>1255.73</v>
      </c>
      <c r="T725" s="13">
        <v>1249.32</v>
      </c>
      <c r="U725" s="13">
        <v>6.41</v>
      </c>
      <c r="V725" s="12" t="s">
        <v>47</v>
      </c>
      <c r="W725" s="12" t="s">
        <v>24</v>
      </c>
      <c r="X725" s="12" t="s">
        <v>25</v>
      </c>
      <c r="Y725" s="12" t="s">
        <v>3092</v>
      </c>
      <c r="Z725" s="12" t="s">
        <v>49</v>
      </c>
    </row>
    <row r="726" spans="1:26" x14ac:dyDescent="0.3">
      <c r="A726" s="14" t="s">
        <v>3966</v>
      </c>
      <c r="B726" s="15">
        <v>46087</v>
      </c>
      <c r="C726" s="16" t="s">
        <v>1264</v>
      </c>
      <c r="D726" s="16" t="str">
        <f>_xlfn.XLOOKUP(Sales_Transactions!$C726,Customer!$A$2:$A$701,Customer!$B$2:$B$701,"Missing")</f>
        <v>Tamil Varma</v>
      </c>
      <c r="E726" s="38" t="str">
        <f>_xlfn.XLOOKUP(Table14[[#This Row],[Customer_ID]],Table10[Customer_ID],Table10[Membership],"Missing Membership")</f>
        <v>Silver</v>
      </c>
      <c r="F726" s="14" t="s">
        <v>384</v>
      </c>
      <c r="G726" s="16" t="str">
        <f>_xlfn.XLOOKUP(Sales_Transactions!$F726,Products!$A$2:$A$151,Products!$B$2:$B$151,"missing product")</f>
        <v>Local Farm Fresh Fruits 1kg</v>
      </c>
      <c r="H726" s="16" t="str">
        <f>_xlfn.XLOOKUP(Sales_Transactions!$F726,Table9[Product_ID],Table9[Category],"Missing Catogory")</f>
        <v>Fruits</v>
      </c>
      <c r="I726" s="16" t="s">
        <v>513</v>
      </c>
      <c r="J726" s="16" t="str">
        <f>_xlfn.XLOOKUP(Sales_Transactions!$I726,Store!$A$2:$A$181,Store!$B$2:$B$181,"Missing Store")</f>
        <v>FreshMart Lucknow Main Road</v>
      </c>
      <c r="K726" s="16" t="str">
        <f>_xlfn.XLOOKUP(Sales_Transactions!$I726,Store!$A$2:$A$181,Store!$D$2:$D$181,"East")</f>
        <v>North</v>
      </c>
      <c r="L726" s="16" t="s">
        <v>514</v>
      </c>
      <c r="M726" s="16" t="s">
        <v>6257</v>
      </c>
      <c r="N726" s="16" t="str">
        <f>_xlfn.XLOOKUP(Sales_Transactions!$L726,Table12[Employee_ID],Table12[Department],"Missing Department")</f>
        <v>Inventory</v>
      </c>
      <c r="O726" s="16">
        <v>5</v>
      </c>
      <c r="P726" s="17">
        <v>389.61</v>
      </c>
      <c r="Q726" s="16">
        <v>0</v>
      </c>
      <c r="R726" s="17">
        <v>0</v>
      </c>
      <c r="S726" s="17">
        <v>1948.05</v>
      </c>
      <c r="T726" s="17">
        <v>1680.35</v>
      </c>
      <c r="U726" s="17">
        <v>267.7</v>
      </c>
      <c r="V726" s="16" t="s">
        <v>47</v>
      </c>
      <c r="W726" s="16" t="s">
        <v>24</v>
      </c>
      <c r="X726" s="16" t="s">
        <v>25</v>
      </c>
      <c r="Y726" s="16" t="s">
        <v>1952</v>
      </c>
      <c r="Z726" s="16" t="s">
        <v>49</v>
      </c>
    </row>
    <row r="727" spans="1:26" x14ac:dyDescent="0.3">
      <c r="A727" s="10" t="s">
        <v>3984</v>
      </c>
      <c r="B727" s="11">
        <v>46003</v>
      </c>
      <c r="C727" s="12" t="s">
        <v>452</v>
      </c>
      <c r="D727" s="12" t="str">
        <f>_xlfn.XLOOKUP(Sales_Transactions!$C727,Customer!$A$2:$A$701,Customer!$B$2:$B$701,"Missing")</f>
        <v>Devi Venkataraman</v>
      </c>
      <c r="E727" s="39" t="str">
        <f>_xlfn.XLOOKUP(Table14[[#This Row],[Customer_ID]],Table10[Customer_ID],Table10[Membership],"Missing Membership")</f>
        <v>Gold</v>
      </c>
      <c r="F727" s="10" t="s">
        <v>170</v>
      </c>
      <c r="G727" s="12" t="str">
        <f>_xlfn.XLOOKUP(Sales_Transactions!$F727,Products!$A$2:$A$151,Products!$B$2:$B$151,"missing product")</f>
        <v>Aachi Idli Rice 500g</v>
      </c>
      <c r="H727" s="12" t="str">
        <f>_xlfn.XLOOKUP(Sales_Transactions!$F727,Table9[Product_ID],Table9[Category],"Missing Catogory")</f>
        <v>Rice</v>
      </c>
      <c r="I727" s="12" t="s">
        <v>165</v>
      </c>
      <c r="J727" s="12" t="str">
        <f>_xlfn.XLOOKUP(Sales_Transactions!$I727,Store!$A$2:$A$181,Store!$B$2:$B$181,"Missing Store")</f>
        <v>FreshMart Kolkata Main Road</v>
      </c>
      <c r="K727" s="12" t="str">
        <f>_xlfn.XLOOKUP(Sales_Transactions!$I727,Store!$A$2:$A$181,Store!$D$2:$D$181,"East")</f>
        <v>East</v>
      </c>
      <c r="L727" s="12" t="s">
        <v>166</v>
      </c>
      <c r="M727" s="12" t="s">
        <v>7262</v>
      </c>
      <c r="N727" s="12" t="str">
        <f>_xlfn.XLOOKUP(Sales_Transactions!$L727,Table12[Employee_ID],Table12[Department],"Missing Department")</f>
        <v>Sales</v>
      </c>
      <c r="O727" s="12">
        <v>7</v>
      </c>
      <c r="P727" s="13">
        <v>249.05</v>
      </c>
      <c r="Q727" s="12">
        <v>20</v>
      </c>
      <c r="R727" s="13">
        <v>348.67</v>
      </c>
      <c r="S727" s="13">
        <v>1394.68</v>
      </c>
      <c r="T727" s="13">
        <v>1336.3</v>
      </c>
      <c r="U727" s="13">
        <v>58.38</v>
      </c>
      <c r="V727" s="12" t="s">
        <v>47</v>
      </c>
      <c r="W727" s="12" t="s">
        <v>24</v>
      </c>
      <c r="X727" s="12" t="s">
        <v>25</v>
      </c>
      <c r="Y727" s="12" t="s">
        <v>2067</v>
      </c>
      <c r="Z727" s="12" t="s">
        <v>49</v>
      </c>
    </row>
    <row r="728" spans="1:26" x14ac:dyDescent="0.3">
      <c r="A728" s="14" t="s">
        <v>3989</v>
      </c>
      <c r="B728" s="15">
        <v>45960</v>
      </c>
      <c r="C728" s="16" t="s">
        <v>2134</v>
      </c>
      <c r="D728" s="16" t="str">
        <f>_xlfn.XLOOKUP(Sales_Transactions!$C728,Customer!$A$2:$A$701,Customer!$B$2:$B$701,"Missing")</f>
        <v>Kavya Sharma</v>
      </c>
      <c r="E728" s="38" t="str">
        <f>_xlfn.XLOOKUP(Table14[[#This Row],[Customer_ID]],Table10[Customer_ID],Table10[Membership],"Missing Membership")</f>
        <v>Gold</v>
      </c>
      <c r="F728" s="14" t="s">
        <v>89</v>
      </c>
      <c r="G728" s="16" t="str">
        <f>_xlfn.XLOOKUP(Sales_Transactions!$F728,Products!$A$2:$A$151,Products!$B$2:$B$151,"missing product")</f>
        <v>Milky Mist Butter Pack</v>
      </c>
      <c r="H728" s="16" t="str">
        <f>_xlfn.XLOOKUP(Sales_Transactions!$F728,Table9[Product_ID],Table9[Category],"Missing Catogory")</f>
        <v>Dairy</v>
      </c>
      <c r="I728" s="16" t="s">
        <v>1342</v>
      </c>
      <c r="J728" s="16" t="str">
        <f>_xlfn.XLOOKUP(Sales_Transactions!$I728,Store!$A$2:$A$181,Store!$B$2:$B$181,"Missing Store")</f>
        <v>FreshMart Ahmedabad Junction</v>
      </c>
      <c r="K728" s="16" t="str">
        <f>_xlfn.XLOOKUP(Sales_Transactions!$I728,Store!$A$2:$A$181,Store!$D$2:$D$181,"East")</f>
        <v>West</v>
      </c>
      <c r="L728" s="16" t="s">
        <v>1343</v>
      </c>
      <c r="M728" s="16" t="s">
        <v>6196</v>
      </c>
      <c r="N728" s="16" t="str">
        <f>_xlfn.XLOOKUP(Sales_Transactions!$L728,Table12[Employee_ID],Table12[Department],"Missing Department")</f>
        <v>Cashier</v>
      </c>
      <c r="O728" s="16">
        <v>3</v>
      </c>
      <c r="P728" s="17">
        <v>41.19</v>
      </c>
      <c r="Q728" s="16">
        <v>0</v>
      </c>
      <c r="R728" s="17">
        <v>0</v>
      </c>
      <c r="S728" s="17">
        <v>123.57</v>
      </c>
      <c r="T728" s="17">
        <v>97.2</v>
      </c>
      <c r="U728" s="17">
        <v>26.37</v>
      </c>
      <c r="V728" s="16" t="s">
        <v>47</v>
      </c>
      <c r="W728" s="16" t="s">
        <v>24</v>
      </c>
      <c r="X728" s="16" t="s">
        <v>25</v>
      </c>
      <c r="Y728" s="16" t="s">
        <v>2712</v>
      </c>
      <c r="Z728" s="16" t="s">
        <v>49</v>
      </c>
    </row>
    <row r="729" spans="1:26" x14ac:dyDescent="0.3">
      <c r="A729" s="10" t="s">
        <v>3998</v>
      </c>
      <c r="B729" s="11">
        <v>45802</v>
      </c>
      <c r="C729" s="12" t="s">
        <v>3670</v>
      </c>
      <c r="D729" s="12" t="str">
        <f>_xlfn.XLOOKUP(Sales_Transactions!$C729,Customer!$A$2:$A$701,Customer!$B$2:$B$701,"Missing")</f>
        <v>Usha Naicker</v>
      </c>
      <c r="E729" s="39" t="str">
        <f>_xlfn.XLOOKUP(Table14[[#This Row],[Customer_ID]],Table10[Customer_ID],Table10[Membership],"Missing Membership")</f>
        <v>Silver</v>
      </c>
      <c r="F729" s="10" t="s">
        <v>314</v>
      </c>
      <c r="G729" s="12" t="str">
        <f>_xlfn.XLOOKUP(Sales_Transactions!$F729,Products!$A$2:$A$151,Products!$B$2:$B$151,"missing product")</f>
        <v>Nescafe Coffee 1kg</v>
      </c>
      <c r="H729" s="12" t="str">
        <f>_xlfn.XLOOKUP(Sales_Transactions!$F729,Table9[Product_ID],Table9[Category],"Missing Catogory")</f>
        <v>Beverages</v>
      </c>
      <c r="I729" s="12" t="s">
        <v>1168</v>
      </c>
      <c r="J729" s="12" t="str">
        <f>_xlfn.XLOOKUP(Sales_Transactions!$I729,Store!$A$2:$A$181,Store!$B$2:$B$181,"Missing Store")</f>
        <v>FreshMart Pune Towers</v>
      </c>
      <c r="K729" s="12" t="str">
        <f>_xlfn.XLOOKUP(Sales_Transactions!$I729,Store!$A$2:$A$181,Store!$D$2:$D$181,"East")</f>
        <v>West</v>
      </c>
      <c r="L729" s="12" t="s">
        <v>704</v>
      </c>
      <c r="M729" s="12" t="s">
        <v>6284</v>
      </c>
      <c r="N729" s="12" t="str">
        <f>_xlfn.XLOOKUP(Sales_Transactions!$L729,Table12[Employee_ID],Table12[Department],"Missing Department")</f>
        <v>Sales</v>
      </c>
      <c r="O729" s="12">
        <v>5</v>
      </c>
      <c r="P729" s="13">
        <v>329.69</v>
      </c>
      <c r="Q729" s="12">
        <v>15</v>
      </c>
      <c r="R729" s="13">
        <v>247.27</v>
      </c>
      <c r="S729" s="13">
        <v>1611.36</v>
      </c>
      <c r="T729" s="13">
        <v>1236.25</v>
      </c>
      <c r="U729" s="13">
        <v>375.11</v>
      </c>
      <c r="V729" s="12" t="s">
        <v>47</v>
      </c>
      <c r="W729" s="12" t="s">
        <v>24</v>
      </c>
      <c r="X729" s="12" t="s">
        <v>25</v>
      </c>
      <c r="Y729" s="12" t="s">
        <v>3999</v>
      </c>
      <c r="Z729" s="12" t="s">
        <v>27</v>
      </c>
    </row>
    <row r="730" spans="1:26" x14ac:dyDescent="0.3">
      <c r="A730" s="14" t="s">
        <v>4028</v>
      </c>
      <c r="B730" s="15">
        <v>46036</v>
      </c>
      <c r="C730" s="16" t="s">
        <v>1327</v>
      </c>
      <c r="D730" s="16" t="str">
        <f>_xlfn.XLOOKUP(Sales_Transactions!$C730,Customer!$A$2:$A$701,Customer!$B$2:$B$701,"Missing")</f>
        <v>Ashok Krishnan</v>
      </c>
      <c r="E730" s="38" t="str">
        <f>_xlfn.XLOOKUP(Table14[[#This Row],[Customer_ID]],Table10[Customer_ID],Table10[Membership],"Missing Membership")</f>
        <v>Silver</v>
      </c>
      <c r="F730" s="14" t="s">
        <v>458</v>
      </c>
      <c r="G730" s="16" t="str">
        <f>_xlfn.XLOOKUP(Sales_Transactions!$F730,Products!$A$2:$A$151,Products!$B$2:$B$151,"missing product")</f>
        <v>Organic Fresh Fresh Fruits Combo</v>
      </c>
      <c r="H730" s="16" t="str">
        <f>_xlfn.XLOOKUP(Sales_Transactions!$F730,Table9[Product_ID],Table9[Category],"Missing Catogory")</f>
        <v>Fruits</v>
      </c>
      <c r="I730" s="16" t="s">
        <v>616</v>
      </c>
      <c r="J730" s="16" t="str">
        <f>_xlfn.XLOOKUP(Sales_Transactions!$I730,Store!$A$2:$A$181,Store!$B$2:$B$181,"Missing Store")</f>
        <v>FreshMart Bengaluru Plaza</v>
      </c>
      <c r="K730" s="16" t="str">
        <f>_xlfn.XLOOKUP(Sales_Transactions!$I730,Store!$A$2:$A$181,Store!$D$2:$D$181,"East")</f>
        <v>South</v>
      </c>
      <c r="L730" s="16" t="s">
        <v>617</v>
      </c>
      <c r="M730" s="16" t="s">
        <v>6126</v>
      </c>
      <c r="N730" s="16" t="str">
        <f>_xlfn.XLOOKUP(Sales_Transactions!$L730,Table12[Employee_ID],Table12[Department],"Missing Department")</f>
        <v>Inventory</v>
      </c>
      <c r="O730" s="16">
        <v>1</v>
      </c>
      <c r="P730" s="17">
        <v>71.290000000000006</v>
      </c>
      <c r="Q730" s="16">
        <v>0</v>
      </c>
      <c r="R730" s="17">
        <v>0</v>
      </c>
      <c r="S730" s="17">
        <v>71.290000000000006</v>
      </c>
      <c r="T730" s="17">
        <v>59.37</v>
      </c>
      <c r="U730" s="17">
        <v>11.92</v>
      </c>
      <c r="V730" s="16" t="s">
        <v>47</v>
      </c>
      <c r="W730" s="16" t="s">
        <v>24</v>
      </c>
      <c r="X730" s="16" t="s">
        <v>25</v>
      </c>
      <c r="Y730" s="16" t="s">
        <v>3188</v>
      </c>
      <c r="Z730" s="16" t="s">
        <v>49</v>
      </c>
    </row>
    <row r="731" spans="1:26" x14ac:dyDescent="0.3">
      <c r="A731" s="10" t="s">
        <v>4061</v>
      </c>
      <c r="B731" s="11">
        <v>46095</v>
      </c>
      <c r="C731" s="12" t="s">
        <v>1038</v>
      </c>
      <c r="D731" s="12" t="str">
        <f>_xlfn.XLOOKUP(Sales_Transactions!$C731,Customer!$A$2:$A$701,Customer!$B$2:$B$701,"Missing")</f>
        <v>Eswari Nathan</v>
      </c>
      <c r="E731" s="39" t="str">
        <f>_xlfn.XLOOKUP(Table14[[#This Row],[Customer_ID]],Table10[Customer_ID],Table10[Membership],"Missing Membership")</f>
        <v>Bronze</v>
      </c>
      <c r="F731" s="10" t="s">
        <v>679</v>
      </c>
      <c r="G731" s="12" t="str">
        <f>_xlfn.XLOOKUP(Sales_Transactions!$F731,Products!$A$2:$A$151,Products!$B$2:$B$151,"missing product")</f>
        <v>Aachi Ponni Rice 1kg</v>
      </c>
      <c r="H731" s="12" t="str">
        <f>_xlfn.XLOOKUP(Sales_Transactions!$F731,Table9[Product_ID],Table9[Category],"Missing Catogory")</f>
        <v>Rice</v>
      </c>
      <c r="I731" s="12" t="s">
        <v>297</v>
      </c>
      <c r="J731" s="12" t="str">
        <f>_xlfn.XLOOKUP(Sales_Transactions!$I731,Store!$A$2:$A$181,Store!$B$2:$B$181,"Missing Store")</f>
        <v>FreshMart Kochi Circle</v>
      </c>
      <c r="K731" s="12" t="str">
        <f>_xlfn.XLOOKUP(Sales_Transactions!$I731,Store!$A$2:$A$181,Store!$D$2:$D$181,"East")</f>
        <v>South</v>
      </c>
      <c r="L731" s="12" t="s">
        <v>298</v>
      </c>
      <c r="M731" s="12" t="s">
        <v>6254</v>
      </c>
      <c r="N731" s="12" t="str">
        <f>_xlfn.XLOOKUP(Sales_Transactions!$L731,Table12[Employee_ID],Table12[Department],"Missing Department")</f>
        <v>Sales</v>
      </c>
      <c r="O731" s="12">
        <v>2</v>
      </c>
      <c r="P731" s="13">
        <v>157.97999999999999</v>
      </c>
      <c r="Q731" s="12">
        <v>0</v>
      </c>
      <c r="R731" s="13">
        <v>0</v>
      </c>
      <c r="S731" s="13">
        <v>363.35</v>
      </c>
      <c r="T731" s="13">
        <v>275.89999999999998</v>
      </c>
      <c r="U731" s="13">
        <v>87.45</v>
      </c>
      <c r="V731" s="12" t="s">
        <v>47</v>
      </c>
      <c r="W731" s="12" t="s">
        <v>24</v>
      </c>
      <c r="X731" s="12" t="s">
        <v>25</v>
      </c>
      <c r="Y731" s="12" t="s">
        <v>2371</v>
      </c>
      <c r="Z731" s="12" t="s">
        <v>27</v>
      </c>
    </row>
    <row r="732" spans="1:26" x14ac:dyDescent="0.3">
      <c r="A732" s="14" t="s">
        <v>4064</v>
      </c>
      <c r="B732" s="15">
        <v>46070</v>
      </c>
      <c r="C732" s="16" t="s">
        <v>2281</v>
      </c>
      <c r="D732" s="16" t="str">
        <f>_xlfn.XLOOKUP(Sales_Transactions!$C732,Customer!$A$2:$A$701,Customer!$B$2:$B$701,"Missing")</f>
        <v>Meena Prabhu</v>
      </c>
      <c r="E732" s="38" t="str">
        <f>_xlfn.XLOOKUP(Table14[[#This Row],[Customer_ID]],Table10[Customer_ID],Table10[Membership],"Missing Membership")</f>
        <v>Bronze</v>
      </c>
      <c r="F732" s="14" t="s">
        <v>904</v>
      </c>
      <c r="G732" s="16" t="str">
        <f>_xlfn.XLOOKUP(Sales_Transactions!$F732,Products!$A$2:$A$151,Products!$B$2:$B$151,"missing product")</f>
        <v>Nestle Curd 1kg</v>
      </c>
      <c r="H732" s="16" t="str">
        <f>_xlfn.XLOOKUP(Sales_Transactions!$F732,Table9[Product_ID],Table9[Category],"Missing Catogory")</f>
        <v>Dairy</v>
      </c>
      <c r="I732" s="16" t="s">
        <v>759</v>
      </c>
      <c r="J732" s="16" t="str">
        <f>_xlfn.XLOOKUP(Sales_Transactions!$I732,Store!$A$2:$A$181,Store!$B$2:$B$181,"Missing Store")</f>
        <v>FreshMart Mumbai Complex</v>
      </c>
      <c r="K732" s="16" t="str">
        <f>_xlfn.XLOOKUP(Sales_Transactions!$I732,Store!$A$2:$A$181,Store!$D$2:$D$181,"East")</f>
        <v>West</v>
      </c>
      <c r="L732" s="16" t="s">
        <v>760</v>
      </c>
      <c r="M732" s="16" t="s">
        <v>6268</v>
      </c>
      <c r="N732" s="16" t="str">
        <f>_xlfn.XLOOKUP(Sales_Transactions!$L732,Table12[Employee_ID],Table12[Department],"Missing Department")</f>
        <v>Billing</v>
      </c>
      <c r="O732" s="16">
        <v>1</v>
      </c>
      <c r="P732" s="17">
        <v>464.41</v>
      </c>
      <c r="Q732" s="16">
        <v>20</v>
      </c>
      <c r="R732" s="17">
        <v>92.88</v>
      </c>
      <c r="S732" s="17">
        <v>371.53</v>
      </c>
      <c r="T732" s="17">
        <v>397.69</v>
      </c>
      <c r="U732" s="17">
        <v>-26.16</v>
      </c>
      <c r="V732" s="16" t="s">
        <v>47</v>
      </c>
      <c r="W732" s="16" t="s">
        <v>24</v>
      </c>
      <c r="X732" s="16" t="s">
        <v>25</v>
      </c>
      <c r="Y732" s="16" t="s">
        <v>745</v>
      </c>
      <c r="Z732" s="16" t="s">
        <v>49</v>
      </c>
    </row>
    <row r="733" spans="1:26" x14ac:dyDescent="0.3">
      <c r="A733" s="10" t="s">
        <v>4066</v>
      </c>
      <c r="B733" s="11">
        <v>45787</v>
      </c>
      <c r="C733" s="12" t="s">
        <v>3199</v>
      </c>
      <c r="D733" s="12" t="str">
        <f>_xlfn.XLOOKUP(Sales_Transactions!$C733,Customer!$A$2:$A$701,Customer!$B$2:$B$701,"Missing")</f>
        <v>Vijay Chandran</v>
      </c>
      <c r="E733" s="39" t="str">
        <f>_xlfn.XLOOKUP(Table14[[#This Row],[Customer_ID]],Table10[Customer_ID],Table10[Membership],"Missing Membership")</f>
        <v>Gold</v>
      </c>
      <c r="F733" s="10" t="s">
        <v>269</v>
      </c>
      <c r="G733" s="12" t="str">
        <f>_xlfn.XLOOKUP(Sales_Transactions!$F733,Products!$A$2:$A$151,Products!$B$2:$B$151,"missing product")</f>
        <v>Local Farm Fresh Fruits 1kg</v>
      </c>
      <c r="H733" s="12" t="str">
        <f>_xlfn.XLOOKUP(Sales_Transactions!$F733,Table9[Product_ID],Table9[Category],"Missing Catogory")</f>
        <v>Oil</v>
      </c>
      <c r="I733" s="12" t="s">
        <v>477</v>
      </c>
      <c r="J733" s="12" t="str">
        <f>_xlfn.XLOOKUP(Sales_Transactions!$I733,Store!$A$2:$A$181,Store!$B$2:$B$181,"Missing Store")</f>
        <v>FreshMart Pune Enclave</v>
      </c>
      <c r="K733" s="12" t="str">
        <f>_xlfn.XLOOKUP(Sales_Transactions!$I733,Store!$A$2:$A$181,Store!$D$2:$D$181,"East")</f>
        <v>West</v>
      </c>
      <c r="L733" s="12" t="s">
        <v>1830</v>
      </c>
      <c r="M733" s="12" t="s">
        <v>5366</v>
      </c>
      <c r="N733" s="12" t="str">
        <f>_xlfn.XLOOKUP(Sales_Transactions!$L733,Table12[Employee_ID],Table12[Department],"Missing Department")</f>
        <v>Operations</v>
      </c>
      <c r="O733" s="12">
        <v>4</v>
      </c>
      <c r="P733" s="13">
        <v>162.59</v>
      </c>
      <c r="Q733" s="12">
        <v>0</v>
      </c>
      <c r="R733" s="13">
        <v>0</v>
      </c>
      <c r="S733" s="13">
        <v>747.91</v>
      </c>
      <c r="T733" s="13">
        <v>550.55999999999995</v>
      </c>
      <c r="U733" s="13">
        <v>197.35</v>
      </c>
      <c r="V733" s="12" t="s">
        <v>47</v>
      </c>
      <c r="W733" s="12" t="s">
        <v>24</v>
      </c>
      <c r="X733" s="12" t="s">
        <v>25</v>
      </c>
      <c r="Y733" s="12" t="s">
        <v>821</v>
      </c>
      <c r="Z733" s="12" t="s">
        <v>27</v>
      </c>
    </row>
    <row r="734" spans="1:26" x14ac:dyDescent="0.3">
      <c r="A734" s="14" t="s">
        <v>4070</v>
      </c>
      <c r="B734" s="15">
        <v>45962</v>
      </c>
      <c r="C734" s="16" t="s">
        <v>2668</v>
      </c>
      <c r="D734" s="16" t="str">
        <f>_xlfn.XLOOKUP(Sales_Transactions!$C734,Customer!$A$2:$A$701,Customer!$B$2:$B$701,"Missing")</f>
        <v>Kannan Raj</v>
      </c>
      <c r="E734" s="38" t="str">
        <f>_xlfn.XLOOKUP(Table14[[#This Row],[Customer_ID]],Table10[Customer_ID],Table10[Membership],"Missing Membership")</f>
        <v>Gold</v>
      </c>
      <c r="F734" s="14" t="s">
        <v>502</v>
      </c>
      <c r="G734" s="16" t="str">
        <f>_xlfn.XLOOKUP(Sales_Transactions!$F734,Products!$A$2:$A$151,Products!$B$2:$B$151,"missing product")</f>
        <v>Coca-Cola Coffee 500g</v>
      </c>
      <c r="H734" s="16" t="str">
        <f>_xlfn.XLOOKUP(Sales_Transactions!$F734,Table9[Product_ID],Table9[Category],"Missing Catogory")</f>
        <v>Beverages</v>
      </c>
      <c r="I734" s="16" t="s">
        <v>187</v>
      </c>
      <c r="J734" s="16" t="str">
        <f>_xlfn.XLOOKUP(Sales_Transactions!$I734,Store!$A$2:$A$181,Store!$B$2:$B$181,"Missing Store")</f>
        <v>FreshMart Bengaluru Circle</v>
      </c>
      <c r="K734" s="16" t="str">
        <f>_xlfn.XLOOKUP(Sales_Transactions!$I734,Store!$A$2:$A$181,Store!$D$2:$D$181,"East")</f>
        <v>South</v>
      </c>
      <c r="L734" s="16" t="s">
        <v>1736</v>
      </c>
      <c r="M734" s="16" t="s">
        <v>6342</v>
      </c>
      <c r="N734" s="16" t="str">
        <f>_xlfn.XLOOKUP(Sales_Transactions!$L734,Table12[Employee_ID],Table12[Department],"Missing Department")</f>
        <v>HR</v>
      </c>
      <c r="O734" s="16">
        <v>6</v>
      </c>
      <c r="P734" s="17">
        <v>546.6</v>
      </c>
      <c r="Q734" s="16">
        <v>0</v>
      </c>
      <c r="R734" s="17">
        <v>0</v>
      </c>
      <c r="S734" s="17">
        <v>3771.54</v>
      </c>
      <c r="T734" s="17">
        <v>2338.8000000000002</v>
      </c>
      <c r="U734" s="17">
        <v>1432.74</v>
      </c>
      <c r="V734" s="16" t="s">
        <v>47</v>
      </c>
      <c r="W734" s="16" t="s">
        <v>24</v>
      </c>
      <c r="X734" s="16" t="s">
        <v>25</v>
      </c>
      <c r="Y734" s="16" t="s">
        <v>2462</v>
      </c>
      <c r="Z734" s="16" t="s">
        <v>27</v>
      </c>
    </row>
    <row r="735" spans="1:26" x14ac:dyDescent="0.3">
      <c r="A735" s="10" t="s">
        <v>4077</v>
      </c>
      <c r="B735" s="11">
        <v>45942</v>
      </c>
      <c r="C735" s="12" t="s">
        <v>4076</v>
      </c>
      <c r="D735" s="12" t="str">
        <f>_xlfn.XLOOKUP(Sales_Transactions!$C735,Customer!$A$2:$A$701,Customer!$B$2:$B$701,"Missing")</f>
        <v>Prakash Menon</v>
      </c>
      <c r="E735" s="39" t="str">
        <f>_xlfn.XLOOKUP(Table14[[#This Row],[Customer_ID]],Table10[Customer_ID],Table10[Membership],"Missing Membership")</f>
        <v>Silver</v>
      </c>
      <c r="F735" s="10" t="s">
        <v>84</v>
      </c>
      <c r="G735" s="12" t="str">
        <f>_xlfn.XLOOKUP(Sales_Transactions!$F735,Products!$A$2:$A$151,Products!$B$2:$B$151,"missing product")</f>
        <v>Eveready Detergent Pack</v>
      </c>
      <c r="H735" s="12" t="str">
        <f>_xlfn.XLOOKUP(Sales_Transactions!$F735,Table9[Product_ID],Table9[Category],"Missing Catogory")</f>
        <v>Household</v>
      </c>
      <c r="I735" s="12" t="s">
        <v>846</v>
      </c>
      <c r="J735" s="12" t="str">
        <f>_xlfn.XLOOKUP(Sales_Transactions!$I735,Store!$A$2:$A$181,Store!$B$2:$B$181,"Missing Store")</f>
        <v>FreshMart Pune Extension</v>
      </c>
      <c r="K735" s="12" t="str">
        <f>_xlfn.XLOOKUP(Sales_Transactions!$I735,Store!$A$2:$A$181,Store!$D$2:$D$181,"East")</f>
        <v>West</v>
      </c>
      <c r="L735" s="12" t="s">
        <v>847</v>
      </c>
      <c r="M735" s="12" t="s">
        <v>6135</v>
      </c>
      <c r="N735" s="12" t="str">
        <f>_xlfn.XLOOKUP(Sales_Transactions!$L735,Table12[Employee_ID],Table12[Department],"Missing Department")</f>
        <v>Billing</v>
      </c>
      <c r="O735" s="12">
        <v>4</v>
      </c>
      <c r="P735" s="13">
        <v>260.93</v>
      </c>
      <c r="Q735" s="12">
        <v>0</v>
      </c>
      <c r="R735" s="13">
        <v>0</v>
      </c>
      <c r="S735" s="13">
        <v>1200.28</v>
      </c>
      <c r="T735" s="13">
        <v>776.24</v>
      </c>
      <c r="U735" s="13">
        <v>424.04</v>
      </c>
      <c r="V735" s="12" t="s">
        <v>47</v>
      </c>
      <c r="W735" s="12" t="s">
        <v>24</v>
      </c>
      <c r="X735" s="12" t="s">
        <v>55</v>
      </c>
      <c r="Y735" s="12" t="s">
        <v>844</v>
      </c>
      <c r="Z735" s="12" t="s">
        <v>27</v>
      </c>
    </row>
    <row r="736" spans="1:26" x14ac:dyDescent="0.3">
      <c r="A736" s="14" t="s">
        <v>4087</v>
      </c>
      <c r="B736" s="15">
        <v>45893</v>
      </c>
      <c r="C736" s="16" t="s">
        <v>1828</v>
      </c>
      <c r="D736" s="16" t="str">
        <f>_xlfn.XLOOKUP(Sales_Transactions!$C736,Customer!$A$2:$A$701,Customer!$B$2:$B$701,"Missing")</f>
        <v>Eswari Balan</v>
      </c>
      <c r="E736" s="38" t="str">
        <f>_xlfn.XLOOKUP(Table14[[#This Row],[Customer_ID]],Table10[Customer_ID],Table10[Membership],"Missing Membership")</f>
        <v>Silver</v>
      </c>
      <c r="F736" s="14" t="s">
        <v>186</v>
      </c>
      <c r="G736" s="16" t="str">
        <f>_xlfn.XLOOKUP(Sales_Transactions!$F736,Products!$A$2:$A$151,Products!$B$2:$B$151,"missing product")</f>
        <v>Bisleri Soft Drinks 2kg</v>
      </c>
      <c r="H736" s="16" t="str">
        <f>_xlfn.XLOOKUP(Sales_Transactions!$F736,Table9[Product_ID],Table9[Category],"Missing Catogory")</f>
        <v>Beverages</v>
      </c>
      <c r="I736" s="16" t="s">
        <v>1063</v>
      </c>
      <c r="J736" s="16" t="str">
        <f>_xlfn.XLOOKUP(Sales_Transactions!$I736,Store!$A$2:$A$181,Store!$B$2:$B$181,"Missing Store")</f>
        <v>FreshMart Salem Complex</v>
      </c>
      <c r="K736" s="16" t="str">
        <f>_xlfn.XLOOKUP(Sales_Transactions!$I736,Store!$A$2:$A$181,Store!$D$2:$D$181,"East")</f>
        <v>South</v>
      </c>
      <c r="L736" s="16" t="s">
        <v>1064</v>
      </c>
      <c r="M736" s="16" t="s">
        <v>6322</v>
      </c>
      <c r="N736" s="16" t="str">
        <f>_xlfn.XLOOKUP(Sales_Transactions!$L736,Table12[Employee_ID],Table12[Department],"Missing Department")</f>
        <v>Sales</v>
      </c>
      <c r="O736" s="16">
        <v>3</v>
      </c>
      <c r="P736" s="17">
        <v>217.42</v>
      </c>
      <c r="Q736" s="16">
        <v>10</v>
      </c>
      <c r="R736" s="17">
        <v>65.23</v>
      </c>
      <c r="S736" s="17">
        <v>675.08</v>
      </c>
      <c r="T736" s="17">
        <v>531.09</v>
      </c>
      <c r="U736" s="17">
        <v>143.99</v>
      </c>
      <c r="V736" s="16" t="s">
        <v>47</v>
      </c>
      <c r="W736" s="16" t="s">
        <v>24</v>
      </c>
      <c r="X736" s="16" t="s">
        <v>55</v>
      </c>
      <c r="Y736" s="16" t="s">
        <v>4088</v>
      </c>
      <c r="Z736" s="16" t="s">
        <v>27</v>
      </c>
    </row>
    <row r="737" spans="1:26" x14ac:dyDescent="0.3">
      <c r="A737" s="10" t="s">
        <v>4089</v>
      </c>
      <c r="B737" s="11">
        <v>45934</v>
      </c>
      <c r="C737" s="12" t="s">
        <v>2099</v>
      </c>
      <c r="D737" s="12" t="str">
        <f>_xlfn.XLOOKUP(Sales_Transactions!$C737,Customer!$A$2:$A$701,Customer!$B$2:$B$701,"Missing")</f>
        <v>Gopal Velan</v>
      </c>
      <c r="E737" s="39" t="str">
        <f>_xlfn.XLOOKUP(Table14[[#This Row],[Customer_ID]],Table10[Customer_ID],Table10[Membership],"Missing Membership")</f>
        <v>Gold</v>
      </c>
      <c r="F737" s="10" t="s">
        <v>754</v>
      </c>
      <c r="G737" s="12" t="str">
        <f>_xlfn.XLOOKUP(Sales_Transactions!$F737,Products!$A$2:$A$151,Products!$B$2:$B$151,"missing product")</f>
        <v>MDH Powdered Spices 200g</v>
      </c>
      <c r="H737" s="12" t="str">
        <f>_xlfn.XLOOKUP(Sales_Transactions!$F737,Table9[Product_ID],Table9[Category],"Missing Catogory")</f>
        <v>Masala</v>
      </c>
      <c r="I737" s="12" t="s">
        <v>380</v>
      </c>
      <c r="J737" s="12" t="str">
        <f>_xlfn.XLOOKUP(Sales_Transactions!$I737,Store!$A$2:$A$181,Store!$B$2:$B$181,"Missing Store")</f>
        <v>FreshMart Ahmedabad Complex</v>
      </c>
      <c r="K737" s="12" t="str">
        <f>_xlfn.XLOOKUP(Sales_Transactions!$I737,Store!$A$2:$A$181,Store!$D$2:$D$181,"East")</f>
        <v>South</v>
      </c>
      <c r="L737" s="12" t="s">
        <v>936</v>
      </c>
      <c r="M737" s="12" t="s">
        <v>6386</v>
      </c>
      <c r="N737" s="12" t="str">
        <f>_xlfn.XLOOKUP(Sales_Transactions!$L737,Table12[Employee_ID],Table12[Department],"Missing Department")</f>
        <v>HR</v>
      </c>
      <c r="O737" s="12">
        <v>5</v>
      </c>
      <c r="P737" s="13">
        <v>442.59</v>
      </c>
      <c r="Q737" s="12">
        <v>0</v>
      </c>
      <c r="R737" s="13">
        <v>0</v>
      </c>
      <c r="S737" s="13">
        <v>2544.89</v>
      </c>
      <c r="T737" s="13">
        <v>1759.35</v>
      </c>
      <c r="U737" s="13">
        <v>785.54</v>
      </c>
      <c r="V737" s="12" t="s">
        <v>47</v>
      </c>
      <c r="W737" s="12" t="s">
        <v>24</v>
      </c>
      <c r="X737" s="12" t="s">
        <v>33</v>
      </c>
      <c r="Y737" s="12" t="s">
        <v>1868</v>
      </c>
      <c r="Z737" s="12" t="s">
        <v>27</v>
      </c>
    </row>
    <row r="738" spans="1:26" x14ac:dyDescent="0.3">
      <c r="A738" s="14" t="s">
        <v>4090</v>
      </c>
      <c r="B738" s="15">
        <v>45888</v>
      </c>
      <c r="C738" s="16" t="s">
        <v>1753</v>
      </c>
      <c r="D738" s="16" t="str">
        <f>_xlfn.XLOOKUP(Sales_Transactions!$C738,Customer!$A$2:$A$701,Customer!$B$2:$B$701,"Missing")</f>
        <v>Raghav Naicker</v>
      </c>
      <c r="E738" s="38" t="str">
        <f>_xlfn.XLOOKUP(Table14[[#This Row],[Customer_ID]],Table10[Customer_ID],Table10[Membership],"Missing Membership")</f>
        <v>Silver</v>
      </c>
      <c r="F738" s="14" t="s">
        <v>811</v>
      </c>
      <c r="G738" s="16" t="str">
        <f>_xlfn.XLOOKUP(Sales_Transactions!$F738,Products!$A$2:$A$151,Products!$B$2:$B$151,"missing product")</f>
        <v>Lays Namkeen 2kg</v>
      </c>
      <c r="H738" s="16" t="str">
        <f>_xlfn.XLOOKUP(Sales_Transactions!$F738,Table9[Product_ID],Table9[Category],"Missing Catogory")</f>
        <v>Snacks</v>
      </c>
      <c r="I738" s="16" t="s">
        <v>950</v>
      </c>
      <c r="J738" s="16" t="str">
        <f>_xlfn.XLOOKUP(Sales_Transactions!$I738,Store!$A$2:$A$181,Store!$B$2:$B$181,"Missing Store")</f>
        <v>FreshMart Mysuru Square</v>
      </c>
      <c r="K738" s="16" t="str">
        <f>_xlfn.XLOOKUP(Sales_Transactions!$I738,Store!$A$2:$A$181,Store!$D$2:$D$181,"East")</f>
        <v>South</v>
      </c>
      <c r="L738" s="16" t="s">
        <v>723</v>
      </c>
      <c r="M738" s="16" t="s">
        <v>5752</v>
      </c>
      <c r="N738" s="16" t="str">
        <f>_xlfn.XLOOKUP(Sales_Transactions!$L738,Table12[Employee_ID],Table12[Department],"Missing Department")</f>
        <v>Inventory</v>
      </c>
      <c r="O738" s="16">
        <v>1</v>
      </c>
      <c r="P738" s="17">
        <v>530.16</v>
      </c>
      <c r="Q738" s="16">
        <v>0</v>
      </c>
      <c r="R738" s="17">
        <v>0</v>
      </c>
      <c r="S738" s="17">
        <v>530.16</v>
      </c>
      <c r="T738" s="17">
        <v>379.19</v>
      </c>
      <c r="U738" s="17">
        <v>150.97</v>
      </c>
      <c r="V738" s="16" t="s">
        <v>47</v>
      </c>
      <c r="W738" s="16" t="s">
        <v>24</v>
      </c>
      <c r="X738" s="16" t="s">
        <v>25</v>
      </c>
      <c r="Y738" s="16" t="s">
        <v>3706</v>
      </c>
      <c r="Z738" s="16" t="s">
        <v>49</v>
      </c>
    </row>
    <row r="739" spans="1:26" x14ac:dyDescent="0.3">
      <c r="A739" s="10" t="s">
        <v>4093</v>
      </c>
      <c r="B739" s="11">
        <v>45953</v>
      </c>
      <c r="C739" s="12" t="s">
        <v>1296</v>
      </c>
      <c r="D739" s="12" t="str">
        <f>_xlfn.XLOOKUP(Sales_Transactions!$C739,Customer!$A$2:$A$701,Customer!$B$2:$B$701,"Missing")</f>
        <v>Jaya Kumar</v>
      </c>
      <c r="E739" s="39" t="str">
        <f>_xlfn.XLOOKUP(Table14[[#This Row],[Customer_ID]],Table10[Customer_ID],Table10[Membership],"Missing Membership")</f>
        <v>Bronze</v>
      </c>
      <c r="F739" s="10" t="s">
        <v>2567</v>
      </c>
      <c r="G739" s="12" t="str">
        <f>_xlfn.XLOOKUP(Sales_Transactions!$F739,Products!$A$2:$A$151,Products!$B$2:$B$151,"missing product")</f>
        <v>Amul Frozen Vegetables 2kg</v>
      </c>
      <c r="H739" s="12" t="str">
        <f>_xlfn.XLOOKUP(Sales_Transactions!$F739,Table9[Product_ID],Table9[Category],"Missing Catogory")</f>
        <v>Frozen Foods</v>
      </c>
      <c r="I739" s="12" t="s">
        <v>1081</v>
      </c>
      <c r="J739" s="12" t="str">
        <f>_xlfn.XLOOKUP(Sales_Transactions!$I739,Store!$A$2:$A$181,Store!$B$2:$B$181,"Missing Store")</f>
        <v>FreshMart Lucknow Square</v>
      </c>
      <c r="K739" s="12" t="str">
        <f>_xlfn.XLOOKUP(Sales_Transactions!$I739,Store!$A$2:$A$181,Store!$D$2:$D$181,"East")</f>
        <v>North</v>
      </c>
      <c r="L739" s="12" t="s">
        <v>1082</v>
      </c>
      <c r="M739" s="12" t="s">
        <v>6365</v>
      </c>
      <c r="N739" s="12" t="str">
        <f>_xlfn.XLOOKUP(Sales_Transactions!$L739,Table12[Employee_ID],Table12[Department],"Missing Department")</f>
        <v>Inventory</v>
      </c>
      <c r="O739" s="12">
        <v>1</v>
      </c>
      <c r="P739" s="13">
        <v>444.49</v>
      </c>
      <c r="Q739" s="12">
        <v>0</v>
      </c>
      <c r="R739" s="13">
        <v>0</v>
      </c>
      <c r="S739" s="13">
        <v>444.49</v>
      </c>
      <c r="T739" s="13">
        <v>374.48</v>
      </c>
      <c r="U739" s="13">
        <v>70.010000000000005</v>
      </c>
      <c r="V739" s="12" t="s">
        <v>47</v>
      </c>
      <c r="W739" s="12" t="s">
        <v>24</v>
      </c>
      <c r="X739" s="12" t="s">
        <v>55</v>
      </c>
      <c r="Y739" s="12" t="s">
        <v>3039</v>
      </c>
      <c r="Z739" s="12" t="s">
        <v>49</v>
      </c>
    </row>
    <row r="740" spans="1:26" x14ac:dyDescent="0.3">
      <c r="A740" s="14" t="s">
        <v>4094</v>
      </c>
      <c r="B740" s="15">
        <v>45794</v>
      </c>
      <c r="C740" s="16" t="s">
        <v>2682</v>
      </c>
      <c r="D740" s="16" t="str">
        <f>_xlfn.XLOOKUP(Sales_Transactions!$C740,Customer!$A$2:$A$701,Customer!$B$2:$B$701,"Missing")</f>
        <v>Divya Raj</v>
      </c>
      <c r="E740" s="38" t="str">
        <f>_xlfn.XLOOKUP(Table14[[#This Row],[Customer_ID]],Table10[Customer_ID],Table10[Membership],"Missing Membership")</f>
        <v>Silver</v>
      </c>
      <c r="F740" s="14" t="s">
        <v>811</v>
      </c>
      <c r="G740" s="16" t="str">
        <f>_xlfn.XLOOKUP(Sales_Transactions!$F740,Products!$A$2:$A$151,Products!$B$2:$B$151,"missing product")</f>
        <v>Lays Namkeen 2kg</v>
      </c>
      <c r="H740" s="16" t="str">
        <f>_xlfn.XLOOKUP(Sales_Transactions!$F740,Table9[Product_ID],Table9[Category],"Missing Catogory")</f>
        <v>Snacks</v>
      </c>
      <c r="I740" s="16" t="s">
        <v>380</v>
      </c>
      <c r="J740" s="16" t="str">
        <f>_xlfn.XLOOKUP(Sales_Transactions!$I740,Store!$A$2:$A$181,Store!$B$2:$B$181,"Missing Store")</f>
        <v>FreshMart Ahmedabad Complex</v>
      </c>
      <c r="K740" s="16" t="str">
        <f>_xlfn.XLOOKUP(Sales_Transactions!$I740,Store!$A$2:$A$181,Store!$D$2:$D$181,"East")</f>
        <v>South</v>
      </c>
      <c r="L740" s="16" t="s">
        <v>381</v>
      </c>
      <c r="M740" s="16" t="s">
        <v>6144</v>
      </c>
      <c r="N740" s="16" t="str">
        <f>_xlfn.XLOOKUP(Sales_Transactions!$L740,Table12[Employee_ID],Table12[Department],"Missing Department")</f>
        <v>Cashier</v>
      </c>
      <c r="O740" s="16">
        <v>3</v>
      </c>
      <c r="P740" s="17">
        <v>530.16</v>
      </c>
      <c r="Q740" s="16">
        <v>0</v>
      </c>
      <c r="R740" s="17">
        <v>0</v>
      </c>
      <c r="S740" s="17">
        <v>1829.05</v>
      </c>
      <c r="T740" s="17">
        <v>1137.57</v>
      </c>
      <c r="U740" s="17">
        <v>691.48</v>
      </c>
      <c r="V740" s="16" t="s">
        <v>47</v>
      </c>
      <c r="W740" s="16" t="s">
        <v>24</v>
      </c>
      <c r="X740" s="16" t="s">
        <v>25</v>
      </c>
      <c r="Y740" s="16" t="s">
        <v>1582</v>
      </c>
      <c r="Z740" s="16" t="s">
        <v>27</v>
      </c>
    </row>
    <row r="741" spans="1:26" x14ac:dyDescent="0.3">
      <c r="A741" s="10" t="s">
        <v>4095</v>
      </c>
      <c r="B741" s="11">
        <v>45960</v>
      </c>
      <c r="C741" s="12" t="s">
        <v>1421</v>
      </c>
      <c r="D741" s="12" t="str">
        <f>_xlfn.XLOOKUP(Sales_Transactions!$C741,Customer!$A$2:$A$701,Customer!$B$2:$B$701,"Missing")</f>
        <v>Ilango Murugan</v>
      </c>
      <c r="E741" s="39" t="str">
        <f>_xlfn.XLOOKUP(Table14[[#This Row],[Customer_ID]],Table10[Customer_ID],Table10[Membership],"Missing Membership")</f>
        <v>Bronze</v>
      </c>
      <c r="F741" s="10" t="s">
        <v>604</v>
      </c>
      <c r="G741" s="12" t="str">
        <f>_xlfn.XLOOKUP(Sales_Transactions!$F741,Products!$A$2:$A$151,Products!$B$2:$B$151,"missing product")</f>
        <v>Organic Fresh Fresh Vegetables 200g</v>
      </c>
      <c r="H741" s="12" t="str">
        <f>_xlfn.XLOOKUP(Sales_Transactions!$F741,Table9[Product_ID],Table9[Category],"Missing Catogory")</f>
        <v>Vegetables</v>
      </c>
      <c r="I741" s="12" t="s">
        <v>957</v>
      </c>
      <c r="J741" s="12" t="str">
        <f>_xlfn.XLOOKUP(Sales_Transactions!$I741,Store!$A$2:$A$181,Store!$B$2:$B$181,"Missing Store")</f>
        <v>FreshMart Ahmedabad Hub</v>
      </c>
      <c r="K741" s="12" t="str">
        <f>_xlfn.XLOOKUP(Sales_Transactions!$I741,Store!$A$2:$A$181,Store!$D$2:$D$181,"East")</f>
        <v>South</v>
      </c>
      <c r="L741" s="12" t="s">
        <v>1733</v>
      </c>
      <c r="M741" s="12" t="s">
        <v>6226</v>
      </c>
      <c r="N741" s="12" t="str">
        <f>_xlfn.XLOOKUP(Sales_Transactions!$L741,Table12[Employee_ID],Table12[Department],"Missing Department")</f>
        <v>Cashier</v>
      </c>
      <c r="O741" s="12">
        <v>1</v>
      </c>
      <c r="P741" s="13">
        <v>75.680000000000007</v>
      </c>
      <c r="Q741" s="12">
        <v>15</v>
      </c>
      <c r="R741" s="13">
        <v>11.35</v>
      </c>
      <c r="S741" s="13">
        <v>64.33</v>
      </c>
      <c r="T741" s="13">
        <v>62.14</v>
      </c>
      <c r="U741" s="13">
        <v>2.19</v>
      </c>
      <c r="V741" s="12" t="s">
        <v>47</v>
      </c>
      <c r="W741" s="12" t="s">
        <v>24</v>
      </c>
      <c r="X741" s="12" t="s">
        <v>55</v>
      </c>
      <c r="Y741" s="12" t="s">
        <v>4096</v>
      </c>
      <c r="Z741" s="12" t="s">
        <v>49</v>
      </c>
    </row>
    <row r="742" spans="1:26" x14ac:dyDescent="0.3">
      <c r="A742" s="14" t="s">
        <v>4106</v>
      </c>
      <c r="B742" s="15">
        <v>46044</v>
      </c>
      <c r="C742" s="16" t="s">
        <v>1255</v>
      </c>
      <c r="D742" s="16" t="str">
        <f>_xlfn.XLOOKUP(Sales_Transactions!$C742,Customer!$A$2:$A$701,Customer!$B$2:$B$701,"Missing")</f>
        <v>Hema Gounder</v>
      </c>
      <c r="E742" s="38" t="str">
        <f>_xlfn.XLOOKUP(Table14[[#This Row],[Customer_ID]],Table10[Customer_ID],Table10[Membership],"Missing Membership")</f>
        <v>Gold</v>
      </c>
      <c r="F742" s="14" t="s">
        <v>371</v>
      </c>
      <c r="G742" s="16" t="str">
        <f>_xlfn.XLOOKUP(Sales_Transactions!$F742,Products!$A$2:$A$151,Products!$B$2:$B$151,"missing product")</f>
        <v>Tata Tea Soft Drinks 500g</v>
      </c>
      <c r="H742" s="16" t="str">
        <f>_xlfn.XLOOKUP(Sales_Transactions!$F742,Table9[Product_ID],Table9[Category],"Missing Catogory")</f>
        <v>Beverages</v>
      </c>
      <c r="I742" s="16" t="s">
        <v>493</v>
      </c>
      <c r="J742" s="16" t="str">
        <f>_xlfn.XLOOKUP(Sales_Transactions!$I742,Store!$A$2:$A$181,Store!$B$2:$B$181,"Missing Store")</f>
        <v>FreshMart Patna Square</v>
      </c>
      <c r="K742" s="16" t="str">
        <f>_xlfn.XLOOKUP(Sales_Transactions!$I742,Store!$A$2:$A$181,Store!$D$2:$D$181,"East")</f>
        <v>East</v>
      </c>
      <c r="L742" s="16" t="s">
        <v>494</v>
      </c>
      <c r="M742" s="16" t="s">
        <v>6161</v>
      </c>
      <c r="N742" s="16" t="str">
        <f>_xlfn.XLOOKUP(Sales_Transactions!$L742,Table12[Employee_ID],Table12[Department],"Missing Department")</f>
        <v>Cashier</v>
      </c>
      <c r="O742" s="16">
        <v>4</v>
      </c>
      <c r="P742" s="17">
        <v>418.58</v>
      </c>
      <c r="Q742" s="16">
        <v>15</v>
      </c>
      <c r="R742" s="17">
        <v>251.15</v>
      </c>
      <c r="S742" s="17">
        <v>1423.17</v>
      </c>
      <c r="T742" s="17">
        <v>1239.92</v>
      </c>
      <c r="U742" s="17">
        <v>183.25</v>
      </c>
      <c r="V742" s="16" t="s">
        <v>47</v>
      </c>
      <c r="W742" s="16" t="s">
        <v>24</v>
      </c>
      <c r="X742" s="16" t="s">
        <v>25</v>
      </c>
      <c r="Y742" s="16" t="s">
        <v>287</v>
      </c>
      <c r="Z742" s="16" t="s">
        <v>49</v>
      </c>
    </row>
    <row r="743" spans="1:26" x14ac:dyDescent="0.3">
      <c r="A743" s="10" t="s">
        <v>4112</v>
      </c>
      <c r="B743" s="11">
        <v>45875</v>
      </c>
      <c r="C743" s="12" t="s">
        <v>3750</v>
      </c>
      <c r="D743" s="12" t="str">
        <f>_xlfn.XLOOKUP(Sales_Transactions!$C743,Customer!$A$2:$A$701,Customer!$B$2:$B$701,"Missing")</f>
        <v>Gopal Menon</v>
      </c>
      <c r="E743" s="39" t="str">
        <f>_xlfn.XLOOKUP(Table14[[#This Row],[Customer_ID]],Table10[Customer_ID],Table10[Membership],"Missing Membership")</f>
        <v>Gold</v>
      </c>
      <c r="F743" s="10" t="s">
        <v>758</v>
      </c>
      <c r="G743" s="12" t="str">
        <f>_xlfn.XLOOKUP(Sales_Transactions!$F743,Products!$A$2:$A$151,Products!$B$2:$B$151,"missing product")</f>
        <v>Amul Frozen Vegetables 250ml</v>
      </c>
      <c r="H743" s="12" t="str">
        <f>_xlfn.XLOOKUP(Sales_Transactions!$F743,Table9[Product_ID],Table9[Category],"Missing Catogory")</f>
        <v>Frozen Foods</v>
      </c>
      <c r="I743" s="12" t="s">
        <v>303</v>
      </c>
      <c r="J743" s="12" t="str">
        <f>_xlfn.XLOOKUP(Sales_Transactions!$I743,Store!$A$2:$A$181,Store!$B$2:$B$181,"Missing Store")</f>
        <v>FreshMart Mysuru Market</v>
      </c>
      <c r="K743" s="12" t="str">
        <f>_xlfn.XLOOKUP(Sales_Transactions!$I743,Store!$A$2:$A$181,Store!$D$2:$D$181,"East")</f>
        <v>South</v>
      </c>
      <c r="L743" s="12" t="s">
        <v>1215</v>
      </c>
      <c r="M743" s="12" t="s">
        <v>5967</v>
      </c>
      <c r="N743" s="12" t="str">
        <f>_xlfn.XLOOKUP(Sales_Transactions!$L743,Table12[Employee_ID],Table12[Department],"Missing Department")</f>
        <v>Sales</v>
      </c>
      <c r="O743" s="12">
        <v>7</v>
      </c>
      <c r="P743" s="13">
        <v>228.73</v>
      </c>
      <c r="Q743" s="12">
        <v>0</v>
      </c>
      <c r="R743" s="13">
        <v>0</v>
      </c>
      <c r="S743" s="13">
        <v>1601.11</v>
      </c>
      <c r="T743" s="13">
        <v>1327.83</v>
      </c>
      <c r="U743" s="13">
        <v>273.27999999999997</v>
      </c>
      <c r="V743" s="12" t="s">
        <v>47</v>
      </c>
      <c r="W743" s="12" t="s">
        <v>24</v>
      </c>
      <c r="X743" s="12" t="s">
        <v>55</v>
      </c>
      <c r="Y743" s="12" t="s">
        <v>4113</v>
      </c>
      <c r="Z743" s="12" t="s">
        <v>49</v>
      </c>
    </row>
    <row r="744" spans="1:26" x14ac:dyDescent="0.3">
      <c r="A744" s="14" t="s">
        <v>4114</v>
      </c>
      <c r="B744" s="15">
        <v>45934</v>
      </c>
      <c r="C744" s="16" t="s">
        <v>656</v>
      </c>
      <c r="D744" s="16" t="str">
        <f>_xlfn.XLOOKUP(Sales_Transactions!$C744,Customer!$A$2:$A$701,Customer!$B$2:$B$701,"Missing")</f>
        <v>Ashok Nair</v>
      </c>
      <c r="E744" s="38" t="str">
        <f>_xlfn.XLOOKUP(Table14[[#This Row],[Customer_ID]],Table10[Customer_ID],Table10[Membership],"Missing Membership")</f>
        <v>Silver</v>
      </c>
      <c r="F744" s="14" t="s">
        <v>237</v>
      </c>
      <c r="G744" s="16" t="str">
        <f>_xlfn.XLOOKUP(Sales_Transactions!$F744,Products!$A$2:$A$151,Products!$B$2:$B$151,"missing product")</f>
        <v>Harvest Gold Rusk 1kg</v>
      </c>
      <c r="H744" s="16" t="str">
        <f>_xlfn.XLOOKUP(Sales_Transactions!$F744,Table9[Product_ID],Table9[Category],"Missing Catogory")</f>
        <v>Bakery</v>
      </c>
      <c r="I744" s="16" t="s">
        <v>125</v>
      </c>
      <c r="J744" s="16" t="str">
        <f>_xlfn.XLOOKUP(Sales_Transactions!$I744,Store!$A$2:$A$181,Store!$B$2:$B$181,"Missing Store")</f>
        <v>FreshMart Salem Main Road</v>
      </c>
      <c r="K744" s="16" t="str">
        <f>_xlfn.XLOOKUP(Sales_Transactions!$I744,Store!$A$2:$A$181,Store!$D$2:$D$181,"East")</f>
        <v>South</v>
      </c>
      <c r="L744" s="16" t="s">
        <v>126</v>
      </c>
      <c r="M744" s="16" t="s">
        <v>6371</v>
      </c>
      <c r="N744" s="16" t="str">
        <f>_xlfn.XLOOKUP(Sales_Transactions!$L744,Table12[Employee_ID],Table12[Department],"Missing Department")</f>
        <v>Sales</v>
      </c>
      <c r="O744" s="16">
        <v>5</v>
      </c>
      <c r="P744" s="17">
        <v>541.35</v>
      </c>
      <c r="Q744" s="16">
        <v>5</v>
      </c>
      <c r="R744" s="17">
        <v>135.34</v>
      </c>
      <c r="S744" s="17">
        <v>2957.12</v>
      </c>
      <c r="T744" s="17">
        <v>1682</v>
      </c>
      <c r="U744" s="17">
        <v>1275.1199999999999</v>
      </c>
      <c r="V744" s="16" t="s">
        <v>47</v>
      </c>
      <c r="W744" s="16" t="s">
        <v>24</v>
      </c>
      <c r="X744" s="16" t="s">
        <v>25</v>
      </c>
      <c r="Y744" s="16" t="s">
        <v>1868</v>
      </c>
      <c r="Z744" s="16" t="s">
        <v>27</v>
      </c>
    </row>
    <row r="745" spans="1:26" x14ac:dyDescent="0.3">
      <c r="A745" s="10" t="s">
        <v>4115</v>
      </c>
      <c r="B745" s="11">
        <v>46007</v>
      </c>
      <c r="C745" s="12" t="s">
        <v>843</v>
      </c>
      <c r="D745" s="12" t="str">
        <f>_xlfn.XLOOKUP(Sales_Transactions!$C745,Customer!$A$2:$A$701,Customer!$B$2:$B$701,"Missing")</f>
        <v>Devi Pandian</v>
      </c>
      <c r="E745" s="39" t="str">
        <f>_xlfn.XLOOKUP(Table14[[#This Row],[Customer_ID]],Table10[Customer_ID],Table10[Membership],"Missing Membership")</f>
        <v>Silver</v>
      </c>
      <c r="F745" s="10" t="s">
        <v>231</v>
      </c>
      <c r="G745" s="12" t="str">
        <f>_xlfn.XLOOKUP(Sales_Transactions!$F745,Products!$A$2:$A$151,Products!$B$2:$B$151,"missing product")</f>
        <v>Cadbury Chips 1kg</v>
      </c>
      <c r="H745" s="12" t="str">
        <f>_xlfn.XLOOKUP(Sales_Transactions!$F745,Table9[Product_ID],Table9[Category],"Missing Catogory")</f>
        <v>Snacks</v>
      </c>
      <c r="I745" s="12" t="s">
        <v>611</v>
      </c>
      <c r="J745" s="12" t="str">
        <f>_xlfn.XLOOKUP(Sales_Transactions!$I745,Store!$A$2:$A$181,Store!$B$2:$B$181,"Missing Store")</f>
        <v>FreshMart Coimbatore Circle</v>
      </c>
      <c r="K745" s="12" t="str">
        <f>_xlfn.XLOOKUP(Sales_Transactions!$I745,Store!$A$2:$A$181,Store!$D$2:$D$181,"East")</f>
        <v>South</v>
      </c>
      <c r="L745" s="12" t="s">
        <v>2252</v>
      </c>
      <c r="M745" s="12" t="s">
        <v>6166</v>
      </c>
      <c r="N745" s="12" t="str">
        <f>_xlfn.XLOOKUP(Sales_Transactions!$L745,Table12[Employee_ID],Table12[Department],"Missing Department")</f>
        <v>Billing</v>
      </c>
      <c r="O745" s="12">
        <v>1</v>
      </c>
      <c r="P745" s="13">
        <v>418.79</v>
      </c>
      <c r="Q745" s="12">
        <v>15</v>
      </c>
      <c r="R745" s="13">
        <v>62.82</v>
      </c>
      <c r="S745" s="13">
        <v>355.97</v>
      </c>
      <c r="T745" s="13">
        <v>308.94</v>
      </c>
      <c r="U745" s="13">
        <v>47.03</v>
      </c>
      <c r="V745" s="12" t="s">
        <v>47</v>
      </c>
      <c r="W745" s="12" t="s">
        <v>24</v>
      </c>
      <c r="X745" s="12" t="s">
        <v>55</v>
      </c>
      <c r="Y745" s="12" t="s">
        <v>1427</v>
      </c>
      <c r="Z745" s="12" t="s">
        <v>49</v>
      </c>
    </row>
    <row r="746" spans="1:26" x14ac:dyDescent="0.3">
      <c r="A746" s="14" t="s">
        <v>4116</v>
      </c>
      <c r="B746" s="15">
        <v>45775</v>
      </c>
      <c r="C746" s="16" t="s">
        <v>1456</v>
      </c>
      <c r="D746" s="16" t="str">
        <f>_xlfn.XLOOKUP(Sales_Transactions!$C746,Customer!$A$2:$A$701,Customer!$B$2:$B$701,"Missing")</f>
        <v>Anand Prabhu</v>
      </c>
      <c r="E746" s="38" t="str">
        <f>_xlfn.XLOOKUP(Table14[[#This Row],[Customer_ID]],Table10[Customer_ID],Table10[Membership],"Missing Membership")</f>
        <v>Gold</v>
      </c>
      <c r="F746" s="14" t="s">
        <v>158</v>
      </c>
      <c r="G746" s="16" t="str">
        <f>_xlfn.XLOOKUP(Sales_Transactions!$F746,Products!$A$2:$A$151,Products!$B$2:$B$151,"missing product")</f>
        <v>Daawat Basmati Rice 2kg</v>
      </c>
      <c r="H746" s="16" t="str">
        <f>_xlfn.XLOOKUP(Sales_Transactions!$F746,Table9[Product_ID],Table9[Category],"Missing Catogory")</f>
        <v>Rice</v>
      </c>
      <c r="I746" s="16" t="s">
        <v>198</v>
      </c>
      <c r="J746" s="16" t="str">
        <f>_xlfn.XLOOKUP(Sales_Transactions!$I746,Store!$A$2:$A$181,Store!$B$2:$B$181,"Missing Store")</f>
        <v>FreshMart Salem Extension</v>
      </c>
      <c r="K746" s="16" t="str">
        <f>_xlfn.XLOOKUP(Sales_Transactions!$I746,Store!$A$2:$A$181,Store!$D$2:$D$181,"East")</f>
        <v>South</v>
      </c>
      <c r="L746" s="16" t="s">
        <v>199</v>
      </c>
      <c r="M746" s="16" t="s">
        <v>6306</v>
      </c>
      <c r="N746" s="16" t="str">
        <f>_xlfn.XLOOKUP(Sales_Transactions!$L746,Table12[Employee_ID],Table12[Department],"Missing Department")</f>
        <v>Sales</v>
      </c>
      <c r="O746" s="16">
        <v>3</v>
      </c>
      <c r="P746" s="17">
        <v>318.2</v>
      </c>
      <c r="Q746" s="16">
        <v>5</v>
      </c>
      <c r="R746" s="17">
        <v>47.73</v>
      </c>
      <c r="S746" s="17">
        <v>906.87</v>
      </c>
      <c r="T746" s="17">
        <v>779.79</v>
      </c>
      <c r="U746" s="17">
        <v>127.08</v>
      </c>
      <c r="V746" s="16" t="s">
        <v>47</v>
      </c>
      <c r="W746" s="16" t="s">
        <v>24</v>
      </c>
      <c r="X746" s="16" t="s">
        <v>33</v>
      </c>
      <c r="Y746" s="16" t="s">
        <v>1921</v>
      </c>
      <c r="Z746" s="16" t="s">
        <v>49</v>
      </c>
    </row>
    <row r="747" spans="1:26" x14ac:dyDescent="0.3">
      <c r="A747" s="10" t="s">
        <v>4126</v>
      </c>
      <c r="B747" s="11">
        <v>45780</v>
      </c>
      <c r="C747" s="12" t="s">
        <v>1196</v>
      </c>
      <c r="D747" s="12" t="str">
        <f>_xlfn.XLOOKUP(Sales_Transactions!$C747,Customer!$A$2:$A$701,Customer!$B$2:$B$701,"Missing")</f>
        <v>Kishore Murugan</v>
      </c>
      <c r="E747" s="39" t="str">
        <f>_xlfn.XLOOKUP(Table14[[#This Row],[Customer_ID]],Table10[Customer_ID],Table10[Membership],"Missing Membership")</f>
        <v>Gold</v>
      </c>
      <c r="F747" s="10" t="s">
        <v>492</v>
      </c>
      <c r="G747" s="12" t="str">
        <f>_xlfn.XLOOKUP(Sales_Transactions!$F747,Products!$A$2:$A$151,Products!$B$2:$B$151,"missing product")</f>
        <v>Aavin Cheese 200g</v>
      </c>
      <c r="H747" s="12" t="str">
        <f>_xlfn.XLOOKUP(Sales_Transactions!$F747,Table9[Product_ID],Table9[Category],"Missing Catogory")</f>
        <v>Dairy</v>
      </c>
      <c r="I747" s="12" t="s">
        <v>38</v>
      </c>
      <c r="J747" s="12" t="str">
        <f>_xlfn.XLOOKUP(Sales_Transactions!$I747,Store!$A$2:$A$181,Store!$B$2:$B$181,"Missing Store")</f>
        <v>FreshMart Kochi Plaza</v>
      </c>
      <c r="K747" s="12" t="str">
        <f>_xlfn.XLOOKUP(Sales_Transactions!$I747,Store!$A$2:$A$181,Store!$D$2:$D$181,"East")</f>
        <v>South</v>
      </c>
      <c r="L747" s="12" t="s">
        <v>1653</v>
      </c>
      <c r="M747" s="12" t="s">
        <v>6034</v>
      </c>
      <c r="N747" s="12" t="str">
        <f>_xlfn.XLOOKUP(Sales_Transactions!$L747,Table12[Employee_ID],Table12[Department],"Missing Department")</f>
        <v>Cashier</v>
      </c>
      <c r="O747" s="12">
        <v>3</v>
      </c>
      <c r="P747" s="13">
        <v>254.52</v>
      </c>
      <c r="Q747" s="12">
        <v>0</v>
      </c>
      <c r="R747" s="13">
        <v>0</v>
      </c>
      <c r="S747" s="13">
        <v>878.09</v>
      </c>
      <c r="T747" s="13">
        <v>573.6</v>
      </c>
      <c r="U747" s="13">
        <v>304.49</v>
      </c>
      <c r="V747" s="12" t="s">
        <v>47</v>
      </c>
      <c r="W747" s="12" t="s">
        <v>24</v>
      </c>
      <c r="X747" s="12" t="s">
        <v>25</v>
      </c>
      <c r="Y747" s="12" t="s">
        <v>1216</v>
      </c>
      <c r="Z747" s="12" t="s">
        <v>27</v>
      </c>
    </row>
    <row r="748" spans="1:26" x14ac:dyDescent="0.3">
      <c r="A748" s="14" t="s">
        <v>4134</v>
      </c>
      <c r="B748" s="15">
        <v>46018</v>
      </c>
      <c r="C748" s="16" t="s">
        <v>354</v>
      </c>
      <c r="D748" s="16" t="str">
        <f>_xlfn.XLOOKUP(Sales_Transactions!$C748,Customer!$A$2:$A$701,Customer!$B$2:$B$701,"Missing")</f>
        <v>Rajesh Rao</v>
      </c>
      <c r="E748" s="38" t="str">
        <f>_xlfn.XLOOKUP(Table14[[#This Row],[Customer_ID]],Table10[Customer_ID],Table10[Membership],"Missing Membership")</f>
        <v>Gold</v>
      </c>
      <c r="F748" s="14" t="s">
        <v>130</v>
      </c>
      <c r="G748" s="16" t="str">
        <f>_xlfn.XLOOKUP(Sales_Transactions!$F748,Products!$A$2:$A$151,Products!$B$2:$B$151,"missing product")</f>
        <v>MDH Whole Spices 1L</v>
      </c>
      <c r="H748" s="16" t="str">
        <f>_xlfn.XLOOKUP(Sales_Transactions!$F748,Table9[Product_ID],Table9[Category],"Missing Catogory")</f>
        <v>Masala</v>
      </c>
      <c r="I748" s="16" t="s">
        <v>1469</v>
      </c>
      <c r="J748" s="16" t="str">
        <f>_xlfn.XLOOKUP(Sales_Transactions!$I748,Store!$A$2:$A$181,Store!$B$2:$B$181,"Missing Store")</f>
        <v>FreshMart Surat Nagar</v>
      </c>
      <c r="K748" s="16" t="str">
        <f>_xlfn.XLOOKUP(Sales_Transactions!$I748,Store!$A$2:$A$181,Store!$D$2:$D$181,"East")</f>
        <v>West</v>
      </c>
      <c r="L748" s="16" t="s">
        <v>3045</v>
      </c>
      <c r="M748" s="16" t="s">
        <v>6397</v>
      </c>
      <c r="N748" s="16" t="str">
        <f>_xlfn.XLOOKUP(Sales_Transactions!$L748,Table12[Employee_ID],Table12[Department],"Missing Department")</f>
        <v>Inventory</v>
      </c>
      <c r="O748" s="16">
        <v>5</v>
      </c>
      <c r="P748" s="17">
        <v>413.29</v>
      </c>
      <c r="Q748" s="16">
        <v>20</v>
      </c>
      <c r="R748" s="17">
        <v>413.29</v>
      </c>
      <c r="S748" s="17">
        <v>1901.13</v>
      </c>
      <c r="T748" s="17">
        <v>1465.25</v>
      </c>
      <c r="U748" s="17">
        <v>435.88</v>
      </c>
      <c r="V748" s="16" t="s">
        <v>47</v>
      </c>
      <c r="W748" s="16" t="s">
        <v>24</v>
      </c>
      <c r="X748" s="16" t="s">
        <v>25</v>
      </c>
      <c r="Y748" s="16" t="s">
        <v>2292</v>
      </c>
      <c r="Z748" s="16" t="s">
        <v>27</v>
      </c>
    </row>
    <row r="749" spans="1:26" x14ac:dyDescent="0.3">
      <c r="A749" s="10" t="s">
        <v>4135</v>
      </c>
      <c r="B749" s="11">
        <v>45917</v>
      </c>
      <c r="C749" s="12" t="s">
        <v>1090</v>
      </c>
      <c r="D749" s="12" t="str">
        <f>_xlfn.XLOOKUP(Sales_Transactions!$C749,Customer!$A$2:$A$701,Customer!$B$2:$B$701,"Missing")</f>
        <v>Kalpana Subramaniam</v>
      </c>
      <c r="E749" s="39" t="str">
        <f>_xlfn.XLOOKUP(Table14[[#This Row],[Customer_ID]],Table10[Customer_ID],Table10[Membership],"Missing Membership")</f>
        <v>Gold</v>
      </c>
      <c r="F749" s="10" t="s">
        <v>580</v>
      </c>
      <c r="G749" s="12" t="str">
        <f>_xlfn.XLOOKUP(Sales_Transactions!$F749,Products!$A$2:$A$151,Products!$B$2:$B$151,"missing product")</f>
        <v>Coca-Cola Tea 1kg</v>
      </c>
      <c r="H749" s="12" t="str">
        <f>_xlfn.XLOOKUP(Sales_Transactions!$F749,Table9[Product_ID],Table9[Category],"Missing Catogory")</f>
        <v>Beverages</v>
      </c>
      <c r="I749" s="12" t="s">
        <v>243</v>
      </c>
      <c r="J749" s="12" t="str">
        <f>_xlfn.XLOOKUP(Sales_Transactions!$I749,Store!$A$2:$A$181,Store!$B$2:$B$181,"Missing Store")</f>
        <v>FreshMart Tiruppur Complex</v>
      </c>
      <c r="K749" s="12" t="str">
        <f>_xlfn.XLOOKUP(Sales_Transactions!$I749,Store!$A$2:$A$181,Store!$D$2:$D$181,"East")</f>
        <v>South</v>
      </c>
      <c r="L749" s="12" t="s">
        <v>1164</v>
      </c>
      <c r="M749" s="12" t="s">
        <v>4687</v>
      </c>
      <c r="N749" s="12" t="str">
        <f>_xlfn.XLOOKUP(Sales_Transactions!$L749,Table12[Employee_ID],Table12[Department],"Missing Department")</f>
        <v>Sales</v>
      </c>
      <c r="O749" s="12">
        <v>6</v>
      </c>
      <c r="P749" s="13">
        <v>157.93</v>
      </c>
      <c r="Q749" s="12">
        <v>0</v>
      </c>
      <c r="R749" s="13">
        <v>0</v>
      </c>
      <c r="S749" s="13">
        <v>947.58</v>
      </c>
      <c r="T749" s="13">
        <v>641.94000000000005</v>
      </c>
      <c r="U749" s="13">
        <v>305.64</v>
      </c>
      <c r="V749" s="12" t="s">
        <v>47</v>
      </c>
      <c r="W749" s="12" t="s">
        <v>24</v>
      </c>
      <c r="X749" s="12" t="s">
        <v>55</v>
      </c>
      <c r="Y749" s="12" t="s">
        <v>844</v>
      </c>
      <c r="Z749" s="12" t="s">
        <v>49</v>
      </c>
    </row>
    <row r="750" spans="1:26" x14ac:dyDescent="0.3">
      <c r="A750" s="14" t="s">
        <v>4141</v>
      </c>
      <c r="B750" s="15">
        <v>46084</v>
      </c>
      <c r="C750" s="16" t="s">
        <v>3344</v>
      </c>
      <c r="D750" s="16" t="str">
        <f>_xlfn.XLOOKUP(Sales_Transactions!$C750,Customer!$A$2:$A$701,Customer!$B$2:$B$701,"Missing")</f>
        <v>Revathi Sharma</v>
      </c>
      <c r="E750" s="38" t="str">
        <f>_xlfn.XLOOKUP(Table14[[#This Row],[Customer_ID]],Table10[Customer_ID],Table10[Membership],"Missing Membership")</f>
        <v>Bronze</v>
      </c>
      <c r="F750" s="14" t="s">
        <v>107</v>
      </c>
      <c r="G750" s="16" t="str">
        <f>_xlfn.XLOOKUP(Sales_Transactions!$F750,Products!$A$2:$A$151,Products!$B$2:$B$151,"missing product")</f>
        <v>Milky Mist Milk 2kg</v>
      </c>
      <c r="H750" s="16" t="str">
        <f>_xlfn.XLOOKUP(Sales_Transactions!$F750,Table9[Product_ID],Table9[Category],"Missing Catogory")</f>
        <v>Dairy</v>
      </c>
      <c r="I750" s="16" t="s">
        <v>309</v>
      </c>
      <c r="J750" s="16" t="str">
        <f>_xlfn.XLOOKUP(Sales_Transactions!$I750,Store!$A$2:$A$181,Store!$B$2:$B$181,"Missing Store")</f>
        <v>FreshMart Madurai Gardens</v>
      </c>
      <c r="K750" s="16" t="str">
        <f>_xlfn.XLOOKUP(Sales_Transactions!$I750,Store!$A$2:$A$181,Store!$D$2:$D$181,"East")</f>
        <v>South</v>
      </c>
      <c r="L750" s="16" t="s">
        <v>1164</v>
      </c>
      <c r="M750" s="16" t="s">
        <v>4687</v>
      </c>
      <c r="N750" s="16" t="str">
        <f>_xlfn.XLOOKUP(Sales_Transactions!$L750,Table12[Employee_ID],Table12[Department],"Missing Department")</f>
        <v>Sales</v>
      </c>
      <c r="O750" s="16">
        <v>3</v>
      </c>
      <c r="P750" s="17">
        <v>59.92</v>
      </c>
      <c r="Q750" s="16">
        <v>0</v>
      </c>
      <c r="R750" s="17">
        <v>0</v>
      </c>
      <c r="S750" s="17">
        <v>179.76</v>
      </c>
      <c r="T750" s="17">
        <v>144.44999999999999</v>
      </c>
      <c r="U750" s="17">
        <v>35.31</v>
      </c>
      <c r="V750" s="16" t="s">
        <v>47</v>
      </c>
      <c r="W750" s="16" t="s">
        <v>24</v>
      </c>
      <c r="X750" s="16" t="s">
        <v>25</v>
      </c>
      <c r="Y750" s="16" t="s">
        <v>1158</v>
      </c>
      <c r="Z750" s="16" t="s">
        <v>49</v>
      </c>
    </row>
    <row r="751" spans="1:26" x14ac:dyDescent="0.3">
      <c r="A751" s="10" t="s">
        <v>4149</v>
      </c>
      <c r="B751" s="11">
        <v>46089</v>
      </c>
      <c r="C751" s="12" t="s">
        <v>2026</v>
      </c>
      <c r="D751" s="12" t="str">
        <f>_xlfn.XLOOKUP(Sales_Transactions!$C751,Customer!$A$2:$A$701,Customer!$B$2:$B$701,"Missing")</f>
        <v>Geetha Selvam</v>
      </c>
      <c r="E751" s="39" t="str">
        <f>_xlfn.XLOOKUP(Table14[[#This Row],[Customer_ID]],Table10[Customer_ID],Table10[Membership],"Missing Membership")</f>
        <v>Bronze</v>
      </c>
      <c r="F751" s="10" t="s">
        <v>377</v>
      </c>
      <c r="G751" s="12" t="str">
        <f>_xlfn.XLOOKUP(Sales_Transactions!$F751,Products!$A$2:$A$151,Products!$B$2:$B$151,"missing product")</f>
        <v>Eveready Batteries Combo</v>
      </c>
      <c r="H751" s="12" t="str">
        <f>_xlfn.XLOOKUP(Sales_Transactions!$F751,Table9[Product_ID],Table9[Category],"Missing Catogory")</f>
        <v>Household</v>
      </c>
      <c r="I751" s="12" t="s">
        <v>513</v>
      </c>
      <c r="J751" s="12" t="str">
        <f>_xlfn.XLOOKUP(Sales_Transactions!$I751,Store!$A$2:$A$181,Store!$B$2:$B$181,"Missing Store")</f>
        <v>FreshMart Lucknow Main Road</v>
      </c>
      <c r="K751" s="12" t="str">
        <f>_xlfn.XLOOKUP(Sales_Transactions!$I751,Store!$A$2:$A$181,Store!$D$2:$D$181,"East")</f>
        <v>North</v>
      </c>
      <c r="L751" s="12" t="s">
        <v>2947</v>
      </c>
      <c r="M751" s="12" t="s">
        <v>6221</v>
      </c>
      <c r="N751" s="12" t="str">
        <f>_xlfn.XLOOKUP(Sales_Transactions!$L751,Table12[Employee_ID],Table12[Department],"Missing Department")</f>
        <v>Billing</v>
      </c>
      <c r="O751" s="12">
        <v>4</v>
      </c>
      <c r="P751" s="13">
        <v>53.39</v>
      </c>
      <c r="Q751" s="12">
        <v>0</v>
      </c>
      <c r="R751" s="13">
        <v>0</v>
      </c>
      <c r="S751" s="13">
        <v>245.59</v>
      </c>
      <c r="T751" s="13">
        <v>172.04</v>
      </c>
      <c r="U751" s="13">
        <v>73.55</v>
      </c>
      <c r="V751" s="12" t="s">
        <v>47</v>
      </c>
      <c r="W751" s="12" t="s">
        <v>24</v>
      </c>
      <c r="X751" s="12" t="s">
        <v>25</v>
      </c>
      <c r="Y751" s="12" t="s">
        <v>624</v>
      </c>
      <c r="Z751" s="12" t="s">
        <v>27</v>
      </c>
    </row>
    <row r="752" spans="1:26" x14ac:dyDescent="0.3">
      <c r="A752" s="14" t="s">
        <v>4155</v>
      </c>
      <c r="B752" s="15">
        <v>45990</v>
      </c>
      <c r="C752" s="16" t="s">
        <v>2026</v>
      </c>
      <c r="D752" s="16" t="str">
        <f>_xlfn.XLOOKUP(Sales_Transactions!$C752,Customer!$A$2:$A$701,Customer!$B$2:$B$701,"Missing")</f>
        <v>Geetha Selvam</v>
      </c>
      <c r="E752" s="38" t="str">
        <f>_xlfn.XLOOKUP(Table14[[#This Row],[Customer_ID]],Table10[Customer_ID],Table10[Membership],"Missing Membership")</f>
        <v>Bronze</v>
      </c>
      <c r="F752" s="14" t="s">
        <v>529</v>
      </c>
      <c r="G752" s="16" t="str">
        <f>_xlfn.XLOOKUP(Sales_Transactions!$F752,Products!$A$2:$A$151,Products!$B$2:$B$151,"missing product")</f>
        <v>Cadbury Biscuits Pack</v>
      </c>
      <c r="H752" s="16" t="str">
        <f>_xlfn.XLOOKUP(Sales_Transactions!$F752,Table9[Product_ID],Table9[Category],"Missing Catogory")</f>
        <v>Snacks</v>
      </c>
      <c r="I752" s="16" t="s">
        <v>400</v>
      </c>
      <c r="J752" s="16" t="str">
        <f>_xlfn.XLOOKUP(Sales_Transactions!$I752,Store!$A$2:$A$181,Store!$B$2:$B$181,"Missing Store")</f>
        <v>FreshMart Chennai Junction</v>
      </c>
      <c r="K752" s="16" t="str">
        <f>_xlfn.XLOOKUP(Sales_Transactions!$I752,Store!$A$2:$A$181,Store!$D$2:$D$181,"East")</f>
        <v>South</v>
      </c>
      <c r="L752" s="16" t="s">
        <v>401</v>
      </c>
      <c r="M752" s="16" t="s">
        <v>6242</v>
      </c>
      <c r="N752" s="16" t="str">
        <f>_xlfn.XLOOKUP(Sales_Transactions!$L752,Table12[Employee_ID],Table12[Department],"Missing Department")</f>
        <v>Billing</v>
      </c>
      <c r="O752" s="16">
        <v>3</v>
      </c>
      <c r="P752" s="17">
        <v>125.15</v>
      </c>
      <c r="Q752" s="16">
        <v>10</v>
      </c>
      <c r="R752" s="17">
        <v>37.549999999999997</v>
      </c>
      <c r="S752" s="17">
        <v>388.59</v>
      </c>
      <c r="T752" s="17">
        <v>287.10000000000002</v>
      </c>
      <c r="U752" s="17">
        <v>101.49</v>
      </c>
      <c r="V752" s="16" t="s">
        <v>47</v>
      </c>
      <c r="W752" s="16" t="s">
        <v>24</v>
      </c>
      <c r="X752" s="16" t="s">
        <v>25</v>
      </c>
      <c r="Y752" s="16" t="s">
        <v>69</v>
      </c>
      <c r="Z752" s="16" t="s">
        <v>27</v>
      </c>
    </row>
    <row r="753" spans="1:26" x14ac:dyDescent="0.3">
      <c r="A753" s="10" t="s">
        <v>4156</v>
      </c>
      <c r="B753" s="11">
        <v>45963</v>
      </c>
      <c r="C753" s="12" t="s">
        <v>3468</v>
      </c>
      <c r="D753" s="12" t="str">
        <f>_xlfn.XLOOKUP(Sales_Transactions!$C753,Customer!$A$2:$A$701,Customer!$B$2:$B$701,"Missing")</f>
        <v>Uma Pillai</v>
      </c>
      <c r="E753" s="39" t="str">
        <f>_xlfn.XLOOKUP(Table14[[#This Row],[Customer_ID]],Table10[Customer_ID],Table10[Membership],"Missing Membership")</f>
        <v>Bronze</v>
      </c>
      <c r="F753" s="10" t="s">
        <v>469</v>
      </c>
      <c r="G753" s="12" t="str">
        <f>_xlfn.XLOOKUP(Sales_Transactions!$F753,Products!$A$2:$A$151,Products!$B$2:$B$151,"missing product")</f>
        <v>Harvest Gold Buns Combo</v>
      </c>
      <c r="H753" s="12" t="str">
        <f>_xlfn.XLOOKUP(Sales_Transactions!$F753,Table9[Product_ID],Table9[Category],"Missing Catogory")</f>
        <v>Bakery</v>
      </c>
      <c r="I753" s="12" t="s">
        <v>1066</v>
      </c>
      <c r="J753" s="12" t="str">
        <f>_xlfn.XLOOKUP(Sales_Transactions!$I753,Store!$A$2:$A$181,Store!$B$2:$B$181,"Missing Store")</f>
        <v>FreshMart Mysuru Colony</v>
      </c>
      <c r="K753" s="12" t="str">
        <f>_xlfn.XLOOKUP(Sales_Transactions!$I753,Store!$A$2:$A$181,Store!$D$2:$D$181,"East")</f>
        <v>South</v>
      </c>
      <c r="L753" s="12" t="s">
        <v>1200</v>
      </c>
      <c r="M753" s="12" t="s">
        <v>5529</v>
      </c>
      <c r="N753" s="12" t="str">
        <f>_xlfn.XLOOKUP(Sales_Transactions!$L753,Table12[Employee_ID],Table12[Department],"Missing Department")</f>
        <v>Operations</v>
      </c>
      <c r="O753" s="12">
        <v>2</v>
      </c>
      <c r="P753" s="13">
        <v>589.75</v>
      </c>
      <c r="Q753" s="12">
        <v>20</v>
      </c>
      <c r="R753" s="13">
        <v>235.9</v>
      </c>
      <c r="S753" s="13">
        <v>1085.1400000000001</v>
      </c>
      <c r="T753" s="13">
        <v>687.3</v>
      </c>
      <c r="U753" s="13">
        <v>397.84</v>
      </c>
      <c r="V753" s="12" t="s">
        <v>47</v>
      </c>
      <c r="W753" s="12" t="s">
        <v>24</v>
      </c>
      <c r="X753" s="12" t="s">
        <v>25</v>
      </c>
      <c r="Y753" s="12" t="s">
        <v>317</v>
      </c>
      <c r="Z753" s="12" t="s">
        <v>27</v>
      </c>
    </row>
    <row r="754" spans="1:26" x14ac:dyDescent="0.3">
      <c r="A754" s="14" t="s">
        <v>4157</v>
      </c>
      <c r="B754" s="15">
        <v>45922</v>
      </c>
      <c r="C754" s="16" t="s">
        <v>2834</v>
      </c>
      <c r="D754" s="16" t="str">
        <f>_xlfn.XLOOKUP(Sales_Transactions!$C754,Customer!$A$2:$A$701,Customer!$B$2:$B$701,"Missing")</f>
        <v>Deepak Chandran</v>
      </c>
      <c r="E754" s="38" t="str">
        <f>_xlfn.XLOOKUP(Table14[[#This Row],[Customer_ID]],Table10[Customer_ID],Table10[Membership],"Missing Membership")</f>
        <v>Silver</v>
      </c>
      <c r="F754" s="14" t="s">
        <v>548</v>
      </c>
      <c r="G754" s="16" t="str">
        <f>_xlfn.XLOOKUP(Sales_Transactions!$F754,Products!$A$2:$A$151,Products!$B$2:$B$151,"missing product")</f>
        <v>Local Farm Fresh Fruits Combo</v>
      </c>
      <c r="H754" s="16" t="str">
        <f>_xlfn.XLOOKUP(Sales_Transactions!$F754,Table9[Product_ID],Table9[Category],"Missing Catogory")</f>
        <v>Fruits</v>
      </c>
      <c r="I754" s="16" t="s">
        <v>415</v>
      </c>
      <c r="J754" s="16" t="str">
        <f>_xlfn.XLOOKUP(Sales_Transactions!$I754,Store!$A$2:$A$181,Store!$B$2:$B$181,"Missing Store")</f>
        <v>FreshMart Hyderabad Towers</v>
      </c>
      <c r="K754" s="16" t="str">
        <f>_xlfn.XLOOKUP(Sales_Transactions!$I754,Store!$A$2:$A$181,Store!$D$2:$D$181,"East")</f>
        <v>South</v>
      </c>
      <c r="L754" s="16" t="s">
        <v>416</v>
      </c>
      <c r="M754" s="16" t="s">
        <v>5689</v>
      </c>
      <c r="N754" s="16" t="str">
        <f>_xlfn.XLOOKUP(Sales_Transactions!$L754,Table12[Employee_ID],Table12[Department],"Missing Department")</f>
        <v>Cashier</v>
      </c>
      <c r="O754" s="16">
        <v>3</v>
      </c>
      <c r="P754" s="17">
        <v>221.61</v>
      </c>
      <c r="Q754" s="16">
        <v>15</v>
      </c>
      <c r="R754" s="17">
        <v>99.72</v>
      </c>
      <c r="S754" s="17">
        <v>565.11</v>
      </c>
      <c r="T754" s="17">
        <v>546.51</v>
      </c>
      <c r="U754" s="17">
        <v>18.600000000000001</v>
      </c>
      <c r="V754" s="16" t="s">
        <v>47</v>
      </c>
      <c r="W754" s="16" t="s">
        <v>24</v>
      </c>
      <c r="X754" s="16" t="s">
        <v>25</v>
      </c>
      <c r="Y754" s="16" t="s">
        <v>562</v>
      </c>
      <c r="Z754" s="16" t="s">
        <v>49</v>
      </c>
    </row>
    <row r="755" spans="1:26" x14ac:dyDescent="0.3">
      <c r="A755" s="10" t="s">
        <v>4160</v>
      </c>
      <c r="B755" s="11">
        <v>45944</v>
      </c>
      <c r="C755" s="12" t="s">
        <v>931</v>
      </c>
      <c r="D755" s="12" t="str">
        <f>_xlfn.XLOOKUP(Sales_Transactions!$C755,Customer!$A$2:$A$701,Customer!$B$2:$B$701,"Missing")</f>
        <v>Hemalatha Balan</v>
      </c>
      <c r="E755" s="39" t="str">
        <f>_xlfn.XLOOKUP(Table14[[#This Row],[Customer_ID]],Table10[Customer_ID],Table10[Membership],"Missing Membership")</f>
        <v>Gold</v>
      </c>
      <c r="F755" s="10" t="s">
        <v>2548</v>
      </c>
      <c r="G755" s="12" t="str">
        <f>_xlfn.XLOOKUP(Sales_Transactions!$F755,Products!$A$2:$A$151,Products!$B$2:$B$151,"missing product")</f>
        <v>Himalaya Soap 250ml</v>
      </c>
      <c r="H755" s="12" t="str">
        <f>_xlfn.XLOOKUP(Sales_Transactions!$F755,Table9[Product_ID],Table9[Category],"Missing Catogory")</f>
        <v>Personal Care</v>
      </c>
      <c r="I755" s="12" t="s">
        <v>1901</v>
      </c>
      <c r="J755" s="12" t="str">
        <f>_xlfn.XLOOKUP(Sales_Transactions!$I755,Store!$A$2:$A$181,Store!$B$2:$B$181,"Missing Store")</f>
        <v>FreshMart Ahmedabad Heights</v>
      </c>
      <c r="K755" s="12" t="str">
        <f>_xlfn.XLOOKUP(Sales_Transactions!$I755,Store!$A$2:$A$181,Store!$D$2:$D$181,"East")</f>
        <v>West</v>
      </c>
      <c r="L755" s="12" t="s">
        <v>963</v>
      </c>
      <c r="M755" s="12" t="s">
        <v>6372</v>
      </c>
      <c r="N755" s="12" t="str">
        <f>_xlfn.XLOOKUP(Sales_Transactions!$L755,Table12[Employee_ID],Table12[Department],"Missing Department")</f>
        <v>Inventory</v>
      </c>
      <c r="O755" s="12">
        <v>7</v>
      </c>
      <c r="P755" s="13">
        <v>78.75</v>
      </c>
      <c r="Q755" s="12">
        <v>10</v>
      </c>
      <c r="R755" s="13">
        <v>55.12</v>
      </c>
      <c r="S755" s="13">
        <v>496.13</v>
      </c>
      <c r="T755" s="13">
        <v>379.75</v>
      </c>
      <c r="U755" s="13">
        <v>116.38</v>
      </c>
      <c r="V755" s="12" t="s">
        <v>47</v>
      </c>
      <c r="W755" s="12" t="s">
        <v>24</v>
      </c>
      <c r="X755" s="12" t="s">
        <v>25</v>
      </c>
      <c r="Y755" s="12" t="s">
        <v>898</v>
      </c>
      <c r="Z755" s="12" t="s">
        <v>49</v>
      </c>
    </row>
    <row r="756" spans="1:26" x14ac:dyDescent="0.3">
      <c r="A756" s="14" t="s">
        <v>4167</v>
      </c>
      <c r="B756" s="15">
        <v>45844</v>
      </c>
      <c r="C756" s="16" t="s">
        <v>2053</v>
      </c>
      <c r="D756" s="16" t="str">
        <f>_xlfn.XLOOKUP(Sales_Transactions!$C756,Customer!$A$2:$A$701,Customer!$B$2:$B$701,"Missing")</f>
        <v>Thiru Nair</v>
      </c>
      <c r="E756" s="38" t="str">
        <f>_xlfn.XLOOKUP(Table14[[#This Row],[Customer_ID]],Table10[Customer_ID],Table10[Membership],"Missing Membership")</f>
        <v>Bronze</v>
      </c>
      <c r="F756" s="14" t="s">
        <v>1193</v>
      </c>
      <c r="G756" s="16" t="str">
        <f>_xlfn.XLOOKUP(Sales_Transactions!$F756,Products!$A$2:$A$151,Products!$B$2:$B$151,"missing product")</f>
        <v>Idhayam Groundnut Oil 2kg</v>
      </c>
      <c r="H756" s="16" t="str">
        <f>_xlfn.XLOOKUP(Sales_Transactions!$F756,Table9[Product_ID],Table9[Category],"Missing Catogory")</f>
        <v>Oil</v>
      </c>
      <c r="I756" s="16" t="s">
        <v>1232</v>
      </c>
      <c r="J756" s="16" t="str">
        <f>_xlfn.XLOOKUP(Sales_Transactions!$I756,Store!$A$2:$A$181,Store!$B$2:$B$181,"Missing Store")</f>
        <v>FreshMart Tiruppur Towers</v>
      </c>
      <c r="K756" s="16" t="str">
        <f>_xlfn.XLOOKUP(Sales_Transactions!$I756,Store!$A$2:$A$181,Store!$D$2:$D$181,"East")</f>
        <v>South</v>
      </c>
      <c r="L756" s="16" t="s">
        <v>928</v>
      </c>
      <c r="M756" s="16" t="s">
        <v>6368</v>
      </c>
      <c r="N756" s="16" t="str">
        <f>_xlfn.XLOOKUP(Sales_Transactions!$L756,Table12[Employee_ID],Table12[Department],"Missing Department")</f>
        <v>Billing</v>
      </c>
      <c r="O756" s="16">
        <v>4</v>
      </c>
      <c r="P756" s="17">
        <v>109.69</v>
      </c>
      <c r="Q756" s="16">
        <v>15</v>
      </c>
      <c r="R756" s="17">
        <v>65.81</v>
      </c>
      <c r="S756" s="17">
        <v>428.89</v>
      </c>
      <c r="T756" s="17">
        <v>371.84</v>
      </c>
      <c r="U756" s="17">
        <v>57.05</v>
      </c>
      <c r="V756" s="16" t="s">
        <v>47</v>
      </c>
      <c r="W756" s="16" t="s">
        <v>24</v>
      </c>
      <c r="X756" s="16" t="s">
        <v>25</v>
      </c>
      <c r="Y756" s="16" t="s">
        <v>2152</v>
      </c>
      <c r="Z756" s="16" t="s">
        <v>27</v>
      </c>
    </row>
    <row r="757" spans="1:26" x14ac:dyDescent="0.3">
      <c r="A757" s="10" t="s">
        <v>4172</v>
      </c>
      <c r="B757" s="11">
        <v>46038</v>
      </c>
      <c r="C757" s="12" t="s">
        <v>2381</v>
      </c>
      <c r="D757" s="12" t="str">
        <f>_xlfn.XLOOKUP(Sales_Transactions!$C757,Customer!$A$2:$A$701,Customer!$B$2:$B$701,"Missing")</f>
        <v>Hemalatha Gounder</v>
      </c>
      <c r="E757" s="39" t="str">
        <f>_xlfn.XLOOKUP(Table14[[#This Row],[Customer_ID]],Table10[Customer_ID],Table10[Membership],"Missing Membership")</f>
        <v>Silver</v>
      </c>
      <c r="F757" s="10" t="s">
        <v>565</v>
      </c>
      <c r="G757" s="12" t="str">
        <f>_xlfn.XLOOKUP(Sales_Transactions!$F757,Products!$A$2:$A$151,Products!$B$2:$B$151,"missing product")</f>
        <v>Lays Namkeen 200g</v>
      </c>
      <c r="H757" s="12" t="str">
        <f>_xlfn.XLOOKUP(Sales_Transactions!$F757,Table9[Product_ID],Table9[Category],"Missing Catogory")</f>
        <v>Snacks</v>
      </c>
      <c r="I757" s="12" t="s">
        <v>2590</v>
      </c>
      <c r="J757" s="12" t="str">
        <f>_xlfn.XLOOKUP(Sales_Transactions!$I757,Store!$A$2:$A$181,Store!$B$2:$B$181,"Missing Store")</f>
        <v>FreshMart Surat Towers</v>
      </c>
      <c r="K757" s="12" t="str">
        <f>_xlfn.XLOOKUP(Sales_Transactions!$I757,Store!$A$2:$A$181,Store!$D$2:$D$181,"East")</f>
        <v>West</v>
      </c>
      <c r="L757" s="12" t="s">
        <v>1039</v>
      </c>
      <c r="M757" s="12" t="s">
        <v>6147</v>
      </c>
      <c r="N757" s="12" t="str">
        <f>_xlfn.XLOOKUP(Sales_Transactions!$L757,Table12[Employee_ID],Table12[Department],"Missing Department")</f>
        <v>Sales</v>
      </c>
      <c r="O757" s="12">
        <v>3</v>
      </c>
      <c r="P757" s="13">
        <v>328.59</v>
      </c>
      <c r="Q757" s="12">
        <v>0</v>
      </c>
      <c r="R757" s="13">
        <v>0</v>
      </c>
      <c r="S757" s="13">
        <v>985.77</v>
      </c>
      <c r="T757" s="13">
        <v>766.47</v>
      </c>
      <c r="U757" s="13">
        <v>219.3</v>
      </c>
      <c r="V757" s="12" t="s">
        <v>47</v>
      </c>
      <c r="W757" s="12" t="s">
        <v>24</v>
      </c>
      <c r="X757" s="12" t="s">
        <v>25</v>
      </c>
      <c r="Y757" s="12" t="s">
        <v>3282</v>
      </c>
      <c r="Z757" s="12" t="s">
        <v>49</v>
      </c>
    </row>
    <row r="758" spans="1:26" x14ac:dyDescent="0.3">
      <c r="A758" s="14" t="s">
        <v>4175</v>
      </c>
      <c r="B758" s="15">
        <v>45962</v>
      </c>
      <c r="C758" s="16" t="s">
        <v>4176</v>
      </c>
      <c r="D758" s="16" t="str">
        <f>_xlfn.XLOOKUP(Sales_Transactions!$C758,Customer!$A$2:$A$701,Customer!$B$2:$B$701,"Missing")</f>
        <v>Bharath Krishnan</v>
      </c>
      <c r="E758" s="38" t="str">
        <f>_xlfn.XLOOKUP(Table14[[#This Row],[Customer_ID]],Table10[Customer_ID],Table10[Membership],"Missing Membership")</f>
        <v>Bronze</v>
      </c>
      <c r="F758" s="14" t="s">
        <v>332</v>
      </c>
      <c r="G758" s="16" t="str">
        <f>_xlfn.XLOOKUP(Sales_Transactions!$F758,Products!$A$2:$A$151,Products!$B$2:$B$151,"missing product")</f>
        <v>ITC Frozen Snacks 250ml</v>
      </c>
      <c r="H758" s="16" t="str">
        <f>_xlfn.XLOOKUP(Sales_Transactions!$F758,Table9[Product_ID],Table9[Category],"Missing Catogory")</f>
        <v>Frozen Foods</v>
      </c>
      <c r="I758" s="16" t="s">
        <v>21</v>
      </c>
      <c r="J758" s="16" t="str">
        <f>_xlfn.XLOOKUP(Sales_Transactions!$I758,Store!$A$2:$A$181,Store!$B$2:$B$181,"Missing Store")</f>
        <v>FreshMart Madurai Arcade</v>
      </c>
      <c r="K758" s="16" t="str">
        <f>_xlfn.XLOOKUP(Sales_Transactions!$I758,Store!$A$2:$A$181,Store!$D$2:$D$181,"East")</f>
        <v>South</v>
      </c>
      <c r="L758" s="16" t="s">
        <v>1714</v>
      </c>
      <c r="M758" s="16" t="s">
        <v>5067</v>
      </c>
      <c r="N758" s="16" t="str">
        <f>_xlfn.XLOOKUP(Sales_Transactions!$L758,Table12[Employee_ID],Table12[Department],"Missing Department")</f>
        <v>Sales</v>
      </c>
      <c r="O758" s="16">
        <v>4</v>
      </c>
      <c r="P758" s="17">
        <v>245.32</v>
      </c>
      <c r="Q758" s="16">
        <v>5</v>
      </c>
      <c r="R758" s="17">
        <v>49.06</v>
      </c>
      <c r="S758" s="17">
        <v>1072.05</v>
      </c>
      <c r="T758" s="17">
        <v>837.52</v>
      </c>
      <c r="U758" s="17">
        <v>234.53</v>
      </c>
      <c r="V758" s="16" t="s">
        <v>47</v>
      </c>
      <c r="W758" s="16" t="s">
        <v>24</v>
      </c>
      <c r="X758" s="16" t="s">
        <v>25</v>
      </c>
      <c r="Y758" s="16" t="s">
        <v>2261</v>
      </c>
      <c r="Z758" s="16" t="s">
        <v>27</v>
      </c>
    </row>
    <row r="759" spans="1:26" x14ac:dyDescent="0.3">
      <c r="A759" s="10" t="s">
        <v>4179</v>
      </c>
      <c r="B759" s="11">
        <v>45904</v>
      </c>
      <c r="C759" s="12" t="s">
        <v>526</v>
      </c>
      <c r="D759" s="12" t="str">
        <f>_xlfn.XLOOKUP(Sales_Transactions!$C759,Customer!$A$2:$A$701,Customer!$B$2:$B$701,"Missing")</f>
        <v>Bharath Mudaliar</v>
      </c>
      <c r="E759" s="39" t="str">
        <f>_xlfn.XLOOKUP(Table14[[#This Row],[Customer_ID]],Table10[Customer_ID],Table10[Membership],"Missing Membership")</f>
        <v>Silver</v>
      </c>
      <c r="F759" s="10" t="s">
        <v>453</v>
      </c>
      <c r="G759" s="12" t="str">
        <f>_xlfn.XLOOKUP(Sales_Transactions!$F759,Products!$A$2:$A$151,Products!$B$2:$B$151,"missing product")</f>
        <v>Local Farm Fresh Vegetables 250ml v2</v>
      </c>
      <c r="H759" s="12" t="str">
        <f>_xlfn.XLOOKUP(Sales_Transactions!$F759,Table9[Product_ID],Table9[Category],"Missing Catogory")</f>
        <v>Vegetables</v>
      </c>
      <c r="I759" s="12" t="s">
        <v>1742</v>
      </c>
      <c r="J759" s="12" t="str">
        <f>_xlfn.XLOOKUP(Sales_Transactions!$I759,Store!$A$2:$A$181,Store!$B$2:$B$181,"Missing Store")</f>
        <v>FreshMart Lucknow Arcade</v>
      </c>
      <c r="K759" s="12" t="str">
        <f>_xlfn.XLOOKUP(Sales_Transactions!$I759,Store!$A$2:$A$181,Store!$D$2:$D$181,"East")</f>
        <v>North</v>
      </c>
      <c r="L759" s="12" t="s">
        <v>1743</v>
      </c>
      <c r="M759" s="12" t="s">
        <v>6364</v>
      </c>
      <c r="N759" s="12" t="str">
        <f>_xlfn.XLOOKUP(Sales_Transactions!$L759,Table12[Employee_ID],Table12[Department],"Missing Department")</f>
        <v>HR</v>
      </c>
      <c r="O759" s="12">
        <v>5</v>
      </c>
      <c r="P759" s="13">
        <v>365.92</v>
      </c>
      <c r="Q759" s="12">
        <v>5</v>
      </c>
      <c r="R759" s="13">
        <v>91.48</v>
      </c>
      <c r="S759" s="13">
        <v>1738.12</v>
      </c>
      <c r="T759" s="13">
        <v>1551.9</v>
      </c>
      <c r="U759" s="13">
        <v>186.22</v>
      </c>
      <c r="V759" s="12" t="s">
        <v>47</v>
      </c>
      <c r="W759" s="12" t="s">
        <v>24</v>
      </c>
      <c r="X759" s="12" t="s">
        <v>25</v>
      </c>
      <c r="Y759" s="12" t="s">
        <v>3775</v>
      </c>
      <c r="Z759" s="12" t="s">
        <v>49</v>
      </c>
    </row>
    <row r="760" spans="1:26" x14ac:dyDescent="0.3">
      <c r="A760" s="14" t="s">
        <v>4203</v>
      </c>
      <c r="B760" s="15">
        <v>46056</v>
      </c>
      <c r="C760" s="16" t="s">
        <v>1167</v>
      </c>
      <c r="D760" s="16" t="str">
        <f>_xlfn.XLOOKUP(Sales_Transactions!$C760,Customer!$A$2:$A$701,Customer!$B$2:$B$701,"Missing")</f>
        <v>Kalpana Gounder</v>
      </c>
      <c r="E760" s="38" t="str">
        <f>_xlfn.XLOOKUP(Table14[[#This Row],[Customer_ID]],Table10[Customer_ID],Table10[Membership],"Missing Membership")</f>
        <v>Gold</v>
      </c>
      <c r="F760" s="14" t="s">
        <v>147</v>
      </c>
      <c r="G760" s="16" t="str">
        <f>_xlfn.XLOOKUP(Sales_Transactions!$F760,Products!$A$2:$A$151,Products!$B$2:$B$151,"missing product")</f>
        <v>Pepsi Tea 200g</v>
      </c>
      <c r="H760" s="16" t="str">
        <f>_xlfn.XLOOKUP(Sales_Transactions!$F760,Table9[Product_ID],Table9[Category],"Missing Catogory")</f>
        <v>Beverages</v>
      </c>
      <c r="I760" s="16" t="s">
        <v>1092</v>
      </c>
      <c r="J760" s="16" t="str">
        <f>_xlfn.XLOOKUP(Sales_Transactions!$I760,Store!$A$2:$A$181,Store!$B$2:$B$181,"Missing Store")</f>
        <v>FreshMart Surat Arcade</v>
      </c>
      <c r="K760" s="16" t="str">
        <f>_xlfn.XLOOKUP(Sales_Transactions!$I760,Store!$A$2:$A$181,Store!$D$2:$D$181,"East")</f>
        <v>West</v>
      </c>
      <c r="L760" s="16" t="s">
        <v>576</v>
      </c>
      <c r="M760" s="16" t="s">
        <v>6246</v>
      </c>
      <c r="N760" s="16" t="str">
        <f>_xlfn.XLOOKUP(Sales_Transactions!$L760,Table12[Employee_ID],Table12[Department],"Missing Department")</f>
        <v>Inventory</v>
      </c>
      <c r="O760" s="16">
        <v>8</v>
      </c>
      <c r="P760" s="17">
        <v>373.95</v>
      </c>
      <c r="Q760" s="16">
        <v>5</v>
      </c>
      <c r="R760" s="17">
        <v>149.58000000000001</v>
      </c>
      <c r="S760" s="17">
        <v>2842.02</v>
      </c>
      <c r="T760" s="17">
        <v>2089.7600000000002</v>
      </c>
      <c r="U760" s="17">
        <v>752.26</v>
      </c>
      <c r="V760" s="16" t="s">
        <v>47</v>
      </c>
      <c r="W760" s="16" t="s">
        <v>24</v>
      </c>
      <c r="X760" s="16" t="s">
        <v>55</v>
      </c>
      <c r="Y760" s="16" t="s">
        <v>618</v>
      </c>
      <c r="Z760" s="16" t="s">
        <v>49</v>
      </c>
    </row>
    <row r="761" spans="1:26" x14ac:dyDescent="0.3">
      <c r="A761" s="10" t="s">
        <v>2218</v>
      </c>
      <c r="B761" s="11">
        <v>45952</v>
      </c>
      <c r="C761" s="12" t="s">
        <v>1234</v>
      </c>
      <c r="D761" s="12" t="str">
        <f>_xlfn.XLOOKUP(Sales_Transactions!$C761,Customer!$A$2:$A$701,Customer!$B$2:$B$701,"Missing")</f>
        <v>Sudha Menon</v>
      </c>
      <c r="E761" s="39" t="str">
        <f>_xlfn.XLOOKUP(Table14[[#This Row],[Customer_ID]],Table10[Customer_ID],Table10[Membership],"Missing Membership")</f>
        <v>Silver</v>
      </c>
      <c r="F761" s="10" t="s">
        <v>186</v>
      </c>
      <c r="G761" s="12" t="str">
        <f>_xlfn.XLOOKUP(Sales_Transactions!$F761,Products!$A$2:$A$151,Products!$B$2:$B$151,"missing product")</f>
        <v>Bisleri Soft Drinks 2kg</v>
      </c>
      <c r="H761" s="12" t="str">
        <f>_xlfn.XLOOKUP(Sales_Transactions!$F761,Table9[Product_ID],Table9[Category],"Missing Catogory")</f>
        <v>Beverages</v>
      </c>
      <c r="I761" s="12" t="s">
        <v>309</v>
      </c>
      <c r="J761" s="12" t="str">
        <f>_xlfn.XLOOKUP(Sales_Transactions!$I761,Store!$A$2:$A$181,Store!$B$2:$B$181,"Missing Store")</f>
        <v>FreshMart Madurai Gardens</v>
      </c>
      <c r="K761" s="12" t="str">
        <f>_xlfn.XLOOKUP(Sales_Transactions!$I761,Store!$A$2:$A$181,Store!$D$2:$D$181,"East")</f>
        <v>South</v>
      </c>
      <c r="L761" s="12" t="s">
        <v>310</v>
      </c>
      <c r="M761" s="12" t="s">
        <v>6323</v>
      </c>
      <c r="N761" s="12" t="str">
        <f>_xlfn.XLOOKUP(Sales_Transactions!$L761,Table12[Employee_ID],Table12[Department],"Missing Department")</f>
        <v>Sales</v>
      </c>
      <c r="O761" s="12">
        <v>1</v>
      </c>
      <c r="P761" s="13">
        <v>217.42</v>
      </c>
      <c r="Q761" s="12">
        <v>15</v>
      </c>
      <c r="R761" s="13">
        <v>32.61</v>
      </c>
      <c r="S761" s="13">
        <v>184.81</v>
      </c>
      <c r="T761" s="13">
        <v>177.03</v>
      </c>
      <c r="U761" s="13">
        <v>7.78</v>
      </c>
      <c r="V761" s="12" t="s">
        <v>47</v>
      </c>
      <c r="W761" s="12" t="s">
        <v>24</v>
      </c>
      <c r="X761" s="12" t="s">
        <v>55</v>
      </c>
      <c r="Y761" s="12" t="s">
        <v>2406</v>
      </c>
      <c r="Z761" s="12" t="s">
        <v>49</v>
      </c>
    </row>
    <row r="762" spans="1:26" x14ac:dyDescent="0.3">
      <c r="A762" s="14" t="s">
        <v>4213</v>
      </c>
      <c r="B762" s="15">
        <v>45857</v>
      </c>
      <c r="C762" s="16" t="s">
        <v>476</v>
      </c>
      <c r="D762" s="16" t="str">
        <f>_xlfn.XLOOKUP(Sales_Transactions!$C762,Customer!$A$2:$A$701,Customer!$B$2:$B$701,"Missing")</f>
        <v>Ramesh Devi</v>
      </c>
      <c r="E762" s="38" t="str">
        <f>_xlfn.XLOOKUP(Table14[[#This Row],[Customer_ID]],Table10[Customer_ID],Table10[Membership],"Missing Membership")</f>
        <v>Gold</v>
      </c>
      <c r="F762" s="14" t="s">
        <v>275</v>
      </c>
      <c r="G762" s="16" t="str">
        <f>_xlfn.XLOOKUP(Sales_Transactions!$F762,Products!$A$2:$A$151,Products!$B$2:$B$151,"missing product")</f>
        <v>Parle Namkeen 500g</v>
      </c>
      <c r="H762" s="16" t="str">
        <f>_xlfn.XLOOKUP(Sales_Transactions!$F762,Table9[Product_ID],Table9[Category],"Missing Catogory")</f>
        <v>Snacks</v>
      </c>
      <c r="I762" s="16" t="s">
        <v>142</v>
      </c>
      <c r="J762" s="16" t="str">
        <f>_xlfn.XLOOKUP(Sales_Transactions!$I762,Store!$A$2:$A$181,Store!$B$2:$B$181,"Missing Store")</f>
        <v>FreshMart Coimbatore Heights</v>
      </c>
      <c r="K762" s="16" t="str">
        <f>_xlfn.XLOOKUP(Sales_Transactions!$I762,Store!$A$2:$A$181,Store!$D$2:$D$181,"East")</f>
        <v>South</v>
      </c>
      <c r="L762" s="16" t="s">
        <v>143</v>
      </c>
      <c r="M762" s="16" t="s">
        <v>6243</v>
      </c>
      <c r="N762" s="16" t="str">
        <f>_xlfn.XLOOKUP(Sales_Transactions!$L762,Table12[Employee_ID],Table12[Department],"Missing Department")</f>
        <v>Sales</v>
      </c>
      <c r="O762" s="16">
        <v>6</v>
      </c>
      <c r="P762" s="17">
        <v>53.72</v>
      </c>
      <c r="Q762" s="16">
        <v>0</v>
      </c>
      <c r="R762" s="17">
        <v>0</v>
      </c>
      <c r="S762" s="17">
        <v>370.67</v>
      </c>
      <c r="T762" s="17">
        <v>224.88</v>
      </c>
      <c r="U762" s="17">
        <v>145.79</v>
      </c>
      <c r="V762" s="16" t="s">
        <v>47</v>
      </c>
      <c r="W762" s="16" t="s">
        <v>24</v>
      </c>
      <c r="X762" s="16" t="s">
        <v>25</v>
      </c>
      <c r="Y762" s="16" t="s">
        <v>3988</v>
      </c>
      <c r="Z762" s="16" t="s">
        <v>27</v>
      </c>
    </row>
    <row r="763" spans="1:26" x14ac:dyDescent="0.3">
      <c r="A763" s="10" t="s">
        <v>4218</v>
      </c>
      <c r="B763" s="11">
        <v>45826</v>
      </c>
      <c r="C763" s="12" t="s">
        <v>993</v>
      </c>
      <c r="D763" s="12" t="str">
        <f>_xlfn.XLOOKUP(Sales_Transactions!$C763,Customer!$A$2:$A$701,Customer!$B$2:$B$701,"Missing")</f>
        <v>Karthik Achari</v>
      </c>
      <c r="E763" s="39" t="str">
        <f>_xlfn.XLOOKUP(Table14[[#This Row],[Customer_ID]],Table10[Customer_ID],Table10[Membership],"Missing Membership")</f>
        <v>Gold</v>
      </c>
      <c r="F763" s="10" t="s">
        <v>176</v>
      </c>
      <c r="G763" s="12" t="str">
        <f>_xlfn.XLOOKUP(Sales_Transactions!$F763,Products!$A$2:$A$151,Products!$B$2:$B$151,"missing product")</f>
        <v>Organic Fresh Fresh Vegetables Pack</v>
      </c>
      <c r="H763" s="12" t="str">
        <f>_xlfn.XLOOKUP(Sales_Transactions!$F763,Table9[Product_ID],Table9[Category],"Missing Catogory")</f>
        <v>Vegetables</v>
      </c>
      <c r="I763" s="12" t="s">
        <v>1161</v>
      </c>
      <c r="J763" s="12" t="str">
        <f>_xlfn.XLOOKUP(Sales_Transactions!$I763,Store!$A$2:$A$181,Store!$B$2:$B$181,"Missing Store")</f>
        <v>FreshMart Lucknow Extension</v>
      </c>
      <c r="K763" s="12" t="str">
        <f>_xlfn.XLOOKUP(Sales_Transactions!$I763,Store!$A$2:$A$181,Store!$D$2:$D$181,"East")</f>
        <v>North</v>
      </c>
      <c r="L763" s="12" t="s">
        <v>115</v>
      </c>
      <c r="M763" s="12" t="s">
        <v>6229</v>
      </c>
      <c r="N763" s="12" t="str">
        <f>_xlfn.XLOOKUP(Sales_Transactions!$L763,Table12[Employee_ID],Table12[Department],"Missing Department")</f>
        <v>Sales</v>
      </c>
      <c r="O763" s="12">
        <v>7</v>
      </c>
      <c r="P763" s="13">
        <v>399.42</v>
      </c>
      <c r="Q763" s="12">
        <v>0</v>
      </c>
      <c r="R763" s="13">
        <v>0</v>
      </c>
      <c r="S763" s="13">
        <v>2795.94</v>
      </c>
      <c r="T763" s="13">
        <v>2123.87</v>
      </c>
      <c r="U763" s="13">
        <v>672.07</v>
      </c>
      <c r="V763" s="12" t="s">
        <v>47</v>
      </c>
      <c r="W763" s="12" t="s">
        <v>24</v>
      </c>
      <c r="X763" s="12" t="s">
        <v>55</v>
      </c>
      <c r="Y763" s="12" t="s">
        <v>2228</v>
      </c>
      <c r="Z763" s="12" t="s">
        <v>49</v>
      </c>
    </row>
    <row r="764" spans="1:26" x14ac:dyDescent="0.3">
      <c r="A764" s="14" t="s">
        <v>4226</v>
      </c>
      <c r="B764" s="15">
        <v>45951</v>
      </c>
      <c r="C764" s="16" t="s">
        <v>43</v>
      </c>
      <c r="D764" s="16" t="str">
        <f>_xlfn.XLOOKUP(Sales_Transactions!$C764,Customer!$A$2:$A$701,Customer!$B$2:$B$701,"Missing")</f>
        <v>Lokesh Chandran</v>
      </c>
      <c r="E764" s="38" t="str">
        <f>_xlfn.XLOOKUP(Table14[[#This Row],[Customer_ID]],Table10[Customer_ID],Table10[Membership],"Missing Membership")</f>
        <v>Silver</v>
      </c>
      <c r="F764" s="14" t="s">
        <v>1648</v>
      </c>
      <c r="G764" s="16" t="str">
        <f>_xlfn.XLOOKUP(Sales_Transactions!$F764,Products!$A$2:$A$151,Products!$B$2:$B$151,"missing product")</f>
        <v>Patanjali Shampoo 2kg</v>
      </c>
      <c r="H764" s="16" t="str">
        <f>_xlfn.XLOOKUP(Sales_Transactions!$F764,Table9[Product_ID],Table9[Category],"Missing Catogory")</f>
        <v>Personal Care</v>
      </c>
      <c r="I764" s="16" t="s">
        <v>31</v>
      </c>
      <c r="J764" s="16" t="str">
        <f>_xlfn.XLOOKUP(Sales_Transactions!$I764,Store!$A$2:$A$181,Store!$B$2:$B$181,"Missing Store")</f>
        <v>FreshMart Salem Bypass</v>
      </c>
      <c r="K764" s="16" t="str">
        <f>_xlfn.XLOOKUP(Sales_Transactions!$I764,Store!$A$2:$A$181,Store!$D$2:$D$181,"East")</f>
        <v>South</v>
      </c>
      <c r="L764" s="16" t="s">
        <v>32</v>
      </c>
      <c r="M764" s="16" t="s">
        <v>6219</v>
      </c>
      <c r="N764" s="16" t="str">
        <f>_xlfn.XLOOKUP(Sales_Transactions!$L764,Table12[Employee_ID],Table12[Department],"Missing Department")</f>
        <v>Store Manager</v>
      </c>
      <c r="O764" s="16">
        <v>2</v>
      </c>
      <c r="P764" s="17">
        <v>232.2</v>
      </c>
      <c r="Q764" s="16">
        <v>10</v>
      </c>
      <c r="R764" s="17">
        <v>46.44</v>
      </c>
      <c r="S764" s="17">
        <v>417.96</v>
      </c>
      <c r="T764" s="17">
        <v>321.95999999999998</v>
      </c>
      <c r="U764" s="17">
        <v>96</v>
      </c>
      <c r="V764" s="16" t="s">
        <v>47</v>
      </c>
      <c r="W764" s="16" t="s">
        <v>24</v>
      </c>
      <c r="X764" s="16" t="s">
        <v>55</v>
      </c>
      <c r="Y764" s="16" t="s">
        <v>3102</v>
      </c>
      <c r="Z764" s="16" t="s">
        <v>49</v>
      </c>
    </row>
    <row r="765" spans="1:26" x14ac:dyDescent="0.3">
      <c r="A765" s="10" t="s">
        <v>4235</v>
      </c>
      <c r="B765" s="11">
        <v>45805</v>
      </c>
      <c r="C765" s="12" t="s">
        <v>1768</v>
      </c>
      <c r="D765" s="12" t="str">
        <f>_xlfn.XLOOKUP(Sales_Transactions!$C765,Customer!$A$2:$A$701,Customer!$B$2:$B$701,"Missing")</f>
        <v>Hariharan Raj</v>
      </c>
      <c r="E765" s="39" t="str">
        <f>_xlfn.XLOOKUP(Table14[[#This Row],[Customer_ID]],Table10[Customer_ID],Table10[Membership],"Missing Membership")</f>
        <v>Bronze</v>
      </c>
      <c r="F765" s="10" t="s">
        <v>176</v>
      </c>
      <c r="G765" s="12" t="str">
        <f>_xlfn.XLOOKUP(Sales_Transactions!$F765,Products!$A$2:$A$151,Products!$B$2:$B$151,"missing product")</f>
        <v>Organic Fresh Fresh Vegetables Pack</v>
      </c>
      <c r="H765" s="12" t="str">
        <f>_xlfn.XLOOKUP(Sales_Transactions!$F765,Table9[Product_ID],Table9[Category],"Missing Catogory")</f>
        <v>Vegetables</v>
      </c>
      <c r="I765" s="12" t="s">
        <v>1816</v>
      </c>
      <c r="J765" s="12" t="str">
        <f>_xlfn.XLOOKUP(Sales_Transactions!$I765,Store!$A$2:$A$181,Store!$B$2:$B$181,"Missing Store")</f>
        <v>FreshMart Lucknow Junction</v>
      </c>
      <c r="K765" s="12" t="str">
        <f>_xlfn.XLOOKUP(Sales_Transactions!$I765,Store!$A$2:$A$181,Store!$D$2:$D$181,"East")</f>
        <v>North</v>
      </c>
      <c r="L765" s="12" t="s">
        <v>1289</v>
      </c>
      <c r="M765" s="12" t="s">
        <v>5594</v>
      </c>
      <c r="N765" s="12" t="str">
        <f>_xlfn.XLOOKUP(Sales_Transactions!$L765,Table12[Employee_ID],Table12[Department],"Missing Department")</f>
        <v>Cashier</v>
      </c>
      <c r="O765" s="12">
        <v>4</v>
      </c>
      <c r="P765" s="13">
        <v>355.64</v>
      </c>
      <c r="Q765" s="12">
        <v>0</v>
      </c>
      <c r="R765" s="13">
        <v>0</v>
      </c>
      <c r="S765" s="13">
        <v>1422.56</v>
      </c>
      <c r="T765" s="13">
        <v>1213.6400000000001</v>
      </c>
      <c r="U765" s="13">
        <v>208.92</v>
      </c>
      <c r="V765" s="12" t="s">
        <v>47</v>
      </c>
      <c r="W765" s="12" t="s">
        <v>24</v>
      </c>
      <c r="X765" s="12" t="s">
        <v>25</v>
      </c>
      <c r="Y765" s="12" t="s">
        <v>1146</v>
      </c>
      <c r="Z765" s="12" t="s">
        <v>49</v>
      </c>
    </row>
    <row r="766" spans="1:26" x14ac:dyDescent="0.3">
      <c r="A766" s="14" t="s">
        <v>4236</v>
      </c>
      <c r="B766" s="15">
        <v>45830</v>
      </c>
      <c r="C766" s="16" t="s">
        <v>43</v>
      </c>
      <c r="D766" s="16" t="str">
        <f>_xlfn.XLOOKUP(Sales_Transactions!$C766,Customer!$A$2:$A$701,Customer!$B$2:$B$701,"Missing")</f>
        <v>Lokesh Chandran</v>
      </c>
      <c r="E766" s="38" t="str">
        <f>_xlfn.XLOOKUP(Table14[[#This Row],[Customer_ID]],Table10[Customer_ID],Table10[Membership],"Missing Membership")</f>
        <v>Silver</v>
      </c>
      <c r="F766" s="14" t="s">
        <v>458</v>
      </c>
      <c r="G766" s="16" t="str">
        <f>_xlfn.XLOOKUP(Sales_Transactions!$F766,Products!$A$2:$A$151,Products!$B$2:$B$151,"missing product")</f>
        <v>Organic Fresh Fresh Fruits Combo</v>
      </c>
      <c r="H766" s="16" t="str">
        <f>_xlfn.XLOOKUP(Sales_Transactions!$F766,Table9[Product_ID],Table9[Category],"Missing Catogory")</f>
        <v>Fruits</v>
      </c>
      <c r="I766" s="16" t="s">
        <v>839</v>
      </c>
      <c r="J766" s="16" t="str">
        <f>_xlfn.XLOOKUP(Sales_Transactions!$I766,Store!$A$2:$A$181,Store!$B$2:$B$181,"Missing Store")</f>
        <v>FreshMart Nagpur Arcade</v>
      </c>
      <c r="K766" s="16" t="str">
        <f>_xlfn.XLOOKUP(Sales_Transactions!$I766,Store!$A$2:$A$181,Store!$D$2:$D$181,"East")</f>
        <v>West</v>
      </c>
      <c r="L766" s="16" t="s">
        <v>840</v>
      </c>
      <c r="M766" s="16" t="s">
        <v>6241</v>
      </c>
      <c r="N766" s="16" t="str">
        <f>_xlfn.XLOOKUP(Sales_Transactions!$L766,Table12[Employee_ID],Table12[Department],"Missing Department")</f>
        <v>Operations</v>
      </c>
      <c r="O766" s="16">
        <v>5</v>
      </c>
      <c r="P766" s="17">
        <v>71.290000000000006</v>
      </c>
      <c r="Q766" s="16">
        <v>0</v>
      </c>
      <c r="R766" s="17">
        <v>0</v>
      </c>
      <c r="S766" s="17">
        <v>409.92</v>
      </c>
      <c r="T766" s="17">
        <v>296.85000000000002</v>
      </c>
      <c r="U766" s="17">
        <v>113.07</v>
      </c>
      <c r="V766" s="16" t="s">
        <v>47</v>
      </c>
      <c r="W766" s="16" t="s">
        <v>24</v>
      </c>
      <c r="X766" s="16" t="s">
        <v>55</v>
      </c>
      <c r="Y766" s="16" t="s">
        <v>1253</v>
      </c>
      <c r="Z766" s="16" t="s">
        <v>27</v>
      </c>
    </row>
    <row r="767" spans="1:26" x14ac:dyDescent="0.3">
      <c r="A767" s="10" t="s">
        <v>4243</v>
      </c>
      <c r="B767" s="11">
        <v>45813</v>
      </c>
      <c r="C767" s="12" t="s">
        <v>4244</v>
      </c>
      <c r="D767" s="12" t="str">
        <f>_xlfn.XLOOKUP(Sales_Transactions!$C767,Customer!$A$2:$A$701,Customer!$B$2:$B$701,"Missing")</f>
        <v>Mala Gupta</v>
      </c>
      <c r="E767" s="39" t="str">
        <f>_xlfn.XLOOKUP(Table14[[#This Row],[Customer_ID]],Table10[Customer_ID],Table10[Membership],"Missing Membership")</f>
        <v>Bronze</v>
      </c>
      <c r="F767" s="10" t="s">
        <v>885</v>
      </c>
      <c r="G767" s="12" t="str">
        <f>_xlfn.XLOOKUP(Sales_Transactions!$F767,Products!$A$2:$A$151,Products!$B$2:$B$151,"missing product")</f>
        <v>Organic Fresh Fresh Fruits Pack</v>
      </c>
      <c r="H767" s="12" t="str">
        <f>_xlfn.XLOOKUP(Sales_Transactions!$F767,Table9[Product_ID],Table9[Category],"Missing Catogory")</f>
        <v>Fruits</v>
      </c>
      <c r="I767" s="12" t="s">
        <v>583</v>
      </c>
      <c r="J767" s="12" t="str">
        <f>_xlfn.XLOOKUP(Sales_Transactions!$I767,Store!$A$2:$A$181,Store!$B$2:$B$181,"Missing Store")</f>
        <v>FreshMart Nagpur Junction</v>
      </c>
      <c r="K767" s="12" t="str">
        <f>_xlfn.XLOOKUP(Sales_Transactions!$I767,Store!$A$2:$A$181,Store!$D$2:$D$181,"East")</f>
        <v>West</v>
      </c>
      <c r="L767" s="12" t="s">
        <v>2314</v>
      </c>
      <c r="M767" s="12" t="s">
        <v>6205</v>
      </c>
      <c r="N767" s="12" t="str">
        <f>_xlfn.XLOOKUP(Sales_Transactions!$L767,Table12[Employee_ID],Table12[Department],"Missing Department")</f>
        <v>Inventory</v>
      </c>
      <c r="O767" s="12">
        <v>3</v>
      </c>
      <c r="P767" s="13">
        <v>232.92</v>
      </c>
      <c r="Q767" s="12">
        <v>10</v>
      </c>
      <c r="R767" s="13">
        <v>69.88</v>
      </c>
      <c r="S767" s="13">
        <v>628.88</v>
      </c>
      <c r="T767" s="13">
        <v>577.23</v>
      </c>
      <c r="U767" s="13">
        <v>51.65</v>
      </c>
      <c r="V767" s="12" t="s">
        <v>47</v>
      </c>
      <c r="W767" s="12" t="s">
        <v>24</v>
      </c>
      <c r="X767" s="12" t="s">
        <v>55</v>
      </c>
      <c r="Y767" s="12" t="s">
        <v>545</v>
      </c>
      <c r="Z767" s="12" t="s">
        <v>49</v>
      </c>
    </row>
    <row r="768" spans="1:26" x14ac:dyDescent="0.3">
      <c r="A768" s="14" t="s">
        <v>4245</v>
      </c>
      <c r="B768" s="15">
        <v>45872</v>
      </c>
      <c r="C768" s="16" t="s">
        <v>1941</v>
      </c>
      <c r="D768" s="16" t="str">
        <f>_xlfn.XLOOKUP(Sales_Transactions!$C768,Customer!$A$2:$A$701,Customer!$B$2:$B$701,"Missing")</f>
        <v>Kamala Naidu</v>
      </c>
      <c r="E768" s="38" t="str">
        <f>_xlfn.XLOOKUP(Table14[[#This Row],[Customer_ID]],Table10[Customer_ID],Table10[Membership],"Missing Membership")</f>
        <v>Gold</v>
      </c>
      <c r="F768" s="14" t="s">
        <v>264</v>
      </c>
      <c r="G768" s="16" t="str">
        <f>_xlfn.XLOOKUP(Sales_Transactions!$F768,Products!$A$2:$A$151,Products!$B$2:$B$151,"missing product")</f>
        <v>Nescafe Soft Drinks Pack</v>
      </c>
      <c r="H768" s="16" t="str">
        <f>_xlfn.XLOOKUP(Sales_Transactions!$F768,Table9[Product_ID],Table9[Category],"Missing Catogory")</f>
        <v>Beverages</v>
      </c>
      <c r="I768" s="16" t="s">
        <v>1246</v>
      </c>
      <c r="J768" s="16" t="str">
        <f>_xlfn.XLOOKUP(Sales_Transactions!$I768,Store!$A$2:$A$181,Store!$B$2:$B$181,"Missing Store")</f>
        <v>FreshMart Bengaluru Junction</v>
      </c>
      <c r="K768" s="16" t="str">
        <f>_xlfn.XLOOKUP(Sales_Transactions!$I768,Store!$A$2:$A$181,Store!$D$2:$D$181,"East")</f>
        <v>South</v>
      </c>
      <c r="L768" s="16" t="s">
        <v>473</v>
      </c>
      <c r="M768" s="16" t="s">
        <v>6258</v>
      </c>
      <c r="N768" s="16" t="str">
        <f>_xlfn.XLOOKUP(Sales_Transactions!$L768,Table12[Employee_ID],Table12[Department],"Missing Department")</f>
        <v>Cashier</v>
      </c>
      <c r="O768" s="16">
        <v>8</v>
      </c>
      <c r="P768" s="17">
        <v>388.66</v>
      </c>
      <c r="Q768" s="16">
        <v>15</v>
      </c>
      <c r="R768" s="17">
        <v>466.39</v>
      </c>
      <c r="S768" s="17">
        <v>3039.32</v>
      </c>
      <c r="T768" s="17">
        <v>2287.1999999999998</v>
      </c>
      <c r="U768" s="17">
        <v>752.12</v>
      </c>
      <c r="V768" s="16" t="s">
        <v>47</v>
      </c>
      <c r="W768" s="16" t="s">
        <v>24</v>
      </c>
      <c r="X768" s="16" t="s">
        <v>25</v>
      </c>
      <c r="Y768" s="16" t="s">
        <v>1105</v>
      </c>
      <c r="Z768" s="16" t="s">
        <v>27</v>
      </c>
    </row>
    <row r="769" spans="1:26" x14ac:dyDescent="0.3">
      <c r="A769" s="10" t="s">
        <v>4252</v>
      </c>
      <c r="B769" s="11">
        <v>45773</v>
      </c>
      <c r="C769" s="12" t="s">
        <v>1729</v>
      </c>
      <c r="D769" s="12" t="str">
        <f>_xlfn.XLOOKUP(Sales_Transactions!$C769,Customer!$A$2:$A$701,Customer!$B$2:$B$701,"Missing")</f>
        <v>Anitha Reddy</v>
      </c>
      <c r="E769" s="39" t="str">
        <f>_xlfn.XLOOKUP(Table14[[#This Row],[Customer_ID]],Table10[Customer_ID],Table10[Membership],"Missing Membership")</f>
        <v>Gold</v>
      </c>
      <c r="F769" s="10" t="s">
        <v>77</v>
      </c>
      <c r="G769" s="12" t="str">
        <f>_xlfn.XLOOKUP(Sales_Transactions!$F769,Products!$A$2:$A$151,Products!$B$2:$B$151,"missing product")</f>
        <v>India Gate Basmati Rice 250ml</v>
      </c>
      <c r="H769" s="12" t="str">
        <f>_xlfn.XLOOKUP(Sales_Transactions!$F769,Table9[Product_ID],Table9[Category],"Missing Catogory")</f>
        <v>Rice</v>
      </c>
      <c r="I769" s="12" t="s">
        <v>38</v>
      </c>
      <c r="J769" s="12" t="str">
        <f>_xlfn.XLOOKUP(Sales_Transactions!$I769,Store!$A$2:$A$181,Store!$B$2:$B$181,"Missing Store")</f>
        <v>FreshMart Kochi Plaza</v>
      </c>
      <c r="K769" s="12" t="str">
        <f>_xlfn.XLOOKUP(Sales_Transactions!$I769,Store!$A$2:$A$181,Store!$D$2:$D$181,"East")</f>
        <v>South</v>
      </c>
      <c r="L769" s="12" t="s">
        <v>2063</v>
      </c>
      <c r="M769" s="12" t="s">
        <v>6255</v>
      </c>
      <c r="N769" s="12" t="str">
        <f>_xlfn.XLOOKUP(Sales_Transactions!$L769,Table12[Employee_ID],Table12[Department],"Missing Department")</f>
        <v>Store Manager</v>
      </c>
      <c r="O769" s="12">
        <v>6</v>
      </c>
      <c r="P769" s="13">
        <v>143.56</v>
      </c>
      <c r="Q769" s="12">
        <v>0</v>
      </c>
      <c r="R769" s="13">
        <v>0</v>
      </c>
      <c r="S769" s="13">
        <v>990.56</v>
      </c>
      <c r="T769" s="13">
        <v>703.62</v>
      </c>
      <c r="U769" s="13">
        <v>286.94</v>
      </c>
      <c r="V769" s="12" t="s">
        <v>47</v>
      </c>
      <c r="W769" s="12" t="s">
        <v>24</v>
      </c>
      <c r="X769" s="12" t="s">
        <v>55</v>
      </c>
      <c r="Y769" s="12" t="s">
        <v>1585</v>
      </c>
      <c r="Z769" s="12" t="s">
        <v>27</v>
      </c>
    </row>
    <row r="770" spans="1:26" x14ac:dyDescent="0.3">
      <c r="A770" s="14" t="s">
        <v>4258</v>
      </c>
      <c r="B770" s="15">
        <v>46005</v>
      </c>
      <c r="C770" s="16" t="s">
        <v>869</v>
      </c>
      <c r="D770" s="16" t="str">
        <f>_xlfn.XLOOKUP(Sales_Transactions!$C770,Customer!$A$2:$A$701,Customer!$B$2:$B$701,"Missing")</f>
        <v>Gopal Naidu</v>
      </c>
      <c r="E770" s="38" t="str">
        <f>_xlfn.XLOOKUP(Table14[[#This Row],[Customer_ID]],Table10[Customer_ID],Table10[Membership],"Missing Membership")</f>
        <v>Gold</v>
      </c>
      <c r="F770" s="14" t="s">
        <v>665</v>
      </c>
      <c r="G770" s="16" t="str">
        <f>_xlfn.XLOOKUP(Sales_Transactions!$F770,Products!$A$2:$A$151,Products!$B$2:$B$151,"missing product")</f>
        <v>Aachi Ponni Rice 500g</v>
      </c>
      <c r="H770" s="16" t="str">
        <f>_xlfn.XLOOKUP(Sales_Transactions!$F770,Table9[Product_ID],Table9[Category],"Missing Catogory")</f>
        <v>Rice</v>
      </c>
      <c r="I770" s="16" t="s">
        <v>291</v>
      </c>
      <c r="J770" s="16" t="str">
        <f>_xlfn.XLOOKUP(Sales_Transactions!$I770,Store!$A$2:$A$181,Store!$B$2:$B$181,"Missing Store")</f>
        <v>FreshMart Chennai Main Road</v>
      </c>
      <c r="K770" s="16" t="str">
        <f>_xlfn.XLOOKUP(Sales_Transactions!$I770,Store!$A$2:$A$181,Store!$D$2:$D$181,"East")</f>
        <v>South</v>
      </c>
      <c r="L770" s="16" t="s">
        <v>178</v>
      </c>
      <c r="M770" s="16" t="s">
        <v>6178</v>
      </c>
      <c r="N770" s="16" t="str">
        <f>_xlfn.XLOOKUP(Sales_Transactions!$L770,Table12[Employee_ID],Table12[Department],"Missing Department")</f>
        <v>Sales</v>
      </c>
      <c r="O770" s="16">
        <v>3</v>
      </c>
      <c r="P770" s="17">
        <v>387.87</v>
      </c>
      <c r="Q770" s="16">
        <v>0</v>
      </c>
      <c r="R770" s="17">
        <v>0</v>
      </c>
      <c r="S770" s="17">
        <v>1338.15</v>
      </c>
      <c r="T770" s="17">
        <v>959.73</v>
      </c>
      <c r="U770" s="17">
        <v>378.42</v>
      </c>
      <c r="V770" s="16" t="s">
        <v>47</v>
      </c>
      <c r="W770" s="16" t="s">
        <v>24</v>
      </c>
      <c r="X770" s="16" t="s">
        <v>25</v>
      </c>
      <c r="Y770" s="16" t="s">
        <v>1707</v>
      </c>
      <c r="Z770" s="16" t="s">
        <v>27</v>
      </c>
    </row>
    <row r="771" spans="1:26" x14ac:dyDescent="0.3">
      <c r="A771" s="10" t="s">
        <v>4260</v>
      </c>
      <c r="B771" s="11">
        <v>45990</v>
      </c>
      <c r="C771" s="12" t="s">
        <v>2316</v>
      </c>
      <c r="D771" s="12" t="str">
        <f>_xlfn.XLOOKUP(Sales_Transactions!$C771,Customer!$A$2:$A$701,Customer!$B$2:$B$701,"Missing")</f>
        <v>Dhanya Murugan</v>
      </c>
      <c r="E771" s="39" t="str">
        <f>_xlfn.XLOOKUP(Table14[[#This Row],[Customer_ID]],Table10[Customer_ID],Table10[Membership],"Missing Membership")</f>
        <v>Bronze</v>
      </c>
      <c r="F771" s="10" t="s">
        <v>580</v>
      </c>
      <c r="G771" s="12" t="str">
        <f>_xlfn.XLOOKUP(Sales_Transactions!$F771,Products!$A$2:$A$151,Products!$B$2:$B$151,"missing product")</f>
        <v>Coca-Cola Tea 1kg</v>
      </c>
      <c r="H771" s="12" t="str">
        <f>_xlfn.XLOOKUP(Sales_Transactions!$F771,Table9[Product_ID],Table9[Category],"Missing Catogory")</f>
        <v>Beverages</v>
      </c>
      <c r="I771" s="12" t="s">
        <v>1031</v>
      </c>
      <c r="J771" s="12" t="str">
        <f>_xlfn.XLOOKUP(Sales_Transactions!$I771,Store!$A$2:$A$181,Store!$B$2:$B$181,"Missing Store")</f>
        <v>FreshMart Bengaluru Enclave</v>
      </c>
      <c r="K771" s="12" t="str">
        <f>_xlfn.XLOOKUP(Sales_Transactions!$I771,Store!$A$2:$A$181,Store!$D$2:$D$181,"East")</f>
        <v>South</v>
      </c>
      <c r="L771" s="12" t="s">
        <v>1032</v>
      </c>
      <c r="M771" s="12" t="s">
        <v>6407</v>
      </c>
      <c r="N771" s="12" t="str">
        <f>_xlfn.XLOOKUP(Sales_Transactions!$L771,Table12[Employee_ID],Table12[Department],"Missing Department")</f>
        <v>Billing</v>
      </c>
      <c r="O771" s="12">
        <v>2</v>
      </c>
      <c r="P771" s="13">
        <v>139.21</v>
      </c>
      <c r="Q771" s="12">
        <v>10</v>
      </c>
      <c r="R771" s="13">
        <v>27.84</v>
      </c>
      <c r="S771" s="13">
        <v>288.17</v>
      </c>
      <c r="T771" s="13">
        <v>213.98</v>
      </c>
      <c r="U771" s="13">
        <v>74.19</v>
      </c>
      <c r="V771" s="12" t="s">
        <v>47</v>
      </c>
      <c r="W771" s="12" t="s">
        <v>24</v>
      </c>
      <c r="X771" s="12" t="s">
        <v>25</v>
      </c>
      <c r="Y771" s="12" t="s">
        <v>4228</v>
      </c>
      <c r="Z771" s="12" t="s">
        <v>27</v>
      </c>
    </row>
    <row r="772" spans="1:26" x14ac:dyDescent="0.3">
      <c r="A772" s="14" t="s">
        <v>4266</v>
      </c>
      <c r="B772" s="15">
        <v>46052</v>
      </c>
      <c r="C772" s="16" t="s">
        <v>738</v>
      </c>
      <c r="D772" s="16" t="str">
        <f>_xlfn.XLOOKUP(Sales_Transactions!$C772,Customer!$A$2:$A$701,Customer!$B$2:$B$701,"Missing")</f>
        <v>Balaji Sekar</v>
      </c>
      <c r="E772" s="38" t="str">
        <f>_xlfn.XLOOKUP(Table14[[#This Row],[Customer_ID]],Table10[Customer_ID],Table10[Membership],"Missing Membership")</f>
        <v>Silver</v>
      </c>
      <c r="F772" s="14" t="s">
        <v>405</v>
      </c>
      <c r="G772" s="16" t="str">
        <f>_xlfn.XLOOKUP(Sales_Transactions!$F772,Products!$A$2:$A$151,Products!$B$2:$B$151,"missing product")</f>
        <v>Britannia Buns Pack</v>
      </c>
      <c r="H772" s="16" t="str">
        <f>_xlfn.XLOOKUP(Sales_Transactions!$F772,Table9[Product_ID],Table9[Category],"Missing Catogory")</f>
        <v>Bakery</v>
      </c>
      <c r="I772" s="16" t="s">
        <v>638</v>
      </c>
      <c r="J772" s="16" t="str">
        <f>_xlfn.XLOOKUP(Sales_Transactions!$I772,Store!$A$2:$A$181,Store!$B$2:$B$181,"Missing Store")</f>
        <v>FreshMart Erode Crossing</v>
      </c>
      <c r="K772" s="16" t="str">
        <f>_xlfn.XLOOKUP(Sales_Transactions!$I772,Store!$A$2:$A$181,Store!$D$2:$D$181,"East")</f>
        <v>South</v>
      </c>
      <c r="L772" s="16" t="s">
        <v>1026</v>
      </c>
      <c r="M772" s="16" t="s">
        <v>6307</v>
      </c>
      <c r="N772" s="16" t="str">
        <f>_xlfn.XLOOKUP(Sales_Transactions!$L772,Table12[Employee_ID],Table12[Department],"Missing Department")</f>
        <v>Sales</v>
      </c>
      <c r="O772" s="16">
        <v>5</v>
      </c>
      <c r="P772" s="17">
        <v>440.5</v>
      </c>
      <c r="Q772" s="16">
        <v>15</v>
      </c>
      <c r="R772" s="17">
        <v>330.38</v>
      </c>
      <c r="S772" s="17">
        <v>1872.12</v>
      </c>
      <c r="T772" s="17">
        <v>1270.25</v>
      </c>
      <c r="U772" s="17">
        <v>601.87</v>
      </c>
      <c r="V772" s="16" t="s">
        <v>47</v>
      </c>
      <c r="W772" s="16" t="s">
        <v>24</v>
      </c>
      <c r="X772" s="16" t="s">
        <v>25</v>
      </c>
      <c r="Y772" s="16" t="s">
        <v>1764</v>
      </c>
      <c r="Z772" s="16" t="s">
        <v>49</v>
      </c>
    </row>
    <row r="773" spans="1:26" x14ac:dyDescent="0.3">
      <c r="A773" s="10" t="s">
        <v>4276</v>
      </c>
      <c r="B773" s="11">
        <v>45856</v>
      </c>
      <c r="C773" s="12" t="s">
        <v>279</v>
      </c>
      <c r="D773" s="12" t="str">
        <f>_xlfn.XLOOKUP(Sales_Transactions!$C773,Customer!$A$2:$A$701,Customer!$B$2:$B$701,"Missing")</f>
        <v>Chandran Prabhu</v>
      </c>
      <c r="E773" s="39" t="str">
        <f>_xlfn.XLOOKUP(Table14[[#This Row],[Customer_ID]],Table10[Customer_ID],Table10[Membership],"Missing Membership")</f>
        <v>Silver</v>
      </c>
      <c r="F773" s="10" t="s">
        <v>1473</v>
      </c>
      <c r="G773" s="12" t="str">
        <f>_xlfn.XLOOKUP(Sales_Transactions!$F773,Products!$A$2:$A$151,Products!$B$2:$B$151,"missing product")</f>
        <v>Fortune Gingelly Oil 200g</v>
      </c>
      <c r="H773" s="12" t="str">
        <f>_xlfn.XLOOKUP(Sales_Transactions!$F773,Table9[Product_ID],Table9[Category],"Missing Catogory")</f>
        <v>Oil</v>
      </c>
      <c r="I773" s="12" t="s">
        <v>1232</v>
      </c>
      <c r="J773" s="12" t="str">
        <f>_xlfn.XLOOKUP(Sales_Transactions!$I773,Store!$A$2:$A$181,Store!$B$2:$B$181,"Missing Store")</f>
        <v>FreshMart Tiruppur Towers</v>
      </c>
      <c r="K773" s="12" t="str">
        <f>_xlfn.XLOOKUP(Sales_Transactions!$I773,Store!$A$2:$A$181,Store!$D$2:$D$181,"East")</f>
        <v>South</v>
      </c>
      <c r="L773" s="12" t="s">
        <v>928</v>
      </c>
      <c r="M773" s="12" t="s">
        <v>6368</v>
      </c>
      <c r="N773" s="12" t="str">
        <f>_xlfn.XLOOKUP(Sales_Transactions!$L773,Table12[Employee_ID],Table12[Department],"Missing Department")</f>
        <v>Billing</v>
      </c>
      <c r="O773" s="12">
        <v>4</v>
      </c>
      <c r="P773" s="13">
        <v>183.39</v>
      </c>
      <c r="Q773" s="12">
        <v>5</v>
      </c>
      <c r="R773" s="13">
        <v>36.68</v>
      </c>
      <c r="S773" s="13">
        <v>696.88</v>
      </c>
      <c r="T773" s="13">
        <v>633.72</v>
      </c>
      <c r="U773" s="13">
        <v>63.16</v>
      </c>
      <c r="V773" s="12" t="s">
        <v>47</v>
      </c>
      <c r="W773" s="12" t="s">
        <v>345</v>
      </c>
      <c r="X773" s="12" t="s">
        <v>25</v>
      </c>
      <c r="Y773" s="12" t="s">
        <v>3793</v>
      </c>
      <c r="Z773" s="12" t="s">
        <v>49</v>
      </c>
    </row>
    <row r="774" spans="1:26" x14ac:dyDescent="0.3">
      <c r="A774" s="14" t="s">
        <v>4289</v>
      </c>
      <c r="B774" s="15">
        <v>45962</v>
      </c>
      <c r="C774" s="16" t="s">
        <v>1183</v>
      </c>
      <c r="D774" s="16" t="str">
        <f>_xlfn.XLOOKUP(Sales_Transactions!$C774,Customer!$A$2:$A$701,Customer!$B$2:$B$701,"Missing")</f>
        <v>Kavya Raj</v>
      </c>
      <c r="E774" s="38" t="str">
        <f>_xlfn.XLOOKUP(Table14[[#This Row],[Customer_ID]],Table10[Customer_ID],Table10[Membership],"Missing Membership")</f>
        <v>Gold</v>
      </c>
      <c r="F774" s="14" t="s">
        <v>453</v>
      </c>
      <c r="G774" s="16" t="str">
        <f>_xlfn.XLOOKUP(Sales_Transactions!$F774,Products!$A$2:$A$151,Products!$B$2:$B$151,"missing product")</f>
        <v>Local Farm Fresh Vegetables 250ml v2</v>
      </c>
      <c r="H774" s="16" t="str">
        <f>_xlfn.XLOOKUP(Sales_Transactions!$F774,Table9[Product_ID],Table9[Category],"Missing Catogory")</f>
        <v>Vegetables</v>
      </c>
      <c r="I774" s="16" t="s">
        <v>309</v>
      </c>
      <c r="J774" s="16" t="str">
        <f>_xlfn.XLOOKUP(Sales_Transactions!$I774,Store!$A$2:$A$181,Store!$B$2:$B$181,"Missing Store")</f>
        <v>FreshMart Madurai Gardens</v>
      </c>
      <c r="K774" s="16" t="str">
        <f>_xlfn.XLOOKUP(Sales_Transactions!$I774,Store!$A$2:$A$181,Store!$D$2:$D$181,"East")</f>
        <v>South</v>
      </c>
      <c r="L774" s="16" t="s">
        <v>449</v>
      </c>
      <c r="M774" s="16" t="s">
        <v>5267</v>
      </c>
      <c r="N774" s="16" t="str">
        <f>_xlfn.XLOOKUP(Sales_Transactions!$L774,Table12[Employee_ID],Table12[Department],"Missing Department")</f>
        <v>Sales</v>
      </c>
      <c r="O774" s="16">
        <v>7</v>
      </c>
      <c r="P774" s="17">
        <v>380.16</v>
      </c>
      <c r="Q774" s="16">
        <v>0</v>
      </c>
      <c r="R774" s="17">
        <v>0</v>
      </c>
      <c r="S774" s="17">
        <v>3060.29</v>
      </c>
      <c r="T774" s="17">
        <v>2172.66</v>
      </c>
      <c r="U774" s="17">
        <v>887.63</v>
      </c>
      <c r="V774" s="16" t="s">
        <v>47</v>
      </c>
      <c r="W774" s="16" t="s">
        <v>24</v>
      </c>
      <c r="X774" s="16" t="s">
        <v>25</v>
      </c>
      <c r="Y774" s="16" t="s">
        <v>2324</v>
      </c>
      <c r="Z774" s="16" t="s">
        <v>27</v>
      </c>
    </row>
    <row r="775" spans="1:26" x14ac:dyDescent="0.3">
      <c r="A775" s="10" t="s">
        <v>4300</v>
      </c>
      <c r="B775" s="11">
        <v>45918</v>
      </c>
      <c r="C775" s="12" t="s">
        <v>3622</v>
      </c>
      <c r="D775" s="12" t="str">
        <f>_xlfn.XLOOKUP(Sales_Transactions!$C775,Customer!$A$2:$A$701,Customer!$B$2:$B$701,"Missing")</f>
        <v>Bhavani Sharma</v>
      </c>
      <c r="E775" s="39" t="str">
        <f>_xlfn.XLOOKUP(Table14[[#This Row],[Customer_ID]],Table10[Customer_ID],Table10[Membership],"Missing Membership")</f>
        <v>Silver</v>
      </c>
      <c r="F775" s="10" t="s">
        <v>269</v>
      </c>
      <c r="G775" s="12" t="str">
        <f>_xlfn.XLOOKUP(Sales_Transactions!$F775,Products!$A$2:$A$151,Products!$B$2:$B$151,"missing product")</f>
        <v>Local Farm Fresh Fruits 1kg</v>
      </c>
      <c r="H775" s="12" t="str">
        <f>_xlfn.XLOOKUP(Sales_Transactions!$F775,Table9[Product_ID],Table9[Category],"Missing Catogory")</f>
        <v>Oil</v>
      </c>
      <c r="I775" s="12" t="s">
        <v>834</v>
      </c>
      <c r="J775" s="12" t="str">
        <f>_xlfn.XLOOKUP(Sales_Transactions!$I775,Store!$A$2:$A$181,Store!$B$2:$B$181,"Missing Store")</f>
        <v>FreshMart Ahmedabad Gardens</v>
      </c>
      <c r="K775" s="12" t="str">
        <f>_xlfn.XLOOKUP(Sales_Transactions!$I775,Store!$A$2:$A$181,Store!$D$2:$D$181,"East")</f>
        <v>West</v>
      </c>
      <c r="L775" s="12" t="s">
        <v>835</v>
      </c>
      <c r="M775" s="12" t="s">
        <v>6073</v>
      </c>
      <c r="N775" s="12" t="str">
        <f>_xlfn.XLOOKUP(Sales_Transactions!$L775,Table12[Employee_ID],Table12[Department],"Missing Department")</f>
        <v>Store Manager</v>
      </c>
      <c r="O775" s="12">
        <v>5</v>
      </c>
      <c r="P775" s="13">
        <v>155.55000000000001</v>
      </c>
      <c r="Q775" s="12">
        <v>20</v>
      </c>
      <c r="R775" s="13">
        <v>155.55000000000001</v>
      </c>
      <c r="S775" s="13">
        <v>622.20000000000005</v>
      </c>
      <c r="T775" s="13">
        <v>688.2</v>
      </c>
      <c r="U775" s="13">
        <v>-66</v>
      </c>
      <c r="V775" s="12" t="s">
        <v>47</v>
      </c>
      <c r="W775" s="12" t="s">
        <v>24</v>
      </c>
      <c r="X775" s="12" t="s">
        <v>25</v>
      </c>
      <c r="Y775" s="12" t="s">
        <v>865</v>
      </c>
      <c r="Z775" s="12" t="s">
        <v>49</v>
      </c>
    </row>
    <row r="776" spans="1:26" x14ac:dyDescent="0.3">
      <c r="A776" s="14" t="s">
        <v>4334</v>
      </c>
      <c r="B776" s="15">
        <v>45980</v>
      </c>
      <c r="C776" s="16" t="s">
        <v>181</v>
      </c>
      <c r="D776" s="16" t="str">
        <f>_xlfn.XLOOKUP(Sales_Transactions!$C776,Customer!$A$2:$A$701,Customer!$B$2:$B$701,"Missing")</f>
        <v>Vasanth Iyer</v>
      </c>
      <c r="E776" s="38" t="str">
        <f>_xlfn.XLOOKUP(Table14[[#This Row],[Customer_ID]],Table10[Customer_ID],Table10[Membership],"Missing Membership")</f>
        <v>Gold</v>
      </c>
      <c r="F776" s="14" t="s">
        <v>2955</v>
      </c>
      <c r="G776" s="16" t="str">
        <f>_xlfn.XLOOKUP(Sales_Transactions!$F776,Products!$A$2:$A$151,Products!$B$2:$B$151,"missing product")</f>
        <v>Surf Excel Tissue Combo</v>
      </c>
      <c r="H776" s="16" t="str">
        <f>_xlfn.XLOOKUP(Sales_Transactions!$F776,Table9[Product_ID],Table9[Category],"Missing Catogory")</f>
        <v>Household</v>
      </c>
      <c r="I776" s="16" t="s">
        <v>599</v>
      </c>
      <c r="J776" s="16" t="str">
        <f>_xlfn.XLOOKUP(Sales_Transactions!$I776,Store!$A$2:$A$181,Store!$B$2:$B$181,"Missing Store")</f>
        <v>FreshMart Kochi Bypass</v>
      </c>
      <c r="K776" s="16" t="str">
        <f>_xlfn.XLOOKUP(Sales_Transactions!$I776,Store!$A$2:$A$181,Store!$D$2:$D$181,"East")</f>
        <v>South</v>
      </c>
      <c r="L776" s="16" t="s">
        <v>178</v>
      </c>
      <c r="M776" s="16" t="s">
        <v>6178</v>
      </c>
      <c r="N776" s="16" t="str">
        <f>_xlfn.XLOOKUP(Sales_Transactions!$L776,Table12[Employee_ID],Table12[Department],"Missing Department")</f>
        <v>Sales</v>
      </c>
      <c r="O776" s="16">
        <v>4</v>
      </c>
      <c r="P776" s="17">
        <v>434.28</v>
      </c>
      <c r="Q776" s="16">
        <v>0</v>
      </c>
      <c r="R776" s="17">
        <v>0</v>
      </c>
      <c r="S776" s="17">
        <v>1737.12</v>
      </c>
      <c r="T776" s="17">
        <v>1257.04</v>
      </c>
      <c r="U776" s="17">
        <v>480.08</v>
      </c>
      <c r="V776" s="16" t="s">
        <v>47</v>
      </c>
      <c r="W776" s="16" t="s">
        <v>24</v>
      </c>
      <c r="X776" s="16" t="s">
        <v>55</v>
      </c>
      <c r="Y776" s="16" t="s">
        <v>2213</v>
      </c>
      <c r="Z776" s="16" t="s">
        <v>49</v>
      </c>
    </row>
    <row r="777" spans="1:26" x14ac:dyDescent="0.3">
      <c r="A777" s="10" t="s">
        <v>4345</v>
      </c>
      <c r="B777" s="11">
        <v>45890</v>
      </c>
      <c r="C777" s="12" t="s">
        <v>1183</v>
      </c>
      <c r="D777" s="12" t="str">
        <f>_xlfn.XLOOKUP(Sales_Transactions!$C777,Customer!$A$2:$A$701,Customer!$B$2:$B$701,"Missing")</f>
        <v>Kavya Raj</v>
      </c>
      <c r="E777" s="39" t="str">
        <f>_xlfn.XLOOKUP(Table14[[#This Row],[Customer_ID]],Table10[Customer_ID],Table10[Membership],"Missing Membership")</f>
        <v>Gold</v>
      </c>
      <c r="F777" s="10" t="s">
        <v>186</v>
      </c>
      <c r="G777" s="12" t="str">
        <f>_xlfn.XLOOKUP(Sales_Transactions!$F777,Products!$A$2:$A$151,Products!$B$2:$B$151,"missing product")</f>
        <v>Bisleri Soft Drinks 2kg</v>
      </c>
      <c r="H777" s="12" t="str">
        <f>_xlfn.XLOOKUP(Sales_Transactions!$F777,Table9[Product_ID],Table9[Category],"Missing Catogory")</f>
        <v>Beverages</v>
      </c>
      <c r="I777" s="12" t="s">
        <v>2474</v>
      </c>
      <c r="J777" s="12" t="str">
        <f>_xlfn.XLOOKUP(Sales_Transactions!$I777,Store!$A$2:$A$181,Store!$B$2:$B$181,"Missing Store")</f>
        <v>FreshMart Ahmedabad Square</v>
      </c>
      <c r="K777" s="12" t="str">
        <f>_xlfn.XLOOKUP(Sales_Transactions!$I777,Store!$A$2:$A$181,Store!$D$2:$D$181,"East")</f>
        <v>West</v>
      </c>
      <c r="L777" s="12" t="s">
        <v>1318</v>
      </c>
      <c r="M777" s="12" t="s">
        <v>6379</v>
      </c>
      <c r="N777" s="12" t="str">
        <f>_xlfn.XLOOKUP(Sales_Transactions!$L777,Table12[Employee_ID],Table12[Department],"Missing Department")</f>
        <v>Cashier</v>
      </c>
      <c r="O777" s="12">
        <v>5</v>
      </c>
      <c r="P777" s="13">
        <v>249.92</v>
      </c>
      <c r="Q777" s="12">
        <v>20</v>
      </c>
      <c r="R777" s="13">
        <v>249.92</v>
      </c>
      <c r="S777" s="13">
        <v>999.68</v>
      </c>
      <c r="T777" s="13">
        <v>885.15</v>
      </c>
      <c r="U777" s="13">
        <v>114.53</v>
      </c>
      <c r="V777" s="12" t="s">
        <v>47</v>
      </c>
      <c r="W777" s="12" t="s">
        <v>24</v>
      </c>
      <c r="X777" s="12" t="s">
        <v>25</v>
      </c>
      <c r="Y777" s="12" t="s">
        <v>2376</v>
      </c>
      <c r="Z777" s="12" t="s">
        <v>49</v>
      </c>
    </row>
    <row r="778" spans="1:26" x14ac:dyDescent="0.3">
      <c r="A778" s="14" t="s">
        <v>4354</v>
      </c>
      <c r="B778" s="15">
        <v>45873</v>
      </c>
      <c r="C778" s="16" t="s">
        <v>1127</v>
      </c>
      <c r="D778" s="16" t="str">
        <f>_xlfn.XLOOKUP(Sales_Transactions!$C778,Customer!$A$2:$A$701,Customer!$B$2:$B$701,"Missing")</f>
        <v>Sundar Balan</v>
      </c>
      <c r="E778" s="38" t="str">
        <f>_xlfn.XLOOKUP(Table14[[#This Row],[Customer_ID]],Table10[Customer_ID],Table10[Membership],"Missing Membership")</f>
        <v>Gold</v>
      </c>
      <c r="F778" s="14" t="s">
        <v>1987</v>
      </c>
      <c r="G778" s="16" t="str">
        <f>_xlfn.XLOOKUP(Sales_Transactions!$F778,Products!$A$2:$A$151,Products!$B$2:$B$151,"missing product")</f>
        <v>Vim Toilet Cleaner 2kg</v>
      </c>
      <c r="H778" s="16" t="str">
        <f>_xlfn.XLOOKUP(Sales_Transactions!$F778,Table9[Product_ID],Table9[Category],"Missing Catogory")</f>
        <v>Cleaning</v>
      </c>
      <c r="I778" s="16" t="s">
        <v>303</v>
      </c>
      <c r="J778" s="16" t="str">
        <f>_xlfn.XLOOKUP(Sales_Transactions!$I778,Store!$A$2:$A$181,Store!$B$2:$B$181,"Missing Store")</f>
        <v>FreshMart Mysuru Market</v>
      </c>
      <c r="K778" s="16" t="str">
        <f>_xlfn.XLOOKUP(Sales_Transactions!$I778,Store!$A$2:$A$181,Store!$D$2:$D$181,"East")</f>
        <v>South</v>
      </c>
      <c r="L778" s="16" t="s">
        <v>1979</v>
      </c>
      <c r="M778" s="16" t="s">
        <v>6335</v>
      </c>
      <c r="N778" s="16" t="str">
        <f>_xlfn.XLOOKUP(Sales_Transactions!$L778,Table12[Employee_ID],Table12[Department],"Missing Department")</f>
        <v>Billing</v>
      </c>
      <c r="O778" s="16">
        <v>6</v>
      </c>
      <c r="P778" s="17">
        <v>403.23</v>
      </c>
      <c r="Q778" s="16">
        <v>10</v>
      </c>
      <c r="R778" s="17">
        <v>241.94</v>
      </c>
      <c r="S778" s="17">
        <v>2177.44</v>
      </c>
      <c r="T778" s="17">
        <v>1560.36</v>
      </c>
      <c r="U778" s="17">
        <v>617.08000000000004</v>
      </c>
      <c r="V778" s="16" t="s">
        <v>47</v>
      </c>
      <c r="W778" s="16" t="s">
        <v>24</v>
      </c>
      <c r="X778" s="16" t="s">
        <v>25</v>
      </c>
      <c r="Y778" s="16" t="s">
        <v>2584</v>
      </c>
      <c r="Z778" s="16" t="s">
        <v>49</v>
      </c>
    </row>
    <row r="779" spans="1:26" x14ac:dyDescent="0.3">
      <c r="A779" s="10" t="s">
        <v>4366</v>
      </c>
      <c r="B779" s="11">
        <v>45942</v>
      </c>
      <c r="C779" s="12" t="s">
        <v>1590</v>
      </c>
      <c r="D779" s="12" t="str">
        <f>_xlfn.XLOOKUP(Sales_Transactions!$C779,Customer!$A$2:$A$701,Customer!$B$2:$B$701,"Missing")</f>
        <v>Mani Venkataraman</v>
      </c>
      <c r="E779" s="39" t="str">
        <f>_xlfn.XLOOKUP(Table14[[#This Row],[Customer_ID]],Table10[Customer_ID],Table10[Membership],"Missing Membership")</f>
        <v>Silver</v>
      </c>
      <c r="F779" s="10" t="s">
        <v>1676</v>
      </c>
      <c r="G779" s="12" t="str">
        <f>_xlfn.XLOOKUP(Sales_Transactions!$F779,Products!$A$2:$A$151,Products!$B$2:$B$151,"missing product")</f>
        <v>Amul Butter 1L</v>
      </c>
      <c r="H779" s="12" t="str">
        <f>_xlfn.XLOOKUP(Sales_Transactions!$F779,Table9[Product_ID],Table9[Category],"Missing Catogory")</f>
        <v>Dairy</v>
      </c>
      <c r="I779" s="12" t="s">
        <v>259</v>
      </c>
      <c r="J779" s="12" t="str">
        <f>_xlfn.XLOOKUP(Sales_Transactions!$I779,Store!$A$2:$A$181,Store!$B$2:$B$181,"Missing Store")</f>
        <v>FreshMart Pune Square</v>
      </c>
      <c r="K779" s="12" t="str">
        <f>_xlfn.XLOOKUP(Sales_Transactions!$I779,Store!$A$2:$A$181,Store!$D$2:$D$181,"East")</f>
        <v>West</v>
      </c>
      <c r="L779" s="12" t="s">
        <v>509</v>
      </c>
      <c r="M779" s="12" t="s">
        <v>6331</v>
      </c>
      <c r="N779" s="12" t="str">
        <f>_xlfn.XLOOKUP(Sales_Transactions!$L779,Table12[Employee_ID],Table12[Department],"Missing Department")</f>
        <v>Cashier</v>
      </c>
      <c r="O779" s="12">
        <v>4</v>
      </c>
      <c r="P779" s="13">
        <v>342.27</v>
      </c>
      <c r="Q779" s="12">
        <v>0</v>
      </c>
      <c r="R779" s="13">
        <v>0</v>
      </c>
      <c r="S779" s="13">
        <v>1574.44</v>
      </c>
      <c r="T779" s="13">
        <v>1064.4000000000001</v>
      </c>
      <c r="U779" s="13">
        <v>510.04</v>
      </c>
      <c r="V779" s="12" t="s">
        <v>47</v>
      </c>
      <c r="W779" s="12" t="s">
        <v>24</v>
      </c>
      <c r="X779" s="12" t="s">
        <v>25</v>
      </c>
      <c r="Y779" s="12" t="s">
        <v>2253</v>
      </c>
      <c r="Z779" s="12" t="s">
        <v>27</v>
      </c>
    </row>
    <row r="780" spans="1:26" x14ac:dyDescent="0.3">
      <c r="A780" s="14" t="s">
        <v>4372</v>
      </c>
      <c r="B780" s="15">
        <v>45932</v>
      </c>
      <c r="C780" s="16" t="s">
        <v>3847</v>
      </c>
      <c r="D780" s="16" t="str">
        <f>_xlfn.XLOOKUP(Sales_Transactions!$C780,Customer!$A$2:$A$701,Customer!$B$2:$B$701,"Missing")</f>
        <v>Ilango Sharma</v>
      </c>
      <c r="E780" s="38" t="str">
        <f>_xlfn.XLOOKUP(Table14[[#This Row],[Customer_ID]],Table10[Customer_ID],Table10[Membership],"Missing Membership")</f>
        <v>Bronze</v>
      </c>
      <c r="F780" s="14" t="s">
        <v>30</v>
      </c>
      <c r="G780" s="16" t="str">
        <f>_xlfn.XLOOKUP(Sales_Transactions!$F780,Products!$A$2:$A$151,Products!$B$2:$B$151,"missing product")</f>
        <v>Amul Paneer 1kg</v>
      </c>
      <c r="H780" s="16" t="str">
        <f>_xlfn.XLOOKUP(Sales_Transactions!$F780,Table9[Product_ID],Table9[Category],"Missing Catogory")</f>
        <v>Dairy</v>
      </c>
      <c r="I780" s="16" t="s">
        <v>2303</v>
      </c>
      <c r="J780" s="16" t="str">
        <f>_xlfn.XLOOKUP(Sales_Transactions!$I780,Store!$A$2:$A$181,Store!$B$2:$B$181,"Missing Store")</f>
        <v>FreshMart Chandigarh Plaza</v>
      </c>
      <c r="K780" s="16" t="str">
        <f>_xlfn.XLOOKUP(Sales_Transactions!$I780,Store!$A$2:$A$181,Store!$D$2:$D$181,"East")</f>
        <v>North</v>
      </c>
      <c r="L780" s="16" t="s">
        <v>2304</v>
      </c>
      <c r="M780" s="16" t="s">
        <v>6410</v>
      </c>
      <c r="N780" s="16" t="str">
        <f>_xlfn.XLOOKUP(Sales_Transactions!$L780,Table12[Employee_ID],Table12[Department],"Missing Department")</f>
        <v>Sales</v>
      </c>
      <c r="O780" s="16">
        <v>4</v>
      </c>
      <c r="P780" s="17">
        <v>448.94</v>
      </c>
      <c r="Q780" s="16">
        <v>15</v>
      </c>
      <c r="R780" s="17">
        <v>269.36</v>
      </c>
      <c r="S780" s="17">
        <v>1526.4</v>
      </c>
      <c r="T780" s="17">
        <v>1520.32</v>
      </c>
      <c r="U780" s="17">
        <v>6.08</v>
      </c>
      <c r="V780" s="16" t="s">
        <v>47</v>
      </c>
      <c r="W780" s="16" t="s">
        <v>24</v>
      </c>
      <c r="X780" s="16" t="s">
        <v>25</v>
      </c>
      <c r="Y780" s="16" t="s">
        <v>2003</v>
      </c>
      <c r="Z780" s="16" t="s">
        <v>49</v>
      </c>
    </row>
    <row r="781" spans="1:26" x14ac:dyDescent="0.3">
      <c r="A781" s="10" t="s">
        <v>4373</v>
      </c>
      <c r="B781" s="11">
        <v>46026</v>
      </c>
      <c r="C781" s="12" t="s">
        <v>1595</v>
      </c>
      <c r="D781" s="12" t="str">
        <f>_xlfn.XLOOKUP(Sales_Transactions!$C781,Customer!$A$2:$A$701,Customer!$B$2:$B$701,"Missing")</f>
        <v>Thiru Prabhu</v>
      </c>
      <c r="E781" s="39" t="str">
        <f>_xlfn.XLOOKUP(Table14[[#This Row],[Customer_ID]],Table10[Customer_ID],Table10[Membership],"Missing Membership")</f>
        <v>Silver</v>
      </c>
      <c r="F781" s="10" t="s">
        <v>399</v>
      </c>
      <c r="G781" s="12" t="str">
        <f>_xlfn.XLOOKUP(Sales_Transactions!$F781,Products!$A$2:$A$151,Products!$B$2:$B$151,"missing product")</f>
        <v>Aavin Milk 1L</v>
      </c>
      <c r="H781" s="12" t="str">
        <f>_xlfn.XLOOKUP(Sales_Transactions!$F781,Table9[Product_ID],Table9[Category],"Missing Catogory")</f>
        <v>Dairy</v>
      </c>
      <c r="I781" s="12" t="s">
        <v>622</v>
      </c>
      <c r="J781" s="12" t="str">
        <f>_xlfn.XLOOKUP(Sales_Transactions!$I781,Store!$A$2:$A$181,Store!$B$2:$B$181,"Missing Store")</f>
        <v>FreshMart Mysuru Arcade</v>
      </c>
      <c r="K781" s="12" t="str">
        <f>_xlfn.XLOOKUP(Sales_Transactions!$I781,Store!$A$2:$A$181,Store!$D$2:$D$181,"East")</f>
        <v>South</v>
      </c>
      <c r="L781" s="12" t="s">
        <v>741</v>
      </c>
      <c r="M781" s="12" t="s">
        <v>5462</v>
      </c>
      <c r="N781" s="12" t="str">
        <f>_xlfn.XLOOKUP(Sales_Transactions!$L781,Table12[Employee_ID],Table12[Department],"Missing Department")</f>
        <v>Cashier</v>
      </c>
      <c r="O781" s="12">
        <v>1</v>
      </c>
      <c r="P781" s="13">
        <v>99.93</v>
      </c>
      <c r="Q781" s="12">
        <v>0</v>
      </c>
      <c r="R781" s="13">
        <v>0</v>
      </c>
      <c r="S781" s="13">
        <v>114.92</v>
      </c>
      <c r="T781" s="13">
        <v>86.05</v>
      </c>
      <c r="U781" s="13">
        <v>28.87</v>
      </c>
      <c r="V781" s="12" t="s">
        <v>47</v>
      </c>
      <c r="W781" s="12" t="s">
        <v>24</v>
      </c>
      <c r="X781" s="12" t="s">
        <v>25</v>
      </c>
      <c r="Y781" s="12" t="s">
        <v>648</v>
      </c>
      <c r="Z781" s="12" t="s">
        <v>27</v>
      </c>
    </row>
    <row r="782" spans="1:26" x14ac:dyDescent="0.3">
      <c r="A782" s="14" t="s">
        <v>4378</v>
      </c>
      <c r="B782" s="15">
        <v>46013</v>
      </c>
      <c r="C782" s="16" t="s">
        <v>2390</v>
      </c>
      <c r="D782" s="16" t="str">
        <f>_xlfn.XLOOKUP(Sales_Transactions!$C782,Customer!$A$2:$A$701,Customer!$B$2:$B$701,"Missing")</f>
        <v>Mala Achari</v>
      </c>
      <c r="E782" s="38" t="str">
        <f>_xlfn.XLOOKUP(Table14[[#This Row],[Customer_ID]],Table10[Customer_ID],Table10[Membership],"Missing Membership")</f>
        <v>Gold</v>
      </c>
      <c r="F782" s="14" t="s">
        <v>384</v>
      </c>
      <c r="G782" s="16" t="str">
        <f>_xlfn.XLOOKUP(Sales_Transactions!$F782,Products!$A$2:$A$151,Products!$B$2:$B$151,"missing product")</f>
        <v>Local Farm Fresh Fruits 1kg</v>
      </c>
      <c r="H782" s="16" t="str">
        <f>_xlfn.XLOOKUP(Sales_Transactions!$F782,Table9[Product_ID],Table9[Category],"Missing Catogory")</f>
        <v>Fruits</v>
      </c>
      <c r="I782" s="16" t="s">
        <v>426</v>
      </c>
      <c r="J782" s="16" t="str">
        <f>_xlfn.XLOOKUP(Sales_Transactions!$I782,Store!$A$2:$A$181,Store!$B$2:$B$181,"Missing Store")</f>
        <v>FreshMart Madurai Junction</v>
      </c>
      <c r="K782" s="16" t="str">
        <f>_xlfn.XLOOKUP(Sales_Transactions!$I782,Store!$A$2:$A$181,Store!$D$2:$D$181,"East")</f>
        <v>South</v>
      </c>
      <c r="L782" s="16" t="s">
        <v>427</v>
      </c>
      <c r="M782" s="16" t="s">
        <v>6170</v>
      </c>
      <c r="N782" s="16" t="str">
        <f>_xlfn.XLOOKUP(Sales_Transactions!$L782,Table12[Employee_ID],Table12[Department],"Missing Department")</f>
        <v>Billing</v>
      </c>
      <c r="O782" s="16">
        <v>6</v>
      </c>
      <c r="P782" s="17">
        <v>389.87</v>
      </c>
      <c r="Q782" s="16">
        <v>20</v>
      </c>
      <c r="R782" s="17">
        <v>467.84</v>
      </c>
      <c r="S782" s="17">
        <v>1871.38</v>
      </c>
      <c r="T782" s="17">
        <v>2016.42</v>
      </c>
      <c r="U782" s="17">
        <v>-145.04</v>
      </c>
      <c r="V782" s="16" t="s">
        <v>47</v>
      </c>
      <c r="W782" s="16" t="s">
        <v>24</v>
      </c>
      <c r="X782" s="16" t="s">
        <v>25</v>
      </c>
      <c r="Y782" s="16" t="s">
        <v>1083</v>
      </c>
      <c r="Z782" s="16" t="s">
        <v>49</v>
      </c>
    </row>
    <row r="783" spans="1:26" x14ac:dyDescent="0.3">
      <c r="A783" s="10" t="s">
        <v>4380</v>
      </c>
      <c r="B783" s="11">
        <v>45959</v>
      </c>
      <c r="C783" s="12" t="s">
        <v>819</v>
      </c>
      <c r="D783" s="12" t="str">
        <f>_xlfn.XLOOKUP(Sales_Transactions!$C783,Customer!$A$2:$A$701,Customer!$B$2:$B$701,"Missing")</f>
        <v>Banu Sharma</v>
      </c>
      <c r="E783" s="39" t="str">
        <f>_xlfn.XLOOKUP(Table14[[#This Row],[Customer_ID]],Table10[Customer_ID],Table10[Membership],"Missing Membership")</f>
        <v>Bronze</v>
      </c>
      <c r="F783" s="10" t="s">
        <v>2154</v>
      </c>
      <c r="G783" s="12" t="str">
        <f>_xlfn.XLOOKUP(Sales_Transactions!$F783,Products!$A$2:$A$151,Products!$B$2:$B$151,"missing product")</f>
        <v>Lizol Toilet Cleaner Combo</v>
      </c>
      <c r="H783" s="12" t="str">
        <f>_xlfn.XLOOKUP(Sales_Transactions!$F783,Table9[Product_ID],Table9[Category],"Missing Catogory")</f>
        <v>Cleaning</v>
      </c>
      <c r="I783" s="12" t="s">
        <v>315</v>
      </c>
      <c r="J783" s="12" t="str">
        <f>_xlfn.XLOOKUP(Sales_Transactions!$I783,Store!$A$2:$A$181,Store!$B$2:$B$181,"Missing Store")</f>
        <v>FreshMart Kanpur Colony</v>
      </c>
      <c r="K783" s="12" t="str">
        <f>_xlfn.XLOOKUP(Sales_Transactions!$I783,Store!$A$2:$A$181,Store!$D$2:$D$181,"East")</f>
        <v>North</v>
      </c>
      <c r="L783" s="12" t="s">
        <v>239</v>
      </c>
      <c r="M783" s="12" t="s">
        <v>6235</v>
      </c>
      <c r="N783" s="12" t="str">
        <f>_xlfn.XLOOKUP(Sales_Transactions!$L783,Table12[Employee_ID],Table12[Department],"Missing Department")</f>
        <v>Sales</v>
      </c>
      <c r="O783" s="12">
        <v>2</v>
      </c>
      <c r="P783" s="13">
        <v>91.61</v>
      </c>
      <c r="Q783" s="12">
        <v>5</v>
      </c>
      <c r="R783" s="13">
        <v>9.16</v>
      </c>
      <c r="S783" s="13">
        <v>174.06</v>
      </c>
      <c r="T783" s="13">
        <v>141.4</v>
      </c>
      <c r="U783" s="13">
        <v>32.659999999999997</v>
      </c>
      <c r="V783" s="12" t="s">
        <v>47</v>
      </c>
      <c r="W783" s="12" t="s">
        <v>345</v>
      </c>
      <c r="X783" s="12" t="s">
        <v>55</v>
      </c>
      <c r="Y783" s="12" t="s">
        <v>1563</v>
      </c>
      <c r="Z783" s="12" t="s">
        <v>49</v>
      </c>
    </row>
    <row r="784" spans="1:26" x14ac:dyDescent="0.3">
      <c r="A784" s="14" t="s">
        <v>4390</v>
      </c>
      <c r="B784" s="15">
        <v>46081</v>
      </c>
      <c r="C784" s="16" t="s">
        <v>3903</v>
      </c>
      <c r="D784" s="16" t="str">
        <f>_xlfn.XLOOKUP(Sales_Transactions!$C784,Customer!$A$2:$A$701,Customer!$B$2:$B$701,"Missing")</f>
        <v>Anitha Kumar</v>
      </c>
      <c r="E784" s="38" t="str">
        <f>_xlfn.XLOOKUP(Table14[[#This Row],[Customer_ID]],Table10[Customer_ID],Table10[Membership],"Missing Membership")</f>
        <v>Silver</v>
      </c>
      <c r="F784" s="14" t="s">
        <v>349</v>
      </c>
      <c r="G784" s="16" t="str">
        <f>_xlfn.XLOOKUP(Sales_Transactions!$F784,Products!$A$2:$A$151,Products!$B$2:$B$151,"missing product")</f>
        <v>Himalaya Skin Care Combo</v>
      </c>
      <c r="H784" s="16" t="str">
        <f>_xlfn.XLOOKUP(Sales_Transactions!$F784,Table9[Product_ID],Table9[Category],"Missing Catogory")</f>
        <v>Personal Care</v>
      </c>
      <c r="I784" s="16" t="s">
        <v>856</v>
      </c>
      <c r="J784" s="16" t="str">
        <f>_xlfn.XLOOKUP(Sales_Transactions!$I784,Store!$A$2:$A$181,Store!$B$2:$B$181,"Missing Store")</f>
        <v>FreshMart Madurai Market</v>
      </c>
      <c r="K784" s="16" t="str">
        <f>_xlfn.XLOOKUP(Sales_Transactions!$I784,Store!$A$2:$A$181,Store!$D$2:$D$181,"East")</f>
        <v>South</v>
      </c>
      <c r="L784" s="16" t="s">
        <v>121</v>
      </c>
      <c r="M784" s="16" t="s">
        <v>6355</v>
      </c>
      <c r="N784" s="16" t="str">
        <f>_xlfn.XLOOKUP(Sales_Transactions!$L784,Table12[Employee_ID],Table12[Department],"Missing Department")</f>
        <v>Store Manager</v>
      </c>
      <c r="O784" s="16">
        <v>4</v>
      </c>
      <c r="P784" s="17">
        <v>446.17</v>
      </c>
      <c r="Q784" s="16">
        <v>0</v>
      </c>
      <c r="R784" s="17">
        <v>0</v>
      </c>
      <c r="S784" s="17">
        <v>2052.38</v>
      </c>
      <c r="T784" s="17">
        <v>1302.44</v>
      </c>
      <c r="U784" s="17">
        <v>749.94</v>
      </c>
      <c r="V784" s="16" t="s">
        <v>47</v>
      </c>
      <c r="W784" s="16" t="s">
        <v>24</v>
      </c>
      <c r="X784" s="16" t="s">
        <v>55</v>
      </c>
      <c r="Y784" s="16" t="s">
        <v>81</v>
      </c>
      <c r="Z784" s="16" t="s">
        <v>27</v>
      </c>
    </row>
    <row r="785" spans="1:26" x14ac:dyDescent="0.3">
      <c r="A785" s="10" t="s">
        <v>4391</v>
      </c>
      <c r="B785" s="11">
        <v>45895</v>
      </c>
      <c r="C785" s="12" t="s">
        <v>476</v>
      </c>
      <c r="D785" s="12" t="str">
        <f>_xlfn.XLOOKUP(Sales_Transactions!$C785,Customer!$A$2:$A$701,Customer!$B$2:$B$701,"Missing")</f>
        <v>Ramesh Devi</v>
      </c>
      <c r="E785" s="39" t="str">
        <f>_xlfn.XLOOKUP(Table14[[#This Row],[Customer_ID]],Table10[Customer_ID],Table10[Membership],"Missing Membership")</f>
        <v>Gold</v>
      </c>
      <c r="F785" s="10" t="s">
        <v>242</v>
      </c>
      <c r="G785" s="12" t="str">
        <f>_xlfn.XLOOKUP(Sales_Transactions!$F785,Products!$A$2:$A$151,Products!$B$2:$B$151,"missing product")</f>
        <v>Aachi Powdered Spices 200g</v>
      </c>
      <c r="H785" s="12" t="str">
        <f>_xlfn.XLOOKUP(Sales_Transactions!$F785,Table9[Product_ID],Table9[Category],"Missing Catogory")</f>
        <v>Masala</v>
      </c>
      <c r="I785" s="12" t="s">
        <v>385</v>
      </c>
      <c r="J785" s="12" t="str">
        <f>_xlfn.XLOOKUP(Sales_Transactions!$I785,Store!$A$2:$A$181,Store!$B$2:$B$181,"Missing Store")</f>
        <v>FreshMart Delhi Arcade</v>
      </c>
      <c r="K785" s="12" t="str">
        <f>_xlfn.XLOOKUP(Sales_Transactions!$I785,Store!$A$2:$A$181,Store!$D$2:$D$181,"East")</f>
        <v>North</v>
      </c>
      <c r="L785" s="12" t="s">
        <v>4392</v>
      </c>
      <c r="M785" s="12" t="s">
        <v>6281</v>
      </c>
      <c r="N785" s="12" t="str">
        <f>_xlfn.XLOOKUP(Sales_Transactions!$L785,Table12[Employee_ID],Table12[Department],"Missing Department")</f>
        <v>Billing</v>
      </c>
      <c r="O785" s="12">
        <v>7</v>
      </c>
      <c r="P785" s="13">
        <v>83.37</v>
      </c>
      <c r="Q785" s="12">
        <v>10</v>
      </c>
      <c r="R785" s="13">
        <v>58.36</v>
      </c>
      <c r="S785" s="13">
        <v>525.23</v>
      </c>
      <c r="T785" s="13">
        <v>435.75</v>
      </c>
      <c r="U785" s="13">
        <v>89.48</v>
      </c>
      <c r="V785" s="12" t="s">
        <v>47</v>
      </c>
      <c r="W785" s="12" t="s">
        <v>24</v>
      </c>
      <c r="X785" s="12" t="s">
        <v>33</v>
      </c>
      <c r="Y785" s="12" t="s">
        <v>357</v>
      </c>
      <c r="Z785" s="12" t="s">
        <v>49</v>
      </c>
    </row>
    <row r="786" spans="1:26" x14ac:dyDescent="0.3">
      <c r="A786" s="14" t="s">
        <v>4399</v>
      </c>
      <c r="B786" s="15">
        <v>45934</v>
      </c>
      <c r="C786" s="16" t="s">
        <v>3060</v>
      </c>
      <c r="D786" s="16" t="str">
        <f>_xlfn.XLOOKUP(Sales_Transactions!$C786,Customer!$A$2:$A$701,Customer!$B$2:$B$701,"Missing")</f>
        <v>Thenmozhi Reddy</v>
      </c>
      <c r="E786" s="38" t="str">
        <f>_xlfn.XLOOKUP(Table14[[#This Row],[Customer_ID]],Table10[Customer_ID],Table10[Membership],"Missing Membership")</f>
        <v>Bronze</v>
      </c>
      <c r="F786" s="14" t="s">
        <v>264</v>
      </c>
      <c r="G786" s="16" t="str">
        <f>_xlfn.XLOOKUP(Sales_Transactions!$F786,Products!$A$2:$A$151,Products!$B$2:$B$151,"missing product")</f>
        <v>Nescafe Soft Drinks Pack</v>
      </c>
      <c r="H786" s="16" t="str">
        <f>_xlfn.XLOOKUP(Sales_Transactions!$F786,Table9[Product_ID],Table9[Category],"Missing Catogory")</f>
        <v>Beverages</v>
      </c>
      <c r="I786" s="16" t="s">
        <v>957</v>
      </c>
      <c r="J786" s="16" t="str">
        <f>_xlfn.XLOOKUP(Sales_Transactions!$I786,Store!$A$2:$A$181,Store!$B$2:$B$181,"Missing Store")</f>
        <v>FreshMart Ahmedabad Hub</v>
      </c>
      <c r="K786" s="16" t="str">
        <f>_xlfn.XLOOKUP(Sales_Transactions!$I786,Store!$A$2:$A$181,Store!$D$2:$D$181,"East")</f>
        <v>South</v>
      </c>
      <c r="L786" s="16" t="s">
        <v>1357</v>
      </c>
      <c r="M786" s="16" t="s">
        <v>6200</v>
      </c>
      <c r="N786" s="16" t="str">
        <f>_xlfn.XLOOKUP(Sales_Transactions!$L786,Table12[Employee_ID],Table12[Department],"Missing Department")</f>
        <v>Cashier</v>
      </c>
      <c r="O786" s="16">
        <v>3</v>
      </c>
      <c r="P786" s="17">
        <v>383.51</v>
      </c>
      <c r="Q786" s="16">
        <v>15</v>
      </c>
      <c r="R786" s="17">
        <v>172.58</v>
      </c>
      <c r="S786" s="17">
        <v>1124.6400000000001</v>
      </c>
      <c r="T786" s="17">
        <v>857.7</v>
      </c>
      <c r="U786" s="17">
        <v>266.94</v>
      </c>
      <c r="V786" s="16" t="s">
        <v>47</v>
      </c>
      <c r="W786" s="16" t="s">
        <v>24</v>
      </c>
      <c r="X786" s="16" t="s">
        <v>55</v>
      </c>
      <c r="Y786" s="16" t="s">
        <v>3469</v>
      </c>
      <c r="Z786" s="16" t="s">
        <v>27</v>
      </c>
    </row>
    <row r="787" spans="1:26" x14ac:dyDescent="0.3">
      <c r="A787" s="10" t="s">
        <v>4400</v>
      </c>
      <c r="B787" s="11">
        <v>45839</v>
      </c>
      <c r="C787" s="12" t="s">
        <v>833</v>
      </c>
      <c r="D787" s="12" t="str">
        <f>_xlfn.XLOOKUP(Sales_Transactions!$C787,Customer!$A$2:$A$701,Customer!$B$2:$B$701,"Missing")</f>
        <v>Kamala Velan</v>
      </c>
      <c r="E787" s="39" t="str">
        <f>_xlfn.XLOOKUP(Table14[[#This Row],[Customer_ID]],Table10[Customer_ID],Table10[Membership],"Missing Membership")</f>
        <v>Gold</v>
      </c>
      <c r="F787" s="10" t="s">
        <v>1800</v>
      </c>
      <c r="G787" s="12" t="str">
        <f>_xlfn.XLOOKUP(Sales_Transactions!$F787,Products!$A$2:$A$151,Products!$B$2:$B$151,"missing product")</f>
        <v>McCain Ice Cream 200g</v>
      </c>
      <c r="H787" s="12" t="str">
        <f>_xlfn.XLOOKUP(Sales_Transactions!$F787,Table9[Product_ID],Table9[Category],"Missing Catogory")</f>
        <v>Frozen Foods</v>
      </c>
      <c r="I787" s="12" t="s">
        <v>616</v>
      </c>
      <c r="J787" s="12" t="str">
        <f>_xlfn.XLOOKUP(Sales_Transactions!$I787,Store!$A$2:$A$181,Store!$B$2:$B$181,"Missing Store")</f>
        <v>FreshMart Bengaluru Plaza</v>
      </c>
      <c r="K787" s="12" t="str">
        <f>_xlfn.XLOOKUP(Sales_Transactions!$I787,Store!$A$2:$A$181,Store!$D$2:$D$181,"East")</f>
        <v>South</v>
      </c>
      <c r="L787" s="12" t="s">
        <v>239</v>
      </c>
      <c r="M787" s="12" t="s">
        <v>6235</v>
      </c>
      <c r="N787" s="12" t="str">
        <f>_xlfn.XLOOKUP(Sales_Transactions!$L787,Table12[Employee_ID],Table12[Department],"Missing Department")</f>
        <v>Sales</v>
      </c>
      <c r="O787" s="12">
        <v>4</v>
      </c>
      <c r="P787" s="13">
        <v>48.94</v>
      </c>
      <c r="Q787" s="12">
        <v>15</v>
      </c>
      <c r="R787" s="13">
        <v>29.36</v>
      </c>
      <c r="S787" s="13">
        <v>166.4</v>
      </c>
      <c r="T787" s="13">
        <v>146.36000000000001</v>
      </c>
      <c r="U787" s="13">
        <v>20.04</v>
      </c>
      <c r="V787" s="12" t="s">
        <v>47</v>
      </c>
      <c r="W787" s="12" t="s">
        <v>24</v>
      </c>
      <c r="X787" s="12" t="s">
        <v>25</v>
      </c>
      <c r="Y787" s="12" t="s">
        <v>4358</v>
      </c>
      <c r="Z787" s="12" t="s">
        <v>49</v>
      </c>
    </row>
    <row r="788" spans="1:26" x14ac:dyDescent="0.3">
      <c r="A788" s="14" t="s">
        <v>4405</v>
      </c>
      <c r="B788" s="15">
        <v>45978</v>
      </c>
      <c r="C788" s="16" t="s">
        <v>263</v>
      </c>
      <c r="D788" s="16" t="str">
        <f>_xlfn.XLOOKUP(Sales_Transactions!$C788,Customer!$A$2:$A$701,Customer!$B$2:$B$701,"Missing")</f>
        <v>Bharath Pillai</v>
      </c>
      <c r="E788" s="38" t="str">
        <f>_xlfn.XLOOKUP(Table14[[#This Row],[Customer_ID]],Table10[Customer_ID],Table10[Membership],"Missing Membership")</f>
        <v>Gold</v>
      </c>
      <c r="F788" s="14" t="s">
        <v>101</v>
      </c>
      <c r="G788" s="16" t="str">
        <f>_xlfn.XLOOKUP(Sales_Transactions!$F788,Products!$A$2:$A$151,Products!$B$2:$B$151,"missing product")</f>
        <v>Milky Mist Curd 1kg</v>
      </c>
      <c r="H788" s="16" t="str">
        <f>_xlfn.XLOOKUP(Sales_Transactions!$F788,Table9[Product_ID],Table9[Category],"Missing Catogory")</f>
        <v>Dairy</v>
      </c>
      <c r="I788" s="16" t="s">
        <v>285</v>
      </c>
      <c r="J788" s="16" t="str">
        <f>_xlfn.XLOOKUP(Sales_Transactions!$I788,Store!$A$2:$A$181,Store!$B$2:$B$181,"Missing Store")</f>
        <v>FreshMart Erode Colony</v>
      </c>
      <c r="K788" s="16" t="str">
        <f>_xlfn.XLOOKUP(Sales_Transactions!$I788,Store!$A$2:$A$181,Store!$D$2:$D$181,"East")</f>
        <v>South</v>
      </c>
      <c r="L788" s="16" t="s">
        <v>666</v>
      </c>
      <c r="M788" s="16" t="s">
        <v>6360</v>
      </c>
      <c r="N788" s="16" t="str">
        <f>_xlfn.XLOOKUP(Sales_Transactions!$L788,Table12[Employee_ID],Table12[Department],"Missing Department")</f>
        <v>Store Manager</v>
      </c>
      <c r="O788" s="16">
        <v>6</v>
      </c>
      <c r="P788" s="17">
        <v>469.45</v>
      </c>
      <c r="Q788" s="16">
        <v>0</v>
      </c>
      <c r="R788" s="17">
        <v>0</v>
      </c>
      <c r="S788" s="17">
        <v>2816.7</v>
      </c>
      <c r="T788" s="17">
        <v>2109.7800000000002</v>
      </c>
      <c r="U788" s="17">
        <v>706.92</v>
      </c>
      <c r="V788" s="16" t="s">
        <v>47</v>
      </c>
      <c r="W788" s="16" t="s">
        <v>24</v>
      </c>
      <c r="X788" s="16" t="s">
        <v>33</v>
      </c>
      <c r="Y788" s="16" t="s">
        <v>2579</v>
      </c>
      <c r="Z788" s="16" t="s">
        <v>49</v>
      </c>
    </row>
    <row r="789" spans="1:26" x14ac:dyDescent="0.3">
      <c r="A789" s="10" t="s">
        <v>4412</v>
      </c>
      <c r="B789" s="11">
        <v>45891</v>
      </c>
      <c r="C789" s="12" t="s">
        <v>268</v>
      </c>
      <c r="D789" s="12" t="str">
        <f>_xlfn.XLOOKUP(Sales_Transactions!$C789,Customer!$A$2:$A$701,Customer!$B$2:$B$701,"Missing")</f>
        <v>Thiru Devi</v>
      </c>
      <c r="E789" s="39" t="str">
        <f>_xlfn.XLOOKUP(Table14[[#This Row],[Customer_ID]],Table10[Customer_ID],Table10[Membership],"Missing Membership")</f>
        <v>Silver</v>
      </c>
      <c r="F789" s="10" t="s">
        <v>881</v>
      </c>
      <c r="G789" s="12" t="str">
        <f>_xlfn.XLOOKUP(Sales_Transactions!$F789,Products!$A$2:$A$151,Products!$B$2:$B$151,"missing product")</f>
        <v>Cadbury Namkeen Pack</v>
      </c>
      <c r="H789" s="12" t="str">
        <f>_xlfn.XLOOKUP(Sales_Transactions!$F789,Table9[Product_ID],Table9[Category],"Missing Catogory")</f>
        <v>Snacks</v>
      </c>
      <c r="I789" s="12" t="s">
        <v>1338</v>
      </c>
      <c r="J789" s="12" t="str">
        <f>_xlfn.XLOOKUP(Sales_Transactions!$I789,Store!$A$2:$A$181,Store!$B$2:$B$181,"Missing Store")</f>
        <v>FreshMart Mysuru Enclave</v>
      </c>
      <c r="K789" s="12" t="str">
        <f>_xlfn.XLOOKUP(Sales_Transactions!$I789,Store!$A$2:$A$181,Store!$D$2:$D$181,"East")</f>
        <v>South</v>
      </c>
      <c r="L789" s="12" t="s">
        <v>1997</v>
      </c>
      <c r="M789" s="12" t="s">
        <v>6247</v>
      </c>
      <c r="N789" s="12" t="str">
        <f>_xlfn.XLOOKUP(Sales_Transactions!$L789,Table12[Employee_ID],Table12[Department],"Missing Department")</f>
        <v>Billing</v>
      </c>
      <c r="O789" s="12">
        <v>1</v>
      </c>
      <c r="P789" s="13">
        <v>262.77</v>
      </c>
      <c r="Q789" s="12">
        <v>20</v>
      </c>
      <c r="R789" s="13">
        <v>52.55</v>
      </c>
      <c r="S789" s="13">
        <v>210.22</v>
      </c>
      <c r="T789" s="13">
        <v>194.64</v>
      </c>
      <c r="U789" s="13">
        <v>15.58</v>
      </c>
      <c r="V789" s="12" t="s">
        <v>47</v>
      </c>
      <c r="W789" s="12" t="s">
        <v>24</v>
      </c>
      <c r="X789" s="12" t="s">
        <v>25</v>
      </c>
      <c r="Y789" s="12" t="s">
        <v>836</v>
      </c>
      <c r="Z789" s="12" t="s">
        <v>49</v>
      </c>
    </row>
    <row r="790" spans="1:26" x14ac:dyDescent="0.3">
      <c r="A790" s="14" t="s">
        <v>4421</v>
      </c>
      <c r="B790" s="15">
        <v>45882</v>
      </c>
      <c r="C790" s="16" t="s">
        <v>2437</v>
      </c>
      <c r="D790" s="16" t="str">
        <f>_xlfn.XLOOKUP(Sales_Transactions!$C790,Customer!$A$2:$A$701,Customer!$B$2:$B$701,"Missing")</f>
        <v>Dhanya Chandran</v>
      </c>
      <c r="E790" s="38" t="str">
        <f>_xlfn.XLOOKUP(Table14[[#This Row],[Customer_ID]],Table10[Customer_ID],Table10[Membership],"Missing Membership")</f>
        <v>Silver</v>
      </c>
      <c r="F790" s="14" t="s">
        <v>302</v>
      </c>
      <c r="G790" s="16" t="str">
        <f>_xlfn.XLOOKUP(Sales_Transactions!$F790,Products!$A$2:$A$151,Products!$B$2:$B$151,"missing product")</f>
        <v>Harvest Gold Cookies 500g</v>
      </c>
      <c r="H790" s="16" t="str">
        <f>_xlfn.XLOOKUP(Sales_Transactions!$F790,Table9[Product_ID],Table9[Category],"Missing Catogory")</f>
        <v>Bakery</v>
      </c>
      <c r="I790" s="16" t="s">
        <v>876</v>
      </c>
      <c r="J790" s="16" t="str">
        <f>_xlfn.XLOOKUP(Sales_Transactions!$I790,Store!$A$2:$A$181,Store!$B$2:$B$181,"Missing Store")</f>
        <v>FreshMart Pune Heights</v>
      </c>
      <c r="K790" s="16" t="str">
        <f>_xlfn.XLOOKUP(Sales_Transactions!$I790,Store!$A$2:$A$181,Store!$D$2:$D$181,"East")</f>
        <v>West</v>
      </c>
      <c r="L790" s="16" t="s">
        <v>877</v>
      </c>
      <c r="M790" s="16" t="s">
        <v>6405</v>
      </c>
      <c r="N790" s="16" t="str">
        <f>_xlfn.XLOOKUP(Sales_Transactions!$L790,Table12[Employee_ID],Table12[Department],"Missing Department")</f>
        <v>Cashier</v>
      </c>
      <c r="O790" s="16">
        <v>4</v>
      </c>
      <c r="P790" s="17">
        <v>343.56</v>
      </c>
      <c r="Q790" s="16">
        <v>0</v>
      </c>
      <c r="R790" s="17">
        <v>0</v>
      </c>
      <c r="S790" s="17">
        <v>1374.24</v>
      </c>
      <c r="T790" s="17">
        <v>865.28</v>
      </c>
      <c r="U790" s="17">
        <v>508.96</v>
      </c>
      <c r="V790" s="16" t="s">
        <v>47</v>
      </c>
      <c r="W790" s="16" t="s">
        <v>24</v>
      </c>
      <c r="X790" s="16" t="s">
        <v>25</v>
      </c>
      <c r="Y790" s="16" t="s">
        <v>2632</v>
      </c>
      <c r="Z790" s="16" t="s">
        <v>49</v>
      </c>
    </row>
    <row r="791" spans="1:26" x14ac:dyDescent="0.3">
      <c r="A791" s="10" t="s">
        <v>4425</v>
      </c>
      <c r="B791" s="11">
        <v>45985</v>
      </c>
      <c r="C791" s="12" t="s">
        <v>1341</v>
      </c>
      <c r="D791" s="12" t="str">
        <f>_xlfn.XLOOKUP(Sales_Transactions!$C791,Customer!$A$2:$A$701,Customer!$B$2:$B$701,"Missing")</f>
        <v>Ishwarya Krishnan</v>
      </c>
      <c r="E791" s="39" t="str">
        <f>_xlfn.XLOOKUP(Table14[[#This Row],[Customer_ID]],Table10[Customer_ID],Table10[Membership],"Missing Membership")</f>
        <v>Silver</v>
      </c>
      <c r="F791" s="10" t="s">
        <v>30</v>
      </c>
      <c r="G791" s="12" t="str">
        <f>_xlfn.XLOOKUP(Sales_Transactions!$F791,Products!$A$2:$A$151,Products!$B$2:$B$151,"missing product")</f>
        <v>Amul Paneer 1kg</v>
      </c>
      <c r="H791" s="12" t="str">
        <f>_xlfn.XLOOKUP(Sales_Transactions!$F791,Table9[Product_ID],Table9[Category],"Missing Catogory")</f>
        <v>Dairy</v>
      </c>
      <c r="I791" s="12" t="s">
        <v>863</v>
      </c>
      <c r="J791" s="12" t="str">
        <f>_xlfn.XLOOKUP(Sales_Transactions!$I791,Store!$A$2:$A$181,Store!$B$2:$B$181,"Missing Store")</f>
        <v>FreshMart Kochi Extension</v>
      </c>
      <c r="K791" s="12" t="str">
        <f>_xlfn.XLOOKUP(Sales_Transactions!$I791,Store!$A$2:$A$181,Store!$D$2:$D$181,"East")</f>
        <v>South</v>
      </c>
      <c r="L791" s="12" t="s">
        <v>3272</v>
      </c>
      <c r="M791" s="12" t="s">
        <v>6146</v>
      </c>
      <c r="N791" s="12" t="str">
        <f>_xlfn.XLOOKUP(Sales_Transactions!$L791,Table12[Employee_ID],Table12[Department],"Missing Department")</f>
        <v>Billing</v>
      </c>
      <c r="O791" s="12">
        <v>2</v>
      </c>
      <c r="P791" s="13">
        <v>448.94</v>
      </c>
      <c r="Q791" s="12">
        <v>20</v>
      </c>
      <c r="R791" s="13">
        <v>179.58</v>
      </c>
      <c r="S791" s="13">
        <v>718.3</v>
      </c>
      <c r="T791" s="13">
        <v>760.16</v>
      </c>
      <c r="U791" s="13">
        <v>-41.86</v>
      </c>
      <c r="V791" s="12" t="s">
        <v>47</v>
      </c>
      <c r="W791" s="12" t="s">
        <v>24</v>
      </c>
      <c r="X791" s="12" t="s">
        <v>25</v>
      </c>
      <c r="Y791" s="12" t="s">
        <v>545</v>
      </c>
      <c r="Z791" s="12" t="s">
        <v>49</v>
      </c>
    </row>
    <row r="792" spans="1:26" x14ac:dyDescent="0.3">
      <c r="A792" s="14" t="s">
        <v>4427</v>
      </c>
      <c r="B792" s="15">
        <v>45954</v>
      </c>
      <c r="C792" s="16" t="s">
        <v>940</v>
      </c>
      <c r="D792" s="16" t="str">
        <f>_xlfn.XLOOKUP(Sales_Transactions!$C792,Customer!$A$2:$A$701,Customer!$B$2:$B$701,"Missing")</f>
        <v>Ovi Reddy</v>
      </c>
      <c r="E792" s="38" t="str">
        <f>_xlfn.XLOOKUP(Table14[[#This Row],[Customer_ID]],Table10[Customer_ID],Table10[Membership],"Missing Membership")</f>
        <v>Silver</v>
      </c>
      <c r="F792" s="14" t="s">
        <v>1304</v>
      </c>
      <c r="G792" s="16" t="str">
        <f>_xlfn.XLOOKUP(Sales_Transactions!$F792,Products!$A$2:$A$151,Products!$B$2:$B$151,"missing product")</f>
        <v>Everest Powdered Spices Combo</v>
      </c>
      <c r="H792" s="16" t="str">
        <f>_xlfn.XLOOKUP(Sales_Transactions!$F792,Table9[Product_ID],Table9[Category],"Missing Catogory")</f>
        <v>Masala</v>
      </c>
      <c r="I792" s="16" t="s">
        <v>327</v>
      </c>
      <c r="J792" s="16" t="str">
        <f>_xlfn.XLOOKUP(Sales_Transactions!$I792,Store!$A$2:$A$181,Store!$B$2:$B$181,"Missing Store")</f>
        <v>FreshMart Chennai Gardens</v>
      </c>
      <c r="K792" s="16" t="str">
        <f>_xlfn.XLOOKUP(Sales_Transactions!$I792,Store!$A$2:$A$181,Store!$D$2:$D$181,"East")</f>
        <v>South</v>
      </c>
      <c r="L792" s="16" t="s">
        <v>891</v>
      </c>
      <c r="M792" s="16" t="s">
        <v>6404</v>
      </c>
      <c r="N792" s="16" t="str">
        <f>_xlfn.XLOOKUP(Sales_Transactions!$L792,Table12[Employee_ID],Table12[Department],"Missing Department")</f>
        <v>Billing</v>
      </c>
      <c r="O792" s="16">
        <v>3</v>
      </c>
      <c r="P792" s="17">
        <v>490.22</v>
      </c>
      <c r="Q792" s="16">
        <v>5</v>
      </c>
      <c r="R792" s="17">
        <v>73.53</v>
      </c>
      <c r="S792" s="17">
        <v>1397.13</v>
      </c>
      <c r="T792" s="17">
        <v>1120.74</v>
      </c>
      <c r="U792" s="17">
        <v>276.39</v>
      </c>
      <c r="V792" s="16" t="s">
        <v>47</v>
      </c>
      <c r="W792" s="16" t="s">
        <v>24</v>
      </c>
      <c r="X792" s="16" t="s">
        <v>55</v>
      </c>
      <c r="Y792" s="16" t="s">
        <v>3079</v>
      </c>
      <c r="Z792" s="16" t="s">
        <v>49</v>
      </c>
    </row>
    <row r="793" spans="1:26" x14ac:dyDescent="0.3">
      <c r="A793" s="10" t="s">
        <v>4438</v>
      </c>
      <c r="B793" s="11">
        <v>45863</v>
      </c>
      <c r="C793" s="12" t="s">
        <v>476</v>
      </c>
      <c r="D793" s="12" t="str">
        <f>_xlfn.XLOOKUP(Sales_Transactions!$C793,Customer!$A$2:$A$701,Customer!$B$2:$B$701,"Missing")</f>
        <v>Ramesh Devi</v>
      </c>
      <c r="E793" s="39" t="str">
        <f>_xlfn.XLOOKUP(Table14[[#This Row],[Customer_ID]],Table10[Customer_ID],Table10[Membership],"Missing Membership")</f>
        <v>Gold</v>
      </c>
      <c r="F793" s="10" t="s">
        <v>1537</v>
      </c>
      <c r="G793" s="12" t="str">
        <f>_xlfn.XLOOKUP(Sales_Transactions!$F793,Products!$A$2:$A$151,Products!$B$2:$B$151,"missing product")</f>
        <v>Lizol Floor Cleaner 200g</v>
      </c>
      <c r="H793" s="12" t="str">
        <f>_xlfn.XLOOKUP(Sales_Transactions!$F793,Table9[Product_ID],Table9[Category],"Missing Catogory")</f>
        <v>Cleaning</v>
      </c>
      <c r="I793" s="12" t="s">
        <v>343</v>
      </c>
      <c r="J793" s="12" t="str">
        <f>_xlfn.XLOOKUP(Sales_Transactions!$I793,Store!$A$2:$A$181,Store!$B$2:$B$181,"Missing Store")</f>
        <v>FreshMart Mysuru Junction</v>
      </c>
      <c r="K793" s="12" t="str">
        <f>_xlfn.XLOOKUP(Sales_Transactions!$I793,Store!$A$2:$A$181,Store!$D$2:$D$181,"East")</f>
        <v>South</v>
      </c>
      <c r="L793" s="12" t="s">
        <v>344</v>
      </c>
      <c r="M793" s="12" t="s">
        <v>6340</v>
      </c>
      <c r="N793" s="12" t="str">
        <f>_xlfn.XLOOKUP(Sales_Transactions!$L793,Table12[Employee_ID],Table12[Department],"Missing Department")</f>
        <v>Operations</v>
      </c>
      <c r="O793" s="12">
        <v>5</v>
      </c>
      <c r="P793" s="13">
        <v>66.989999999999995</v>
      </c>
      <c r="Q793" s="12">
        <v>5</v>
      </c>
      <c r="R793" s="13">
        <v>16.75</v>
      </c>
      <c r="S793" s="13">
        <v>318.2</v>
      </c>
      <c r="T793" s="13">
        <v>249.95</v>
      </c>
      <c r="U793" s="13">
        <v>68.25</v>
      </c>
      <c r="V793" s="12" t="s">
        <v>47</v>
      </c>
      <c r="W793" s="12" t="s">
        <v>24</v>
      </c>
      <c r="X793" s="12" t="s">
        <v>25</v>
      </c>
      <c r="Y793" s="12" t="s">
        <v>2447</v>
      </c>
      <c r="Z793" s="12" t="s">
        <v>49</v>
      </c>
    </row>
    <row r="794" spans="1:26" x14ac:dyDescent="0.3">
      <c r="A794" s="14" t="s">
        <v>4439</v>
      </c>
      <c r="B794" s="15">
        <v>45993</v>
      </c>
      <c r="C794" s="16" t="s">
        <v>1013</v>
      </c>
      <c r="D794" s="16" t="str">
        <f>_xlfn.XLOOKUP(Sales_Transactions!$C794,Customer!$A$2:$A$701,Customer!$B$2:$B$701,"Missing")</f>
        <v>Udhay Pandian</v>
      </c>
      <c r="E794" s="38" t="str">
        <f>_xlfn.XLOOKUP(Table14[[#This Row],[Customer_ID]],Table10[Customer_ID],Table10[Membership],"Missing Membership")</f>
        <v>Gold</v>
      </c>
      <c r="F794" s="14" t="s">
        <v>894</v>
      </c>
      <c r="G794" s="16" t="str">
        <f>_xlfn.XLOOKUP(Sales_Transactions!$F794,Products!$A$2:$A$151,Products!$B$2:$B$151,"missing product")</f>
        <v>Organic Fresh Fresh Fruits Pack v2</v>
      </c>
      <c r="H794" s="16" t="str">
        <f>_xlfn.XLOOKUP(Sales_Transactions!$F794,Table9[Product_ID],Table9[Category],"Missing Catogory")</f>
        <v>Fruits</v>
      </c>
      <c r="I794" s="16" t="s">
        <v>856</v>
      </c>
      <c r="J794" s="16" t="str">
        <f>_xlfn.XLOOKUP(Sales_Transactions!$I794,Store!$A$2:$A$181,Store!$B$2:$B$181,"Missing Store")</f>
        <v>FreshMart Madurai Market</v>
      </c>
      <c r="K794" s="16" t="str">
        <f>_xlfn.XLOOKUP(Sales_Transactions!$I794,Store!$A$2:$A$181,Store!$D$2:$D$181,"East")</f>
        <v>South</v>
      </c>
      <c r="L794" s="16" t="s">
        <v>121</v>
      </c>
      <c r="M794" s="16" t="s">
        <v>6355</v>
      </c>
      <c r="N794" s="16" t="str">
        <f>_xlfn.XLOOKUP(Sales_Transactions!$L794,Table12[Employee_ID],Table12[Department],"Missing Department")</f>
        <v>Store Manager</v>
      </c>
      <c r="O794" s="16">
        <v>7</v>
      </c>
      <c r="P794" s="17">
        <v>492.92</v>
      </c>
      <c r="Q794" s="16">
        <v>10</v>
      </c>
      <c r="R794" s="17">
        <v>345.04</v>
      </c>
      <c r="S794" s="16" t="s">
        <v>4440</v>
      </c>
      <c r="T794" s="17">
        <v>2591.2600000000002</v>
      </c>
      <c r="U794" s="17">
        <v>514.14</v>
      </c>
      <c r="V794" s="16" t="s">
        <v>47</v>
      </c>
      <c r="W794" s="16" t="s">
        <v>24</v>
      </c>
      <c r="X794" s="16" t="s">
        <v>25</v>
      </c>
      <c r="Y794" s="16" t="s">
        <v>1925</v>
      </c>
      <c r="Z794" s="16" t="s">
        <v>49</v>
      </c>
    </row>
    <row r="795" spans="1:26" x14ac:dyDescent="0.3">
      <c r="A795" s="10" t="s">
        <v>4444</v>
      </c>
      <c r="B795" s="11">
        <v>46091</v>
      </c>
      <c r="C795" s="12" t="s">
        <v>2596</v>
      </c>
      <c r="D795" s="12" t="str">
        <f>_xlfn.XLOOKUP(Sales_Transactions!$C795,Customer!$A$2:$A$701,Customer!$B$2:$B$701,"Missing")</f>
        <v>Gopal Pandian</v>
      </c>
      <c r="E795" s="39" t="str">
        <f>_xlfn.XLOOKUP(Table14[[#This Row],[Customer_ID]],Table10[Customer_ID],Table10[Membership],"Missing Membership")</f>
        <v>Gold</v>
      </c>
      <c r="F795" s="10" t="s">
        <v>431</v>
      </c>
      <c r="G795" s="12" t="str">
        <f>_xlfn.XLOOKUP(Sales_Transactions!$F795,Products!$A$2:$A$151,Products!$B$2:$B$151,"missing product")</f>
        <v>Organic Fresh Fresh Fruits 500g</v>
      </c>
      <c r="H795" s="12" t="str">
        <f>_xlfn.XLOOKUP(Sales_Transactions!$F795,Table9[Product_ID],Table9[Category],"Missing Catogory")</f>
        <v>Fruits</v>
      </c>
      <c r="I795" s="12" t="s">
        <v>829</v>
      </c>
      <c r="J795" s="12" t="str">
        <f>_xlfn.XLOOKUP(Sales_Transactions!$I795,Store!$A$2:$A$181,Store!$B$2:$B$181,"Missing Store")</f>
        <v>FreshMart Mysuru Main Road</v>
      </c>
      <c r="K795" s="12" t="str">
        <f>_xlfn.XLOOKUP(Sales_Transactions!$I795,Store!$A$2:$A$181,Store!$D$2:$D$181,"East")</f>
        <v>South</v>
      </c>
      <c r="L795" s="12" t="s">
        <v>830</v>
      </c>
      <c r="M795" s="12" t="s">
        <v>6345</v>
      </c>
      <c r="N795" s="12" t="str">
        <f>_xlfn.XLOOKUP(Sales_Transactions!$L795,Table12[Employee_ID],Table12[Department],"Missing Department")</f>
        <v>Operations</v>
      </c>
      <c r="O795" s="12">
        <v>8</v>
      </c>
      <c r="P795" s="13">
        <v>309.81</v>
      </c>
      <c r="Q795" s="12">
        <v>20</v>
      </c>
      <c r="R795" s="13">
        <v>495.7</v>
      </c>
      <c r="S795" s="13">
        <v>1982.78</v>
      </c>
      <c r="T795" s="13">
        <v>2011.36</v>
      </c>
      <c r="U795" s="13">
        <v>-28.58</v>
      </c>
      <c r="V795" s="12" t="s">
        <v>47</v>
      </c>
      <c r="W795" s="12" t="s">
        <v>24</v>
      </c>
      <c r="X795" s="12" t="s">
        <v>25</v>
      </c>
      <c r="Y795" s="12" t="s">
        <v>2056</v>
      </c>
      <c r="Z795" s="12" t="s">
        <v>49</v>
      </c>
    </row>
    <row r="796" spans="1:26" x14ac:dyDescent="0.3">
      <c r="A796" s="14" t="s">
        <v>4445</v>
      </c>
      <c r="B796" s="15">
        <v>45810</v>
      </c>
      <c r="C796" s="16" t="s">
        <v>1897</v>
      </c>
      <c r="D796" s="16" t="str">
        <f>_xlfn.XLOOKUP(Sales_Transactions!$C796,Customer!$A$2:$A$701,Customer!$B$2:$B$701,"Missing")</f>
        <v>Pandi Chandran</v>
      </c>
      <c r="E796" s="38" t="str">
        <f>_xlfn.XLOOKUP(Table14[[#This Row],[Customer_ID]],Table10[Customer_ID],Table10[Membership],"Missing Membership")</f>
        <v>Gold</v>
      </c>
      <c r="F796" s="14" t="s">
        <v>458</v>
      </c>
      <c r="G796" s="16" t="str">
        <f>_xlfn.XLOOKUP(Sales_Transactions!$F796,Products!$A$2:$A$151,Products!$B$2:$B$151,"missing product")</f>
        <v>Organic Fresh Fresh Fruits Combo</v>
      </c>
      <c r="H796" s="16" t="str">
        <f>_xlfn.XLOOKUP(Sales_Transactions!$F796,Table9[Product_ID],Table9[Category],"Missing Catogory")</f>
        <v>Fruits</v>
      </c>
      <c r="I796" s="16" t="s">
        <v>1619</v>
      </c>
      <c r="J796" s="16" t="str">
        <f>_xlfn.XLOOKUP(Sales_Transactions!$I796,Store!$A$2:$A$181,Store!$B$2:$B$181,"Missing Store")</f>
        <v>FreshMart Mysuru Plaza</v>
      </c>
      <c r="K796" s="16" t="str">
        <f>_xlfn.XLOOKUP(Sales_Transactions!$I796,Store!$A$2:$A$181,Store!$D$2:$D$181,"East")</f>
        <v>South</v>
      </c>
      <c r="L796" s="16" t="s">
        <v>1683</v>
      </c>
      <c r="M796" s="16" t="s">
        <v>6140</v>
      </c>
      <c r="N796" s="16" t="str">
        <f>_xlfn.XLOOKUP(Sales_Transactions!$L796,Table12[Employee_ID],Table12[Department],"Missing Department")</f>
        <v>Cashier</v>
      </c>
      <c r="O796" s="16">
        <v>8</v>
      </c>
      <c r="P796" s="17">
        <v>72.34</v>
      </c>
      <c r="Q796" s="16">
        <v>5</v>
      </c>
      <c r="R796" s="17">
        <v>28.94</v>
      </c>
      <c r="S796" s="17">
        <v>549.78</v>
      </c>
      <c r="T796" s="17">
        <v>474.96</v>
      </c>
      <c r="U796" s="17">
        <v>74.819999999999993</v>
      </c>
      <c r="V796" s="16" t="s">
        <v>47</v>
      </c>
      <c r="W796" s="16" t="s">
        <v>24</v>
      </c>
      <c r="X796" s="16" t="s">
        <v>25</v>
      </c>
      <c r="Y796" s="16" t="s">
        <v>3795</v>
      </c>
      <c r="Z796" s="16" t="s">
        <v>49</v>
      </c>
    </row>
    <row r="797" spans="1:26" x14ac:dyDescent="0.3">
      <c r="A797" s="10" t="s">
        <v>4450</v>
      </c>
      <c r="B797" s="11">
        <v>45838</v>
      </c>
      <c r="C797" s="12" t="s">
        <v>1000</v>
      </c>
      <c r="D797" s="12" t="str">
        <f>_xlfn.XLOOKUP(Sales_Transactions!$C797,Customer!$A$2:$A$701,Customer!$B$2:$B$701,"Missing")</f>
        <v>Eswari Achari</v>
      </c>
      <c r="E797" s="39" t="str">
        <f>_xlfn.XLOOKUP(Table14[[#This Row],[Customer_ID]],Table10[Customer_ID],Table10[Membership],"Missing Membership")</f>
        <v>Silver</v>
      </c>
      <c r="F797" s="10" t="s">
        <v>1381</v>
      </c>
      <c r="G797" s="12" t="str">
        <f>_xlfn.XLOOKUP(Sales_Transactions!$F797,Products!$A$2:$A$151,Products!$B$2:$B$151,"missing product")</f>
        <v>Parle Chocolates 500g</v>
      </c>
      <c r="H797" s="12" t="str">
        <f>_xlfn.XLOOKUP(Sales_Transactions!$F797,Table9[Product_ID],Table9[Category],"Missing Catogory")</f>
        <v>Snacks</v>
      </c>
      <c r="I797" s="12" t="s">
        <v>1063</v>
      </c>
      <c r="J797" s="12" t="str">
        <f>_xlfn.XLOOKUP(Sales_Transactions!$I797,Store!$A$2:$A$181,Store!$B$2:$B$181,"Missing Store")</f>
        <v>FreshMart Salem Complex</v>
      </c>
      <c r="K797" s="12" t="str">
        <f>_xlfn.XLOOKUP(Sales_Transactions!$I797,Store!$A$2:$A$181,Store!$D$2:$D$181,"East")</f>
        <v>South</v>
      </c>
      <c r="L797" s="12" t="s">
        <v>1064</v>
      </c>
      <c r="M797" s="12" t="s">
        <v>6322</v>
      </c>
      <c r="N797" s="12" t="str">
        <f>_xlfn.XLOOKUP(Sales_Transactions!$L797,Table12[Employee_ID],Table12[Department],"Missing Department")</f>
        <v>Sales</v>
      </c>
      <c r="O797" s="12">
        <v>4</v>
      </c>
      <c r="P797" s="13">
        <v>317.99</v>
      </c>
      <c r="Q797" s="12">
        <v>20</v>
      </c>
      <c r="R797" s="13">
        <v>254.39</v>
      </c>
      <c r="S797" s="13">
        <v>1017.57</v>
      </c>
      <c r="T797" s="13">
        <v>940.2</v>
      </c>
      <c r="U797" s="13">
        <v>77.37</v>
      </c>
      <c r="V797" s="12" t="s">
        <v>47</v>
      </c>
      <c r="W797" s="12" t="s">
        <v>24</v>
      </c>
      <c r="X797" s="12" t="s">
        <v>25</v>
      </c>
      <c r="Y797" s="12" t="s">
        <v>1101</v>
      </c>
      <c r="Z797" s="12" t="s">
        <v>49</v>
      </c>
    </row>
    <row r="798" spans="1:26" x14ac:dyDescent="0.3">
      <c r="A798" s="14" t="s">
        <v>4451</v>
      </c>
      <c r="B798" s="15">
        <v>45941</v>
      </c>
      <c r="C798" s="16" t="s">
        <v>1311</v>
      </c>
      <c r="D798" s="16" t="str">
        <f>_xlfn.XLOOKUP(Sales_Transactions!$C798,Customer!$A$2:$A$701,Customer!$B$2:$B$701,"Missing")</f>
        <v>Deepa Devi</v>
      </c>
      <c r="E798" s="38" t="str">
        <f>_xlfn.XLOOKUP(Table14[[#This Row],[Customer_ID]],Table10[Customer_ID],Table10[Membership],"Missing Membership")</f>
        <v>Bronze</v>
      </c>
      <c r="F798" s="14" t="s">
        <v>580</v>
      </c>
      <c r="G798" s="16" t="str">
        <f>_xlfn.XLOOKUP(Sales_Transactions!$F798,Products!$A$2:$A$151,Products!$B$2:$B$151,"missing product")</f>
        <v>Coca-Cola Tea 1kg</v>
      </c>
      <c r="H798" s="16" t="str">
        <f>_xlfn.XLOOKUP(Sales_Transactions!$F798,Table9[Product_ID],Table9[Category],"Missing Catogory")</f>
        <v>Beverages</v>
      </c>
      <c r="I798" s="16" t="s">
        <v>973</v>
      </c>
      <c r="J798" s="16" t="str">
        <f>_xlfn.XLOOKUP(Sales_Transactions!$I798,Store!$A$2:$A$181,Store!$B$2:$B$181,"Missing Store")</f>
        <v>FreshMart Pune Junction</v>
      </c>
      <c r="K798" s="16" t="str">
        <f>_xlfn.XLOOKUP(Sales_Transactions!$I798,Store!$A$2:$A$181,Store!$D$2:$D$181,"East")</f>
        <v>West</v>
      </c>
      <c r="L798" s="16" t="s">
        <v>974</v>
      </c>
      <c r="M798" s="16" t="s">
        <v>6390</v>
      </c>
      <c r="N798" s="16" t="str">
        <f>_xlfn.XLOOKUP(Sales_Transactions!$L798,Table12[Employee_ID],Table12[Department],"Missing Department")</f>
        <v>Cashier</v>
      </c>
      <c r="O798" s="16">
        <v>4</v>
      </c>
      <c r="P798" s="17">
        <v>139.21</v>
      </c>
      <c r="Q798" s="16">
        <v>20</v>
      </c>
      <c r="R798" s="17">
        <v>111.37</v>
      </c>
      <c r="S798" s="17">
        <v>512.29</v>
      </c>
      <c r="T798" s="17">
        <v>427.96</v>
      </c>
      <c r="U798" s="17">
        <v>84.33</v>
      </c>
      <c r="V798" s="16" t="s">
        <v>47</v>
      </c>
      <c r="W798" s="16" t="s">
        <v>24</v>
      </c>
      <c r="X798" s="16" t="s">
        <v>25</v>
      </c>
      <c r="Y798" s="16" t="s">
        <v>888</v>
      </c>
      <c r="Z798" s="16" t="s">
        <v>27</v>
      </c>
    </row>
    <row r="799" spans="1:26" x14ac:dyDescent="0.3">
      <c r="A799" s="10" t="s">
        <v>4456</v>
      </c>
      <c r="B799" s="11">
        <v>45955</v>
      </c>
      <c r="C799" s="12" t="s">
        <v>157</v>
      </c>
      <c r="D799" s="12" t="str">
        <f>_xlfn.XLOOKUP(Sales_Transactions!$C799,Customer!$A$2:$A$701,Customer!$B$2:$B$701,"Missing")</f>
        <v>Tara Devi</v>
      </c>
      <c r="E799" s="39" t="str">
        <f>_xlfn.XLOOKUP(Table14[[#This Row],[Customer_ID]],Table10[Customer_ID],Table10[Membership],"Missing Membership")</f>
        <v>Gold</v>
      </c>
      <c r="F799" s="10" t="s">
        <v>548</v>
      </c>
      <c r="G799" s="12" t="str">
        <f>_xlfn.XLOOKUP(Sales_Transactions!$F799,Products!$A$2:$A$151,Products!$B$2:$B$151,"missing product")</f>
        <v>Local Farm Fresh Fruits Combo</v>
      </c>
      <c r="H799" s="12" t="str">
        <f>_xlfn.XLOOKUP(Sales_Transactions!$F799,Table9[Product_ID],Table9[Category],"Missing Catogory")</f>
        <v>Fruits</v>
      </c>
      <c r="I799" s="12" t="s">
        <v>66</v>
      </c>
      <c r="J799" s="12" t="str">
        <f>_xlfn.XLOOKUP(Sales_Transactions!$I799,Store!$A$2:$A$181,Store!$B$2:$B$181,"Missing Store")</f>
        <v>FreshMart Coimbatore Plaza</v>
      </c>
      <c r="K799" s="12" t="str">
        <f>_xlfn.XLOOKUP(Sales_Transactions!$I799,Store!$A$2:$A$181,Store!$D$2:$D$181,"East")</f>
        <v>South</v>
      </c>
      <c r="L799" s="12" t="s">
        <v>1164</v>
      </c>
      <c r="M799" s="12" t="s">
        <v>4687</v>
      </c>
      <c r="N799" s="12" t="str">
        <f>_xlfn.XLOOKUP(Sales_Transactions!$L799,Table12[Employee_ID],Table12[Department],"Missing Department")</f>
        <v>Sales</v>
      </c>
      <c r="O799" s="12">
        <v>7</v>
      </c>
      <c r="P799" s="13">
        <v>227.52</v>
      </c>
      <c r="Q799" s="12">
        <v>0</v>
      </c>
      <c r="R799" s="13">
        <v>0</v>
      </c>
      <c r="S799" s="13">
        <v>1831.54</v>
      </c>
      <c r="T799" s="13">
        <v>1275.19</v>
      </c>
      <c r="U799" s="13">
        <v>556.35</v>
      </c>
      <c r="V799" s="12" t="s">
        <v>47</v>
      </c>
      <c r="W799" s="12" t="s">
        <v>24</v>
      </c>
      <c r="X799" s="12" t="s">
        <v>25</v>
      </c>
      <c r="Y799" s="12" t="s">
        <v>2067</v>
      </c>
      <c r="Z799" s="12" t="s">
        <v>27</v>
      </c>
    </row>
    <row r="800" spans="1:26" x14ac:dyDescent="0.3">
      <c r="A800" s="14" t="s">
        <v>4466</v>
      </c>
      <c r="B800" s="15">
        <v>46002</v>
      </c>
      <c r="C800" s="16" t="s">
        <v>2492</v>
      </c>
      <c r="D800" s="16" t="str">
        <f>_xlfn.XLOOKUP(Sales_Transactions!$C800,Customer!$A$2:$A$701,Customer!$B$2:$B$701,"Missing")</f>
        <v>Sanjay Achari</v>
      </c>
      <c r="E800" s="38" t="str">
        <f>_xlfn.XLOOKUP(Table14[[#This Row],[Customer_ID]],Table10[Customer_ID],Table10[Membership],"Missing Membership")</f>
        <v>Silver</v>
      </c>
      <c r="F800" s="14" t="s">
        <v>1987</v>
      </c>
      <c r="G800" s="16" t="str">
        <f>_xlfn.XLOOKUP(Sales_Transactions!$F800,Products!$A$2:$A$151,Products!$B$2:$B$151,"missing product")</f>
        <v>Vim Toilet Cleaner 2kg</v>
      </c>
      <c r="H800" s="16" t="str">
        <f>_xlfn.XLOOKUP(Sales_Transactions!$F800,Table9[Product_ID],Table9[Category],"Missing Catogory")</f>
        <v>Cleaning</v>
      </c>
      <c r="I800" s="16" t="s">
        <v>957</v>
      </c>
      <c r="J800" s="16" t="str">
        <f>_xlfn.XLOOKUP(Sales_Transactions!$I800,Store!$A$2:$A$181,Store!$B$2:$B$181,"Missing Store")</f>
        <v>FreshMart Ahmedabad Hub</v>
      </c>
      <c r="K800" s="16" t="str">
        <f>_xlfn.XLOOKUP(Sales_Transactions!$I800,Store!$A$2:$A$181,Store!$D$2:$D$181,"East")</f>
        <v>South</v>
      </c>
      <c r="L800" s="16" t="s">
        <v>958</v>
      </c>
      <c r="M800" s="16" t="s">
        <v>6312</v>
      </c>
      <c r="N800" s="16" t="str">
        <f>_xlfn.XLOOKUP(Sales_Transactions!$L800,Table12[Employee_ID],Table12[Department],"Missing Department")</f>
        <v>Cashier</v>
      </c>
      <c r="O800" s="16">
        <v>4</v>
      </c>
      <c r="P800" s="17">
        <v>352.51</v>
      </c>
      <c r="Q800" s="16">
        <v>20</v>
      </c>
      <c r="R800" s="17">
        <v>282.01</v>
      </c>
      <c r="S800" s="17">
        <v>1128.03</v>
      </c>
      <c r="T800" s="17">
        <v>1040.24</v>
      </c>
      <c r="U800" s="17">
        <v>87.79</v>
      </c>
      <c r="V800" s="16" t="s">
        <v>47</v>
      </c>
      <c r="W800" s="16" t="s">
        <v>24</v>
      </c>
      <c r="X800" s="16" t="s">
        <v>55</v>
      </c>
      <c r="Y800" s="16" t="s">
        <v>2223</v>
      </c>
      <c r="Z800" s="16" t="s">
        <v>49</v>
      </c>
    </row>
    <row r="801" spans="1:26" x14ac:dyDescent="0.3">
      <c r="A801" s="10" t="s">
        <v>4485</v>
      </c>
      <c r="B801" s="11">
        <v>45983</v>
      </c>
      <c r="C801" s="12" t="s">
        <v>2328</v>
      </c>
      <c r="D801" s="12" t="str">
        <f>_xlfn.XLOOKUP(Sales_Transactions!$C801,Customer!$A$2:$A$701,Customer!$B$2:$B$701,"Missing")</f>
        <v>Senthil Chandran</v>
      </c>
      <c r="E801" s="39" t="str">
        <f>_xlfn.XLOOKUP(Table14[[#This Row],[Customer_ID]],Table10[Customer_ID],Table10[Membership],"Missing Membership")</f>
        <v>Gold</v>
      </c>
      <c r="F801" s="10" t="s">
        <v>176</v>
      </c>
      <c r="G801" s="12" t="str">
        <f>_xlfn.XLOOKUP(Sales_Transactions!$F801,Products!$A$2:$A$151,Products!$B$2:$B$151,"missing product")</f>
        <v>Organic Fresh Fresh Vegetables Pack</v>
      </c>
      <c r="H801" s="12" t="str">
        <f>_xlfn.XLOOKUP(Sales_Transactions!$F801,Table9[Product_ID],Table9[Category],"Missing Catogory")</f>
        <v>Vegetables</v>
      </c>
      <c r="I801" s="12" t="s">
        <v>622</v>
      </c>
      <c r="J801" s="12" t="str">
        <f>_xlfn.XLOOKUP(Sales_Transactions!$I801,Store!$A$2:$A$181,Store!$B$2:$B$181,"Missing Store")</f>
        <v>FreshMart Mysuru Arcade</v>
      </c>
      <c r="K801" s="12" t="str">
        <f>_xlfn.XLOOKUP(Sales_Transactions!$I801,Store!$A$2:$A$181,Store!$D$2:$D$181,"East")</f>
        <v>South</v>
      </c>
      <c r="L801" s="12" t="s">
        <v>741</v>
      </c>
      <c r="M801" s="12" t="s">
        <v>5462</v>
      </c>
      <c r="N801" s="12" t="str">
        <f>_xlfn.XLOOKUP(Sales_Transactions!$L801,Table12[Employee_ID],Table12[Department],"Missing Department")</f>
        <v>Cashier</v>
      </c>
      <c r="O801" s="12">
        <v>7</v>
      </c>
      <c r="P801" s="13">
        <v>397.16</v>
      </c>
      <c r="Q801" s="12">
        <v>0</v>
      </c>
      <c r="R801" s="13">
        <v>0</v>
      </c>
      <c r="S801" s="13">
        <v>3197.14</v>
      </c>
      <c r="T801" s="13">
        <v>2123.87</v>
      </c>
      <c r="U801" s="13">
        <v>1073.27</v>
      </c>
      <c r="V801" s="12" t="s">
        <v>47</v>
      </c>
      <c r="W801" s="12" t="s">
        <v>24</v>
      </c>
      <c r="X801" s="12" t="s">
        <v>25</v>
      </c>
      <c r="Y801" s="12" t="s">
        <v>2475</v>
      </c>
      <c r="Z801" s="12" t="s">
        <v>27</v>
      </c>
    </row>
    <row r="802" spans="1:26" x14ac:dyDescent="0.3">
      <c r="A802" s="14" t="s">
        <v>4489</v>
      </c>
      <c r="B802" s="15">
        <v>46103</v>
      </c>
      <c r="C802" s="16" t="s">
        <v>2979</v>
      </c>
      <c r="D802" s="16" t="str">
        <f>_xlfn.XLOOKUP(Sales_Transactions!$C802,Customer!$A$2:$A$701,Customer!$B$2:$B$701,"Missing")</f>
        <v>Kalpana Kumar</v>
      </c>
      <c r="E802" s="38" t="str">
        <f>_xlfn.XLOOKUP(Table14[[#This Row],[Customer_ID]],Table10[Customer_ID],Table10[Membership],"Missing Membership")</f>
        <v>Gold</v>
      </c>
      <c r="F802" s="14" t="s">
        <v>384</v>
      </c>
      <c r="G802" s="16" t="str">
        <f>_xlfn.XLOOKUP(Sales_Transactions!$F802,Products!$A$2:$A$151,Products!$B$2:$B$151,"missing product")</f>
        <v>Local Farm Fresh Fruits 1kg</v>
      </c>
      <c r="H802" s="16" t="str">
        <f>_xlfn.XLOOKUP(Sales_Transactions!$F802,Table9[Product_ID],Table9[Category],"Missing Catogory")</f>
        <v>Fruits</v>
      </c>
      <c r="I802" s="16" t="s">
        <v>1246</v>
      </c>
      <c r="J802" s="16" t="str">
        <f>_xlfn.XLOOKUP(Sales_Transactions!$I802,Store!$A$2:$A$181,Store!$B$2:$B$181,"Missing Store")</f>
        <v>FreshMart Bengaluru Junction</v>
      </c>
      <c r="K802" s="16" t="str">
        <f>_xlfn.XLOOKUP(Sales_Transactions!$I802,Store!$A$2:$A$181,Store!$D$2:$D$181,"East")</f>
        <v>South</v>
      </c>
      <c r="L802" s="16" t="s">
        <v>473</v>
      </c>
      <c r="M802" s="16" t="s">
        <v>6258</v>
      </c>
      <c r="N802" s="16" t="str">
        <f>_xlfn.XLOOKUP(Sales_Transactions!$L802,Table12[Employee_ID],Table12[Department],"Missing Department")</f>
        <v>Cashier</v>
      </c>
      <c r="O802" s="16">
        <v>5</v>
      </c>
      <c r="P802" s="17">
        <v>433.39</v>
      </c>
      <c r="Q802" s="16">
        <v>0</v>
      </c>
      <c r="R802" s="17">
        <v>0</v>
      </c>
      <c r="S802" s="17">
        <v>2491.9899999999998</v>
      </c>
      <c r="T802" s="17">
        <v>1680.35</v>
      </c>
      <c r="U802" s="17">
        <v>811.64</v>
      </c>
      <c r="V802" s="16" t="s">
        <v>47</v>
      </c>
      <c r="W802" s="16" t="s">
        <v>24</v>
      </c>
      <c r="X802" s="16" t="s">
        <v>25</v>
      </c>
      <c r="Y802" s="16" t="s">
        <v>1674</v>
      </c>
      <c r="Z802" s="16" t="s">
        <v>27</v>
      </c>
    </row>
    <row r="803" spans="1:26" x14ac:dyDescent="0.3">
      <c r="A803" s="10" t="s">
        <v>4498</v>
      </c>
      <c r="B803" s="11">
        <v>45770</v>
      </c>
      <c r="C803" s="12" t="s">
        <v>854</v>
      </c>
      <c r="D803" s="12" t="str">
        <f>_xlfn.XLOOKUP(Sales_Transactions!$C803,Customer!$A$2:$A$701,Customer!$B$2:$B$701,"Missing")</f>
        <v>Senthil Kumar</v>
      </c>
      <c r="E803" s="39" t="str">
        <f>_xlfn.XLOOKUP(Table14[[#This Row],[Customer_ID]],Table10[Customer_ID],Table10[Membership],"Missing Membership")</f>
        <v>Gold</v>
      </c>
      <c r="F803" s="10" t="s">
        <v>84</v>
      </c>
      <c r="G803" s="12" t="str">
        <f>_xlfn.XLOOKUP(Sales_Transactions!$F803,Products!$A$2:$A$151,Products!$B$2:$B$151,"missing product")</f>
        <v>Eveready Detergent Pack</v>
      </c>
      <c r="H803" s="12" t="str">
        <f>_xlfn.XLOOKUP(Sales_Transactions!$F803,Table9[Product_ID],Table9[Category],"Missing Catogory")</f>
        <v>Household</v>
      </c>
      <c r="I803" s="12" t="s">
        <v>1932</v>
      </c>
      <c r="J803" s="12" t="str">
        <f>_xlfn.XLOOKUP(Sales_Transactions!$I803,Store!$A$2:$A$181,Store!$B$2:$B$181,"Missing Store")</f>
        <v>FreshMart Jaipur Point</v>
      </c>
      <c r="K803" s="12" t="str">
        <f>_xlfn.XLOOKUP(Sales_Transactions!$I803,Store!$A$2:$A$181,Store!$D$2:$D$181,"East")</f>
        <v>North</v>
      </c>
      <c r="L803" s="12" t="s">
        <v>3425</v>
      </c>
      <c r="M803" s="12" t="s">
        <v>6401</v>
      </c>
      <c r="N803" s="12" t="str">
        <f>_xlfn.XLOOKUP(Sales_Transactions!$L803,Table12[Employee_ID],Table12[Department],"Missing Department")</f>
        <v>Cashier</v>
      </c>
      <c r="O803" s="12">
        <v>8</v>
      </c>
      <c r="P803" s="13">
        <v>276.87</v>
      </c>
      <c r="Q803" s="12">
        <v>5</v>
      </c>
      <c r="R803" s="13">
        <v>110.75</v>
      </c>
      <c r="S803" s="13">
        <v>2104.21</v>
      </c>
      <c r="T803" s="13">
        <v>1552.48</v>
      </c>
      <c r="U803" s="13">
        <v>551.73</v>
      </c>
      <c r="V803" s="12" t="s">
        <v>47</v>
      </c>
      <c r="W803" s="12" t="s">
        <v>24</v>
      </c>
      <c r="X803" s="12" t="s">
        <v>25</v>
      </c>
      <c r="Y803" s="12" t="s">
        <v>417</v>
      </c>
      <c r="Z803" s="12" t="s">
        <v>49</v>
      </c>
    </row>
    <row r="804" spans="1:26" x14ac:dyDescent="0.3">
      <c r="A804" s="14" t="s">
        <v>4503</v>
      </c>
      <c r="B804" s="15">
        <v>45969</v>
      </c>
      <c r="C804" s="16" t="s">
        <v>491</v>
      </c>
      <c r="D804" s="16" t="str">
        <f>_xlfn.XLOOKUP(Sales_Transactions!$C804,Customer!$A$2:$A$701,Customer!$B$2:$B$701,"Missing")</f>
        <v>Dinesh Venkataraman</v>
      </c>
      <c r="E804" s="38" t="str">
        <f>_xlfn.XLOOKUP(Table14[[#This Row],[Customer_ID]],Table10[Customer_ID],Table10[Membership],"Missing Membership")</f>
        <v>Silver</v>
      </c>
      <c r="F804" s="14" t="s">
        <v>904</v>
      </c>
      <c r="G804" s="16" t="str">
        <f>_xlfn.XLOOKUP(Sales_Transactions!$F804,Products!$A$2:$A$151,Products!$B$2:$B$151,"missing product")</f>
        <v>Nestle Curd 1kg</v>
      </c>
      <c r="H804" s="16" t="str">
        <f>_xlfn.XLOOKUP(Sales_Transactions!$F804,Table9[Product_ID],Table9[Category],"Missing Catogory")</f>
        <v>Dairy</v>
      </c>
      <c r="I804" s="16" t="s">
        <v>21</v>
      </c>
      <c r="J804" s="16" t="str">
        <f>_xlfn.XLOOKUP(Sales_Transactions!$I804,Store!$A$2:$A$181,Store!$B$2:$B$181,"Missing Store")</f>
        <v>FreshMart Madurai Arcade</v>
      </c>
      <c r="K804" s="16" t="str">
        <f>_xlfn.XLOOKUP(Sales_Transactions!$I804,Store!$A$2:$A$181,Store!$D$2:$D$181,"East")</f>
        <v>South</v>
      </c>
      <c r="L804" s="16" t="s">
        <v>1997</v>
      </c>
      <c r="M804" s="16" t="s">
        <v>6247</v>
      </c>
      <c r="N804" s="16" t="str">
        <f>_xlfn.XLOOKUP(Sales_Transactions!$L804,Table12[Employee_ID],Table12[Department],"Missing Department")</f>
        <v>Billing</v>
      </c>
      <c r="O804" s="16">
        <v>2</v>
      </c>
      <c r="P804" s="17">
        <v>464.41</v>
      </c>
      <c r="Q804" s="16">
        <v>0</v>
      </c>
      <c r="R804" s="17">
        <v>0</v>
      </c>
      <c r="S804" s="17">
        <v>1068.1400000000001</v>
      </c>
      <c r="T804" s="17">
        <v>795.38</v>
      </c>
      <c r="U804" s="17">
        <v>272.76</v>
      </c>
      <c r="V804" s="16" t="s">
        <v>47</v>
      </c>
      <c r="W804" s="16" t="s">
        <v>24</v>
      </c>
      <c r="X804" s="16" t="s">
        <v>25</v>
      </c>
      <c r="Y804" s="16" t="s">
        <v>601</v>
      </c>
      <c r="Z804" s="16" t="s">
        <v>27</v>
      </c>
    </row>
    <row r="805" spans="1:26" x14ac:dyDescent="0.3">
      <c r="A805" s="10" t="s">
        <v>4519</v>
      </c>
      <c r="B805" s="11">
        <v>45795</v>
      </c>
      <c r="C805" s="12" t="s">
        <v>1013</v>
      </c>
      <c r="D805" s="12" t="str">
        <f>_xlfn.XLOOKUP(Sales_Transactions!$C805,Customer!$A$2:$A$701,Customer!$B$2:$B$701,"Missing")</f>
        <v>Udhay Pandian</v>
      </c>
      <c r="E805" s="39" t="str">
        <f>_xlfn.XLOOKUP(Table14[[#This Row],[Customer_ID]],Table10[Customer_ID],Table10[Membership],"Missing Membership")</f>
        <v>Gold</v>
      </c>
      <c r="F805" s="10" t="s">
        <v>554</v>
      </c>
      <c r="G805" s="12" t="str">
        <f>_xlfn.XLOOKUP(Sales_Transactions!$F805,Products!$A$2:$A$151,Products!$B$2:$B$151,"missing product")</f>
        <v>Dove Shampoo 2kg</v>
      </c>
      <c r="H805" s="12" t="str">
        <f>_xlfn.XLOOKUP(Sales_Transactions!$F805,Table9[Product_ID],Table9[Category],"Missing Catogory")</f>
        <v>Personal Care</v>
      </c>
      <c r="I805" s="12" t="s">
        <v>204</v>
      </c>
      <c r="J805" s="12" t="str">
        <f>_xlfn.XLOOKUP(Sales_Transactions!$I805,Store!$A$2:$A$181,Store!$B$2:$B$181,"Missing Store")</f>
        <v>FreshMart Madurai Plaza</v>
      </c>
      <c r="K805" s="12" t="str">
        <f>_xlfn.XLOOKUP(Sales_Transactions!$I805,Store!$A$2:$A$181,Store!$D$2:$D$181,"East")</f>
        <v>South</v>
      </c>
      <c r="L805" s="12" t="s">
        <v>205</v>
      </c>
      <c r="M805" s="12" t="s">
        <v>6199</v>
      </c>
      <c r="N805" s="12" t="str">
        <f>_xlfn.XLOOKUP(Sales_Transactions!$L805,Table12[Employee_ID],Table12[Department],"Missing Department")</f>
        <v>Sales</v>
      </c>
      <c r="O805" s="12">
        <v>3</v>
      </c>
      <c r="P805" s="13">
        <v>511.56</v>
      </c>
      <c r="Q805" s="12">
        <v>0</v>
      </c>
      <c r="R805" s="13">
        <v>0</v>
      </c>
      <c r="S805" s="13">
        <v>1764.88</v>
      </c>
      <c r="T805" s="13">
        <v>1096.71</v>
      </c>
      <c r="U805" s="13">
        <v>668.17</v>
      </c>
      <c r="V805" s="12" t="s">
        <v>47</v>
      </c>
      <c r="W805" s="12" t="s">
        <v>24</v>
      </c>
      <c r="X805" s="12" t="s">
        <v>55</v>
      </c>
      <c r="Y805" s="12" t="s">
        <v>1661</v>
      </c>
      <c r="Z805" s="12" t="s">
        <v>27</v>
      </c>
    </row>
    <row r="806" spans="1:26" x14ac:dyDescent="0.3">
      <c r="A806" s="14" t="s">
        <v>4520</v>
      </c>
      <c r="B806" s="15">
        <v>45831</v>
      </c>
      <c r="C806" s="16" t="s">
        <v>181</v>
      </c>
      <c r="D806" s="16" t="str">
        <f>_xlfn.XLOOKUP(Sales_Transactions!$C806,Customer!$A$2:$A$701,Customer!$B$2:$B$701,"Missing")</f>
        <v>Vasanth Iyer</v>
      </c>
      <c r="E806" s="38" t="str">
        <f>_xlfn.XLOOKUP(Table14[[#This Row],[Customer_ID]],Table10[Customer_ID],Table10[Membership],"Missing Membership")</f>
        <v>Gold</v>
      </c>
      <c r="F806" s="14" t="s">
        <v>894</v>
      </c>
      <c r="G806" s="16" t="str">
        <f>_xlfn.XLOOKUP(Sales_Transactions!$F806,Products!$A$2:$A$151,Products!$B$2:$B$151,"missing product")</f>
        <v>Organic Fresh Fresh Fruits Pack v2</v>
      </c>
      <c r="H806" s="16" t="str">
        <f>_xlfn.XLOOKUP(Sales_Transactions!$F806,Table9[Product_ID],Table9[Category],"Missing Catogory")</f>
        <v>Fruits</v>
      </c>
      <c r="I806" s="16" t="s">
        <v>807</v>
      </c>
      <c r="J806" s="16" t="str">
        <f>_xlfn.XLOOKUP(Sales_Transactions!$I806,Store!$A$2:$A$181,Store!$B$2:$B$181,"Missing Store")</f>
        <v>FreshMart Mysuru Towers</v>
      </c>
      <c r="K806" s="16" t="str">
        <f>_xlfn.XLOOKUP(Sales_Transactions!$I806,Store!$A$2:$A$181,Store!$D$2:$D$181,"East")</f>
        <v>South</v>
      </c>
      <c r="L806" s="16" t="s">
        <v>222</v>
      </c>
      <c r="M806" s="16" t="s">
        <v>5010</v>
      </c>
      <c r="N806" s="16" t="str">
        <f>_xlfn.XLOOKUP(Sales_Transactions!$L806,Table12[Employee_ID],Table12[Department],"Missing Department")</f>
        <v>Sales</v>
      </c>
      <c r="O806" s="16">
        <v>3</v>
      </c>
      <c r="P806" s="17">
        <v>461.01</v>
      </c>
      <c r="Q806" s="16">
        <v>15</v>
      </c>
      <c r="R806" s="17">
        <v>207.45</v>
      </c>
      <c r="S806" s="17">
        <v>1175.58</v>
      </c>
      <c r="T806" s="17">
        <v>1110.54</v>
      </c>
      <c r="U806" s="17">
        <v>65.040000000000006</v>
      </c>
      <c r="V806" s="16" t="s">
        <v>47</v>
      </c>
      <c r="W806" s="16" t="s">
        <v>24</v>
      </c>
      <c r="X806" s="16" t="s">
        <v>25</v>
      </c>
      <c r="Y806" s="16" t="s">
        <v>654</v>
      </c>
      <c r="Z806" s="16" t="s">
        <v>49</v>
      </c>
    </row>
    <row r="807" spans="1:26" x14ac:dyDescent="0.3">
      <c r="A807" s="10" t="s">
        <v>4523</v>
      </c>
      <c r="B807" s="11">
        <v>46080</v>
      </c>
      <c r="C807" s="12" t="s">
        <v>3112</v>
      </c>
      <c r="D807" s="12" t="str">
        <f>_xlfn.XLOOKUP(Sales_Transactions!$C807,Customer!$A$2:$A$701,Customer!$B$2:$B$701,"Missing")</f>
        <v>Hari Raj</v>
      </c>
      <c r="E807" s="39" t="str">
        <f>_xlfn.XLOOKUP(Table14[[#This Row],[Customer_ID]],Table10[Customer_ID],Table10[Membership],"Missing Membership")</f>
        <v>Gold</v>
      </c>
      <c r="F807" s="10" t="s">
        <v>371</v>
      </c>
      <c r="G807" s="12" t="str">
        <f>_xlfn.XLOOKUP(Sales_Transactions!$F807,Products!$A$2:$A$151,Products!$B$2:$B$151,"missing product")</f>
        <v>Tata Tea Soft Drinks 500g</v>
      </c>
      <c r="H807" s="12" t="str">
        <f>_xlfn.XLOOKUP(Sales_Transactions!$F807,Table9[Product_ID],Table9[Category],"Missing Catogory")</f>
        <v>Beverages</v>
      </c>
      <c r="I807" s="12" t="s">
        <v>2220</v>
      </c>
      <c r="J807" s="12" t="str">
        <f>_xlfn.XLOOKUP(Sales_Transactions!$I807,Store!$A$2:$A$181,Store!$B$2:$B$181,"Missing Store")</f>
        <v>FreshMart Chandigarh Hub</v>
      </c>
      <c r="K807" s="12" t="str">
        <f>_xlfn.XLOOKUP(Sales_Transactions!$I807,Store!$A$2:$A$181,Store!$D$2:$D$181,"East")</f>
        <v>North</v>
      </c>
      <c r="L807" s="12" t="s">
        <v>1100</v>
      </c>
      <c r="M807" s="12" t="s">
        <v>6409</v>
      </c>
      <c r="N807" s="12" t="str">
        <f>_xlfn.XLOOKUP(Sales_Transactions!$L807,Table12[Employee_ID],Table12[Department],"Missing Department")</f>
        <v>Inventory</v>
      </c>
      <c r="O807" s="12">
        <v>5</v>
      </c>
      <c r="P807" s="13">
        <v>388.34</v>
      </c>
      <c r="Q807" s="12">
        <v>0</v>
      </c>
      <c r="R807" s="13">
        <v>0</v>
      </c>
      <c r="S807" s="13">
        <v>1941.7</v>
      </c>
      <c r="T807" s="13">
        <v>1549.9</v>
      </c>
      <c r="U807" s="13">
        <v>391.8</v>
      </c>
      <c r="V807" s="12" t="s">
        <v>47</v>
      </c>
      <c r="W807" s="12" t="s">
        <v>24</v>
      </c>
      <c r="X807" s="12" t="s">
        <v>55</v>
      </c>
      <c r="Y807" s="12" t="s">
        <v>826</v>
      </c>
      <c r="Z807" s="12" t="s">
        <v>49</v>
      </c>
    </row>
    <row r="808" spans="1:26" x14ac:dyDescent="0.3">
      <c r="A808" s="14" t="s">
        <v>4538</v>
      </c>
      <c r="B808" s="15">
        <v>45787</v>
      </c>
      <c r="C808" s="16" t="s">
        <v>4539</v>
      </c>
      <c r="D808" s="16" t="str">
        <f>_xlfn.XLOOKUP(Sales_Transactions!$C808,Customer!$A$2:$A$701,Customer!$B$2:$B$701,"Missing")</f>
        <v>Karthik Raj</v>
      </c>
      <c r="E808" s="38" t="str">
        <f>_xlfn.XLOOKUP(Table14[[#This Row],[Customer_ID]],Table10[Customer_ID],Table10[Membership],"Missing Membership")</f>
        <v>Bronze</v>
      </c>
      <c r="F808" s="14" t="s">
        <v>1381</v>
      </c>
      <c r="G808" s="16" t="str">
        <f>_xlfn.XLOOKUP(Sales_Transactions!$F808,Products!$A$2:$A$151,Products!$B$2:$B$151,"missing product")</f>
        <v>Parle Chocolates 500g</v>
      </c>
      <c r="H808" s="16" t="str">
        <f>_xlfn.XLOOKUP(Sales_Transactions!$F808,Table9[Product_ID],Table9[Category],"Missing Catogory")</f>
        <v>Snacks</v>
      </c>
      <c r="I808" s="16" t="s">
        <v>243</v>
      </c>
      <c r="J808" s="16" t="str">
        <f>_xlfn.XLOOKUP(Sales_Transactions!$I808,Store!$A$2:$A$181,Store!$B$2:$B$181,"Missing Store")</f>
        <v>FreshMart Tiruppur Complex</v>
      </c>
      <c r="K808" s="16" t="str">
        <f>_xlfn.XLOOKUP(Sales_Transactions!$I808,Store!$A$2:$A$181,Store!$D$2:$D$181,"East")</f>
        <v>South</v>
      </c>
      <c r="L808" s="16" t="s">
        <v>1164</v>
      </c>
      <c r="M808" s="16" t="s">
        <v>4687</v>
      </c>
      <c r="N808" s="16" t="str">
        <f>_xlfn.XLOOKUP(Sales_Transactions!$L808,Table12[Employee_ID],Table12[Department],"Missing Department")</f>
        <v>Sales</v>
      </c>
      <c r="O808" s="16">
        <v>1</v>
      </c>
      <c r="P808" s="17">
        <v>317.99</v>
      </c>
      <c r="Q808" s="16">
        <v>10</v>
      </c>
      <c r="R808" s="17">
        <v>31.8</v>
      </c>
      <c r="S808" s="17">
        <v>329.12</v>
      </c>
      <c r="T808" s="17">
        <v>235.05</v>
      </c>
      <c r="U808" s="17">
        <v>94.07</v>
      </c>
      <c r="V808" s="16" t="s">
        <v>47</v>
      </c>
      <c r="W808" s="16" t="s">
        <v>24</v>
      </c>
      <c r="X808" s="16" t="s">
        <v>25</v>
      </c>
      <c r="Y808" s="16" t="s">
        <v>4506</v>
      </c>
      <c r="Z808" s="16" t="s">
        <v>27</v>
      </c>
    </row>
    <row r="809" spans="1:26" x14ac:dyDescent="0.3">
      <c r="A809" s="10" t="s">
        <v>4541</v>
      </c>
      <c r="B809" s="11">
        <v>45968</v>
      </c>
      <c r="C809" s="12" t="s">
        <v>598</v>
      </c>
      <c r="D809" s="12" t="str">
        <f>_xlfn.XLOOKUP(Sales_Transactions!$C809,Customer!$A$2:$A$701,Customer!$B$2:$B$701,"Missing")</f>
        <v>Janani Balan</v>
      </c>
      <c r="E809" s="39" t="str">
        <f>_xlfn.XLOOKUP(Table14[[#This Row],[Customer_ID]],Table10[Customer_ID],Table10[Membership],"Missing Membership")</f>
        <v>Silver</v>
      </c>
      <c r="F809" s="10" t="s">
        <v>197</v>
      </c>
      <c r="G809" s="12" t="str">
        <f>_xlfn.XLOOKUP(Sales_Transactions!$F809,Products!$A$2:$A$151,Products!$B$2:$B$151,"missing product")</f>
        <v>Gold Winner Coconut Oil 2kg</v>
      </c>
      <c r="H809" s="12" t="str">
        <f>_xlfn.XLOOKUP(Sales_Transactions!$F809,Table9[Product_ID],Table9[Category],"Missing Catogory")</f>
        <v>Oil</v>
      </c>
      <c r="I809" s="12" t="s">
        <v>815</v>
      </c>
      <c r="J809" s="12" t="str">
        <f>_xlfn.XLOOKUP(Sales_Transactions!$I809,Store!$A$2:$A$181,Store!$B$2:$B$181,"Missing Store")</f>
        <v>FreshMart Hyderabad Hub</v>
      </c>
      <c r="K809" s="12" t="str">
        <f>_xlfn.XLOOKUP(Sales_Transactions!$I809,Store!$A$2:$A$181,Store!$D$2:$D$181,"East")</f>
        <v>South</v>
      </c>
      <c r="L809" s="12" t="s">
        <v>816</v>
      </c>
      <c r="M809" s="12" t="s">
        <v>6330</v>
      </c>
      <c r="N809" s="12" t="str">
        <f>_xlfn.XLOOKUP(Sales_Transactions!$L809,Table12[Employee_ID],Table12[Department],"Missing Department")</f>
        <v>Billing</v>
      </c>
      <c r="O809" s="12">
        <v>5</v>
      </c>
      <c r="P809" s="13">
        <v>121.9</v>
      </c>
      <c r="Q809" s="12">
        <v>0</v>
      </c>
      <c r="R809" s="13">
        <v>0</v>
      </c>
      <c r="S809" s="13">
        <v>609.5</v>
      </c>
      <c r="T809" s="13">
        <v>544.6</v>
      </c>
      <c r="U809" s="13">
        <v>64.900000000000006</v>
      </c>
      <c r="V809" s="12" t="s">
        <v>47</v>
      </c>
      <c r="W809" s="12" t="s">
        <v>24</v>
      </c>
      <c r="X809" s="12" t="s">
        <v>25</v>
      </c>
      <c r="Y809" s="12" t="s">
        <v>2925</v>
      </c>
      <c r="Z809" s="12" t="s">
        <v>49</v>
      </c>
    </row>
    <row r="810" spans="1:26" x14ac:dyDescent="0.3">
      <c r="A810" s="14" t="s">
        <v>4542</v>
      </c>
      <c r="B810" s="15">
        <v>45942</v>
      </c>
      <c r="C810" s="16" t="s">
        <v>1440</v>
      </c>
      <c r="D810" s="16" t="str">
        <f>_xlfn.XLOOKUP(Sales_Transactions!$C810,Customer!$A$2:$A$701,Customer!$B$2:$B$701,"Missing")</f>
        <v>Pandi Naidu</v>
      </c>
      <c r="E810" s="38" t="str">
        <f>_xlfn.XLOOKUP(Table14[[#This Row],[Customer_ID]],Table10[Customer_ID],Table10[Membership],"Missing Membership")</f>
        <v xml:space="preserve"> Gold</v>
      </c>
      <c r="F810" s="14" t="s">
        <v>1268</v>
      </c>
      <c r="G810" s="16" t="str">
        <f>_xlfn.XLOOKUP(Sales_Transactions!$F810,Products!$A$2:$A$151,Products!$B$2:$B$151,"missing product")</f>
        <v>Aachi Ponni Rice 1kg v2</v>
      </c>
      <c r="H810" s="16" t="str">
        <f>_xlfn.XLOOKUP(Sales_Transactions!$F810,Table9[Product_ID],Table9[Category],"Missing Catogory")</f>
        <v>Rice</v>
      </c>
      <c r="I810" s="16" t="s">
        <v>2220</v>
      </c>
      <c r="J810" s="16" t="str">
        <f>_xlfn.XLOOKUP(Sales_Transactions!$I810,Store!$A$2:$A$181,Store!$B$2:$B$181,"Missing Store")</f>
        <v>FreshMart Chandigarh Hub</v>
      </c>
      <c r="K810" s="16" t="str">
        <f>_xlfn.XLOOKUP(Sales_Transactions!$I810,Store!$A$2:$A$181,Store!$D$2:$D$181,"East")</f>
        <v>North</v>
      </c>
      <c r="L810" s="16" t="s">
        <v>1979</v>
      </c>
      <c r="M810" s="16" t="s">
        <v>6335</v>
      </c>
      <c r="N810" s="16" t="str">
        <f>_xlfn.XLOOKUP(Sales_Transactions!$L810,Table12[Employee_ID],Table12[Department],"Missing Department")</f>
        <v>Billing</v>
      </c>
      <c r="O810" s="16">
        <v>6</v>
      </c>
      <c r="P810" s="17">
        <v>260.49</v>
      </c>
      <c r="Q810" s="16">
        <v>0</v>
      </c>
      <c r="R810" s="17">
        <v>0</v>
      </c>
      <c r="S810" s="17">
        <v>1797.38</v>
      </c>
      <c r="T810" s="17">
        <v>1270.3800000000001</v>
      </c>
      <c r="U810" s="17">
        <v>527</v>
      </c>
      <c r="V810" s="16" t="s">
        <v>47</v>
      </c>
      <c r="W810" s="16" t="s">
        <v>24</v>
      </c>
      <c r="X810" s="16" t="s">
        <v>25</v>
      </c>
      <c r="Y810" s="16" t="s">
        <v>2586</v>
      </c>
      <c r="Z810" s="16" t="s">
        <v>27</v>
      </c>
    </row>
    <row r="811" spans="1:26" x14ac:dyDescent="0.3">
      <c r="A811" s="10" t="s">
        <v>4550</v>
      </c>
      <c r="B811" s="11">
        <v>45949</v>
      </c>
      <c r="C811" s="12" t="s">
        <v>181</v>
      </c>
      <c r="D811" s="12" t="str">
        <f>_xlfn.XLOOKUP(Sales_Transactions!$C811,Customer!$A$2:$A$701,Customer!$B$2:$B$701,"Missing")</f>
        <v>Vasanth Iyer</v>
      </c>
      <c r="E811" s="39" t="str">
        <f>_xlfn.XLOOKUP(Table14[[#This Row],[Customer_ID]],Table10[Customer_ID],Table10[Membership],"Missing Membership")</f>
        <v>Gold</v>
      </c>
      <c r="F811" s="10" t="s">
        <v>264</v>
      </c>
      <c r="G811" s="12" t="str">
        <f>_xlfn.XLOOKUP(Sales_Transactions!$F811,Products!$A$2:$A$151,Products!$B$2:$B$151,"missing product")</f>
        <v>Nescafe Soft Drinks Pack</v>
      </c>
      <c r="H811" s="12" t="str">
        <f>_xlfn.XLOOKUP(Sales_Transactions!$F811,Table9[Product_ID],Table9[Category],"Missing Catogory")</f>
        <v>Beverages</v>
      </c>
      <c r="I811" s="12" t="s">
        <v>487</v>
      </c>
      <c r="J811" s="12" t="str">
        <f>_xlfn.XLOOKUP(Sales_Transactions!$I811,Store!$A$2:$A$181,Store!$B$2:$B$181,"Missing Store")</f>
        <v>FreshMart Erode Hub</v>
      </c>
      <c r="K811" s="12" t="str">
        <f>_xlfn.XLOOKUP(Sales_Transactions!$I811,Store!$A$2:$A$181,Store!$D$2:$D$181,"East")</f>
        <v>South</v>
      </c>
      <c r="L811" s="12" t="s">
        <v>488</v>
      </c>
      <c r="M811" s="12" t="s">
        <v>6367</v>
      </c>
      <c r="N811" s="12" t="str">
        <f>_xlfn.XLOOKUP(Sales_Transactions!$L811,Table12[Employee_ID],Table12[Department],"Missing Department")</f>
        <v>Inventory</v>
      </c>
      <c r="O811" s="12">
        <v>6</v>
      </c>
      <c r="P811" s="13">
        <v>391.43</v>
      </c>
      <c r="Q811" s="12">
        <v>15</v>
      </c>
      <c r="R811" s="13">
        <v>352.29</v>
      </c>
      <c r="S811" s="13">
        <v>2295.73</v>
      </c>
      <c r="T811" s="13">
        <v>1715.4</v>
      </c>
      <c r="U811" s="13">
        <v>580.33000000000004</v>
      </c>
      <c r="V811" s="12" t="s">
        <v>47</v>
      </c>
      <c r="W811" s="12" t="s">
        <v>24</v>
      </c>
      <c r="X811" s="12" t="s">
        <v>55</v>
      </c>
      <c r="Y811" s="12" t="s">
        <v>1319</v>
      </c>
      <c r="Z811" s="12" t="s">
        <v>27</v>
      </c>
    </row>
    <row r="812" spans="1:26" x14ac:dyDescent="0.3">
      <c r="A812" s="14" t="s">
        <v>4557</v>
      </c>
      <c r="B812" s="15">
        <v>45937</v>
      </c>
      <c r="C812" s="16" t="s">
        <v>106</v>
      </c>
      <c r="D812" s="16" t="str">
        <f>_xlfn.XLOOKUP(Sales_Transactions!$C812,Customer!$A$2:$A$701,Customer!$B$2:$B$701,"Missing")</f>
        <v>Yazhini Prabhu</v>
      </c>
      <c r="E812" s="38" t="str">
        <f>_xlfn.XLOOKUP(Table14[[#This Row],[Customer_ID]],Table10[Customer_ID],Table10[Membership],"Missing Membership")</f>
        <v>Silver</v>
      </c>
      <c r="F812" s="14" t="s">
        <v>141</v>
      </c>
      <c r="G812" s="16" t="str">
        <f>_xlfn.XLOOKUP(Sales_Transactions!$F812,Products!$A$2:$A$151,Products!$B$2:$B$151,"missing product")</f>
        <v>Britannia Buns 2kg v2</v>
      </c>
      <c r="H812" s="16" t="str">
        <f>_xlfn.XLOOKUP(Sales_Transactions!$F812,Table9[Product_ID],Table9[Category],"Missing Catogory")</f>
        <v>Bakery</v>
      </c>
      <c r="I812" s="16" t="s">
        <v>426</v>
      </c>
      <c r="J812" s="16" t="str">
        <f>_xlfn.XLOOKUP(Sales_Transactions!$I812,Store!$A$2:$A$181,Store!$B$2:$B$181,"Missing Store")</f>
        <v>FreshMart Madurai Junction</v>
      </c>
      <c r="K812" s="16" t="str">
        <f>_xlfn.XLOOKUP(Sales_Transactions!$I812,Store!$A$2:$A$181,Store!$D$2:$D$181,"East")</f>
        <v>South</v>
      </c>
      <c r="L812" s="16" t="s">
        <v>427</v>
      </c>
      <c r="M812" s="16" t="s">
        <v>6170</v>
      </c>
      <c r="N812" s="16" t="str">
        <f>_xlfn.XLOOKUP(Sales_Transactions!$L812,Table12[Employee_ID],Table12[Department],"Missing Department")</f>
        <v>Billing</v>
      </c>
      <c r="O812" s="16">
        <v>2</v>
      </c>
      <c r="P812" s="17">
        <v>437.49</v>
      </c>
      <c r="Q812" s="16">
        <v>0</v>
      </c>
      <c r="R812" s="17">
        <v>0</v>
      </c>
      <c r="S812" s="17">
        <v>874.98</v>
      </c>
      <c r="T812" s="17">
        <v>530.88</v>
      </c>
      <c r="U812" s="17">
        <v>344.1</v>
      </c>
      <c r="V812" s="16" t="s">
        <v>47</v>
      </c>
      <c r="W812" s="16" t="s">
        <v>24</v>
      </c>
      <c r="X812" s="16" t="s">
        <v>25</v>
      </c>
      <c r="Y812" s="16" t="s">
        <v>3242</v>
      </c>
      <c r="Z812" s="16" t="s">
        <v>49</v>
      </c>
    </row>
    <row r="813" spans="1:26" x14ac:dyDescent="0.3">
      <c r="A813" s="10" t="s">
        <v>4562</v>
      </c>
      <c r="B813" s="11">
        <v>45863</v>
      </c>
      <c r="C813" s="12" t="s">
        <v>1429</v>
      </c>
      <c r="D813" s="12" t="str">
        <f>_xlfn.XLOOKUP(Sales_Transactions!$C813,Customer!$A$2:$A$701,Customer!$B$2:$B$701,"Missing")</f>
        <v>Raghav Chettiar</v>
      </c>
      <c r="E813" s="39" t="str">
        <f>_xlfn.XLOOKUP(Table14[[#This Row],[Customer_ID]],Table10[Customer_ID],Table10[Membership],"Missing Membership")</f>
        <v>Bronze</v>
      </c>
      <c r="F813" s="10" t="s">
        <v>2387</v>
      </c>
      <c r="G813" s="12" t="str">
        <f>_xlfn.XLOOKUP(Sales_Transactions!$F813,Products!$A$2:$A$151,Products!$B$2:$B$151,"missing product")</f>
        <v>Aachi Basmati Rice 200g</v>
      </c>
      <c r="H813" s="12" t="str">
        <f>_xlfn.XLOOKUP(Sales_Transactions!$F813,Table9[Product_ID],Table9[Category],"Missing Catogory")</f>
        <v>Rice</v>
      </c>
      <c r="I813" s="12" t="s">
        <v>125</v>
      </c>
      <c r="J813" s="12" t="str">
        <f>_xlfn.XLOOKUP(Sales_Transactions!$I813,Store!$A$2:$A$181,Store!$B$2:$B$181,"Missing Store")</f>
        <v>FreshMart Salem Main Road</v>
      </c>
      <c r="K813" s="12" t="str">
        <f>_xlfn.XLOOKUP(Sales_Transactions!$I813,Store!$A$2:$A$181,Store!$D$2:$D$181,"East")</f>
        <v>South</v>
      </c>
      <c r="L813" s="12" t="s">
        <v>126</v>
      </c>
      <c r="M813" s="12" t="s">
        <v>6371</v>
      </c>
      <c r="N813" s="12" t="str">
        <f>_xlfn.XLOOKUP(Sales_Transactions!$L813,Table12[Employee_ID],Table12[Department],"Missing Department")</f>
        <v>Sales</v>
      </c>
      <c r="O813" s="12">
        <v>3</v>
      </c>
      <c r="P813" s="13">
        <v>150.04</v>
      </c>
      <c r="Q813" s="12">
        <v>20</v>
      </c>
      <c r="R813" s="13">
        <v>90.02</v>
      </c>
      <c r="S813" s="13">
        <v>360.1</v>
      </c>
      <c r="T813" s="13">
        <v>383.94</v>
      </c>
      <c r="U813" s="13">
        <v>-23.84</v>
      </c>
      <c r="V813" s="12" t="s">
        <v>47</v>
      </c>
      <c r="W813" s="12" t="s">
        <v>24</v>
      </c>
      <c r="X813" s="12" t="s">
        <v>25</v>
      </c>
      <c r="Y813" s="12" t="s">
        <v>2354</v>
      </c>
      <c r="Z813" s="12" t="s">
        <v>49</v>
      </c>
    </row>
    <row r="814" spans="1:26" x14ac:dyDescent="0.3">
      <c r="A814" s="14" t="s">
        <v>4571</v>
      </c>
      <c r="B814" s="15">
        <v>46102</v>
      </c>
      <c r="C814" s="16" t="s">
        <v>140</v>
      </c>
      <c r="D814" s="16" t="str">
        <f>_xlfn.XLOOKUP(Sales_Transactions!$C814,Customer!$A$2:$A$701,Customer!$B$2:$B$701,"Missing")</f>
        <v>Harini Varma</v>
      </c>
      <c r="E814" s="38" t="str">
        <f>_xlfn.XLOOKUP(Table14[[#This Row],[Customer_ID]],Table10[Customer_ID],Table10[Membership],"Missing Membership")</f>
        <v>Bronze</v>
      </c>
      <c r="F814" s="14" t="s">
        <v>660</v>
      </c>
      <c r="G814" s="16" t="str">
        <f>_xlfn.XLOOKUP(Sales_Transactions!$F814,Products!$A$2:$A$151,Products!$B$2:$B$151,"missing product")</f>
        <v>Organic Fresh Fresh Fruits 200g</v>
      </c>
      <c r="H814" s="16" t="str">
        <f>_xlfn.XLOOKUP(Sales_Transactions!$F814,Table9[Product_ID],Table9[Category],"Missing Catogory")</f>
        <v>Fruits</v>
      </c>
      <c r="I814" s="16" t="s">
        <v>209</v>
      </c>
      <c r="J814" s="16" t="str">
        <f>_xlfn.XLOOKUP(Sales_Transactions!$I814,Store!$A$2:$A$181,Store!$B$2:$B$181,"Missing Store")</f>
        <v>FreshMart Kochi Gardens</v>
      </c>
      <c r="K814" s="16" t="str">
        <f>_xlfn.XLOOKUP(Sales_Transactions!$I814,Store!$A$2:$A$181,Store!$D$2:$D$181,"East")</f>
        <v>South</v>
      </c>
      <c r="L814" s="16" t="s">
        <v>210</v>
      </c>
      <c r="M814" s="16" t="s">
        <v>6149</v>
      </c>
      <c r="N814" s="16" t="str">
        <f>_xlfn.XLOOKUP(Sales_Transactions!$L814,Table12[Employee_ID],Table12[Department],"Missing Department")</f>
        <v>Cashier</v>
      </c>
      <c r="O814" s="16">
        <v>3</v>
      </c>
      <c r="P814" s="17">
        <v>224.28</v>
      </c>
      <c r="Q814" s="16">
        <v>20</v>
      </c>
      <c r="R814" s="17">
        <v>134.57</v>
      </c>
      <c r="S814" s="17">
        <v>619.01</v>
      </c>
      <c r="T814" s="17">
        <v>577.16999999999996</v>
      </c>
      <c r="U814" s="17">
        <v>41.84</v>
      </c>
      <c r="V814" s="16" t="s">
        <v>47</v>
      </c>
      <c r="W814" s="16" t="s">
        <v>24</v>
      </c>
      <c r="X814" s="16" t="s">
        <v>25</v>
      </c>
      <c r="Y814" s="16" t="s">
        <v>1807</v>
      </c>
      <c r="Z814" s="16" t="s">
        <v>27</v>
      </c>
    </row>
    <row r="815" spans="1:26" x14ac:dyDescent="0.3">
      <c r="A815" s="10" t="s">
        <v>4579</v>
      </c>
      <c r="B815" s="11">
        <v>45856</v>
      </c>
      <c r="C815" s="12" t="s">
        <v>2124</v>
      </c>
      <c r="D815" s="12" t="str">
        <f>_xlfn.XLOOKUP(Sales_Transactions!$C815,Customer!$A$2:$A$701,Customer!$B$2:$B$701,"Missing")</f>
        <v>Hari Pillai</v>
      </c>
      <c r="E815" s="39" t="str">
        <f>_xlfn.XLOOKUP(Table14[[#This Row],[Customer_ID]],Table10[Customer_ID],Table10[Membership],"Missing Membership")</f>
        <v>Gold</v>
      </c>
      <c r="F815" s="10" t="s">
        <v>89</v>
      </c>
      <c r="G815" s="12" t="str">
        <f>_xlfn.XLOOKUP(Sales_Transactions!$F815,Products!$A$2:$A$151,Products!$B$2:$B$151,"missing product")</f>
        <v>Milky Mist Butter Pack</v>
      </c>
      <c r="H815" s="12" t="str">
        <f>_xlfn.XLOOKUP(Sales_Transactions!$F815,Table9[Product_ID],Table9[Category],"Missing Catogory")</f>
        <v>Dairy</v>
      </c>
      <c r="I815" s="12" t="s">
        <v>790</v>
      </c>
      <c r="J815" s="12" t="str">
        <f>_xlfn.XLOOKUP(Sales_Transactions!$I815,Store!$A$2:$A$181,Store!$B$2:$B$181,"Missing Store")</f>
        <v>FreshMart Jaipur Junction</v>
      </c>
      <c r="K815" s="12" t="str">
        <f>_xlfn.XLOOKUP(Sales_Transactions!$I815,Store!$A$2:$A$181,Store!$D$2:$D$181,"East")</f>
        <v>North</v>
      </c>
      <c r="L815" s="12" t="s">
        <v>3474</v>
      </c>
      <c r="M815" s="12" t="s">
        <v>6408</v>
      </c>
      <c r="N815" s="12" t="str">
        <f>_xlfn.XLOOKUP(Sales_Transactions!$L815,Table12[Employee_ID],Table12[Department],"Missing Department")</f>
        <v>Inventory</v>
      </c>
      <c r="O815" s="12">
        <v>8</v>
      </c>
      <c r="P815" s="13">
        <v>39.69</v>
      </c>
      <c r="Q815" s="12">
        <v>0</v>
      </c>
      <c r="R815" s="13">
        <v>0</v>
      </c>
      <c r="S815" s="13">
        <v>317.52</v>
      </c>
      <c r="T815" s="13">
        <v>259.2</v>
      </c>
      <c r="U815" s="13">
        <v>58.32</v>
      </c>
      <c r="V815" s="12" t="s">
        <v>47</v>
      </c>
      <c r="W815" s="12" t="s">
        <v>24</v>
      </c>
      <c r="X815" s="12" t="s">
        <v>25</v>
      </c>
      <c r="Y815" s="12" t="s">
        <v>3573</v>
      </c>
      <c r="Z815" s="12" t="s">
        <v>49</v>
      </c>
    </row>
    <row r="816" spans="1:26" x14ac:dyDescent="0.3">
      <c r="A816" s="14" t="s">
        <v>4586</v>
      </c>
      <c r="B816" s="15">
        <v>46068</v>
      </c>
      <c r="C816" s="16" t="s">
        <v>1013</v>
      </c>
      <c r="D816" s="16" t="str">
        <f>_xlfn.XLOOKUP(Sales_Transactions!$C816,Customer!$A$2:$A$701,Customer!$B$2:$B$701,"Missing")</f>
        <v>Udhay Pandian</v>
      </c>
      <c r="E816" s="38" t="str">
        <f>_xlfn.XLOOKUP(Table14[[#This Row],[Customer_ID]],Table10[Customer_ID],Table10[Membership],"Missing Membership")</f>
        <v>Gold</v>
      </c>
      <c r="F816" s="14" t="s">
        <v>894</v>
      </c>
      <c r="G816" s="16" t="str">
        <f>_xlfn.XLOOKUP(Sales_Transactions!$F816,Products!$A$2:$A$151,Products!$B$2:$B$151,"missing product")</f>
        <v>Organic Fresh Fresh Fruits Pack v2</v>
      </c>
      <c r="H816" s="16" t="str">
        <f>_xlfn.XLOOKUP(Sales_Transactions!$F816,Table9[Product_ID],Table9[Category],"Missing Catogory")</f>
        <v>Fruits</v>
      </c>
      <c r="I816" s="16" t="s">
        <v>120</v>
      </c>
      <c r="J816" s="16" t="str">
        <f>_xlfn.XLOOKUP(Sales_Transactions!$I816,Store!$A$2:$A$181,Store!$B$2:$B$181,"Missing Store")</f>
        <v>FreshMart Tiruppur Plaza</v>
      </c>
      <c r="K816" s="16" t="str">
        <f>_xlfn.XLOOKUP(Sales_Transactions!$I816,Store!$A$2:$A$181,Store!$D$2:$D$181,"East")</f>
        <v>South</v>
      </c>
      <c r="L816" s="16" t="s">
        <v>2208</v>
      </c>
      <c r="M816" s="16" t="s">
        <v>6217</v>
      </c>
      <c r="N816" s="16" t="str">
        <f>_xlfn.XLOOKUP(Sales_Transactions!$L816,Table12[Employee_ID],Table12[Department],"Missing Department")</f>
        <v>Inventory</v>
      </c>
      <c r="O816" s="16">
        <v>5</v>
      </c>
      <c r="P816" s="17">
        <v>487.64</v>
      </c>
      <c r="Q816" s="16">
        <v>5</v>
      </c>
      <c r="R816" s="17">
        <v>121.91</v>
      </c>
      <c r="S816" s="17">
        <v>2663.73</v>
      </c>
      <c r="T816" s="17">
        <v>1850.9</v>
      </c>
      <c r="U816" s="17">
        <v>812.83</v>
      </c>
      <c r="V816" s="16" t="s">
        <v>47</v>
      </c>
      <c r="W816" s="16" t="s">
        <v>24</v>
      </c>
      <c r="X816" s="16" t="s">
        <v>25</v>
      </c>
      <c r="Y816" s="16" t="s">
        <v>1921</v>
      </c>
      <c r="Z816" s="16" t="s">
        <v>27</v>
      </c>
    </row>
    <row r="817" spans="1:26" x14ac:dyDescent="0.3">
      <c r="A817" s="10" t="s">
        <v>4606</v>
      </c>
      <c r="B817" s="11">
        <v>45851</v>
      </c>
      <c r="C817" s="12" t="s">
        <v>289</v>
      </c>
      <c r="D817" s="12" t="str">
        <f>_xlfn.XLOOKUP(Sales_Transactions!$C817,Customer!$A$2:$A$701,Customer!$B$2:$B$701,"Missing")</f>
        <v>Dhanush Mudaliar</v>
      </c>
      <c r="E817" s="39" t="str">
        <f>_xlfn.XLOOKUP(Table14[[#This Row],[Customer_ID]],Table10[Customer_ID],Table10[Membership],"Missing Membership")</f>
        <v>Gold</v>
      </c>
      <c r="F817" s="10" t="s">
        <v>275</v>
      </c>
      <c r="G817" s="12" t="str">
        <f>_xlfn.XLOOKUP(Sales_Transactions!$F817,Products!$A$2:$A$151,Products!$B$2:$B$151,"missing product")</f>
        <v>Parle Namkeen 500g</v>
      </c>
      <c r="H817" s="12" t="str">
        <f>_xlfn.XLOOKUP(Sales_Transactions!$F817,Table9[Product_ID],Table9[Category],"Missing Catogory")</f>
        <v>Snacks</v>
      </c>
      <c r="I817" s="12" t="s">
        <v>1447</v>
      </c>
      <c r="J817" s="12" t="str">
        <f>_xlfn.XLOOKUP(Sales_Transactions!$I817,Store!$A$2:$A$181,Store!$B$2:$B$181,"Missing Store")</f>
        <v>FreshMart Mumbai Central</v>
      </c>
      <c r="K817" s="12" t="str">
        <f>_xlfn.XLOOKUP(Sales_Transactions!$I817,Store!$A$2:$A$181,Store!$D$2:$D$181,"East")</f>
        <v>West</v>
      </c>
      <c r="L817" s="12" t="s">
        <v>3083</v>
      </c>
      <c r="M817" s="12" t="s">
        <v>6131</v>
      </c>
      <c r="N817" s="12" t="str">
        <f>_xlfn.XLOOKUP(Sales_Transactions!$L817,Table12[Employee_ID],Table12[Department],"Missing Department")</f>
        <v>Store Manager</v>
      </c>
      <c r="O817" s="12">
        <v>5</v>
      </c>
      <c r="P817" s="13">
        <v>52.47</v>
      </c>
      <c r="Q817" s="12">
        <v>10</v>
      </c>
      <c r="R817" s="13">
        <v>26.23</v>
      </c>
      <c r="S817" s="13">
        <v>271.54000000000002</v>
      </c>
      <c r="T817" s="13">
        <v>187.4</v>
      </c>
      <c r="U817" s="13">
        <v>84.14</v>
      </c>
      <c r="V817" s="12" t="s">
        <v>47</v>
      </c>
      <c r="W817" s="12" t="s">
        <v>24</v>
      </c>
      <c r="X817" s="12" t="s">
        <v>25</v>
      </c>
      <c r="Y817" s="12" t="s">
        <v>2003</v>
      </c>
      <c r="Z817" s="12" t="s">
        <v>27</v>
      </c>
    </row>
    <row r="818" spans="1:26" x14ac:dyDescent="0.3">
      <c r="A818" s="14" t="s">
        <v>3576</v>
      </c>
      <c r="B818" s="15">
        <v>45824</v>
      </c>
      <c r="C818" s="16" t="s">
        <v>1440</v>
      </c>
      <c r="D818" s="16" t="str">
        <f>_xlfn.XLOOKUP(Sales_Transactions!$C818,Customer!$A$2:$A$701,Customer!$B$2:$B$701,"Missing")</f>
        <v>Pandi Naidu</v>
      </c>
      <c r="E818" s="38" t="str">
        <f>_xlfn.XLOOKUP(Table14[[#This Row],[Customer_ID]],Table10[Customer_ID],Table10[Membership],"Missing Membership")</f>
        <v xml:space="preserve"> Gold</v>
      </c>
      <c r="F818" s="14" t="s">
        <v>731</v>
      </c>
      <c r="G818" s="16" t="str">
        <f>_xlfn.XLOOKUP(Sales_Transactions!$F818,Products!$A$2:$A$151,Products!$B$2:$B$151,"missing product")</f>
        <v>Harvest Gold Buns 200g</v>
      </c>
      <c r="H818" s="16" t="str">
        <f>_xlfn.XLOOKUP(Sales_Transactions!$F818,Table9[Product_ID],Table9[Category],"Missing Catogory")</f>
        <v>Bakery</v>
      </c>
      <c r="I818" s="16" t="s">
        <v>886</v>
      </c>
      <c r="J818" s="16" t="str">
        <f>_xlfn.XLOOKUP(Sales_Transactions!$I818,Store!$A$2:$A$181,Store!$B$2:$B$181,"Missing Store")</f>
        <v>FreshMart Jaipur Market</v>
      </c>
      <c r="K818" s="16" t="str">
        <f>_xlfn.XLOOKUP(Sales_Transactions!$I818,Store!$A$2:$A$181,Store!$D$2:$D$181,"East")</f>
        <v>North</v>
      </c>
      <c r="L818" s="16" t="s">
        <v>2844</v>
      </c>
      <c r="M818" s="16" t="s">
        <v>6314</v>
      </c>
      <c r="N818" s="16" t="str">
        <f>_xlfn.XLOOKUP(Sales_Transactions!$L818,Table12[Employee_ID],Table12[Department],"Missing Department")</f>
        <v>Operations</v>
      </c>
      <c r="O818" s="16">
        <v>3</v>
      </c>
      <c r="P818" s="17">
        <v>743.18</v>
      </c>
      <c r="Q818" s="16">
        <v>15</v>
      </c>
      <c r="R818" s="17">
        <v>334.43</v>
      </c>
      <c r="S818" s="17">
        <v>1895.11</v>
      </c>
      <c r="T818" s="17">
        <v>1196.1600000000001</v>
      </c>
      <c r="U818" s="17">
        <v>698.95</v>
      </c>
      <c r="V818" s="16" t="s">
        <v>133</v>
      </c>
      <c r="W818" s="16" t="s">
        <v>24</v>
      </c>
      <c r="X818" s="16" t="s">
        <v>33</v>
      </c>
      <c r="Y818" s="16" t="s">
        <v>3563</v>
      </c>
      <c r="Z818" s="16" t="s">
        <v>49</v>
      </c>
    </row>
    <row r="819" spans="1:26" x14ac:dyDescent="0.3">
      <c r="A819" s="10" t="s">
        <v>128</v>
      </c>
      <c r="B819" s="11">
        <v>45962</v>
      </c>
      <c r="C819" s="12" t="s">
        <v>129</v>
      </c>
      <c r="D819" s="12" t="str">
        <f>_xlfn.XLOOKUP(Sales_Transactions!$C819,Customer!$A$2:$A$701,Customer!$B$2:$B$701,"Missing")</f>
        <v>Devi Mudaliar</v>
      </c>
      <c r="E819" s="39" t="str">
        <f>_xlfn.XLOOKUP(Table14[[#This Row],[Customer_ID]],Table10[Customer_ID],Table10[Membership],"Missing Membership")</f>
        <v>Gold</v>
      </c>
      <c r="F819" s="10" t="s">
        <v>130</v>
      </c>
      <c r="G819" s="12" t="str">
        <f>_xlfn.XLOOKUP(Sales_Transactions!$F819,Products!$A$2:$A$151,Products!$B$2:$B$151,"missing product")</f>
        <v>MDH Whole Spices 1L</v>
      </c>
      <c r="H819" s="12" t="str">
        <f>_xlfn.XLOOKUP(Sales_Transactions!$F819,Table9[Product_ID],Table9[Category],"Missing Catogory")</f>
        <v>Masala</v>
      </c>
      <c r="I819" s="12" t="s">
        <v>131</v>
      </c>
      <c r="J819" s="12" t="str">
        <f>_xlfn.XLOOKUP(Sales_Transactions!$I819,Store!$A$2:$A$181,Store!$B$2:$B$181,"Missing Store")</f>
        <v>FreshMart Ahmedabad Complex</v>
      </c>
      <c r="K819" s="12" t="str">
        <f>_xlfn.XLOOKUP(Sales_Transactions!$I819,Store!$A$2:$A$181,Store!$D$2:$D$181,"East")</f>
        <v>West</v>
      </c>
      <c r="L819" s="12" t="s">
        <v>132</v>
      </c>
      <c r="M819" s="12" t="s">
        <v>6351</v>
      </c>
      <c r="N819" s="12" t="str">
        <f>_xlfn.XLOOKUP(Sales_Transactions!$L819,Table12[Employee_ID],Table12[Department],"Missing Department")</f>
        <v>Store Manager</v>
      </c>
      <c r="O819" s="12">
        <v>4</v>
      </c>
      <c r="P819" s="13">
        <v>425.83</v>
      </c>
      <c r="Q819" s="12">
        <v>0</v>
      </c>
      <c r="R819" s="13">
        <v>0</v>
      </c>
      <c r="S819" s="13">
        <v>1958.82</v>
      </c>
      <c r="T819" s="13">
        <v>1172.2</v>
      </c>
      <c r="U819" s="13">
        <v>786.62</v>
      </c>
      <c r="V819" s="12" t="s">
        <v>133</v>
      </c>
      <c r="W819" s="12" t="s">
        <v>24</v>
      </c>
      <c r="X819" s="12" t="s">
        <v>25</v>
      </c>
      <c r="Y819" s="12" t="s">
        <v>134</v>
      </c>
      <c r="Z819" s="12" t="s">
        <v>27</v>
      </c>
    </row>
    <row r="820" spans="1:26" x14ac:dyDescent="0.3">
      <c r="A820" s="14" t="s">
        <v>190</v>
      </c>
      <c r="B820" s="15">
        <v>45910</v>
      </c>
      <c r="C820" s="16" t="s">
        <v>191</v>
      </c>
      <c r="D820" s="16" t="str">
        <f>_xlfn.XLOOKUP(Sales_Transactions!$C820,Customer!$A$2:$A$701,Customer!$B$2:$B$701,"Missing")</f>
        <v>Mala Velan</v>
      </c>
      <c r="E820" s="38" t="str">
        <f>_xlfn.XLOOKUP(Table14[[#This Row],[Customer_ID]],Table10[Customer_ID],Table10[Membership],"Missing Membership")</f>
        <v>Silver</v>
      </c>
      <c r="F820" s="14" t="s">
        <v>186</v>
      </c>
      <c r="G820" s="16" t="str">
        <f>_xlfn.XLOOKUP(Sales_Transactions!$F820,Products!$A$2:$A$151,Products!$B$2:$B$151,"missing product")</f>
        <v>Bisleri Soft Drinks 2kg</v>
      </c>
      <c r="H820" s="16" t="str">
        <f>_xlfn.XLOOKUP(Sales_Transactions!$F820,Table9[Product_ID],Table9[Category],"Missing Catogory")</f>
        <v>Beverages</v>
      </c>
      <c r="I820" s="16" t="s">
        <v>192</v>
      </c>
      <c r="J820" s="16" t="str">
        <f>_xlfn.XLOOKUP(Sales_Transactions!$I820,Store!$A$2:$A$181,Store!$B$2:$B$181,"Missing Store")</f>
        <v>FreshMart Erode Heights</v>
      </c>
      <c r="K820" s="16" t="str">
        <f>_xlfn.XLOOKUP(Sales_Transactions!$I820,Store!$A$2:$A$181,Store!$D$2:$D$181,"East")</f>
        <v>South</v>
      </c>
      <c r="L820" s="16" t="s">
        <v>193</v>
      </c>
      <c r="M820" s="16" t="s">
        <v>5102</v>
      </c>
      <c r="N820" s="16" t="str">
        <f>_xlfn.XLOOKUP(Sales_Transactions!$L820,Table12[Employee_ID],Table12[Department],"Missing Department")</f>
        <v>Store Manager</v>
      </c>
      <c r="O820" s="16">
        <v>2</v>
      </c>
      <c r="P820" s="17">
        <v>217.42</v>
      </c>
      <c r="Q820" s="16">
        <v>0</v>
      </c>
      <c r="R820" s="17">
        <v>0</v>
      </c>
      <c r="S820" s="17">
        <v>434.84</v>
      </c>
      <c r="T820" s="17">
        <v>354.06</v>
      </c>
      <c r="U820" s="17">
        <v>80.78</v>
      </c>
      <c r="V820" s="16" t="s">
        <v>133</v>
      </c>
      <c r="W820" s="16" t="s">
        <v>24</v>
      </c>
      <c r="X820" s="16" t="s">
        <v>55</v>
      </c>
      <c r="Y820" s="16" t="s">
        <v>194</v>
      </c>
      <c r="Z820" s="16" t="s">
        <v>49</v>
      </c>
    </row>
    <row r="821" spans="1:26" x14ac:dyDescent="0.3">
      <c r="A821" s="10" t="s">
        <v>207</v>
      </c>
      <c r="B821" s="11">
        <v>45991</v>
      </c>
      <c r="C821" s="12" t="s">
        <v>208</v>
      </c>
      <c r="D821" s="12" t="str">
        <f>_xlfn.XLOOKUP(Sales_Transactions!$C821,Customer!$A$2:$A$701,Customer!$B$2:$B$701,"Missing")</f>
        <v>Ramesh Achari</v>
      </c>
      <c r="E821" s="39" t="str">
        <f>_xlfn.XLOOKUP(Table14[[#This Row],[Customer_ID]],Table10[Customer_ID],Table10[Membership],"Missing Membership")</f>
        <v>Gold</v>
      </c>
      <c r="F821" s="10" t="s">
        <v>176</v>
      </c>
      <c r="G821" s="12" t="str">
        <f>_xlfn.XLOOKUP(Sales_Transactions!$F821,Products!$A$2:$A$151,Products!$B$2:$B$151,"missing product")</f>
        <v>Organic Fresh Fresh Vegetables Pack</v>
      </c>
      <c r="H821" s="12" t="str">
        <f>_xlfn.XLOOKUP(Sales_Transactions!$F821,Table9[Product_ID],Table9[Category],"Missing Catogory")</f>
        <v>Vegetables</v>
      </c>
      <c r="I821" s="12" t="s">
        <v>209</v>
      </c>
      <c r="J821" s="12" t="str">
        <f>_xlfn.XLOOKUP(Sales_Transactions!$I821,Store!$A$2:$A$181,Store!$B$2:$B$181,"Missing Store")</f>
        <v>FreshMart Kochi Gardens</v>
      </c>
      <c r="K821" s="12" t="str">
        <f>_xlfn.XLOOKUP(Sales_Transactions!$I821,Store!$A$2:$A$181,Store!$D$2:$D$181,"East")</f>
        <v>South</v>
      </c>
      <c r="L821" s="12" t="s">
        <v>210</v>
      </c>
      <c r="M821" s="12" t="s">
        <v>6149</v>
      </c>
      <c r="N821" s="12" t="str">
        <f>_xlfn.XLOOKUP(Sales_Transactions!$L821,Table12[Employee_ID],Table12[Department],"Missing Department")</f>
        <v>Cashier</v>
      </c>
      <c r="O821" s="12">
        <v>3</v>
      </c>
      <c r="P821" s="13">
        <v>404.19</v>
      </c>
      <c r="Q821" s="12">
        <v>20</v>
      </c>
      <c r="R821" s="13">
        <v>242.51</v>
      </c>
      <c r="S821" s="13">
        <v>1115.57</v>
      </c>
      <c r="T821" s="13">
        <v>910.23</v>
      </c>
      <c r="U821" s="13">
        <v>205.34</v>
      </c>
      <c r="V821" s="12" t="s">
        <v>133</v>
      </c>
      <c r="W821" s="12" t="s">
        <v>24</v>
      </c>
      <c r="X821" s="12" t="s">
        <v>33</v>
      </c>
      <c r="Y821" s="12" t="s">
        <v>211</v>
      </c>
      <c r="Z821" s="12" t="s">
        <v>27</v>
      </c>
    </row>
    <row r="822" spans="1:26" x14ac:dyDescent="0.3">
      <c r="A822" s="14" t="s">
        <v>229</v>
      </c>
      <c r="B822" s="15">
        <v>45767</v>
      </c>
      <c r="C822" s="16" t="s">
        <v>230</v>
      </c>
      <c r="D822" s="16" t="str">
        <f>_xlfn.XLOOKUP(Sales_Transactions!$C822,Customer!$A$2:$A$701,Customer!$B$2:$B$701,"Missing")</f>
        <v>Bhuvana Devi</v>
      </c>
      <c r="E822" s="38" t="str">
        <f>_xlfn.XLOOKUP(Table14[[#This Row],[Customer_ID]],Table10[Customer_ID],Table10[Membership],"Missing Membership")</f>
        <v>Bronze</v>
      </c>
      <c r="F822" s="14" t="s">
        <v>231</v>
      </c>
      <c r="G822" s="16" t="str">
        <f>_xlfn.XLOOKUP(Sales_Transactions!$F822,Products!$A$2:$A$151,Products!$B$2:$B$151,"missing product")</f>
        <v>Cadbury Chips 1kg</v>
      </c>
      <c r="H822" s="16" t="str">
        <f>_xlfn.XLOOKUP(Sales_Transactions!$F822,Table9[Product_ID],Table9[Category],"Missing Catogory")</f>
        <v>Snacks</v>
      </c>
      <c r="I822" s="16" t="s">
        <v>232</v>
      </c>
      <c r="J822" s="16" t="str">
        <f>_xlfn.XLOOKUP(Sales_Transactions!$I822,Store!$A$2:$A$181,Store!$B$2:$B$181,"Missing Store")</f>
        <v>FreshMart Tiruppur Circle</v>
      </c>
      <c r="K822" s="16" t="str">
        <f>_xlfn.XLOOKUP(Sales_Transactions!$I822,Store!$A$2:$A$181,Store!$D$2:$D$181,"East")</f>
        <v>South</v>
      </c>
      <c r="L822" s="16" t="s">
        <v>233</v>
      </c>
      <c r="M822" s="16" t="s">
        <v>6171</v>
      </c>
      <c r="N822" s="16" t="str">
        <f>_xlfn.XLOOKUP(Sales_Transactions!$L822,Table12[Employee_ID],Table12[Department],"Missing Department")</f>
        <v>Billing</v>
      </c>
      <c r="O822" s="16">
        <v>3</v>
      </c>
      <c r="P822" s="17">
        <v>418.79</v>
      </c>
      <c r="Q822" s="16">
        <v>0</v>
      </c>
      <c r="R822" s="17">
        <v>0</v>
      </c>
      <c r="S822" s="17">
        <v>1444.83</v>
      </c>
      <c r="T822" s="17">
        <v>926.82</v>
      </c>
      <c r="U822" s="17">
        <v>518.01</v>
      </c>
      <c r="V822" s="16" t="s">
        <v>133</v>
      </c>
      <c r="W822" s="16" t="s">
        <v>24</v>
      </c>
      <c r="X822" s="16" t="s">
        <v>55</v>
      </c>
      <c r="Y822" s="16" t="s">
        <v>234</v>
      </c>
      <c r="Z822" s="16" t="s">
        <v>27</v>
      </c>
    </row>
    <row r="823" spans="1:26" x14ac:dyDescent="0.3">
      <c r="A823" s="10" t="s">
        <v>330</v>
      </c>
      <c r="B823" s="11">
        <v>45816</v>
      </c>
      <c r="C823" s="12" t="s">
        <v>331</v>
      </c>
      <c r="D823" s="12" t="str">
        <f>_xlfn.XLOOKUP(Sales_Transactions!$C823,Customer!$A$2:$A$701,Customer!$B$2:$B$701,"Missing")</f>
        <v>Anitha Sharma</v>
      </c>
      <c r="E823" s="39" t="str">
        <f>_xlfn.XLOOKUP(Table14[[#This Row],[Customer_ID]],Table10[Customer_ID],Table10[Membership],"Missing Membership")</f>
        <v>Silver</v>
      </c>
      <c r="F823" s="10" t="s">
        <v>332</v>
      </c>
      <c r="G823" s="12" t="str">
        <f>_xlfn.XLOOKUP(Sales_Transactions!$F823,Products!$A$2:$A$151,Products!$B$2:$B$151,"missing product")</f>
        <v>ITC Frozen Snacks 250ml</v>
      </c>
      <c r="H823" s="12" t="str">
        <f>_xlfn.XLOOKUP(Sales_Transactions!$F823,Table9[Product_ID],Table9[Category],"Missing Catogory")</f>
        <v>Frozen Foods</v>
      </c>
      <c r="I823" s="12" t="s">
        <v>177</v>
      </c>
      <c r="J823" s="12" t="str">
        <f>_xlfn.XLOOKUP(Sales_Transactions!$I823,Store!$A$2:$A$181,Store!$B$2:$B$181,"Missing Store")</f>
        <v>FreshMart Nagpur Square</v>
      </c>
      <c r="K823" s="12" t="str">
        <f>_xlfn.XLOOKUP(Sales_Transactions!$I823,Store!$A$2:$A$181,Store!$D$2:$D$181,"East")</f>
        <v>West</v>
      </c>
      <c r="L823" s="12" t="s">
        <v>333</v>
      </c>
      <c r="M823" s="12" t="s">
        <v>6248</v>
      </c>
      <c r="N823" s="12" t="str">
        <f>_xlfn.XLOOKUP(Sales_Transactions!$L823,Table12[Employee_ID],Table12[Department],"Missing Department")</f>
        <v>Billing</v>
      </c>
      <c r="O823" s="12">
        <v>3</v>
      </c>
      <c r="P823" s="13">
        <v>245.32</v>
      </c>
      <c r="Q823" s="12">
        <v>5</v>
      </c>
      <c r="R823" s="13">
        <v>36.799999999999997</v>
      </c>
      <c r="S823" s="13">
        <v>804.03</v>
      </c>
      <c r="T823" s="13">
        <v>628.14</v>
      </c>
      <c r="U823" s="13">
        <v>175.89</v>
      </c>
      <c r="V823" s="12" t="s">
        <v>133</v>
      </c>
      <c r="W823" s="12" t="s">
        <v>24</v>
      </c>
      <c r="X823" s="12" t="s">
        <v>25</v>
      </c>
      <c r="Y823" s="12" t="s">
        <v>334</v>
      </c>
      <c r="Z823" s="12" t="s">
        <v>27</v>
      </c>
    </row>
    <row r="824" spans="1:26" x14ac:dyDescent="0.3">
      <c r="A824" s="14" t="s">
        <v>339</v>
      </c>
      <c r="B824" s="15">
        <v>45965</v>
      </c>
      <c r="C824" s="16" t="s">
        <v>340</v>
      </c>
      <c r="D824" s="16" t="str">
        <f>_xlfn.XLOOKUP(Sales_Transactions!$C824,Customer!$A$2:$A$701,Customer!$B$2:$B$701,"Missing")</f>
        <v>Manoj Prabhu</v>
      </c>
      <c r="E824" s="38" t="str">
        <f>_xlfn.XLOOKUP(Table14[[#This Row],[Customer_ID]],Table10[Customer_ID],Table10[Membership],"Missing Membership")</f>
        <v>Bronze</v>
      </c>
      <c r="F824" s="14" t="s">
        <v>119</v>
      </c>
      <c r="G824" s="16" t="str">
        <f>_xlfn.XLOOKUP(Sales_Transactions!$F824,Products!$A$2:$A$151,Products!$B$2:$B$151,"missing product")</f>
        <v>Coca-Cola Coffee Combo</v>
      </c>
      <c r="H824" s="16" t="str">
        <f>_xlfn.XLOOKUP(Sales_Transactions!$F824,Table9[Product_ID],Table9[Category],"Missing Catogory")</f>
        <v>Beverages</v>
      </c>
      <c r="I824" s="16" t="s">
        <v>53</v>
      </c>
      <c r="J824" s="16" t="str">
        <f>_xlfn.XLOOKUP(Sales_Transactions!$I824,Store!$A$2:$A$181,Store!$B$2:$B$181,"Missing Store")</f>
        <v>FreshMart Surat Enclave</v>
      </c>
      <c r="K824" s="16" t="str">
        <f>_xlfn.XLOOKUP(Sales_Transactions!$I824,Store!$A$2:$A$181,Store!$D$2:$D$181,"East")</f>
        <v>West</v>
      </c>
      <c r="L824" s="16" t="s">
        <v>143</v>
      </c>
      <c r="M824" s="16" t="s">
        <v>6243</v>
      </c>
      <c r="N824" s="16" t="str">
        <f>_xlfn.XLOOKUP(Sales_Transactions!$L824,Table12[Employee_ID],Table12[Department],"Missing Department")</f>
        <v>Sales</v>
      </c>
      <c r="O824" s="16">
        <v>2</v>
      </c>
      <c r="P824" s="17">
        <v>141.11000000000001</v>
      </c>
      <c r="Q824" s="16">
        <v>0</v>
      </c>
      <c r="R824" s="17">
        <v>0</v>
      </c>
      <c r="S824" s="17">
        <v>282.22000000000003</v>
      </c>
      <c r="T824" s="17">
        <v>231.82</v>
      </c>
      <c r="U824" s="17">
        <v>50.4</v>
      </c>
      <c r="V824" s="16" t="s">
        <v>133</v>
      </c>
      <c r="W824" s="16" t="s">
        <v>24</v>
      </c>
      <c r="X824" s="16" t="s">
        <v>25</v>
      </c>
      <c r="Y824" s="16" t="s">
        <v>134</v>
      </c>
      <c r="Z824" s="16" t="s">
        <v>49</v>
      </c>
    </row>
    <row r="825" spans="1:26" x14ac:dyDescent="0.3">
      <c r="A825" s="10" t="s">
        <v>429</v>
      </c>
      <c r="B825" s="11">
        <v>45766</v>
      </c>
      <c r="C825" s="12" t="s">
        <v>430</v>
      </c>
      <c r="D825" s="12" t="str">
        <f>_xlfn.XLOOKUP(Sales_Transactions!$C825,Customer!$A$2:$A$701,Customer!$B$2:$B$701,"Missing")</f>
        <v>Jaya Pandian</v>
      </c>
      <c r="E825" s="39" t="str">
        <f>_xlfn.XLOOKUP(Table14[[#This Row],[Customer_ID]],Table10[Customer_ID],Table10[Membership],"Missing Membership")</f>
        <v>Silver</v>
      </c>
      <c r="F825" s="10" t="s">
        <v>431</v>
      </c>
      <c r="G825" s="12" t="str">
        <f>_xlfn.XLOOKUP(Sales_Transactions!$F825,Products!$A$2:$A$151,Products!$B$2:$B$151,"missing product")</f>
        <v>Organic Fresh Fresh Fruits 500g</v>
      </c>
      <c r="H825" s="12" t="str">
        <f>_xlfn.XLOOKUP(Sales_Transactions!$F825,Table9[Product_ID],Table9[Category],"Missing Catogory")</f>
        <v>Fruits</v>
      </c>
      <c r="I825" s="12" t="s">
        <v>432</v>
      </c>
      <c r="J825" s="12" t="str">
        <f>_xlfn.XLOOKUP(Sales_Transactions!$I825,Store!$A$2:$A$181,Store!$B$2:$B$181,"Missing Store")</f>
        <v>FreshMart Surat Central</v>
      </c>
      <c r="K825" s="12" t="str">
        <f>_xlfn.XLOOKUP(Sales_Transactions!$I825,Store!$A$2:$A$181,Store!$D$2:$D$181,"East")</f>
        <v>West</v>
      </c>
      <c r="L825" s="12" t="s">
        <v>433</v>
      </c>
      <c r="M825" s="12" t="s">
        <v>6296</v>
      </c>
      <c r="N825" s="12" t="str">
        <f>_xlfn.XLOOKUP(Sales_Transactions!$L825,Table12[Employee_ID],Table12[Department],"Missing Department")</f>
        <v>Sales</v>
      </c>
      <c r="O825" s="12">
        <v>4</v>
      </c>
      <c r="P825" s="13">
        <v>305.67</v>
      </c>
      <c r="Q825" s="12">
        <v>5</v>
      </c>
      <c r="R825" s="13">
        <v>61.13</v>
      </c>
      <c r="S825" s="13">
        <v>1335.78</v>
      </c>
      <c r="T825" s="13">
        <v>1005.68</v>
      </c>
      <c r="U825" s="13">
        <v>330.1</v>
      </c>
      <c r="V825" s="12" t="s">
        <v>133</v>
      </c>
      <c r="W825" s="12" t="s">
        <v>24</v>
      </c>
      <c r="X825" s="12" t="s">
        <v>25</v>
      </c>
      <c r="Y825" s="12" t="s">
        <v>434</v>
      </c>
      <c r="Z825" s="12" t="s">
        <v>27</v>
      </c>
    </row>
    <row r="826" spans="1:26" x14ac:dyDescent="0.3">
      <c r="A826" s="14" t="s">
        <v>442</v>
      </c>
      <c r="B826" s="15">
        <v>45932</v>
      </c>
      <c r="C826" s="16" t="s">
        <v>443</v>
      </c>
      <c r="D826" s="16" t="str">
        <f>_xlfn.XLOOKUP(Sales_Transactions!$C826,Customer!$A$2:$A$701,Customer!$B$2:$B$701,"Missing")</f>
        <v>Bharath Balan</v>
      </c>
      <c r="E826" s="38" t="str">
        <f>_xlfn.XLOOKUP(Table14[[#This Row],[Customer_ID]],Table10[Customer_ID],Table10[Membership],"Missing Membership")</f>
        <v>Gold</v>
      </c>
      <c r="F826" s="14" t="s">
        <v>384</v>
      </c>
      <c r="G826" s="16" t="str">
        <f>_xlfn.XLOOKUP(Sales_Transactions!$F826,Products!$A$2:$A$151,Products!$B$2:$B$151,"missing product")</f>
        <v>Local Farm Fresh Fruits 1kg</v>
      </c>
      <c r="H826" s="16" t="str">
        <f>_xlfn.XLOOKUP(Sales_Transactions!$F826,Table9[Product_ID],Table9[Category],"Missing Catogory")</f>
        <v>Fruits</v>
      </c>
      <c r="I826" s="16" t="s">
        <v>444</v>
      </c>
      <c r="J826" s="16" t="str">
        <f>_xlfn.XLOOKUP(Sales_Transactions!$I826,Store!$A$2:$A$181,Store!$B$2:$B$181,"Missing Store")</f>
        <v>FreshMart Nagpur Colony</v>
      </c>
      <c r="K826" s="16" t="str">
        <f>_xlfn.XLOOKUP(Sales_Transactions!$I826,Store!$A$2:$A$181,Store!$D$2:$D$181,"East")</f>
        <v>West</v>
      </c>
      <c r="L826" s="16" t="s">
        <v>445</v>
      </c>
      <c r="M826" s="16" t="s">
        <v>6317</v>
      </c>
      <c r="N826" s="16" t="str">
        <f>_xlfn.XLOOKUP(Sales_Transactions!$L826,Table12[Employee_ID],Table12[Department],"Missing Department")</f>
        <v>Inventory</v>
      </c>
      <c r="O826" s="16">
        <v>5</v>
      </c>
      <c r="P826" s="17">
        <v>413.68</v>
      </c>
      <c r="Q826" s="16">
        <v>15</v>
      </c>
      <c r="R826" s="17">
        <v>310.26</v>
      </c>
      <c r="S826" s="17">
        <v>1758.14</v>
      </c>
      <c r="T826" s="17">
        <v>1680.35</v>
      </c>
      <c r="U826" s="17">
        <v>77.790000000000006</v>
      </c>
      <c r="V826" s="16" t="s">
        <v>133</v>
      </c>
      <c r="W826" s="16" t="s">
        <v>24</v>
      </c>
      <c r="X826" s="16" t="s">
        <v>25</v>
      </c>
      <c r="Y826" s="16" t="s">
        <v>446</v>
      </c>
      <c r="Z826" s="16" t="s">
        <v>49</v>
      </c>
    </row>
    <row r="827" spans="1:26" x14ac:dyDescent="0.3">
      <c r="A827" s="10" t="s">
        <v>462</v>
      </c>
      <c r="B827" s="11">
        <v>45981</v>
      </c>
      <c r="C827" s="12" t="s">
        <v>463</v>
      </c>
      <c r="D827" s="12" t="str">
        <f>_xlfn.XLOOKUP(Sales_Transactions!$C827,Customer!$A$2:$A$701,Customer!$B$2:$B$701,"Missing")</f>
        <v>Kalpana Nathan</v>
      </c>
      <c r="E827" s="39" t="str">
        <f>_xlfn.XLOOKUP(Table14[[#This Row],[Customer_ID]],Table10[Customer_ID],Table10[Membership],"Missing Membership")</f>
        <v>Gold</v>
      </c>
      <c r="F827" s="10" t="s">
        <v>20</v>
      </c>
      <c r="G827" s="12" t="str">
        <f>_xlfn.XLOOKUP(Sales_Transactions!$F827,Products!$A$2:$A$151,Products!$B$2:$B$151,"missing product")</f>
        <v>MDH Whole Spices Combo</v>
      </c>
      <c r="H827" s="12" t="str">
        <f>_xlfn.XLOOKUP(Sales_Transactions!$F827,Table9[Product_ID],Table9[Category],"Missing Catogory")</f>
        <v>Masala</v>
      </c>
      <c r="I827" s="12" t="s">
        <v>464</v>
      </c>
      <c r="J827" s="12" t="str">
        <f>_xlfn.XLOOKUP(Sales_Transactions!$I827,Store!$A$2:$A$181,Store!$B$2:$B$181,"Missing Store")</f>
        <v>FreshMart Delhi Complex</v>
      </c>
      <c r="K827" s="12" t="str">
        <f>_xlfn.XLOOKUP(Sales_Transactions!$I827,Store!$A$2:$A$181,Store!$D$2:$D$181,"East")</f>
        <v>North</v>
      </c>
      <c r="L827" s="12" t="s">
        <v>465</v>
      </c>
      <c r="M827" s="12" t="s">
        <v>6264</v>
      </c>
      <c r="N827" s="12" t="str">
        <f>_xlfn.XLOOKUP(Sales_Transactions!$L827,Table12[Employee_ID],Table12[Department],"Missing Department")</f>
        <v>Sales</v>
      </c>
      <c r="O827" s="12">
        <v>7</v>
      </c>
      <c r="P827" s="13">
        <v>456.66</v>
      </c>
      <c r="Q827" s="12">
        <v>0</v>
      </c>
      <c r="R827" s="13">
        <v>0</v>
      </c>
      <c r="S827" s="13">
        <v>3196.62</v>
      </c>
      <c r="T827" s="13">
        <v>2237.48</v>
      </c>
      <c r="U827" s="13">
        <v>959.14</v>
      </c>
      <c r="V827" s="12" t="s">
        <v>133</v>
      </c>
      <c r="W827" s="12" t="s">
        <v>24</v>
      </c>
      <c r="X827" s="12" t="s">
        <v>25</v>
      </c>
      <c r="Y827" s="12" t="s">
        <v>466</v>
      </c>
      <c r="Z827" s="12" t="s">
        <v>49</v>
      </c>
    </row>
    <row r="828" spans="1:26" x14ac:dyDescent="0.3">
      <c r="A828" s="14" t="s">
        <v>472</v>
      </c>
      <c r="B828" s="15">
        <v>45854</v>
      </c>
      <c r="C828" s="16" t="s">
        <v>289</v>
      </c>
      <c r="D828" s="16" t="str">
        <f>_xlfn.XLOOKUP(Sales_Transactions!$C828,Customer!$A$2:$A$701,Customer!$B$2:$B$701,"Missing")</f>
        <v>Dhanush Mudaliar</v>
      </c>
      <c r="E828" s="38" t="str">
        <f>_xlfn.XLOOKUP(Table14[[#This Row],[Customer_ID]],Table10[Customer_ID],Table10[Membership],"Missing Membership")</f>
        <v>Gold</v>
      </c>
      <c r="F828" s="14" t="s">
        <v>95</v>
      </c>
      <c r="G828" s="16" t="str">
        <f>_xlfn.XLOOKUP(Sales_Transactions!$F828,Products!$A$2:$A$151,Products!$B$2:$B$151,"missing product")</f>
        <v>Lizol Dishwash 200g</v>
      </c>
      <c r="H828" s="16" t="str">
        <f>_xlfn.XLOOKUP(Sales_Transactions!$F828,Table9[Product_ID],Table9[Category],"Missing Catogory")</f>
        <v>Cleaning</v>
      </c>
      <c r="I828" s="16" t="s">
        <v>66</v>
      </c>
      <c r="J828" s="16" t="str">
        <f>_xlfn.XLOOKUP(Sales_Transactions!$I828,Store!$A$2:$A$181,Store!$B$2:$B$181,"Missing Store")</f>
        <v>FreshMart Coimbatore Plaza</v>
      </c>
      <c r="K828" s="16" t="str">
        <f>_xlfn.XLOOKUP(Sales_Transactions!$I828,Store!$A$2:$A$181,Store!$D$2:$D$181,"East")</f>
        <v>South</v>
      </c>
      <c r="L828" s="16" t="s">
        <v>473</v>
      </c>
      <c r="M828" s="16" t="s">
        <v>6258</v>
      </c>
      <c r="N828" s="16" t="str">
        <f>_xlfn.XLOOKUP(Sales_Transactions!$L828,Table12[Employee_ID],Table12[Department],"Missing Department")</f>
        <v>Cashier</v>
      </c>
      <c r="O828" s="16">
        <v>8</v>
      </c>
      <c r="P828" s="17">
        <v>530.14</v>
      </c>
      <c r="Q828" s="16">
        <v>5</v>
      </c>
      <c r="R828" s="17">
        <v>212.06</v>
      </c>
      <c r="S828" s="17">
        <v>4029.06</v>
      </c>
      <c r="T828" s="17">
        <v>3166.96</v>
      </c>
      <c r="U828" s="17">
        <v>862.1</v>
      </c>
      <c r="V828" s="16" t="s">
        <v>133</v>
      </c>
      <c r="W828" s="16" t="s">
        <v>24</v>
      </c>
      <c r="X828" s="16" t="s">
        <v>25</v>
      </c>
      <c r="Y828" s="16" t="s">
        <v>474</v>
      </c>
      <c r="Z828" s="16" t="s">
        <v>49</v>
      </c>
    </row>
    <row r="829" spans="1:26" x14ac:dyDescent="0.3">
      <c r="A829" s="10" t="s">
        <v>475</v>
      </c>
      <c r="B829" s="11">
        <v>45774</v>
      </c>
      <c r="C829" s="12" t="s">
        <v>476</v>
      </c>
      <c r="D829" s="12" t="str">
        <f>_xlfn.XLOOKUP(Sales_Transactions!$C829,Customer!$A$2:$A$701,Customer!$B$2:$B$701,"Missing")</f>
        <v>Ramesh Devi</v>
      </c>
      <c r="E829" s="39" t="str">
        <f>_xlfn.XLOOKUP(Table14[[#This Row],[Customer_ID]],Table10[Customer_ID],Table10[Membership],"Missing Membership")</f>
        <v>Gold</v>
      </c>
      <c r="F829" s="10" t="s">
        <v>65</v>
      </c>
      <c r="G829" s="12" t="str">
        <f>_xlfn.XLOOKUP(Sales_Transactions!$F829,Products!$A$2:$A$151,Products!$B$2:$B$151,"missing product")</f>
        <v>Nescafe Tea Combo</v>
      </c>
      <c r="H829" s="12" t="str">
        <f>_xlfn.XLOOKUP(Sales_Transactions!$F829,Table9[Product_ID],Table9[Category],"Missing Catogory")</f>
        <v>Beverages</v>
      </c>
      <c r="I829" s="12" t="s">
        <v>477</v>
      </c>
      <c r="J829" s="12" t="str">
        <f>_xlfn.XLOOKUP(Sales_Transactions!$I829,Store!$A$2:$A$181,Store!$B$2:$B$181,"Missing Store")</f>
        <v>FreshMart Pune Enclave</v>
      </c>
      <c r="K829" s="12" t="str">
        <f>_xlfn.XLOOKUP(Sales_Transactions!$I829,Store!$A$2:$A$181,Store!$D$2:$D$181,"East")</f>
        <v>West</v>
      </c>
      <c r="L829" s="12" t="s">
        <v>478</v>
      </c>
      <c r="M829" s="12" t="s">
        <v>6188</v>
      </c>
      <c r="N829" s="12" t="str">
        <f>_xlfn.XLOOKUP(Sales_Transactions!$L829,Table12[Employee_ID],Table12[Department],"Missing Department")</f>
        <v>Cashier</v>
      </c>
      <c r="O829" s="12">
        <v>6</v>
      </c>
      <c r="P829" s="13">
        <v>187.76</v>
      </c>
      <c r="Q829" s="12">
        <v>0</v>
      </c>
      <c r="R829" s="13">
        <v>0</v>
      </c>
      <c r="S829" s="13">
        <v>1295.54</v>
      </c>
      <c r="T829" s="13">
        <v>852</v>
      </c>
      <c r="U829" s="13">
        <v>443.54</v>
      </c>
      <c r="V829" s="12" t="s">
        <v>133</v>
      </c>
      <c r="W829" s="12" t="s">
        <v>24</v>
      </c>
      <c r="X829" s="12" t="s">
        <v>25</v>
      </c>
      <c r="Y829" s="12" t="s">
        <v>479</v>
      </c>
      <c r="Z829" s="12" t="s">
        <v>27</v>
      </c>
    </row>
    <row r="830" spans="1:26" x14ac:dyDescent="0.3">
      <c r="A830" s="14" t="s">
        <v>480</v>
      </c>
      <c r="B830" s="15">
        <v>45873</v>
      </c>
      <c r="C830" s="16" t="s">
        <v>481</v>
      </c>
      <c r="D830" s="16" t="str">
        <f>_xlfn.XLOOKUP(Sales_Transactions!$C830,Customer!$A$2:$A$701,Customer!$B$2:$B$701,"Missing")</f>
        <v>Ovi Selvam</v>
      </c>
      <c r="E830" s="38" t="str">
        <f>_xlfn.XLOOKUP(Table14[[#This Row],[Customer_ID]],Table10[Customer_ID],Table10[Membership],"Missing Membership")</f>
        <v>Bronze</v>
      </c>
      <c r="F830" s="14" t="s">
        <v>119</v>
      </c>
      <c r="G830" s="16" t="str">
        <f>_xlfn.XLOOKUP(Sales_Transactions!$F830,Products!$A$2:$A$151,Products!$B$2:$B$151,"missing product")</f>
        <v>Coca-Cola Coffee Combo</v>
      </c>
      <c r="H830" s="16" t="str">
        <f>_xlfn.XLOOKUP(Sales_Transactions!$F830,Table9[Product_ID],Table9[Category],"Missing Catogory")</f>
        <v>Beverages</v>
      </c>
      <c r="I830" s="16" t="s">
        <v>477</v>
      </c>
      <c r="J830" s="16" t="str">
        <f>_xlfn.XLOOKUP(Sales_Transactions!$I830,Store!$A$2:$A$181,Store!$B$2:$B$181,"Missing Store")</f>
        <v>FreshMart Pune Enclave</v>
      </c>
      <c r="K830" s="16" t="str">
        <f>_xlfn.XLOOKUP(Sales_Transactions!$I830,Store!$A$2:$A$181,Store!$D$2:$D$181,"East")</f>
        <v>West</v>
      </c>
      <c r="L830" s="16" t="s">
        <v>478</v>
      </c>
      <c r="M830" s="16" t="s">
        <v>6188</v>
      </c>
      <c r="N830" s="16" t="str">
        <f>_xlfn.XLOOKUP(Sales_Transactions!$L830,Table12[Employee_ID],Table12[Department],"Missing Department")</f>
        <v>Cashier</v>
      </c>
      <c r="O830" s="16">
        <v>3</v>
      </c>
      <c r="P830" s="17">
        <v>141.11000000000001</v>
      </c>
      <c r="Q830" s="16">
        <v>0</v>
      </c>
      <c r="R830" s="17">
        <v>0</v>
      </c>
      <c r="S830" s="17">
        <v>423.33</v>
      </c>
      <c r="T830" s="17">
        <v>347.73</v>
      </c>
      <c r="U830" s="17">
        <v>75.599999999999994</v>
      </c>
      <c r="V830" s="16" t="s">
        <v>133</v>
      </c>
      <c r="W830" s="16" t="s">
        <v>24</v>
      </c>
      <c r="X830" s="16" t="s">
        <v>25</v>
      </c>
      <c r="Y830" s="16" t="s">
        <v>334</v>
      </c>
      <c r="Z830" s="16" t="s">
        <v>49</v>
      </c>
    </row>
    <row r="831" spans="1:26" x14ac:dyDescent="0.3">
      <c r="A831" s="10" t="s">
        <v>552</v>
      </c>
      <c r="B831" s="11">
        <v>45878</v>
      </c>
      <c r="C831" s="12" t="s">
        <v>553</v>
      </c>
      <c r="D831" s="12" t="str">
        <f>_xlfn.XLOOKUP(Sales_Transactions!$C831,Customer!$A$2:$A$701,Customer!$B$2:$B$701,"Missing")</f>
        <v>Yogesh Raj</v>
      </c>
      <c r="E831" s="39" t="str">
        <f>_xlfn.XLOOKUP(Table14[[#This Row],[Customer_ID]],Table10[Customer_ID],Table10[Membership],"Missing Membership")</f>
        <v>Silver</v>
      </c>
      <c r="F831" s="10" t="s">
        <v>554</v>
      </c>
      <c r="G831" s="12" t="str">
        <f>_xlfn.XLOOKUP(Sales_Transactions!$F831,Products!$A$2:$A$151,Products!$B$2:$B$151,"missing product")</f>
        <v>Dove Shampoo 2kg</v>
      </c>
      <c r="H831" s="12" t="str">
        <f>_xlfn.XLOOKUP(Sales_Transactions!$F831,Table9[Product_ID],Table9[Category],"Missing Catogory")</f>
        <v>Personal Care</v>
      </c>
      <c r="I831" s="12" t="s">
        <v>38</v>
      </c>
      <c r="J831" s="12" t="str">
        <f>_xlfn.XLOOKUP(Sales_Transactions!$I831,Store!$A$2:$A$181,Store!$B$2:$B$181,"Missing Store")</f>
        <v>FreshMart Kochi Plaza</v>
      </c>
      <c r="K831" s="12" t="str">
        <f>_xlfn.XLOOKUP(Sales_Transactions!$I831,Store!$A$2:$A$181,Store!$D$2:$D$181,"East")</f>
        <v>South</v>
      </c>
      <c r="L831" s="12" t="s">
        <v>555</v>
      </c>
      <c r="M831" s="12" t="s">
        <v>5807</v>
      </c>
      <c r="N831" s="12" t="str">
        <f>_xlfn.XLOOKUP(Sales_Transactions!$L831,Table12[Employee_ID],Table12[Department],"Missing Department")</f>
        <v>Store Manager</v>
      </c>
      <c r="O831" s="12">
        <v>2</v>
      </c>
      <c r="P831" s="13">
        <v>491.81</v>
      </c>
      <c r="Q831" s="12">
        <v>0</v>
      </c>
      <c r="R831" s="13">
        <v>0</v>
      </c>
      <c r="S831" s="13">
        <v>1131.1600000000001</v>
      </c>
      <c r="T831" s="13">
        <v>731.14</v>
      </c>
      <c r="U831" s="13">
        <v>400.02</v>
      </c>
      <c r="V831" s="12" t="s">
        <v>133</v>
      </c>
      <c r="W831" s="12" t="s">
        <v>24</v>
      </c>
      <c r="X831" s="12" t="s">
        <v>25</v>
      </c>
      <c r="Y831" s="12" t="s">
        <v>556</v>
      </c>
      <c r="Z831" s="12" t="s">
        <v>27</v>
      </c>
    </row>
    <row r="832" spans="1:26" x14ac:dyDescent="0.3">
      <c r="A832" s="14" t="s">
        <v>563</v>
      </c>
      <c r="B832" s="15">
        <v>45885</v>
      </c>
      <c r="C832" s="16" t="s">
        <v>564</v>
      </c>
      <c r="D832" s="16" t="str">
        <f>_xlfn.XLOOKUP(Sales_Transactions!$C832,Customer!$A$2:$A$701,Customer!$B$2:$B$701,"Missing")</f>
        <v>Anand Subramaniam</v>
      </c>
      <c r="E832" s="38" t="str">
        <f>_xlfn.XLOOKUP(Table14[[#This Row],[Customer_ID]],Table10[Customer_ID],Table10[Membership],"Missing Membership")</f>
        <v>Gold</v>
      </c>
      <c r="F832" s="14" t="s">
        <v>565</v>
      </c>
      <c r="G832" s="16" t="str">
        <f>_xlfn.XLOOKUP(Sales_Transactions!$F832,Products!$A$2:$A$151,Products!$B$2:$B$151,"missing product")</f>
        <v>Lays Namkeen 200g</v>
      </c>
      <c r="H832" s="16" t="str">
        <f>_xlfn.XLOOKUP(Sales_Transactions!$F832,Table9[Product_ID],Table9[Category],"Missing Catogory")</f>
        <v>Snacks</v>
      </c>
      <c r="I832" s="16" t="s">
        <v>566</v>
      </c>
      <c r="J832" s="16" t="str">
        <f>_xlfn.XLOOKUP(Sales_Transactions!$I832,Store!$A$2:$A$181,Store!$B$2:$B$181,"Missing Store")</f>
        <v>FreshMart Hyderabad Extension</v>
      </c>
      <c r="K832" s="16" t="str">
        <f>_xlfn.XLOOKUP(Sales_Transactions!$I832,Store!$A$2:$A$181,Store!$D$2:$D$181,"East")</f>
        <v>South</v>
      </c>
      <c r="L832" s="16" t="s">
        <v>567</v>
      </c>
      <c r="M832" s="16" t="s">
        <v>6172</v>
      </c>
      <c r="N832" s="16" t="str">
        <f>_xlfn.XLOOKUP(Sales_Transactions!$L832,Table12[Employee_ID],Table12[Department],"Missing Department")</f>
        <v>Sales</v>
      </c>
      <c r="O832" s="16">
        <v>4</v>
      </c>
      <c r="P832" s="17">
        <v>351.62</v>
      </c>
      <c r="Q832" s="16">
        <v>0</v>
      </c>
      <c r="R832" s="17">
        <v>0</v>
      </c>
      <c r="S832" s="17">
        <v>1617.45</v>
      </c>
      <c r="T832" s="17">
        <v>1021.96</v>
      </c>
      <c r="U832" s="17">
        <v>595.49</v>
      </c>
      <c r="V832" s="16" t="s">
        <v>133</v>
      </c>
      <c r="W832" s="16" t="s">
        <v>24</v>
      </c>
      <c r="X832" s="16" t="s">
        <v>25</v>
      </c>
      <c r="Y832" s="16" t="s">
        <v>568</v>
      </c>
      <c r="Z832" s="16" t="s">
        <v>27</v>
      </c>
    </row>
    <row r="833" spans="1:26" x14ac:dyDescent="0.3">
      <c r="A833" s="10" t="s">
        <v>569</v>
      </c>
      <c r="B833" s="11">
        <v>45753</v>
      </c>
      <c r="C833" s="12" t="s">
        <v>570</v>
      </c>
      <c r="D833" s="12" t="str">
        <f>_xlfn.XLOOKUP(Sales_Transactions!$C833,Customer!$A$2:$A$701,Customer!$B$2:$B$701,"Missing")</f>
        <v>Yogesh Iyer</v>
      </c>
      <c r="E833" s="39" t="str">
        <f>_xlfn.XLOOKUP(Table14[[#This Row],[Customer_ID]],Table10[Customer_ID],Table10[Membership],"Missing Membership")</f>
        <v>Bronze</v>
      </c>
      <c r="F833" s="10" t="s">
        <v>571</v>
      </c>
      <c r="G833" s="12" t="str">
        <f>_xlfn.XLOOKUP(Sales_Transactions!$F833,Products!$A$2:$A$151,Products!$B$2:$B$151,"missing product")</f>
        <v>Vim Floor Cleaner 1L</v>
      </c>
      <c r="H833" s="12" t="str">
        <f>_xlfn.XLOOKUP(Sales_Transactions!$F833,Table9[Product_ID],Table9[Category],"Missing Catogory")</f>
        <v>Cleaning</v>
      </c>
      <c r="I833" s="12" t="s">
        <v>459</v>
      </c>
      <c r="J833" s="12" t="str">
        <f>_xlfn.XLOOKUP(Sales_Transactions!$I833,Store!$A$2:$A$181,Store!$B$2:$B$181,"Missing Store")</f>
        <v>FreshMart Erode Plaza</v>
      </c>
      <c r="K833" s="12" t="str">
        <f>_xlfn.XLOOKUP(Sales_Transactions!$I833,Store!$A$2:$A$181,Store!$D$2:$D$181,"East")</f>
        <v>South</v>
      </c>
      <c r="L833" s="12" t="s">
        <v>460</v>
      </c>
      <c r="M833" s="12" t="s">
        <v>6292</v>
      </c>
      <c r="N833" s="12" t="str">
        <f>_xlfn.XLOOKUP(Sales_Transactions!$L833,Table12[Employee_ID],Table12[Department],"Missing Department")</f>
        <v>Billing</v>
      </c>
      <c r="O833" s="12">
        <v>4</v>
      </c>
      <c r="P833" s="13">
        <v>46.76</v>
      </c>
      <c r="Q833" s="12">
        <v>5</v>
      </c>
      <c r="R833" s="13">
        <v>9.35</v>
      </c>
      <c r="S833" s="13">
        <v>204.34</v>
      </c>
      <c r="T833" s="13">
        <v>146.6</v>
      </c>
      <c r="U833" s="13">
        <v>57.74</v>
      </c>
      <c r="V833" s="12" t="s">
        <v>133</v>
      </c>
      <c r="W833" s="12" t="s">
        <v>24</v>
      </c>
      <c r="X833" s="12" t="s">
        <v>33</v>
      </c>
      <c r="Y833" s="12" t="s">
        <v>572</v>
      </c>
      <c r="Z833" s="12" t="s">
        <v>27</v>
      </c>
    </row>
    <row r="834" spans="1:26" x14ac:dyDescent="0.3">
      <c r="A834" s="14" t="s">
        <v>597</v>
      </c>
      <c r="B834" s="15">
        <v>45986</v>
      </c>
      <c r="C834" s="16" t="s">
        <v>598</v>
      </c>
      <c r="D834" s="16" t="str">
        <f>_xlfn.XLOOKUP(Sales_Transactions!$C834,Customer!$A$2:$A$701,Customer!$B$2:$B$701,"Missing")</f>
        <v>Janani Balan</v>
      </c>
      <c r="E834" s="38" t="str">
        <f>_xlfn.XLOOKUP(Table14[[#This Row],[Customer_ID]],Table10[Customer_ID],Table10[Membership],"Missing Membership")</f>
        <v>Silver</v>
      </c>
      <c r="F834" s="14" t="s">
        <v>141</v>
      </c>
      <c r="G834" s="16" t="str">
        <f>_xlfn.XLOOKUP(Sales_Transactions!$F834,Products!$A$2:$A$151,Products!$B$2:$B$151,"missing product")</f>
        <v>Britannia Buns 2kg v2</v>
      </c>
      <c r="H834" s="16" t="str">
        <f>_xlfn.XLOOKUP(Sales_Transactions!$F834,Table9[Product_ID],Table9[Category],"Missing Catogory")</f>
        <v>Bakery</v>
      </c>
      <c r="I834" s="16" t="s">
        <v>599</v>
      </c>
      <c r="J834" s="16" t="str">
        <f>_xlfn.XLOOKUP(Sales_Transactions!$I834,Store!$A$2:$A$181,Store!$B$2:$B$181,"Missing Store")</f>
        <v>FreshMart Kochi Bypass</v>
      </c>
      <c r="K834" s="16" t="str">
        <f>_xlfn.XLOOKUP(Sales_Transactions!$I834,Store!$A$2:$A$181,Store!$D$2:$D$181,"East")</f>
        <v>South</v>
      </c>
      <c r="L834" s="16" t="s">
        <v>600</v>
      </c>
      <c r="M834" s="16" t="s">
        <v>7268</v>
      </c>
      <c r="N834" s="16" t="str">
        <f>_xlfn.XLOOKUP(Sales_Transactions!$L834,Table12[Employee_ID],Table12[Department],"Missing Department")</f>
        <v>Sales</v>
      </c>
      <c r="O834" s="16">
        <v>4</v>
      </c>
      <c r="P834" s="17">
        <v>437.49</v>
      </c>
      <c r="Q834" s="16">
        <v>20</v>
      </c>
      <c r="R834" s="17">
        <v>349.99</v>
      </c>
      <c r="S834" s="17">
        <v>1399.97</v>
      </c>
      <c r="T834" s="17">
        <v>1061.76</v>
      </c>
      <c r="U834" s="17">
        <v>338.21</v>
      </c>
      <c r="V834" s="16" t="s">
        <v>133</v>
      </c>
      <c r="W834" s="16" t="s">
        <v>24</v>
      </c>
      <c r="X834" s="16" t="s">
        <v>55</v>
      </c>
      <c r="Y834" s="16" t="s">
        <v>601</v>
      </c>
      <c r="Z834" s="16" t="s">
        <v>49</v>
      </c>
    </row>
    <row r="835" spans="1:26" x14ac:dyDescent="0.3">
      <c r="A835" s="10" t="s">
        <v>636</v>
      </c>
      <c r="B835" s="11">
        <v>46067</v>
      </c>
      <c r="C835" s="12" t="s">
        <v>637</v>
      </c>
      <c r="D835" s="12" t="str">
        <f>_xlfn.XLOOKUP(Sales_Transactions!$C835,Customer!$A$2:$A$701,Customer!$B$2:$B$701,"Missing")</f>
        <v>Jayakumar Gounder</v>
      </c>
      <c r="E835" s="39" t="str">
        <f>_xlfn.XLOOKUP(Table14[[#This Row],[Customer_ID]],Table10[Customer_ID],Table10[Membership],"Missing Membership")</f>
        <v>Silver</v>
      </c>
      <c r="F835" s="10" t="s">
        <v>130</v>
      </c>
      <c r="G835" s="12" t="str">
        <f>_xlfn.XLOOKUP(Sales_Transactions!$F835,Products!$A$2:$A$151,Products!$B$2:$B$151,"missing product")</f>
        <v>MDH Whole Spices 1L</v>
      </c>
      <c r="H835" s="12" t="str">
        <f>_xlfn.XLOOKUP(Sales_Transactions!$F835,Table9[Product_ID],Table9[Category],"Missing Catogory")</f>
        <v>Masala</v>
      </c>
      <c r="I835" s="12" t="s">
        <v>638</v>
      </c>
      <c r="J835" s="12" t="str">
        <f>_xlfn.XLOOKUP(Sales_Transactions!$I835,Store!$A$2:$A$181,Store!$B$2:$B$181,"Missing Store")</f>
        <v>FreshMart Erode Crossing</v>
      </c>
      <c r="K835" s="12" t="str">
        <f>_xlfn.XLOOKUP(Sales_Transactions!$I835,Store!$A$2:$A$181,Store!$D$2:$D$181,"East")</f>
        <v>South</v>
      </c>
      <c r="L835" s="12" t="s">
        <v>639</v>
      </c>
      <c r="M835" s="12" t="s">
        <v>6303</v>
      </c>
      <c r="N835" s="12" t="str">
        <f>_xlfn.XLOOKUP(Sales_Transactions!$L835,Table12[Employee_ID],Table12[Department],"Missing Department")</f>
        <v>Store Manager</v>
      </c>
      <c r="O835" s="12">
        <v>1</v>
      </c>
      <c r="P835" s="13">
        <v>379.12</v>
      </c>
      <c r="Q835" s="12">
        <v>5</v>
      </c>
      <c r="R835" s="13">
        <v>18.96</v>
      </c>
      <c r="S835" s="13">
        <v>414.18</v>
      </c>
      <c r="T835" s="13">
        <v>293.05</v>
      </c>
      <c r="U835" s="13">
        <v>121.13</v>
      </c>
      <c r="V835" s="12" t="s">
        <v>133</v>
      </c>
      <c r="W835" s="12" t="s">
        <v>345</v>
      </c>
      <c r="X835" s="12" t="s">
        <v>55</v>
      </c>
      <c r="Y835" s="12" t="s">
        <v>640</v>
      </c>
      <c r="Z835" s="12" t="s">
        <v>27</v>
      </c>
    </row>
    <row r="836" spans="1:26" x14ac:dyDescent="0.3">
      <c r="A836" s="14" t="s">
        <v>668</v>
      </c>
      <c r="B836" s="15">
        <v>45797</v>
      </c>
      <c r="C836" s="16" t="s">
        <v>669</v>
      </c>
      <c r="D836" s="16" t="str">
        <f>_xlfn.XLOOKUP(Sales_Transactions!$C836,Customer!$A$2:$A$701,Customer!$B$2:$B$701,"Missing")</f>
        <v>Anjali Prabhu</v>
      </c>
      <c r="E836" s="38" t="str">
        <f>_xlfn.XLOOKUP(Table14[[#This Row],[Customer_ID]],Table10[Customer_ID],Table10[Membership],"Missing Membership")</f>
        <v>Silver</v>
      </c>
      <c r="F836" s="14" t="s">
        <v>147</v>
      </c>
      <c r="G836" s="16" t="str">
        <f>_xlfn.XLOOKUP(Sales_Transactions!$F836,Products!$A$2:$A$151,Products!$B$2:$B$151,"missing product")</f>
        <v>Pepsi Tea 200g</v>
      </c>
      <c r="H836" s="16" t="str">
        <f>_xlfn.XLOOKUP(Sales_Transactions!$F836,Table9[Product_ID],Table9[Category],"Missing Catogory")</f>
        <v>Beverages</v>
      </c>
      <c r="I836" s="16" t="s">
        <v>670</v>
      </c>
      <c r="J836" s="16" t="str">
        <f>_xlfn.XLOOKUP(Sales_Transactions!$I836,Store!$A$2:$A$181,Store!$B$2:$B$181,"Missing Store")</f>
        <v>FreshMart Mumbai Extension</v>
      </c>
      <c r="K836" s="16" t="str">
        <f>_xlfn.XLOOKUP(Sales_Transactions!$I836,Store!$A$2:$A$181,Store!$D$2:$D$181,"East")</f>
        <v>West</v>
      </c>
      <c r="L836" s="16" t="s">
        <v>661</v>
      </c>
      <c r="M836" s="16" t="s">
        <v>4808</v>
      </c>
      <c r="N836" s="16" t="str">
        <f>_xlfn.XLOOKUP(Sales_Transactions!$L836,Table12[Employee_ID],Table12[Department],"Missing Department")</f>
        <v>Cashier</v>
      </c>
      <c r="O836" s="16">
        <v>2</v>
      </c>
      <c r="P836" s="17">
        <v>332.73</v>
      </c>
      <c r="Q836" s="16">
        <v>15</v>
      </c>
      <c r="R836" s="17">
        <v>99.82</v>
      </c>
      <c r="S836" s="17">
        <v>565.64</v>
      </c>
      <c r="T836" s="17">
        <v>522.44000000000005</v>
      </c>
      <c r="U836" s="17">
        <v>43.2</v>
      </c>
      <c r="V836" s="16" t="s">
        <v>133</v>
      </c>
      <c r="W836" s="16" t="s">
        <v>24</v>
      </c>
      <c r="X836" s="16" t="s">
        <v>25</v>
      </c>
      <c r="Y836" s="16" t="s">
        <v>671</v>
      </c>
      <c r="Z836" s="16" t="s">
        <v>49</v>
      </c>
    </row>
    <row r="837" spans="1:26" x14ac:dyDescent="0.3">
      <c r="A837" s="10" t="s">
        <v>711</v>
      </c>
      <c r="B837" s="11">
        <v>46084</v>
      </c>
      <c r="C837" s="12" t="s">
        <v>712</v>
      </c>
      <c r="D837" s="12" t="str">
        <f>_xlfn.XLOOKUP(Sales_Transactions!$C837,Customer!$A$2:$A$701,Customer!$B$2:$B$701,"Missing")</f>
        <v>Kishore Sharma</v>
      </c>
      <c r="E837" s="39" t="str">
        <f>_xlfn.XLOOKUP(Table14[[#This Row],[Customer_ID]],Table10[Customer_ID],Table10[Membership],"Missing Membership")</f>
        <v>Bronze</v>
      </c>
      <c r="F837" s="10" t="s">
        <v>713</v>
      </c>
      <c r="G837" s="12" t="str">
        <f>_xlfn.XLOOKUP(Sales_Transactions!$F837,Products!$A$2:$A$151,Products!$B$2:$B$151,"missing product")</f>
        <v>Amul Paneer 250ml</v>
      </c>
      <c r="H837" s="12" t="str">
        <f>_xlfn.XLOOKUP(Sales_Transactions!$F837,Table9[Product_ID],Table9[Category],"Missing Catogory")</f>
        <v>Dairy</v>
      </c>
      <c r="I837" s="12" t="s">
        <v>714</v>
      </c>
      <c r="J837" s="12" t="str">
        <f>_xlfn.XLOOKUP(Sales_Transactions!$I837,Store!$A$2:$A$181,Store!$B$2:$B$181,"Missing Store")</f>
        <v>FreshMart Jaipur Colony</v>
      </c>
      <c r="K837" s="12" t="str">
        <f>_xlfn.XLOOKUP(Sales_Transactions!$I837,Store!$A$2:$A$181,Store!$D$2:$D$181,"East")</f>
        <v>North</v>
      </c>
      <c r="L837" s="12" t="s">
        <v>715</v>
      </c>
      <c r="M837" s="12" t="s">
        <v>6329</v>
      </c>
      <c r="N837" s="12" t="str">
        <f>_xlfn.XLOOKUP(Sales_Transactions!$L837,Table12[Employee_ID],Table12[Department],"Missing Department")</f>
        <v>Cashier</v>
      </c>
      <c r="O837" s="12">
        <v>4</v>
      </c>
      <c r="P837" s="13">
        <v>161.03</v>
      </c>
      <c r="Q837" s="12">
        <v>0</v>
      </c>
      <c r="R837" s="13">
        <v>0</v>
      </c>
      <c r="S837" s="13">
        <v>644.12</v>
      </c>
      <c r="T837" s="13">
        <v>496.96</v>
      </c>
      <c r="U837" s="13">
        <v>147.16</v>
      </c>
      <c r="V837" s="12" t="s">
        <v>133</v>
      </c>
      <c r="W837" s="12" t="s">
        <v>24</v>
      </c>
      <c r="X837" s="12" t="s">
        <v>25</v>
      </c>
      <c r="Y837" s="12" t="s">
        <v>489</v>
      </c>
      <c r="Z837" s="12" t="s">
        <v>49</v>
      </c>
    </row>
    <row r="838" spans="1:26" x14ac:dyDescent="0.3">
      <c r="A838" s="14" t="s">
        <v>737</v>
      </c>
      <c r="B838" s="15">
        <v>46088</v>
      </c>
      <c r="C838" s="16" t="s">
        <v>738</v>
      </c>
      <c r="D838" s="16" t="str">
        <f>_xlfn.XLOOKUP(Sales_Transactions!$C838,Customer!$A$2:$A$701,Customer!$B$2:$B$701,"Missing")</f>
        <v>Balaji Sekar</v>
      </c>
      <c r="E838" s="38" t="str">
        <f>_xlfn.XLOOKUP(Table14[[#This Row],[Customer_ID]],Table10[Customer_ID],Table10[Membership],"Missing Membership")</f>
        <v>Silver</v>
      </c>
      <c r="F838" s="14" t="s">
        <v>492</v>
      </c>
      <c r="G838" s="16" t="str">
        <f>_xlfn.XLOOKUP(Sales_Transactions!$F838,Products!$A$2:$A$151,Products!$B$2:$B$151,"missing product")</f>
        <v>Aavin Cheese 200g</v>
      </c>
      <c r="H838" s="16" t="str">
        <f>_xlfn.XLOOKUP(Sales_Transactions!$F838,Table9[Product_ID],Table9[Category],"Missing Catogory")</f>
        <v>Dairy</v>
      </c>
      <c r="I838" s="16" t="s">
        <v>599</v>
      </c>
      <c r="J838" s="16" t="str">
        <f>_xlfn.XLOOKUP(Sales_Transactions!$I838,Store!$A$2:$A$181,Store!$B$2:$B$181,"Missing Store")</f>
        <v>FreshMart Kochi Bypass</v>
      </c>
      <c r="K838" s="16" t="str">
        <f>_xlfn.XLOOKUP(Sales_Transactions!$I838,Store!$A$2:$A$181,Store!$D$2:$D$181,"East")</f>
        <v>South</v>
      </c>
      <c r="L838" s="16" t="s">
        <v>589</v>
      </c>
      <c r="M838" s="16" t="s">
        <v>6184</v>
      </c>
      <c r="N838" s="16" t="str">
        <f>_xlfn.XLOOKUP(Sales_Transactions!$L838,Table12[Employee_ID],Table12[Department],"Missing Department")</f>
        <v>Sales</v>
      </c>
      <c r="O838" s="16">
        <v>3</v>
      </c>
      <c r="P838" s="17">
        <v>232.58</v>
      </c>
      <c r="Q838" s="16">
        <v>0</v>
      </c>
      <c r="R838" s="17">
        <v>0</v>
      </c>
      <c r="S838" s="17">
        <v>802.4</v>
      </c>
      <c r="T838" s="17">
        <v>573.6</v>
      </c>
      <c r="U838" s="17">
        <v>228.8</v>
      </c>
      <c r="V838" s="16" t="s">
        <v>133</v>
      </c>
      <c r="W838" s="16" t="s">
        <v>24</v>
      </c>
      <c r="X838" s="16" t="s">
        <v>25</v>
      </c>
      <c r="Y838" s="16" t="s">
        <v>368</v>
      </c>
      <c r="Z838" s="16" t="s">
        <v>27</v>
      </c>
    </row>
    <row r="839" spans="1:26" x14ac:dyDescent="0.3">
      <c r="A839" s="10" t="s">
        <v>739</v>
      </c>
      <c r="B839" s="11">
        <v>46064</v>
      </c>
      <c r="C839" s="12" t="s">
        <v>740</v>
      </c>
      <c r="D839" s="12" t="str">
        <f>_xlfn.XLOOKUP(Sales_Transactions!$C839,Customer!$A$2:$A$701,Customer!$B$2:$B$701,"Missing")</f>
        <v>Yazhini Varma</v>
      </c>
      <c r="E839" s="39" t="str">
        <f>_xlfn.XLOOKUP(Table14[[#This Row],[Customer_ID]],Table10[Customer_ID],Table10[Membership],"Missing Membership")</f>
        <v>Bronze</v>
      </c>
      <c r="F839" s="10" t="s">
        <v>101</v>
      </c>
      <c r="G839" s="12" t="str">
        <f>_xlfn.XLOOKUP(Sales_Transactions!$F839,Products!$A$2:$A$151,Products!$B$2:$B$151,"missing product")</f>
        <v>Milky Mist Curd 1kg</v>
      </c>
      <c r="H839" s="12" t="str">
        <f>_xlfn.XLOOKUP(Sales_Transactions!$F839,Table9[Product_ID],Table9[Category],"Missing Catogory")</f>
        <v>Dairy</v>
      </c>
      <c r="I839" s="12" t="s">
        <v>622</v>
      </c>
      <c r="J839" s="12" t="str">
        <f>_xlfn.XLOOKUP(Sales_Transactions!$I839,Store!$A$2:$A$181,Store!$B$2:$B$181,"Missing Store")</f>
        <v>FreshMart Mysuru Arcade</v>
      </c>
      <c r="K839" s="12" t="str">
        <f>_xlfn.XLOOKUP(Sales_Transactions!$I839,Store!$A$2:$A$181,Store!$D$2:$D$181,"East")</f>
        <v>South</v>
      </c>
      <c r="L839" s="12" t="s">
        <v>741</v>
      </c>
      <c r="M839" s="12" t="s">
        <v>5462</v>
      </c>
      <c r="N839" s="12" t="str">
        <f>_xlfn.XLOOKUP(Sales_Transactions!$L839,Table12[Employee_ID],Table12[Department],"Missing Department")</f>
        <v>Cashier</v>
      </c>
      <c r="O839" s="12">
        <v>3</v>
      </c>
      <c r="P839" s="13">
        <v>434.65</v>
      </c>
      <c r="Q839" s="12">
        <v>10</v>
      </c>
      <c r="R839" s="13">
        <v>130.38999999999999</v>
      </c>
      <c r="S839" s="13">
        <v>1173.56</v>
      </c>
      <c r="T839" s="13">
        <v>1054.8900000000001</v>
      </c>
      <c r="U839" s="13">
        <v>118.67</v>
      </c>
      <c r="V839" s="12" t="s">
        <v>133</v>
      </c>
      <c r="W839" s="12" t="s">
        <v>24</v>
      </c>
      <c r="X839" s="12" t="s">
        <v>55</v>
      </c>
      <c r="Y839" s="12" t="s">
        <v>742</v>
      </c>
      <c r="Z839" s="12" t="s">
        <v>49</v>
      </c>
    </row>
    <row r="840" spans="1:26" x14ac:dyDescent="0.3">
      <c r="A840" s="14" t="s">
        <v>746</v>
      </c>
      <c r="B840" s="15">
        <v>46000</v>
      </c>
      <c r="C840" s="16" t="s">
        <v>547</v>
      </c>
      <c r="D840" s="16" t="str">
        <f>_xlfn.XLOOKUP(Sales_Transactions!$C840,Customer!$A$2:$A$701,Customer!$B$2:$B$701,"Missing")</f>
        <v>Priya Varma</v>
      </c>
      <c r="E840" s="38" t="str">
        <f>_xlfn.XLOOKUP(Table14[[#This Row],[Customer_ID]],Table10[Customer_ID],Table10[Membership],"Missing Membership")</f>
        <v>Gold</v>
      </c>
      <c r="F840" s="14" t="s">
        <v>237</v>
      </c>
      <c r="G840" s="16" t="str">
        <f>_xlfn.XLOOKUP(Sales_Transactions!$F840,Products!$A$2:$A$151,Products!$B$2:$B$151,"missing product")</f>
        <v>Harvest Gold Rusk 1kg</v>
      </c>
      <c r="H840" s="16" t="str">
        <f>_xlfn.XLOOKUP(Sales_Transactions!$F840,Table9[Product_ID],Table9[Category],"Missing Catogory")</f>
        <v>Bakery</v>
      </c>
      <c r="I840" s="16" t="s">
        <v>45</v>
      </c>
      <c r="J840" s="16" t="str">
        <f>_xlfn.XLOOKUP(Sales_Transactions!$I840,Store!$A$2:$A$181,Store!$B$2:$B$181,"Missing Store")</f>
        <v>FreshMart Ahmedabad Enclave</v>
      </c>
      <c r="K840" s="16" t="str">
        <f>_xlfn.XLOOKUP(Sales_Transactions!$I840,Store!$A$2:$A$181,Store!$D$2:$D$181,"East")</f>
        <v>West</v>
      </c>
      <c r="L840" s="16" t="s">
        <v>46</v>
      </c>
      <c r="M840" s="16" t="s">
        <v>5189</v>
      </c>
      <c r="N840" s="16" t="str">
        <f>_xlfn.XLOOKUP(Sales_Transactions!$L840,Table12[Employee_ID],Table12[Department],"Missing Department")</f>
        <v>Inventory</v>
      </c>
      <c r="O840" s="16">
        <v>3</v>
      </c>
      <c r="P840" s="17">
        <v>610.45000000000005</v>
      </c>
      <c r="Q840" s="16">
        <v>10</v>
      </c>
      <c r="R840" s="17">
        <v>183.13</v>
      </c>
      <c r="S840" s="17">
        <v>1648.22</v>
      </c>
      <c r="T840" s="17">
        <v>1009.2</v>
      </c>
      <c r="U840" s="17">
        <v>639.02</v>
      </c>
      <c r="V840" s="16" t="s">
        <v>133</v>
      </c>
      <c r="W840" s="16" t="s">
        <v>24</v>
      </c>
      <c r="X840" s="16" t="s">
        <v>25</v>
      </c>
      <c r="Y840" s="16" t="s">
        <v>747</v>
      </c>
      <c r="Z840" s="16" t="s">
        <v>49</v>
      </c>
    </row>
    <row r="841" spans="1:26" x14ac:dyDescent="0.3">
      <c r="A841" s="10" t="s">
        <v>788</v>
      </c>
      <c r="B841" s="11">
        <v>45802</v>
      </c>
      <c r="C841" s="12" t="s">
        <v>789</v>
      </c>
      <c r="D841" s="12" t="str">
        <f>_xlfn.XLOOKUP(Sales_Transactions!$C841,Customer!$A$2:$A$701,Customer!$B$2:$B$701,"Missing")</f>
        <v>Vasanth Gupta</v>
      </c>
      <c r="E841" s="39" t="str">
        <f>_xlfn.XLOOKUP(Table14[[#This Row],[Customer_ID]],Table10[Customer_ID],Table10[Membership],"Missing Membership")</f>
        <v>Bronze</v>
      </c>
      <c r="F841" s="10" t="s">
        <v>141</v>
      </c>
      <c r="G841" s="12" t="str">
        <f>_xlfn.XLOOKUP(Sales_Transactions!$F841,Products!$A$2:$A$151,Products!$B$2:$B$151,"missing product")</f>
        <v>Britannia Buns 2kg v2</v>
      </c>
      <c r="H841" s="12" t="str">
        <f>_xlfn.XLOOKUP(Sales_Transactions!$F841,Table9[Product_ID],Table9[Category],"Missing Catogory")</f>
        <v>Bakery</v>
      </c>
      <c r="I841" s="12" t="s">
        <v>790</v>
      </c>
      <c r="J841" s="12" t="str">
        <f>_xlfn.XLOOKUP(Sales_Transactions!$I841,Store!$A$2:$A$181,Store!$B$2:$B$181,"Missing Store")</f>
        <v>FreshMart Jaipur Junction</v>
      </c>
      <c r="K841" s="12" t="str">
        <f>_xlfn.XLOOKUP(Sales_Transactions!$I841,Store!$A$2:$A$181,Store!$D$2:$D$181,"East")</f>
        <v>North</v>
      </c>
      <c r="L841" s="12" t="s">
        <v>715</v>
      </c>
      <c r="M841" s="12" t="s">
        <v>6329</v>
      </c>
      <c r="N841" s="12" t="str">
        <f>_xlfn.XLOOKUP(Sales_Transactions!$L841,Table12[Employee_ID],Table12[Department],"Missing Department")</f>
        <v>Cashier</v>
      </c>
      <c r="O841" s="12">
        <v>4</v>
      </c>
      <c r="P841" s="13">
        <v>437.49</v>
      </c>
      <c r="Q841" s="12">
        <v>15</v>
      </c>
      <c r="R841" s="13">
        <v>262.49</v>
      </c>
      <c r="S841" s="13">
        <v>1710.59</v>
      </c>
      <c r="T841" s="13">
        <v>1061.76</v>
      </c>
      <c r="U841" s="13">
        <v>648.83000000000004</v>
      </c>
      <c r="V841" s="12" t="s">
        <v>133</v>
      </c>
      <c r="W841" s="12" t="s">
        <v>24</v>
      </c>
      <c r="X841" s="12" t="s">
        <v>55</v>
      </c>
      <c r="Y841" s="12" t="s">
        <v>791</v>
      </c>
      <c r="Z841" s="12" t="s">
        <v>27</v>
      </c>
    </row>
    <row r="842" spans="1:26" x14ac:dyDescent="0.3">
      <c r="A842" s="14" t="s">
        <v>803</v>
      </c>
      <c r="B842" s="15">
        <v>46023</v>
      </c>
      <c r="C842" s="16" t="s">
        <v>698</v>
      </c>
      <c r="D842" s="16" t="str">
        <f>_xlfn.XLOOKUP(Sales_Transactions!$C842,Customer!$A$2:$A$701,Customer!$B$2:$B$701,"Missing")</f>
        <v>Deepak Gounder</v>
      </c>
      <c r="E842" s="38" t="str">
        <f>_xlfn.XLOOKUP(Table14[[#This Row],[Customer_ID]],Table10[Customer_ID],Table10[Membership],"Missing Membership")</f>
        <v>Gold</v>
      </c>
      <c r="F842" s="14" t="s">
        <v>776</v>
      </c>
      <c r="G842" s="16" t="str">
        <f>_xlfn.XLOOKUP(Sales_Transactions!$F842,Products!$A$2:$A$151,Products!$B$2:$B$151,"missing product")</f>
        <v>Vim Tissue 500g</v>
      </c>
      <c r="H842" s="16" t="str">
        <f>_xlfn.XLOOKUP(Sales_Transactions!$F842,Table9[Product_ID],Table9[Category],"Missing Catogory")</f>
        <v>Household</v>
      </c>
      <c r="I842" s="16" t="s">
        <v>187</v>
      </c>
      <c r="J842" s="16" t="str">
        <f>_xlfn.XLOOKUP(Sales_Transactions!$I842,Store!$A$2:$A$181,Store!$B$2:$B$181,"Missing Store")</f>
        <v>FreshMart Bengaluru Circle</v>
      </c>
      <c r="K842" s="16" t="str">
        <f>_xlfn.XLOOKUP(Sales_Transactions!$I842,Store!$A$2:$A$181,Store!$D$2:$D$181,"East")</f>
        <v>South</v>
      </c>
      <c r="L842" s="16" t="s">
        <v>188</v>
      </c>
      <c r="M842" s="16" t="s">
        <v>6338</v>
      </c>
      <c r="N842" s="16" t="str">
        <f>_xlfn.XLOOKUP(Sales_Transactions!$L842,Table12[Employee_ID],Table12[Department],"Missing Department")</f>
        <v>Cashier</v>
      </c>
      <c r="O842" s="16">
        <v>6</v>
      </c>
      <c r="P842" s="17">
        <v>86.82</v>
      </c>
      <c r="Q842" s="16">
        <v>5</v>
      </c>
      <c r="R842" s="17">
        <v>26.05</v>
      </c>
      <c r="S842" s="17">
        <v>494.87</v>
      </c>
      <c r="T842" s="17">
        <v>409.02</v>
      </c>
      <c r="U842" s="17">
        <v>85.85</v>
      </c>
      <c r="V842" s="16" t="s">
        <v>133</v>
      </c>
      <c r="W842" s="16" t="s">
        <v>24</v>
      </c>
      <c r="X842" s="16" t="s">
        <v>25</v>
      </c>
      <c r="Y842" s="16" t="s">
        <v>804</v>
      </c>
      <c r="Z842" s="16" t="s">
        <v>49</v>
      </c>
    </row>
    <row r="843" spans="1:26" x14ac:dyDescent="0.3">
      <c r="A843" s="10" t="s">
        <v>805</v>
      </c>
      <c r="B843" s="11">
        <v>45907</v>
      </c>
      <c r="C843" s="12" t="s">
        <v>806</v>
      </c>
      <c r="D843" s="12" t="str">
        <f>_xlfn.XLOOKUP(Sales_Transactions!$C843,Customer!$A$2:$A$701,Customer!$B$2:$B$701,"Missing")</f>
        <v>Mani Krishnan</v>
      </c>
      <c r="E843" s="39" t="str">
        <f>_xlfn.XLOOKUP(Table14[[#This Row],[Customer_ID]],Table10[Customer_ID],Table10[Membership],"Missing Membership")</f>
        <v>Silver</v>
      </c>
      <c r="F843" s="10" t="s">
        <v>147</v>
      </c>
      <c r="G843" s="12" t="str">
        <f>_xlfn.XLOOKUP(Sales_Transactions!$F843,Products!$A$2:$A$151,Products!$B$2:$B$151,"missing product")</f>
        <v>Pepsi Tea 200g</v>
      </c>
      <c r="H843" s="12" t="str">
        <f>_xlfn.XLOOKUP(Sales_Transactions!$F843,Table9[Product_ID],Table9[Category],"Missing Catogory")</f>
        <v>Beverages</v>
      </c>
      <c r="I843" s="12" t="s">
        <v>807</v>
      </c>
      <c r="J843" s="12" t="str">
        <f>_xlfn.XLOOKUP(Sales_Transactions!$I843,Store!$A$2:$A$181,Store!$B$2:$B$181,"Missing Store")</f>
        <v>FreshMart Mysuru Towers</v>
      </c>
      <c r="K843" s="12" t="str">
        <f>_xlfn.XLOOKUP(Sales_Transactions!$I843,Store!$A$2:$A$181,Store!$D$2:$D$181,"East")</f>
        <v>South</v>
      </c>
      <c r="L843" s="12" t="s">
        <v>239</v>
      </c>
      <c r="M843" s="12" t="s">
        <v>6235</v>
      </c>
      <c r="N843" s="12" t="str">
        <f>_xlfn.XLOOKUP(Sales_Transactions!$L843,Table12[Employee_ID],Table12[Department],"Missing Department")</f>
        <v>Sales</v>
      </c>
      <c r="O843" s="12">
        <v>3</v>
      </c>
      <c r="P843" s="13">
        <v>332.73</v>
      </c>
      <c r="Q843" s="12">
        <v>0</v>
      </c>
      <c r="R843" s="13">
        <v>0</v>
      </c>
      <c r="S843" s="13">
        <v>1147.92</v>
      </c>
      <c r="T843" s="13">
        <v>783.66</v>
      </c>
      <c r="U843" s="13">
        <v>364.26</v>
      </c>
      <c r="V843" s="12" t="s">
        <v>133</v>
      </c>
      <c r="W843" s="12" t="s">
        <v>345</v>
      </c>
      <c r="X843" s="12" t="s">
        <v>25</v>
      </c>
      <c r="Y843" s="12" t="s">
        <v>808</v>
      </c>
      <c r="Z843" s="12" t="s">
        <v>27</v>
      </c>
    </row>
    <row r="844" spans="1:26" x14ac:dyDescent="0.3">
      <c r="A844" s="14" t="s">
        <v>809</v>
      </c>
      <c r="B844" s="15">
        <v>45920</v>
      </c>
      <c r="C844" s="16" t="s">
        <v>810</v>
      </c>
      <c r="D844" s="16" t="str">
        <f>_xlfn.XLOOKUP(Sales_Transactions!$C844,Customer!$A$2:$A$701,Customer!$B$2:$B$701,"Missing")</f>
        <v>Prasath Nair</v>
      </c>
      <c r="E844" s="38" t="str">
        <f>_xlfn.XLOOKUP(Table14[[#This Row],[Customer_ID]],Table10[Customer_ID],Table10[Membership],"Missing Membership")</f>
        <v>Bronze</v>
      </c>
      <c r="F844" s="14" t="s">
        <v>811</v>
      </c>
      <c r="G844" s="16" t="str">
        <f>_xlfn.XLOOKUP(Sales_Transactions!$F844,Products!$A$2:$A$151,Products!$B$2:$B$151,"missing product")</f>
        <v>Lays Namkeen 2kg</v>
      </c>
      <c r="H844" s="16" t="str">
        <f>_xlfn.XLOOKUP(Sales_Transactions!$F844,Table9[Product_ID],Table9[Category],"Missing Catogory")</f>
        <v>Snacks</v>
      </c>
      <c r="I844" s="16" t="s">
        <v>444</v>
      </c>
      <c r="J844" s="16" t="str">
        <f>_xlfn.XLOOKUP(Sales_Transactions!$I844,Store!$A$2:$A$181,Store!$B$2:$B$181,"Missing Store")</f>
        <v>FreshMart Nagpur Colony</v>
      </c>
      <c r="K844" s="16" t="str">
        <f>_xlfn.XLOOKUP(Sales_Transactions!$I844,Store!$A$2:$A$181,Store!$D$2:$D$181,"East")</f>
        <v>West</v>
      </c>
      <c r="L844" s="16" t="s">
        <v>812</v>
      </c>
      <c r="M844" s="16" t="s">
        <v>6362</v>
      </c>
      <c r="N844" s="16" t="str">
        <f>_xlfn.XLOOKUP(Sales_Transactions!$L844,Table12[Employee_ID],Table12[Department],"Missing Department")</f>
        <v>Cashier</v>
      </c>
      <c r="O844" s="16">
        <v>4</v>
      </c>
      <c r="P844" s="17">
        <v>530.16</v>
      </c>
      <c r="Q844" s="16">
        <v>20</v>
      </c>
      <c r="R844" s="17">
        <v>424.13</v>
      </c>
      <c r="S844" s="17">
        <v>1950.99</v>
      </c>
      <c r="T844" s="17">
        <v>1516.76</v>
      </c>
      <c r="U844" s="17">
        <v>434.23</v>
      </c>
      <c r="V844" s="16" t="s">
        <v>133</v>
      </c>
      <c r="W844" s="16" t="s">
        <v>24</v>
      </c>
      <c r="X844" s="16" t="s">
        <v>25</v>
      </c>
      <c r="Y844" s="16" t="s">
        <v>747</v>
      </c>
      <c r="Z844" s="16" t="s">
        <v>27</v>
      </c>
    </row>
    <row r="845" spans="1:26" x14ac:dyDescent="0.3">
      <c r="A845" s="10" t="s">
        <v>818</v>
      </c>
      <c r="B845" s="11">
        <v>45970</v>
      </c>
      <c r="C845" s="12" t="s">
        <v>819</v>
      </c>
      <c r="D845" s="12" t="str">
        <f>_xlfn.XLOOKUP(Sales_Transactions!$C845,Customer!$A$2:$A$701,Customer!$B$2:$B$701,"Missing")</f>
        <v>Banu Sharma</v>
      </c>
      <c r="E845" s="39" t="str">
        <f>_xlfn.XLOOKUP(Table14[[#This Row],[Customer_ID]],Table10[Customer_ID],Table10[Membership],"Missing Membership")</f>
        <v>Bronze</v>
      </c>
      <c r="F845" s="10" t="s">
        <v>776</v>
      </c>
      <c r="G845" s="12" t="str">
        <f>_xlfn.XLOOKUP(Sales_Transactions!$F845,Products!$A$2:$A$151,Products!$B$2:$B$151,"missing product")</f>
        <v>Vim Tissue 500g</v>
      </c>
      <c r="H845" s="12" t="str">
        <f>_xlfn.XLOOKUP(Sales_Transactions!$F845,Table9[Product_ID],Table9[Category],"Missing Catogory")</f>
        <v>Household</v>
      </c>
      <c r="I845" s="12" t="s">
        <v>390</v>
      </c>
      <c r="J845" s="12" t="str">
        <f>_xlfn.XLOOKUP(Sales_Transactions!$I845,Store!$A$2:$A$181,Store!$B$2:$B$181,"Missing Store")</f>
        <v>FreshMart Bengaluru Square</v>
      </c>
      <c r="K845" s="12" t="str">
        <f>_xlfn.XLOOKUP(Sales_Transactions!$I845,Store!$A$2:$A$181,Store!$D$2:$D$181,"East")</f>
        <v>South</v>
      </c>
      <c r="L845" s="12" t="s">
        <v>820</v>
      </c>
      <c r="M845" s="12" t="s">
        <v>6250</v>
      </c>
      <c r="N845" s="12" t="str">
        <f>_xlfn.XLOOKUP(Sales_Transactions!$L845,Table12[Employee_ID],Table12[Department],"Missing Department")</f>
        <v>Store Manager</v>
      </c>
      <c r="O845" s="12">
        <v>3</v>
      </c>
      <c r="P845" s="13">
        <v>86.11</v>
      </c>
      <c r="Q845" s="12">
        <v>5</v>
      </c>
      <c r="R845" s="13">
        <v>12.92</v>
      </c>
      <c r="S845" s="13">
        <v>282.22000000000003</v>
      </c>
      <c r="T845" s="13">
        <v>204.51</v>
      </c>
      <c r="U845" s="13">
        <v>77.709999999999994</v>
      </c>
      <c r="V845" s="12" t="s">
        <v>133</v>
      </c>
      <c r="W845" s="12" t="s">
        <v>24</v>
      </c>
      <c r="X845" s="12" t="s">
        <v>25</v>
      </c>
      <c r="Y845" s="12" t="s">
        <v>821</v>
      </c>
      <c r="Z845" s="12" t="s">
        <v>27</v>
      </c>
    </row>
    <row r="846" spans="1:26" x14ac:dyDescent="0.3">
      <c r="A846" s="14" t="s">
        <v>849</v>
      </c>
      <c r="B846" s="15">
        <v>46068</v>
      </c>
      <c r="C846" s="16" t="s">
        <v>850</v>
      </c>
      <c r="D846" s="16" t="str">
        <f>_xlfn.XLOOKUP(Sales_Transactions!$C846,Customer!$A$2:$A$701,Customer!$B$2:$B$701,"Missing")</f>
        <v>Ovi Mudaliar</v>
      </c>
      <c r="E846" s="38" t="str">
        <f>_xlfn.XLOOKUP(Table14[[#This Row],[Customer_ID]],Table10[Customer_ID],Table10[Membership],"Missing Membership")</f>
        <v>Silver</v>
      </c>
      <c r="F846" s="14" t="s">
        <v>508</v>
      </c>
      <c r="G846" s="16" t="str">
        <f>_xlfn.XLOOKUP(Sales_Transactions!$F846,Products!$A$2:$A$151,Products!$B$2:$B$151,"missing product")</f>
        <v>India Gate Ponni Rice 1kg</v>
      </c>
      <c r="H846" s="16" t="str">
        <f>_xlfn.XLOOKUP(Sales_Transactions!$F846,Table9[Product_ID],Table9[Category],"Missing Catogory")</f>
        <v>Rice</v>
      </c>
      <c r="I846" s="16" t="s">
        <v>851</v>
      </c>
      <c r="J846" s="16" t="str">
        <f>_xlfn.XLOOKUP(Sales_Transactions!$I846,Store!$A$2:$A$181,Store!$B$2:$B$181,"Missing Store")</f>
        <v>FreshMart Erode Extension</v>
      </c>
      <c r="K846" s="16" t="str">
        <f>_xlfn.XLOOKUP(Sales_Transactions!$I846,Store!$A$2:$A$181,Store!$D$2:$D$181,"East")</f>
        <v>South</v>
      </c>
      <c r="L846" s="16" t="s">
        <v>852</v>
      </c>
      <c r="M846" s="16" t="s">
        <v>6310</v>
      </c>
      <c r="N846" s="16" t="str">
        <f>_xlfn.XLOOKUP(Sales_Transactions!$L846,Table12[Employee_ID],Table12[Department],"Missing Department")</f>
        <v>Operations</v>
      </c>
      <c r="O846" s="16">
        <v>2</v>
      </c>
      <c r="P846" s="17">
        <v>291.93</v>
      </c>
      <c r="Q846" s="16">
        <v>15</v>
      </c>
      <c r="R846" s="17">
        <v>87.58</v>
      </c>
      <c r="S846" s="17">
        <v>570.72</v>
      </c>
      <c r="T846" s="17">
        <v>507.4</v>
      </c>
      <c r="U846" s="17">
        <v>63.32</v>
      </c>
      <c r="V846" s="16" t="s">
        <v>133</v>
      </c>
      <c r="W846" s="16" t="s">
        <v>24</v>
      </c>
      <c r="X846" s="16" t="s">
        <v>25</v>
      </c>
      <c r="Y846" s="16" t="s">
        <v>545</v>
      </c>
      <c r="Z846" s="16" t="s">
        <v>27</v>
      </c>
    </row>
    <row r="847" spans="1:26" x14ac:dyDescent="0.3">
      <c r="A847" s="10" t="s">
        <v>853</v>
      </c>
      <c r="B847" s="11">
        <v>46011</v>
      </c>
      <c r="C847" s="12" t="s">
        <v>854</v>
      </c>
      <c r="D847" s="12" t="str">
        <f>_xlfn.XLOOKUP(Sales_Transactions!$C847,Customer!$A$2:$A$701,Customer!$B$2:$B$701,"Missing")</f>
        <v>Senthil Kumar</v>
      </c>
      <c r="E847" s="39" t="str">
        <f>_xlfn.XLOOKUP(Table14[[#This Row],[Customer_ID]],Table10[Customer_ID],Table10[Membership],"Missing Membership")</f>
        <v>Gold</v>
      </c>
      <c r="F847" s="10" t="s">
        <v>855</v>
      </c>
      <c r="G847" s="12" t="str">
        <f>_xlfn.XLOOKUP(Sales_Transactions!$F847,Products!$A$2:$A$151,Products!$B$2:$B$151,"missing product")</f>
        <v>Vim Kitchenware 1kg</v>
      </c>
      <c r="H847" s="12" t="str">
        <f>_xlfn.XLOOKUP(Sales_Transactions!$F847,Table9[Product_ID],Table9[Category],"Missing Catogory")</f>
        <v>Household</v>
      </c>
      <c r="I847" s="12" t="s">
        <v>856</v>
      </c>
      <c r="J847" s="12" t="str">
        <f>_xlfn.XLOOKUP(Sales_Transactions!$I847,Store!$A$2:$A$181,Store!$B$2:$B$181,"Missing Store")</f>
        <v>FreshMart Madurai Market</v>
      </c>
      <c r="K847" s="12" t="str">
        <f>_xlfn.XLOOKUP(Sales_Transactions!$I847,Store!$A$2:$A$181,Store!$D$2:$D$181,"East")</f>
        <v>South</v>
      </c>
      <c r="L847" s="12" t="s">
        <v>121</v>
      </c>
      <c r="M847" s="12" t="s">
        <v>6355</v>
      </c>
      <c r="N847" s="12" t="str">
        <f>_xlfn.XLOOKUP(Sales_Transactions!$L847,Table12[Employee_ID],Table12[Department],"Missing Department")</f>
        <v>Store Manager</v>
      </c>
      <c r="O847" s="12">
        <v>6</v>
      </c>
      <c r="P847" s="13">
        <v>276.49</v>
      </c>
      <c r="Q847" s="12">
        <v>0</v>
      </c>
      <c r="R847" s="13">
        <v>0</v>
      </c>
      <c r="S847" s="13">
        <v>1907.78</v>
      </c>
      <c r="T847" s="13">
        <v>1237.8</v>
      </c>
      <c r="U847" s="13">
        <v>669.98</v>
      </c>
      <c r="V847" s="12" t="s">
        <v>133</v>
      </c>
      <c r="W847" s="12" t="s">
        <v>24</v>
      </c>
      <c r="X847" s="12" t="s">
        <v>25</v>
      </c>
      <c r="Y847" s="12" t="s">
        <v>857</v>
      </c>
      <c r="Z847" s="12" t="s">
        <v>27</v>
      </c>
    </row>
    <row r="848" spans="1:26" x14ac:dyDescent="0.3">
      <c r="A848" s="14" t="s">
        <v>911</v>
      </c>
      <c r="B848" s="15">
        <v>45757</v>
      </c>
      <c r="C848" s="16" t="s">
        <v>595</v>
      </c>
      <c r="D848" s="16" t="str">
        <f>_xlfn.XLOOKUP(Sales_Transactions!$C848,Customer!$A$2:$A$701,Customer!$B$2:$B$701,"Missing")</f>
        <v>Ilango Varma</v>
      </c>
      <c r="E848" s="38" t="str">
        <f>_xlfn.XLOOKUP(Table14[[#This Row],[Customer_ID]],Table10[Customer_ID],Table10[Membership],"Missing Membership")</f>
        <v>Silver</v>
      </c>
      <c r="F848" s="14" t="s">
        <v>904</v>
      </c>
      <c r="G848" s="16" t="str">
        <f>_xlfn.XLOOKUP(Sales_Transactions!$F848,Products!$A$2:$A$151,Products!$B$2:$B$151,"missing product")</f>
        <v>Nestle Curd 1kg</v>
      </c>
      <c r="H848" s="16" t="str">
        <f>_xlfn.XLOOKUP(Sales_Transactions!$F848,Table9[Product_ID],Table9[Category],"Missing Catogory")</f>
        <v>Dairy</v>
      </c>
      <c r="I848" s="16" t="s">
        <v>912</v>
      </c>
      <c r="J848" s="16" t="str">
        <f>_xlfn.XLOOKUP(Sales_Transactions!$I848,Store!$A$2:$A$181,Store!$B$2:$B$181,"Missing Store")</f>
        <v>FreshMart Bengaluru Colony</v>
      </c>
      <c r="K848" s="16" t="str">
        <f>_xlfn.XLOOKUP(Sales_Transactions!$I848,Store!$A$2:$A$181,Store!$D$2:$D$181,"East")</f>
        <v>South</v>
      </c>
      <c r="L848" s="16" t="s">
        <v>900</v>
      </c>
      <c r="M848" s="16" t="s">
        <v>6180</v>
      </c>
      <c r="N848" s="16" t="str">
        <f>_xlfn.XLOOKUP(Sales_Transactions!$L848,Table12[Employee_ID],Table12[Department],"Missing Department")</f>
        <v>Store Manager</v>
      </c>
      <c r="O848" s="16">
        <v>3</v>
      </c>
      <c r="P848" s="17">
        <v>464.41</v>
      </c>
      <c r="Q848" s="16">
        <v>0</v>
      </c>
      <c r="R848" s="17">
        <v>0</v>
      </c>
      <c r="S848" s="17">
        <v>1393.23</v>
      </c>
      <c r="T848" s="17">
        <v>1193.07</v>
      </c>
      <c r="U848" s="17">
        <v>200.16</v>
      </c>
      <c r="V848" s="16" t="s">
        <v>133</v>
      </c>
      <c r="W848" s="16" t="s">
        <v>24</v>
      </c>
      <c r="X848" s="16" t="s">
        <v>25</v>
      </c>
      <c r="Y848" s="16" t="s">
        <v>913</v>
      </c>
      <c r="Z848" s="16" t="s">
        <v>49</v>
      </c>
    </row>
    <row r="849" spans="1:26" x14ac:dyDescent="0.3">
      <c r="A849" s="10" t="s">
        <v>930</v>
      </c>
      <c r="B849" s="11">
        <v>46106</v>
      </c>
      <c r="C849" s="12" t="s">
        <v>931</v>
      </c>
      <c r="D849" s="12" t="str">
        <f>_xlfn.XLOOKUP(Sales_Transactions!$C849,Customer!$A$2:$A$701,Customer!$B$2:$B$701,"Missing")</f>
        <v>Hemalatha Balan</v>
      </c>
      <c r="E849" s="39" t="str">
        <f>_xlfn.XLOOKUP(Table14[[#This Row],[Customer_ID]],Table10[Customer_ID],Table10[Membership],"Missing Membership")</f>
        <v>Gold</v>
      </c>
      <c r="F849" s="10" t="s">
        <v>811</v>
      </c>
      <c r="G849" s="12" t="str">
        <f>_xlfn.XLOOKUP(Sales_Transactions!$F849,Products!$A$2:$A$151,Products!$B$2:$B$151,"missing product")</f>
        <v>Lays Namkeen 2kg</v>
      </c>
      <c r="H849" s="12" t="str">
        <f>_xlfn.XLOOKUP(Sales_Transactions!$F849,Table9[Product_ID],Table9[Category],"Missing Catogory")</f>
        <v>Snacks</v>
      </c>
      <c r="I849" s="12" t="s">
        <v>297</v>
      </c>
      <c r="J849" s="12" t="str">
        <f>_xlfn.XLOOKUP(Sales_Transactions!$I849,Store!$A$2:$A$181,Store!$B$2:$B$181,"Missing Store")</f>
        <v>FreshMart Kochi Circle</v>
      </c>
      <c r="K849" s="12" t="str">
        <f>_xlfn.XLOOKUP(Sales_Transactions!$I849,Store!$A$2:$A$181,Store!$D$2:$D$181,"East")</f>
        <v>South</v>
      </c>
      <c r="L849" s="12" t="s">
        <v>675</v>
      </c>
      <c r="M849" s="12" t="s">
        <v>6203</v>
      </c>
      <c r="N849" s="12" t="str">
        <f>_xlfn.XLOOKUP(Sales_Transactions!$L849,Table12[Employee_ID],Table12[Department],"Missing Department")</f>
        <v>Sales</v>
      </c>
      <c r="O849" s="12">
        <v>8</v>
      </c>
      <c r="P849" s="13">
        <v>537.83000000000004</v>
      </c>
      <c r="Q849" s="12">
        <v>20</v>
      </c>
      <c r="R849" s="13">
        <v>860.53</v>
      </c>
      <c r="S849" s="13">
        <v>3442.11</v>
      </c>
      <c r="T849" s="13">
        <v>3033.52</v>
      </c>
      <c r="U849" s="13">
        <v>408.59</v>
      </c>
      <c r="V849" s="12" t="s">
        <v>133</v>
      </c>
      <c r="W849" s="12" t="s">
        <v>24</v>
      </c>
      <c r="X849" s="12" t="s">
        <v>25</v>
      </c>
      <c r="Y849" s="12" t="s">
        <v>593</v>
      </c>
      <c r="Z849" s="12" t="s">
        <v>49</v>
      </c>
    </row>
    <row r="850" spans="1:26" x14ac:dyDescent="0.3">
      <c r="A850" s="14" t="s">
        <v>992</v>
      </c>
      <c r="B850" s="15">
        <v>45986</v>
      </c>
      <c r="C850" s="16" t="s">
        <v>993</v>
      </c>
      <c r="D850" s="16" t="str">
        <f>_xlfn.XLOOKUP(Sales_Transactions!$C850,Customer!$A$2:$A$701,Customer!$B$2:$B$701,"Missing")</f>
        <v>Karthik Achari</v>
      </c>
      <c r="E850" s="38" t="str">
        <f>_xlfn.XLOOKUP(Table14[[#This Row],[Customer_ID]],Table10[Customer_ID],Table10[Membership],"Missing Membership")</f>
        <v>Gold</v>
      </c>
      <c r="F850" s="14" t="s">
        <v>580</v>
      </c>
      <c r="G850" s="16" t="str">
        <f>_xlfn.XLOOKUP(Sales_Transactions!$F850,Products!$A$2:$A$151,Products!$B$2:$B$151,"missing product")</f>
        <v>Coca-Cola Tea 1kg</v>
      </c>
      <c r="H850" s="16" t="str">
        <f>_xlfn.XLOOKUP(Sales_Transactions!$F850,Table9[Product_ID],Table9[Category],"Missing Catogory")</f>
        <v>Beverages</v>
      </c>
      <c r="I850" s="16" t="s">
        <v>829</v>
      </c>
      <c r="J850" s="16" t="str">
        <f>_xlfn.XLOOKUP(Sales_Transactions!$I850,Store!$A$2:$A$181,Store!$B$2:$B$181,"Missing Store")</f>
        <v>FreshMart Mysuru Main Road</v>
      </c>
      <c r="K850" s="16" t="str">
        <f>_xlfn.XLOOKUP(Sales_Transactions!$I850,Store!$A$2:$A$181,Store!$D$2:$D$181,"East")</f>
        <v>South</v>
      </c>
      <c r="L850" s="16" t="s">
        <v>830</v>
      </c>
      <c r="M850" s="16" t="s">
        <v>6345</v>
      </c>
      <c r="N850" s="16" t="str">
        <f>_xlfn.XLOOKUP(Sales_Transactions!$L850,Table12[Employee_ID],Table12[Department],"Missing Department")</f>
        <v>Operations</v>
      </c>
      <c r="O850" s="16">
        <v>6</v>
      </c>
      <c r="P850" s="17">
        <v>157.1</v>
      </c>
      <c r="Q850" s="16">
        <v>0</v>
      </c>
      <c r="R850" s="17">
        <v>0</v>
      </c>
      <c r="S850" s="17">
        <v>942.6</v>
      </c>
      <c r="T850" s="17">
        <v>641.94000000000005</v>
      </c>
      <c r="U850" s="17">
        <v>300.66000000000003</v>
      </c>
      <c r="V850" s="16" t="s">
        <v>133</v>
      </c>
      <c r="W850" s="16" t="s">
        <v>24</v>
      </c>
      <c r="X850" s="16" t="s">
        <v>55</v>
      </c>
      <c r="Y850" s="16" t="s">
        <v>994</v>
      </c>
      <c r="Z850" s="16" t="s">
        <v>49</v>
      </c>
    </row>
    <row r="851" spans="1:26" x14ac:dyDescent="0.3">
      <c r="A851" s="10" t="s">
        <v>1006</v>
      </c>
      <c r="B851" s="11">
        <v>45996</v>
      </c>
      <c r="C851" s="12" t="s">
        <v>547</v>
      </c>
      <c r="D851" s="12" t="str">
        <f>_xlfn.XLOOKUP(Sales_Transactions!$C851,Customer!$A$2:$A$701,Customer!$B$2:$B$701,"Missing")</f>
        <v>Priya Varma</v>
      </c>
      <c r="E851" s="39" t="str">
        <f>_xlfn.XLOOKUP(Table14[[#This Row],[Customer_ID]],Table10[Customer_ID],Table10[Membership],"Missing Membership")</f>
        <v>Gold</v>
      </c>
      <c r="F851" s="10" t="s">
        <v>296</v>
      </c>
      <c r="G851" s="12" t="str">
        <f>_xlfn.XLOOKUP(Sales_Transactions!$F851,Products!$A$2:$A$151,Products!$B$2:$B$151,"missing product")</f>
        <v>Colgate Toothpaste 1kg</v>
      </c>
      <c r="H851" s="12" t="str">
        <f>_xlfn.XLOOKUP(Sales_Transactions!$F851,Table9[Product_ID],Table9[Category],"Missing Catogory")</f>
        <v>Personal Care</v>
      </c>
      <c r="I851" s="12" t="s">
        <v>727</v>
      </c>
      <c r="J851" s="12" t="str">
        <f>_xlfn.XLOOKUP(Sales_Transactions!$I851,Store!$A$2:$A$181,Store!$B$2:$B$181,"Missing Store")</f>
        <v>FreshMart Surat Heights</v>
      </c>
      <c r="K851" s="12" t="str">
        <f>_xlfn.XLOOKUP(Sales_Transactions!$I851,Store!$A$2:$A$181,Store!$D$2:$D$181,"East")</f>
        <v>West</v>
      </c>
      <c r="L851" s="12" t="s">
        <v>728</v>
      </c>
      <c r="M851" s="12" t="s">
        <v>6300</v>
      </c>
      <c r="N851" s="12" t="str">
        <f>_xlfn.XLOOKUP(Sales_Transactions!$L851,Table12[Employee_ID],Table12[Department],"Missing Department")</f>
        <v>HR</v>
      </c>
      <c r="O851" s="12">
        <v>3</v>
      </c>
      <c r="P851" s="13">
        <v>571.83000000000004</v>
      </c>
      <c r="Q851" s="12">
        <v>15</v>
      </c>
      <c r="R851" s="13">
        <v>257.32</v>
      </c>
      <c r="S851" s="13">
        <v>1458.17</v>
      </c>
      <c r="T851" s="13">
        <v>1089.8699999999999</v>
      </c>
      <c r="U851" s="13">
        <v>368.3</v>
      </c>
      <c r="V851" s="12" t="s">
        <v>133</v>
      </c>
      <c r="W851" s="12" t="s">
        <v>24</v>
      </c>
      <c r="X851" s="12" t="s">
        <v>33</v>
      </c>
      <c r="Y851" s="12" t="s">
        <v>1007</v>
      </c>
      <c r="Z851" s="12" t="s">
        <v>49</v>
      </c>
    </row>
    <row r="852" spans="1:26" x14ac:dyDescent="0.3">
      <c r="A852" s="14" t="s">
        <v>1020</v>
      </c>
      <c r="B852" s="15">
        <v>46099</v>
      </c>
      <c r="C852" s="16" t="s">
        <v>1021</v>
      </c>
      <c r="D852" s="16" t="str">
        <f>_xlfn.XLOOKUP(Sales_Transactions!$C852,Customer!$A$2:$A$701,Customer!$B$2:$B$701,"Missing")</f>
        <v>Hemalatha Devi</v>
      </c>
      <c r="E852" s="38" t="str">
        <f>_xlfn.XLOOKUP(Table14[[#This Row],[Customer_ID]],Table10[Customer_ID],Table10[Membership],"Missing Membership")</f>
        <v>Bronze</v>
      </c>
      <c r="F852" s="14" t="s">
        <v>101</v>
      </c>
      <c r="G852" s="16" t="str">
        <f>_xlfn.XLOOKUP(Sales_Transactions!$F852,Products!$A$2:$A$151,Products!$B$2:$B$151,"missing product")</f>
        <v>Milky Mist Curd 1kg</v>
      </c>
      <c r="H852" s="16" t="str">
        <f>_xlfn.XLOOKUP(Sales_Transactions!$F852,Table9[Product_ID],Table9[Category],"Missing Catogory")</f>
        <v>Dairy</v>
      </c>
      <c r="I852" s="16" t="s">
        <v>380</v>
      </c>
      <c r="J852" s="16" t="str">
        <f>_xlfn.XLOOKUP(Sales_Transactions!$I852,Store!$A$2:$A$181,Store!$B$2:$B$181,"Missing Store")</f>
        <v>FreshMart Ahmedabad Complex</v>
      </c>
      <c r="K852" s="16" t="str">
        <f>_xlfn.XLOOKUP(Sales_Transactions!$I852,Store!$A$2:$A$181,Store!$D$2:$D$181,"East")</f>
        <v>South</v>
      </c>
      <c r="L852" s="16" t="s">
        <v>936</v>
      </c>
      <c r="M852" s="16" t="s">
        <v>6386</v>
      </c>
      <c r="N852" s="16" t="str">
        <f>_xlfn.XLOOKUP(Sales_Transactions!$L852,Table12[Employee_ID],Table12[Department],"Missing Department")</f>
        <v>HR</v>
      </c>
      <c r="O852" s="16">
        <v>2</v>
      </c>
      <c r="P852" s="17">
        <v>434.65</v>
      </c>
      <c r="Q852" s="16">
        <v>15</v>
      </c>
      <c r="R852" s="17">
        <v>130.4</v>
      </c>
      <c r="S852" s="17">
        <v>738.9</v>
      </c>
      <c r="T852" s="17">
        <v>703.26</v>
      </c>
      <c r="U852" s="17">
        <v>35.64</v>
      </c>
      <c r="V852" s="16" t="s">
        <v>133</v>
      </c>
      <c r="W852" s="16" t="s">
        <v>24</v>
      </c>
      <c r="X852" s="16" t="s">
        <v>25</v>
      </c>
      <c r="Y852" s="16" t="s">
        <v>1022</v>
      </c>
      <c r="Z852" s="16" t="s">
        <v>49</v>
      </c>
    </row>
    <row r="853" spans="1:26" x14ac:dyDescent="0.3">
      <c r="A853" s="10" t="s">
        <v>1025</v>
      </c>
      <c r="B853" s="11">
        <v>45806</v>
      </c>
      <c r="C853" s="12" t="s">
        <v>379</v>
      </c>
      <c r="D853" s="12" t="str">
        <f>_xlfn.XLOOKUP(Sales_Transactions!$C853,Customer!$A$2:$A$701,Customer!$B$2:$B$701,"Missing")</f>
        <v>Chandrasekar Pandian</v>
      </c>
      <c r="E853" s="39" t="str">
        <f>_xlfn.XLOOKUP(Table14[[#This Row],[Customer_ID]],Table10[Customer_ID],Table10[Membership],"Missing Membership")</f>
        <v>Gold</v>
      </c>
      <c r="F853" s="10" t="s">
        <v>89</v>
      </c>
      <c r="G853" s="12" t="str">
        <f>_xlfn.XLOOKUP(Sales_Transactions!$F853,Products!$A$2:$A$151,Products!$B$2:$B$151,"missing product")</f>
        <v>Milky Mist Butter Pack</v>
      </c>
      <c r="H853" s="12" t="str">
        <f>_xlfn.XLOOKUP(Sales_Transactions!$F853,Table9[Product_ID],Table9[Category],"Missing Catogory")</f>
        <v>Dairy</v>
      </c>
      <c r="I853" s="12" t="s">
        <v>303</v>
      </c>
      <c r="J853" s="12" t="str">
        <f>_xlfn.XLOOKUP(Sales_Transactions!$I853,Store!$A$2:$A$181,Store!$B$2:$B$181,"Missing Store")</f>
        <v>FreshMart Mysuru Market</v>
      </c>
      <c r="K853" s="12" t="str">
        <f>_xlfn.XLOOKUP(Sales_Transactions!$I853,Store!$A$2:$A$181,Store!$D$2:$D$181,"East")</f>
        <v>South</v>
      </c>
      <c r="L853" s="12" t="s">
        <v>1026</v>
      </c>
      <c r="M853" s="12" t="s">
        <v>6307</v>
      </c>
      <c r="N853" s="12" t="str">
        <f>_xlfn.XLOOKUP(Sales_Transactions!$L853,Table12[Employee_ID],Table12[Department],"Missing Department")</f>
        <v>Sales</v>
      </c>
      <c r="O853" s="12">
        <v>8</v>
      </c>
      <c r="P853" s="13">
        <v>39.520000000000003</v>
      </c>
      <c r="Q853" s="12">
        <v>15</v>
      </c>
      <c r="R853" s="13">
        <v>47.42</v>
      </c>
      <c r="S853" s="13">
        <v>268.74</v>
      </c>
      <c r="T853" s="13">
        <v>259.2</v>
      </c>
      <c r="U853" s="13">
        <v>9.5399999999999991</v>
      </c>
      <c r="V853" s="12" t="s">
        <v>133</v>
      </c>
      <c r="W853" s="12" t="s">
        <v>24</v>
      </c>
      <c r="X853" s="12" t="s">
        <v>55</v>
      </c>
      <c r="Y853" s="12" t="s">
        <v>1027</v>
      </c>
      <c r="Z853" s="12" t="s">
        <v>49</v>
      </c>
    </row>
    <row r="854" spans="1:26" x14ac:dyDescent="0.3">
      <c r="A854" s="14" t="s">
        <v>1104</v>
      </c>
      <c r="B854" s="15">
        <v>45812</v>
      </c>
      <c r="C854" s="16" t="s">
        <v>1099</v>
      </c>
      <c r="D854" s="16" t="str">
        <f>_xlfn.XLOOKUP(Sales_Transactions!$C854,Customer!$A$2:$A$701,Customer!$B$2:$B$701,"Missing")</f>
        <v>Pandi Nair</v>
      </c>
      <c r="E854" s="38" t="str">
        <f>_xlfn.XLOOKUP(Table14[[#This Row],[Customer_ID]],Table10[Customer_ID],Table10[Membership],"Missing Membership")</f>
        <v>Gold</v>
      </c>
      <c r="F854" s="14" t="s">
        <v>707</v>
      </c>
      <c r="G854" s="16" t="str">
        <f>_xlfn.XLOOKUP(Sales_Transactions!$F854,Products!$A$2:$A$151,Products!$B$2:$B$151,"missing product")</f>
        <v>Lays Chocolates Combo</v>
      </c>
      <c r="H854" s="16" t="str">
        <f>_xlfn.XLOOKUP(Sales_Transactions!$F854,Table9[Product_ID],Table9[Category],"Missing Catogory")</f>
        <v>Snacks</v>
      </c>
      <c r="I854" s="16" t="s">
        <v>372</v>
      </c>
      <c r="J854" s="16" t="str">
        <f>_xlfn.XLOOKUP(Sales_Transactions!$I854,Store!$A$2:$A$181,Store!$B$2:$B$181,"Missing Store")</f>
        <v>FreshMart Nagpur Crossing</v>
      </c>
      <c r="K854" s="16" t="str">
        <f>_xlfn.XLOOKUP(Sales_Transactions!$I854,Store!$A$2:$A$181,Store!$D$2:$D$181,"East")</f>
        <v>West</v>
      </c>
      <c r="L854" s="16" t="s">
        <v>373</v>
      </c>
      <c r="M854" s="16" t="s">
        <v>6181</v>
      </c>
      <c r="N854" s="16" t="str">
        <f>_xlfn.XLOOKUP(Sales_Transactions!$L854,Table12[Employee_ID],Table12[Department],"Missing Department")</f>
        <v>Sales</v>
      </c>
      <c r="O854" s="16">
        <v>5</v>
      </c>
      <c r="P854" s="17">
        <v>486.09</v>
      </c>
      <c r="Q854" s="16">
        <v>15</v>
      </c>
      <c r="R854" s="17">
        <v>364.57</v>
      </c>
      <c r="S854" s="17">
        <v>2065.88</v>
      </c>
      <c r="T854" s="17">
        <v>1719.45</v>
      </c>
      <c r="U854" s="17">
        <v>346.43</v>
      </c>
      <c r="V854" s="16" t="s">
        <v>133</v>
      </c>
      <c r="W854" s="16" t="s">
        <v>24</v>
      </c>
      <c r="X854" s="16" t="s">
        <v>55</v>
      </c>
      <c r="Y854" s="16" t="s">
        <v>1105</v>
      </c>
      <c r="Z854" s="16" t="s">
        <v>49</v>
      </c>
    </row>
    <row r="855" spans="1:26" x14ac:dyDescent="0.3">
      <c r="A855" s="10" t="s">
        <v>1126</v>
      </c>
      <c r="B855" s="11">
        <v>46006</v>
      </c>
      <c r="C855" s="12" t="s">
        <v>1127</v>
      </c>
      <c r="D855" s="12" t="str">
        <f>_xlfn.XLOOKUP(Sales_Transactions!$C855,Customer!$A$2:$A$701,Customer!$B$2:$B$701,"Missing")</f>
        <v>Sundar Balan</v>
      </c>
      <c r="E855" s="39" t="str">
        <f>_xlfn.XLOOKUP(Table14[[#This Row],[Customer_ID]],Table10[Customer_ID],Table10[Membership],"Missing Membership")</f>
        <v>Gold</v>
      </c>
      <c r="F855" s="10" t="s">
        <v>30</v>
      </c>
      <c r="G855" s="12" t="str">
        <f>_xlfn.XLOOKUP(Sales_Transactions!$F855,Products!$A$2:$A$151,Products!$B$2:$B$151,"missing product")</f>
        <v>Amul Paneer 1kg</v>
      </c>
      <c r="H855" s="12" t="str">
        <f>_xlfn.XLOOKUP(Sales_Transactions!$F855,Table9[Product_ID],Table9[Category],"Missing Catogory")</f>
        <v>Dairy</v>
      </c>
      <c r="I855" s="12" t="s">
        <v>727</v>
      </c>
      <c r="J855" s="12" t="str">
        <f>_xlfn.XLOOKUP(Sales_Transactions!$I855,Store!$A$2:$A$181,Store!$B$2:$B$181,"Missing Store")</f>
        <v>FreshMart Surat Heights</v>
      </c>
      <c r="K855" s="12" t="str">
        <f>_xlfn.XLOOKUP(Sales_Transactions!$I855,Store!$A$2:$A$181,Store!$D$2:$D$181,"East")</f>
        <v>West</v>
      </c>
      <c r="L855" s="12" t="s">
        <v>728</v>
      </c>
      <c r="M855" s="12" t="s">
        <v>6300</v>
      </c>
      <c r="N855" s="12" t="str">
        <f>_xlfn.XLOOKUP(Sales_Transactions!$L855,Table12[Employee_ID],Table12[Department],"Missing Department")</f>
        <v>HR</v>
      </c>
      <c r="O855" s="12">
        <v>4</v>
      </c>
      <c r="P855" s="13">
        <v>494.93</v>
      </c>
      <c r="Q855" s="12">
        <v>10</v>
      </c>
      <c r="R855" s="13">
        <v>197.97</v>
      </c>
      <c r="S855" s="13">
        <v>1781.75</v>
      </c>
      <c r="T855" s="13">
        <v>1520.32</v>
      </c>
      <c r="U855" s="13">
        <v>261.43</v>
      </c>
      <c r="V855" s="12" t="s">
        <v>133</v>
      </c>
      <c r="W855" s="12" t="s">
        <v>24</v>
      </c>
      <c r="X855" s="12" t="s">
        <v>33</v>
      </c>
      <c r="Y855" s="12" t="s">
        <v>1128</v>
      </c>
      <c r="Z855" s="12" t="s">
        <v>49</v>
      </c>
    </row>
    <row r="856" spans="1:26" x14ac:dyDescent="0.3">
      <c r="A856" s="14" t="s">
        <v>1129</v>
      </c>
      <c r="B856" s="15">
        <v>46012</v>
      </c>
      <c r="C856" s="16" t="s">
        <v>1130</v>
      </c>
      <c r="D856" s="16" t="str">
        <f>_xlfn.XLOOKUP(Sales_Transactions!$C856,Customer!$A$2:$A$701,Customer!$B$2:$B$701,"Missing")</f>
        <v>Lalitha Venkataraman</v>
      </c>
      <c r="E856" s="38" t="str">
        <f>_xlfn.XLOOKUP(Table14[[#This Row],[Customer_ID]],Table10[Customer_ID],Table10[Membership],"Missing Membership")</f>
        <v>Bronze</v>
      </c>
      <c r="F856" s="14" t="s">
        <v>425</v>
      </c>
      <c r="G856" s="16" t="str">
        <f>_xlfn.XLOOKUP(Sales_Transactions!$F856,Products!$A$2:$A$151,Products!$B$2:$B$151,"missing product")</f>
        <v>Organic Fresh Fresh Vegetables 200g v2</v>
      </c>
      <c r="H856" s="16" t="str">
        <f>_xlfn.XLOOKUP(Sales_Transactions!$F856,Table9[Product_ID],Table9[Category],"Missing Catogory")</f>
        <v>Vegetables</v>
      </c>
      <c r="I856" s="16" t="s">
        <v>232</v>
      </c>
      <c r="J856" s="16" t="str">
        <f>_xlfn.XLOOKUP(Sales_Transactions!$I856,Store!$A$2:$A$181,Store!$B$2:$B$181,"Missing Store")</f>
        <v>FreshMart Tiruppur Circle</v>
      </c>
      <c r="K856" s="16" t="str">
        <f>_xlfn.XLOOKUP(Sales_Transactions!$I856,Store!$A$2:$A$181,Store!$D$2:$D$181,"East")</f>
        <v>South</v>
      </c>
      <c r="L856" s="16" t="s">
        <v>1131</v>
      </c>
      <c r="M856" s="16" t="s">
        <v>6153</v>
      </c>
      <c r="N856" s="16" t="str">
        <f>_xlfn.XLOOKUP(Sales_Transactions!$L856,Table12[Employee_ID],Table12[Department],"Missing Department")</f>
        <v>Cashier</v>
      </c>
      <c r="O856" s="16">
        <v>2</v>
      </c>
      <c r="P856" s="17">
        <v>290.45</v>
      </c>
      <c r="Q856" s="16">
        <v>5</v>
      </c>
      <c r="R856" s="17">
        <v>29.05</v>
      </c>
      <c r="S856" s="17">
        <v>634.63</v>
      </c>
      <c r="T856" s="17">
        <v>475.78</v>
      </c>
      <c r="U856" s="17">
        <v>158.85</v>
      </c>
      <c r="V856" s="16" t="s">
        <v>133</v>
      </c>
      <c r="W856" s="16" t="s">
        <v>24</v>
      </c>
      <c r="X856" s="16" t="s">
        <v>25</v>
      </c>
      <c r="Y856" s="16" t="s">
        <v>1132</v>
      </c>
      <c r="Z856" s="16" t="s">
        <v>27</v>
      </c>
    </row>
    <row r="857" spans="1:26" x14ac:dyDescent="0.3">
      <c r="A857" s="10" t="s">
        <v>1174</v>
      </c>
      <c r="B857" s="11">
        <v>45838</v>
      </c>
      <c r="C857" s="12" t="s">
        <v>1175</v>
      </c>
      <c r="D857" s="12" t="str">
        <f>_xlfn.XLOOKUP(Sales_Transactions!$C857,Customer!$A$2:$A$701,Customer!$B$2:$B$701,"Missing")</f>
        <v>Suresh Naicker</v>
      </c>
      <c r="E857" s="39" t="str">
        <f>_xlfn.XLOOKUP(Table14[[#This Row],[Customer_ID]],Table10[Customer_ID],Table10[Membership],"Missing Membership")</f>
        <v>Bronze</v>
      </c>
      <c r="F857" s="10" t="s">
        <v>448</v>
      </c>
      <c r="G857" s="12" t="str">
        <f>_xlfn.XLOOKUP(Sales_Transactions!$F857,Products!$A$2:$A$151,Products!$B$2:$B$151,"missing product")</f>
        <v>Surf Excel Tissue Combo v2</v>
      </c>
      <c r="H857" s="12" t="str">
        <f>_xlfn.XLOOKUP(Sales_Transactions!$F857,Table9[Product_ID],Table9[Category],"Missing Catogory")</f>
        <v>Household</v>
      </c>
      <c r="I857" s="12" t="s">
        <v>856</v>
      </c>
      <c r="J857" s="12" t="str">
        <f>_xlfn.XLOOKUP(Sales_Transactions!$I857,Store!$A$2:$A$181,Store!$B$2:$B$181,"Missing Store")</f>
        <v>FreshMart Madurai Market</v>
      </c>
      <c r="K857" s="12" t="str">
        <f>_xlfn.XLOOKUP(Sales_Transactions!$I857,Store!$A$2:$A$181,Store!$D$2:$D$181,"East")</f>
        <v>South</v>
      </c>
      <c r="L857" s="12" t="s">
        <v>121</v>
      </c>
      <c r="M857" s="12" t="s">
        <v>6355</v>
      </c>
      <c r="N857" s="12" t="str">
        <f>_xlfn.XLOOKUP(Sales_Transactions!$L857,Table12[Employee_ID],Table12[Department],"Missing Department")</f>
        <v>Store Manager</v>
      </c>
      <c r="O857" s="12">
        <v>2</v>
      </c>
      <c r="P857" s="13">
        <v>395.66</v>
      </c>
      <c r="Q857" s="12">
        <v>15</v>
      </c>
      <c r="R857" s="13">
        <v>118.7</v>
      </c>
      <c r="S857" s="13">
        <v>672.62</v>
      </c>
      <c r="T857" s="13">
        <v>640.38</v>
      </c>
      <c r="U857" s="13">
        <v>32.24</v>
      </c>
      <c r="V857" s="12" t="s">
        <v>133</v>
      </c>
      <c r="W857" s="12" t="s">
        <v>24</v>
      </c>
      <c r="X857" s="12" t="s">
        <v>55</v>
      </c>
      <c r="Y857" s="12" t="s">
        <v>1176</v>
      </c>
      <c r="Z857" s="12" t="s">
        <v>49</v>
      </c>
    </row>
    <row r="858" spans="1:26" x14ac:dyDescent="0.3">
      <c r="A858" s="14" t="s">
        <v>1182</v>
      </c>
      <c r="B858" s="15">
        <v>45871</v>
      </c>
      <c r="C858" s="16" t="s">
        <v>1183</v>
      </c>
      <c r="D858" s="16" t="str">
        <f>_xlfn.XLOOKUP(Sales_Transactions!$C858,Customer!$A$2:$A$701,Customer!$B$2:$B$701,"Missing")</f>
        <v>Kavya Raj</v>
      </c>
      <c r="E858" s="38" t="str">
        <f>_xlfn.XLOOKUP(Table14[[#This Row],[Customer_ID]],Table10[Customer_ID],Table10[Membership],"Missing Membership")</f>
        <v>Gold</v>
      </c>
      <c r="F858" s="14" t="s">
        <v>881</v>
      </c>
      <c r="G858" s="16" t="str">
        <f>_xlfn.XLOOKUP(Sales_Transactions!$F858,Products!$A$2:$A$151,Products!$B$2:$B$151,"missing product")</f>
        <v>Cadbury Namkeen Pack</v>
      </c>
      <c r="H858" s="16" t="str">
        <f>_xlfn.XLOOKUP(Sales_Transactions!$F858,Table9[Product_ID],Table9[Category],"Missing Catogory")</f>
        <v>Snacks</v>
      </c>
      <c r="I858" s="16" t="s">
        <v>1184</v>
      </c>
      <c r="J858" s="16" t="str">
        <f>_xlfn.XLOOKUP(Sales_Transactions!$I858,Store!$A$2:$A$181,Store!$B$2:$B$181,"Missing Store")</f>
        <v>FreshMart Lucknow Enclave</v>
      </c>
      <c r="K858" s="16" t="str">
        <f>_xlfn.XLOOKUP(Sales_Transactions!$I858,Store!$A$2:$A$181,Store!$D$2:$D$181,"East")</f>
        <v>North</v>
      </c>
      <c r="L858" s="16" t="s">
        <v>847</v>
      </c>
      <c r="M858" s="16" t="s">
        <v>6135</v>
      </c>
      <c r="N858" s="16" t="str">
        <f>_xlfn.XLOOKUP(Sales_Transactions!$L858,Table12[Employee_ID],Table12[Department],"Missing Department")</f>
        <v>Billing</v>
      </c>
      <c r="O858" s="16">
        <v>8</v>
      </c>
      <c r="P858" s="17">
        <v>272.18</v>
      </c>
      <c r="Q858" s="16">
        <v>0</v>
      </c>
      <c r="R858" s="17">
        <v>0</v>
      </c>
      <c r="S858" s="17">
        <v>2504.06</v>
      </c>
      <c r="T858" s="17">
        <v>1557.12</v>
      </c>
      <c r="U858" s="17">
        <v>946.94</v>
      </c>
      <c r="V858" s="16" t="s">
        <v>133</v>
      </c>
      <c r="W858" s="16" t="s">
        <v>24</v>
      </c>
      <c r="X858" s="16" t="s">
        <v>25</v>
      </c>
      <c r="Y858" s="16" t="s">
        <v>1185</v>
      </c>
      <c r="Z858" s="16" t="s">
        <v>27</v>
      </c>
    </row>
    <row r="859" spans="1:26" x14ac:dyDescent="0.3">
      <c r="A859" s="10" t="s">
        <v>1195</v>
      </c>
      <c r="B859" s="11">
        <v>45838</v>
      </c>
      <c r="C859" s="12" t="s">
        <v>1196</v>
      </c>
      <c r="D859" s="12" t="str">
        <f>_xlfn.XLOOKUP(Sales_Transactions!$C859,Customer!$A$2:$A$701,Customer!$B$2:$B$701,"Missing")</f>
        <v>Kishore Murugan</v>
      </c>
      <c r="E859" s="39" t="str">
        <f>_xlfn.XLOOKUP(Table14[[#This Row],[Customer_ID]],Table10[Customer_ID],Table10[Membership],"Missing Membership")</f>
        <v>Gold</v>
      </c>
      <c r="F859" s="10" t="s">
        <v>1155</v>
      </c>
      <c r="G859" s="12" t="str">
        <f>_xlfn.XLOOKUP(Sales_Transactions!$F859,Products!$A$2:$A$151,Products!$B$2:$B$151,"missing product")</f>
        <v>Lays Chocolates 1kg</v>
      </c>
      <c r="H859" s="12" t="str">
        <f>_xlfn.XLOOKUP(Sales_Transactions!$F859,Table9[Product_ID],Table9[Category],"Missing Catogory")</f>
        <v>Snacks</v>
      </c>
      <c r="I859" s="12" t="s">
        <v>638</v>
      </c>
      <c r="J859" s="12" t="str">
        <f>_xlfn.XLOOKUP(Sales_Transactions!$I859,Store!$A$2:$A$181,Store!$B$2:$B$181,"Missing Store")</f>
        <v>FreshMart Erode Crossing</v>
      </c>
      <c r="K859" s="12" t="str">
        <f>_xlfn.XLOOKUP(Sales_Transactions!$I859,Store!$A$2:$A$181,Store!$D$2:$D$181,"East")</f>
        <v>South</v>
      </c>
      <c r="L859" s="12" t="s">
        <v>1197</v>
      </c>
      <c r="M859" s="12" t="s">
        <v>5781</v>
      </c>
      <c r="N859" s="12" t="str">
        <f>_xlfn.XLOOKUP(Sales_Transactions!$L859,Table12[Employee_ID],Table12[Department],"Missing Department")</f>
        <v>Billing</v>
      </c>
      <c r="O859" s="12">
        <v>8</v>
      </c>
      <c r="P859" s="13">
        <v>149.6</v>
      </c>
      <c r="Q859" s="12">
        <v>15</v>
      </c>
      <c r="R859" s="13">
        <v>179.52</v>
      </c>
      <c r="S859" s="13">
        <v>1017.28</v>
      </c>
      <c r="T859" s="13">
        <v>873.68</v>
      </c>
      <c r="U859" s="13">
        <v>143.6</v>
      </c>
      <c r="V859" s="12" t="s">
        <v>133</v>
      </c>
      <c r="W859" s="12" t="s">
        <v>24</v>
      </c>
      <c r="X859" s="12" t="s">
        <v>55</v>
      </c>
      <c r="Y859" s="12" t="s">
        <v>34</v>
      </c>
      <c r="Z859" s="12" t="s">
        <v>49</v>
      </c>
    </row>
    <row r="860" spans="1:26" x14ac:dyDescent="0.3">
      <c r="A860" s="14" t="s">
        <v>1211</v>
      </c>
      <c r="B860" s="15">
        <v>45962</v>
      </c>
      <c r="C860" s="16" t="s">
        <v>463</v>
      </c>
      <c r="D860" s="16" t="str">
        <f>_xlfn.XLOOKUP(Sales_Transactions!$C860,Customer!$A$2:$A$701,Customer!$B$2:$B$701,"Missing")</f>
        <v>Kalpana Nathan</v>
      </c>
      <c r="E860" s="38" t="str">
        <f>_xlfn.XLOOKUP(Table14[[#This Row],[Customer_ID]],Table10[Customer_ID],Table10[Membership],"Missing Membership")</f>
        <v>Gold</v>
      </c>
      <c r="F860" s="14" t="s">
        <v>275</v>
      </c>
      <c r="G860" s="16" t="str">
        <f>_xlfn.XLOOKUP(Sales_Transactions!$F860,Products!$A$2:$A$151,Products!$B$2:$B$151,"missing product")</f>
        <v>Parle Namkeen 500g</v>
      </c>
      <c r="H860" s="16" t="str">
        <f>_xlfn.XLOOKUP(Sales_Transactions!$F860,Table9[Product_ID],Table9[Category],"Missing Catogory")</f>
        <v>Snacks</v>
      </c>
      <c r="I860" s="16" t="s">
        <v>309</v>
      </c>
      <c r="J860" s="16" t="str">
        <f>_xlfn.XLOOKUP(Sales_Transactions!$I860,Store!$A$2:$A$181,Store!$B$2:$B$181,"Missing Store")</f>
        <v>FreshMart Madurai Gardens</v>
      </c>
      <c r="K860" s="16" t="str">
        <f>_xlfn.XLOOKUP(Sales_Transactions!$I860,Store!$A$2:$A$181,Store!$D$2:$D$181,"East")</f>
        <v>South</v>
      </c>
      <c r="L860" s="16" t="s">
        <v>310</v>
      </c>
      <c r="M860" s="16" t="s">
        <v>6323</v>
      </c>
      <c r="N860" s="16" t="str">
        <f>_xlfn.XLOOKUP(Sales_Transactions!$L860,Table12[Employee_ID],Table12[Department],"Missing Department")</f>
        <v>Sales</v>
      </c>
      <c r="O860" s="16">
        <v>8</v>
      </c>
      <c r="P860" s="17">
        <v>58.19</v>
      </c>
      <c r="Q860" s="16">
        <v>15</v>
      </c>
      <c r="R860" s="17">
        <v>69.83</v>
      </c>
      <c r="S860" s="17">
        <v>455.04</v>
      </c>
      <c r="T860" s="17">
        <v>299.83999999999997</v>
      </c>
      <c r="U860" s="17">
        <v>155.19999999999999</v>
      </c>
      <c r="V860" s="16" t="s">
        <v>133</v>
      </c>
      <c r="W860" s="16" t="s">
        <v>24</v>
      </c>
      <c r="X860" s="16" t="s">
        <v>25</v>
      </c>
      <c r="Y860" s="16" t="s">
        <v>1212</v>
      </c>
      <c r="Z860" s="16" t="s">
        <v>27</v>
      </c>
    </row>
    <row r="861" spans="1:26" x14ac:dyDescent="0.3">
      <c r="A861" s="10" t="s">
        <v>1214</v>
      </c>
      <c r="B861" s="11">
        <v>46014</v>
      </c>
      <c r="C861" s="12" t="s">
        <v>457</v>
      </c>
      <c r="D861" s="12" t="str">
        <f>_xlfn.XLOOKUP(Sales_Transactions!$C861,Customer!$A$2:$A$701,Customer!$B$2:$B$701,"Missing")</f>
        <v>Vasanthi Raj</v>
      </c>
      <c r="E861" s="39" t="str">
        <f>_xlfn.XLOOKUP(Table14[[#This Row],[Customer_ID]],Table10[Customer_ID],Table10[Membership],"Missing Membership")</f>
        <v>Silver</v>
      </c>
      <c r="F861" s="10" t="s">
        <v>431</v>
      </c>
      <c r="G861" s="12" t="str">
        <f>_xlfn.XLOOKUP(Sales_Transactions!$F861,Products!$A$2:$A$151,Products!$B$2:$B$151,"missing product")</f>
        <v>Organic Fresh Fresh Fruits 500g</v>
      </c>
      <c r="H861" s="12" t="str">
        <f>_xlfn.XLOOKUP(Sales_Transactions!$F861,Table9[Product_ID],Table9[Category],"Missing Catogory")</f>
        <v>Fruits</v>
      </c>
      <c r="I861" s="12" t="s">
        <v>770</v>
      </c>
      <c r="J861" s="12" t="str">
        <f>_xlfn.XLOOKUP(Sales_Transactions!$I861,Store!$A$2:$A$181,Store!$B$2:$B$181,"Missing Store")</f>
        <v>FreshMart Tiruppur Bypass</v>
      </c>
      <c r="K861" s="12" t="str">
        <f>_xlfn.XLOOKUP(Sales_Transactions!$I861,Store!$A$2:$A$181,Store!$D$2:$D$181,"East")</f>
        <v>South</v>
      </c>
      <c r="L861" s="12" t="s">
        <v>1215</v>
      </c>
      <c r="M861" s="12" t="s">
        <v>5967</v>
      </c>
      <c r="N861" s="12" t="str">
        <f>_xlfn.XLOOKUP(Sales_Transactions!$L861,Table12[Employee_ID],Table12[Department],"Missing Department")</f>
        <v>Sales</v>
      </c>
      <c r="O861" s="12">
        <v>1</v>
      </c>
      <c r="P861" s="13">
        <v>305.67</v>
      </c>
      <c r="Q861" s="12">
        <v>10</v>
      </c>
      <c r="R861" s="13">
        <v>30.57</v>
      </c>
      <c r="S861" s="13">
        <v>275.10000000000002</v>
      </c>
      <c r="T861" s="13">
        <v>251.42</v>
      </c>
      <c r="U861" s="13">
        <v>23.68</v>
      </c>
      <c r="V861" s="12" t="s">
        <v>133</v>
      </c>
      <c r="W861" s="12" t="s">
        <v>24</v>
      </c>
      <c r="X861" s="12" t="s">
        <v>25</v>
      </c>
      <c r="Y861" s="12" t="s">
        <v>1216</v>
      </c>
      <c r="Z861" s="12" t="s">
        <v>49</v>
      </c>
    </row>
    <row r="862" spans="1:26" x14ac:dyDescent="0.3">
      <c r="A862" s="14" t="s">
        <v>1226</v>
      </c>
      <c r="B862" s="15">
        <v>46088</v>
      </c>
      <c r="C862" s="16" t="s">
        <v>1227</v>
      </c>
      <c r="D862" s="16" t="str">
        <f>_xlfn.XLOOKUP(Sales_Transactions!$C862,Customer!$A$2:$A$701,Customer!$B$2:$B$701,"Missing")</f>
        <v>Tara Chettiar</v>
      </c>
      <c r="E862" s="38" t="str">
        <f>_xlfn.XLOOKUP(Table14[[#This Row],[Customer_ID]],Table10[Customer_ID],Table10[Membership],"Missing Membership")</f>
        <v>Gold</v>
      </c>
      <c r="F862" s="14" t="s">
        <v>1112</v>
      </c>
      <c r="G862" s="16" t="str">
        <f>_xlfn.XLOOKUP(Sales_Transactions!$F862,Products!$A$2:$A$151,Products!$B$2:$B$151,"missing product")</f>
        <v>Fortune Gingelly Oil 1L</v>
      </c>
      <c r="H862" s="16" t="str">
        <f>_xlfn.XLOOKUP(Sales_Transactions!$F862,Table9[Product_ID],Table9[Category],"Missing Catogory")</f>
        <v>Oil</v>
      </c>
      <c r="I862" s="16" t="s">
        <v>912</v>
      </c>
      <c r="J862" s="16" t="str">
        <f>_xlfn.XLOOKUP(Sales_Transactions!$I862,Store!$A$2:$A$181,Store!$B$2:$B$181,"Missing Store")</f>
        <v>FreshMart Bengaluru Colony</v>
      </c>
      <c r="K862" s="16" t="str">
        <f>_xlfn.XLOOKUP(Sales_Transactions!$I862,Store!$A$2:$A$181,Store!$D$2:$D$181,"East")</f>
        <v>South</v>
      </c>
      <c r="L862" s="16" t="s">
        <v>239</v>
      </c>
      <c r="M862" s="16" t="s">
        <v>6235</v>
      </c>
      <c r="N862" s="16" t="str">
        <f>_xlfn.XLOOKUP(Sales_Transactions!$L862,Table12[Employee_ID],Table12[Department],"Missing Department")</f>
        <v>Sales</v>
      </c>
      <c r="O862" s="16">
        <v>3</v>
      </c>
      <c r="P862" s="17">
        <v>387.41</v>
      </c>
      <c r="Q862" s="16">
        <v>0</v>
      </c>
      <c r="R862" s="17">
        <v>0</v>
      </c>
      <c r="S862" s="17">
        <v>1336.56</v>
      </c>
      <c r="T862" s="17">
        <v>973.44</v>
      </c>
      <c r="U862" s="17">
        <v>363.12</v>
      </c>
      <c r="V862" s="16" t="s">
        <v>133</v>
      </c>
      <c r="W862" s="16" t="s">
        <v>24</v>
      </c>
      <c r="X862" s="16" t="s">
        <v>55</v>
      </c>
      <c r="Y862" s="16" t="s">
        <v>1228</v>
      </c>
      <c r="Z862" s="16" t="s">
        <v>27</v>
      </c>
    </row>
    <row r="863" spans="1:26" x14ac:dyDescent="0.3">
      <c r="A863" s="10" t="s">
        <v>1254</v>
      </c>
      <c r="B863" s="11">
        <v>45801</v>
      </c>
      <c r="C863" s="12" t="s">
        <v>1255</v>
      </c>
      <c r="D863" s="12" t="str">
        <f>_xlfn.XLOOKUP(Sales_Transactions!$C863,Customer!$A$2:$A$701,Customer!$B$2:$B$701,"Missing")</f>
        <v>Hema Gounder</v>
      </c>
      <c r="E863" s="39" t="str">
        <f>_xlfn.XLOOKUP(Table14[[#This Row],[Customer_ID]],Table10[Customer_ID],Table10[Membership],"Missing Membership")</f>
        <v>Gold</v>
      </c>
      <c r="F863" s="10" t="s">
        <v>314</v>
      </c>
      <c r="G863" s="12" t="str">
        <f>_xlfn.XLOOKUP(Sales_Transactions!$F863,Products!$A$2:$A$151,Products!$B$2:$B$151,"missing product")</f>
        <v>Nescafe Coffee 1kg</v>
      </c>
      <c r="H863" s="12" t="str">
        <f>_xlfn.XLOOKUP(Sales_Transactions!$F863,Table9[Product_ID],Table9[Category],"Missing Catogory")</f>
        <v>Beverages</v>
      </c>
      <c r="I863" s="12" t="s">
        <v>420</v>
      </c>
      <c r="J863" s="12" t="str">
        <f>_xlfn.XLOOKUP(Sales_Transactions!$I863,Store!$A$2:$A$181,Store!$B$2:$B$181,"Missing Store")</f>
        <v>FreshMart Chennai Complex</v>
      </c>
      <c r="K863" s="12" t="str">
        <f>_xlfn.XLOOKUP(Sales_Transactions!$I863,Store!$A$2:$A$181,Store!$D$2:$D$181,"East")</f>
        <v>South</v>
      </c>
      <c r="L863" s="12" t="s">
        <v>786</v>
      </c>
      <c r="M863" s="12" t="s">
        <v>4657</v>
      </c>
      <c r="N863" s="12" t="str">
        <f>_xlfn.XLOOKUP(Sales_Transactions!$L863,Table12[Employee_ID],Table12[Department],"Missing Department")</f>
        <v>Sales</v>
      </c>
      <c r="O863" s="12">
        <v>4</v>
      </c>
      <c r="P863" s="13">
        <v>355.58</v>
      </c>
      <c r="Q863" s="12">
        <v>10</v>
      </c>
      <c r="R863" s="13">
        <v>142.22999999999999</v>
      </c>
      <c r="S863" s="13">
        <v>1472.1</v>
      </c>
      <c r="T863" s="13">
        <v>989</v>
      </c>
      <c r="U863" s="13">
        <v>483.1</v>
      </c>
      <c r="V863" s="12" t="s">
        <v>133</v>
      </c>
      <c r="W863" s="12" t="s">
        <v>24</v>
      </c>
      <c r="X863" s="12" t="s">
        <v>25</v>
      </c>
      <c r="Y863" s="12" t="s">
        <v>654</v>
      </c>
      <c r="Z863" s="12" t="s">
        <v>27</v>
      </c>
    </row>
    <row r="864" spans="1:26" x14ac:dyDescent="0.3">
      <c r="A864" s="14" t="s">
        <v>1260</v>
      </c>
      <c r="B864" s="15">
        <v>46068</v>
      </c>
      <c r="C864" s="16" t="s">
        <v>325</v>
      </c>
      <c r="D864" s="16" t="str">
        <f>_xlfn.XLOOKUP(Sales_Transactions!$C864,Customer!$A$2:$A$701,Customer!$B$2:$B$701,"Missing")</f>
        <v>Vasanth Varma</v>
      </c>
      <c r="E864" s="38" t="str">
        <f>_xlfn.XLOOKUP(Table14[[#This Row],[Customer_ID]],Table10[Customer_ID],Table10[Membership],"Missing Membership")</f>
        <v>Gold</v>
      </c>
      <c r="F864" s="14" t="s">
        <v>517</v>
      </c>
      <c r="G864" s="16" t="str">
        <f>_xlfn.XLOOKUP(Sales_Transactions!$F864,Products!$A$2:$A$151,Products!$B$2:$B$151,"missing product")</f>
        <v>Local Farm Fresh Fruits Combo v3</v>
      </c>
      <c r="H864" s="16" t="str">
        <f>_xlfn.XLOOKUP(Sales_Transactions!$F864,Table9[Product_ID],Table9[Category],"Missing Catogory")</f>
        <v>Fruits</v>
      </c>
      <c r="I864" s="16" t="s">
        <v>60</v>
      </c>
      <c r="J864" s="16" t="str">
        <f>_xlfn.XLOOKUP(Sales_Transactions!$I864,Store!$A$2:$A$181,Store!$B$2:$B$181,"Missing Store")</f>
        <v>FreshMart Tiruppur Enclave</v>
      </c>
      <c r="K864" s="16" t="str">
        <f>_xlfn.XLOOKUP(Sales_Transactions!$I864,Store!$A$2:$A$181,Store!$D$2:$D$181,"East")</f>
        <v>South</v>
      </c>
      <c r="L864" s="16" t="s">
        <v>1261</v>
      </c>
      <c r="M864" s="16" t="s">
        <v>4728</v>
      </c>
      <c r="N864" s="16" t="str">
        <f>_xlfn.XLOOKUP(Sales_Transactions!$L864,Table12[Employee_ID],Table12[Department],"Missing Department")</f>
        <v>Billing</v>
      </c>
      <c r="O864" s="16">
        <v>5</v>
      </c>
      <c r="P864" s="17">
        <v>414.87</v>
      </c>
      <c r="Q864" s="16">
        <v>0</v>
      </c>
      <c r="R864" s="17">
        <v>0</v>
      </c>
      <c r="S864" s="17">
        <v>2385.5</v>
      </c>
      <c r="T864" s="17">
        <v>1706.2</v>
      </c>
      <c r="U864" s="17">
        <v>679.3</v>
      </c>
      <c r="V864" s="16" t="s">
        <v>133</v>
      </c>
      <c r="W864" s="16" t="s">
        <v>24</v>
      </c>
      <c r="X864" s="16" t="s">
        <v>25</v>
      </c>
      <c r="Y864" s="16" t="s">
        <v>1262</v>
      </c>
      <c r="Z864" s="16" t="s">
        <v>27</v>
      </c>
    </row>
    <row r="865" spans="1:26" x14ac:dyDescent="0.3">
      <c r="A865" s="10" t="s">
        <v>1282</v>
      </c>
      <c r="B865" s="11">
        <v>45957</v>
      </c>
      <c r="C865" s="12" t="s">
        <v>1283</v>
      </c>
      <c r="D865" s="12" t="str">
        <f>_xlfn.XLOOKUP(Sales_Transactions!$C865,Customer!$A$2:$A$701,Customer!$B$2:$B$701,"Missing")</f>
        <v>Om Iyer</v>
      </c>
      <c r="E865" s="39" t="str">
        <f>_xlfn.XLOOKUP(Table14[[#This Row],[Customer_ID]],Table10[Customer_ID],Table10[Membership],"Missing Membership")</f>
        <v>Silver</v>
      </c>
      <c r="F865" s="10" t="s">
        <v>231</v>
      </c>
      <c r="G865" s="12" t="str">
        <f>_xlfn.XLOOKUP(Sales_Transactions!$F865,Products!$A$2:$A$151,Products!$B$2:$B$151,"missing product")</f>
        <v>Cadbury Chips 1kg</v>
      </c>
      <c r="H865" s="12" t="str">
        <f>_xlfn.XLOOKUP(Sales_Transactions!$F865,Table9[Product_ID],Table9[Category],"Missing Catogory")</f>
        <v>Snacks</v>
      </c>
      <c r="I865" s="12" t="s">
        <v>187</v>
      </c>
      <c r="J865" s="12" t="str">
        <f>_xlfn.XLOOKUP(Sales_Transactions!$I865,Store!$A$2:$A$181,Store!$B$2:$B$181,"Missing Store")</f>
        <v>FreshMart Bengaluru Circle</v>
      </c>
      <c r="K865" s="12" t="str">
        <f>_xlfn.XLOOKUP(Sales_Transactions!$I865,Store!$A$2:$A$181,Store!$D$2:$D$181,"East")</f>
        <v>South</v>
      </c>
      <c r="L865" s="12" t="s">
        <v>188</v>
      </c>
      <c r="M865" s="12" t="s">
        <v>6338</v>
      </c>
      <c r="N865" s="12" t="str">
        <f>_xlfn.XLOOKUP(Sales_Transactions!$L865,Table12[Employee_ID],Table12[Department],"Missing Department")</f>
        <v>Cashier</v>
      </c>
      <c r="O865" s="12">
        <v>2</v>
      </c>
      <c r="P865" s="13">
        <v>418.79</v>
      </c>
      <c r="Q865" s="12">
        <v>10</v>
      </c>
      <c r="R865" s="13">
        <v>83.76</v>
      </c>
      <c r="S865" s="13">
        <v>753.82</v>
      </c>
      <c r="T865" s="13">
        <v>617.88</v>
      </c>
      <c r="U865" s="13">
        <v>135.94</v>
      </c>
      <c r="V865" s="12" t="s">
        <v>133</v>
      </c>
      <c r="W865" s="12" t="s">
        <v>24</v>
      </c>
      <c r="X865" s="12" t="s">
        <v>25</v>
      </c>
      <c r="Y865" s="12" t="s">
        <v>1122</v>
      </c>
      <c r="Z865" s="12" t="s">
        <v>49</v>
      </c>
    </row>
    <row r="866" spans="1:26" x14ac:dyDescent="0.3">
      <c r="A866" s="14" t="s">
        <v>1284</v>
      </c>
      <c r="B866" s="15">
        <v>45774</v>
      </c>
      <c r="C866" s="16" t="s">
        <v>1285</v>
      </c>
      <c r="D866" s="16" t="str">
        <f>_xlfn.XLOOKUP(Sales_Transactions!$C866,Customer!$A$2:$A$701,Customer!$B$2:$B$701,"Missing")</f>
        <v>Arun Achari</v>
      </c>
      <c r="E866" s="38" t="str">
        <f>_xlfn.XLOOKUP(Table14[[#This Row],[Customer_ID]],Table10[Customer_ID],Table10[Membership],"Missing Membership")</f>
        <v>Bronze</v>
      </c>
      <c r="F866" s="14" t="s">
        <v>65</v>
      </c>
      <c r="G866" s="16" t="str">
        <f>_xlfn.XLOOKUP(Sales_Transactions!$F866,Products!$A$2:$A$151,Products!$B$2:$B$151,"missing product")</f>
        <v>Nescafe Tea Combo</v>
      </c>
      <c r="H866" s="16" t="str">
        <f>_xlfn.XLOOKUP(Sales_Transactions!$F866,Table9[Product_ID],Table9[Category],"Missing Catogory")</f>
        <v>Beverages</v>
      </c>
      <c r="I866" s="16" t="s">
        <v>108</v>
      </c>
      <c r="J866" s="16" t="str">
        <f>_xlfn.XLOOKUP(Sales_Transactions!$I866,Store!$A$2:$A$181,Store!$B$2:$B$181,"Missing Store")</f>
        <v>FreshMart Erode Square</v>
      </c>
      <c r="K866" s="16" t="str">
        <f>_xlfn.XLOOKUP(Sales_Transactions!$I866,Store!$A$2:$A$181,Store!$D$2:$D$181,"East")</f>
        <v>North</v>
      </c>
      <c r="L866" s="16" t="s">
        <v>735</v>
      </c>
      <c r="M866" s="16" t="s">
        <v>5771</v>
      </c>
      <c r="N866" s="16" t="str">
        <f>_xlfn.XLOOKUP(Sales_Transactions!$L866,Table12[Employee_ID],Table12[Department],"Missing Department")</f>
        <v>Sales</v>
      </c>
      <c r="O866" s="16">
        <v>2</v>
      </c>
      <c r="P866" s="17">
        <v>172.63</v>
      </c>
      <c r="Q866" s="16">
        <v>20</v>
      </c>
      <c r="R866" s="17">
        <v>69.05</v>
      </c>
      <c r="S866" s="17">
        <v>317.64</v>
      </c>
      <c r="T866" s="17">
        <v>284</v>
      </c>
      <c r="U866" s="17">
        <v>33.64</v>
      </c>
      <c r="V866" s="16" t="s">
        <v>133</v>
      </c>
      <c r="W866" s="16" t="s">
        <v>24</v>
      </c>
      <c r="X866" s="16" t="s">
        <v>33</v>
      </c>
      <c r="Y866" s="16" t="s">
        <v>1286</v>
      </c>
      <c r="Z866" s="16" t="s">
        <v>27</v>
      </c>
    </row>
    <row r="867" spans="1:26" x14ac:dyDescent="0.3">
      <c r="A867" s="10" t="s">
        <v>1307</v>
      </c>
      <c r="B867" s="11">
        <v>46015</v>
      </c>
      <c r="C867" s="12" t="s">
        <v>1227</v>
      </c>
      <c r="D867" s="12" t="str">
        <f>_xlfn.XLOOKUP(Sales_Transactions!$C867,Customer!$A$2:$A$701,Customer!$B$2:$B$701,"Missing")</f>
        <v>Tara Chettiar</v>
      </c>
      <c r="E867" s="39" t="str">
        <f>_xlfn.XLOOKUP(Table14[[#This Row],[Customer_ID]],Table10[Customer_ID],Table10[Membership],"Missing Membership")</f>
        <v>Gold</v>
      </c>
      <c r="F867" s="10" t="s">
        <v>1268</v>
      </c>
      <c r="G867" s="12" t="str">
        <f>_xlfn.XLOOKUP(Sales_Transactions!$F867,Products!$A$2:$A$151,Products!$B$2:$B$151,"missing product")</f>
        <v>Aachi Ponni Rice 1kg v2</v>
      </c>
      <c r="H867" s="12" t="str">
        <f>_xlfn.XLOOKUP(Sales_Transactions!$F867,Table9[Product_ID],Table9[Category],"Missing Catogory")</f>
        <v>Rice</v>
      </c>
      <c r="I867" s="12" t="s">
        <v>1308</v>
      </c>
      <c r="J867" s="12" t="str">
        <f>_xlfn.XLOOKUP(Sales_Transactions!$I867,Store!$A$2:$A$181,Store!$B$2:$B$181,"Missing Store")</f>
        <v>FreshMart Mysuru Heights</v>
      </c>
      <c r="K867" s="12" t="str">
        <f>_xlfn.XLOOKUP(Sales_Transactions!$I867,Store!$A$2:$A$181,Store!$D$2:$D$181,"East")</f>
        <v>South</v>
      </c>
      <c r="L867" s="12" t="s">
        <v>1309</v>
      </c>
      <c r="M867" s="12" t="s">
        <v>6277</v>
      </c>
      <c r="N867" s="12" t="str">
        <f>_xlfn.XLOOKUP(Sales_Transactions!$L867,Table12[Employee_ID],Table12[Department],"Missing Department")</f>
        <v>Billing</v>
      </c>
      <c r="O867" s="12">
        <v>4</v>
      </c>
      <c r="P867" s="13">
        <v>247.94</v>
      </c>
      <c r="Q867" s="12">
        <v>15</v>
      </c>
      <c r="R867" s="13">
        <v>148.76</v>
      </c>
      <c r="S867" s="13">
        <v>843</v>
      </c>
      <c r="T867" s="13">
        <v>846.92</v>
      </c>
      <c r="U867" s="13">
        <v>-3.92</v>
      </c>
      <c r="V867" s="12" t="s">
        <v>133</v>
      </c>
      <c r="W867" s="12" t="s">
        <v>24</v>
      </c>
      <c r="X867" s="12" t="s">
        <v>25</v>
      </c>
      <c r="Y867" s="12" t="s">
        <v>545</v>
      </c>
      <c r="Z867" s="12" t="s">
        <v>49</v>
      </c>
    </row>
    <row r="868" spans="1:26" x14ac:dyDescent="0.3">
      <c r="A868" s="14" t="s">
        <v>1314</v>
      </c>
      <c r="B868" s="15">
        <v>46078</v>
      </c>
      <c r="C868" s="16" t="s">
        <v>1315</v>
      </c>
      <c r="D868" s="16" t="str">
        <f>_xlfn.XLOOKUP(Sales_Transactions!$C868,Customer!$A$2:$A$701,Customer!$B$2:$B$701,"Missing")</f>
        <v>Vasanth Krishnan</v>
      </c>
      <c r="E868" s="38" t="str">
        <f>_xlfn.XLOOKUP(Table14[[#This Row],[Customer_ID]],Table10[Customer_ID],Table10[Membership],"Missing Membership")</f>
        <v>Silver</v>
      </c>
      <c r="F868" s="14" t="s">
        <v>855</v>
      </c>
      <c r="G868" s="16" t="str">
        <f>_xlfn.XLOOKUP(Sales_Transactions!$F868,Products!$A$2:$A$151,Products!$B$2:$B$151,"missing product")</f>
        <v>Vim Kitchenware 1kg</v>
      </c>
      <c r="H868" s="16" t="str">
        <f>_xlfn.XLOOKUP(Sales_Transactions!$F868,Table9[Product_ID],Table9[Category],"Missing Catogory")</f>
        <v>Household</v>
      </c>
      <c r="I868" s="16" t="s">
        <v>1168</v>
      </c>
      <c r="J868" s="16" t="str">
        <f>_xlfn.XLOOKUP(Sales_Transactions!$I868,Store!$A$2:$A$181,Store!$B$2:$B$181,"Missing Store")</f>
        <v>FreshMart Pune Towers</v>
      </c>
      <c r="K868" s="16" t="str">
        <f>_xlfn.XLOOKUP(Sales_Transactions!$I868,Store!$A$2:$A$181,Store!$D$2:$D$181,"East")</f>
        <v>West</v>
      </c>
      <c r="L868" s="16" t="s">
        <v>1215</v>
      </c>
      <c r="M868" s="16" t="s">
        <v>5967</v>
      </c>
      <c r="N868" s="16" t="str">
        <f>_xlfn.XLOOKUP(Sales_Transactions!$L868,Table12[Employee_ID],Table12[Department],"Missing Department")</f>
        <v>Sales</v>
      </c>
      <c r="O868" s="16">
        <v>2</v>
      </c>
      <c r="P868" s="17">
        <v>275.70999999999998</v>
      </c>
      <c r="Q868" s="16">
        <v>0</v>
      </c>
      <c r="R868" s="17">
        <v>0</v>
      </c>
      <c r="S868" s="17">
        <v>551.41999999999996</v>
      </c>
      <c r="T868" s="17">
        <v>412.6</v>
      </c>
      <c r="U868" s="17">
        <v>138.82</v>
      </c>
      <c r="V868" s="16" t="s">
        <v>133</v>
      </c>
      <c r="W868" s="16" t="s">
        <v>24</v>
      </c>
      <c r="X868" s="16" t="s">
        <v>55</v>
      </c>
      <c r="Y868" s="16" t="s">
        <v>1316</v>
      </c>
      <c r="Z868" s="16" t="s">
        <v>49</v>
      </c>
    </row>
    <row r="869" spans="1:26" x14ac:dyDescent="0.3">
      <c r="A869" s="10" t="s">
        <v>1336</v>
      </c>
      <c r="B869" s="11">
        <v>45799</v>
      </c>
      <c r="C869" s="12" t="s">
        <v>1337</v>
      </c>
      <c r="D869" s="12" t="str">
        <f>_xlfn.XLOOKUP(Sales_Transactions!$C869,Customer!$A$2:$A$701,Customer!$B$2:$B$701,"Missing")</f>
        <v>Missing Customer Name</v>
      </c>
      <c r="E869" s="39" t="str">
        <f>_xlfn.XLOOKUP(Table14[[#This Row],[Customer_ID]],Table10[Customer_ID],Table10[Membership],"Missing Membership")</f>
        <v>Bronze</v>
      </c>
      <c r="F869" s="10" t="s">
        <v>431</v>
      </c>
      <c r="G869" s="12" t="str">
        <f>_xlfn.XLOOKUP(Sales_Transactions!$F869,Products!$A$2:$A$151,Products!$B$2:$B$151,"missing product")</f>
        <v>Organic Fresh Fresh Fruits 500g</v>
      </c>
      <c r="H869" s="12" t="str">
        <f>_xlfn.XLOOKUP(Sales_Transactions!$F869,Table9[Product_ID],Table9[Category],"Missing Catogory")</f>
        <v>Fruits</v>
      </c>
      <c r="I869" s="12" t="s">
        <v>1338</v>
      </c>
      <c r="J869" s="12" t="str">
        <f>_xlfn.XLOOKUP(Sales_Transactions!$I869,Store!$A$2:$A$181,Store!$B$2:$B$181,"Missing Store")</f>
        <v>FreshMart Mysuru Enclave</v>
      </c>
      <c r="K869" s="12" t="str">
        <f>_xlfn.XLOOKUP(Sales_Transactions!$I869,Store!$A$2:$A$181,Store!$D$2:$D$181,"East")</f>
        <v>South</v>
      </c>
      <c r="L869" s="12" t="s">
        <v>1309</v>
      </c>
      <c r="M869" s="12" t="s">
        <v>6277</v>
      </c>
      <c r="N869" s="12" t="str">
        <f>_xlfn.XLOOKUP(Sales_Transactions!$L869,Table12[Employee_ID],Table12[Department],"Missing Department")</f>
        <v>Billing</v>
      </c>
      <c r="O869" s="12">
        <v>1</v>
      </c>
      <c r="P869" s="13">
        <v>305.67</v>
      </c>
      <c r="Q869" s="12">
        <v>5</v>
      </c>
      <c r="R869" s="13">
        <v>15.28</v>
      </c>
      <c r="S869" s="13">
        <v>290.39</v>
      </c>
      <c r="T869" s="13">
        <v>251.42</v>
      </c>
      <c r="U869" s="13">
        <v>38.97</v>
      </c>
      <c r="V869" s="12" t="s">
        <v>133</v>
      </c>
      <c r="W869" s="12" t="s">
        <v>24</v>
      </c>
      <c r="X869" s="12" t="s">
        <v>25</v>
      </c>
      <c r="Y869" s="12" t="s">
        <v>1339</v>
      </c>
      <c r="Z869" s="12" t="s">
        <v>49</v>
      </c>
    </row>
    <row r="870" spans="1:26" x14ac:dyDescent="0.3">
      <c r="A870" s="14" t="s">
        <v>1362</v>
      </c>
      <c r="B870" s="15">
        <v>46025</v>
      </c>
      <c r="C870" s="16" t="s">
        <v>1363</v>
      </c>
      <c r="D870" s="16" t="str">
        <f>_xlfn.XLOOKUP(Sales_Transactions!$C870,Customer!$A$2:$A$701,Customer!$B$2:$B$701,"Missing")</f>
        <v>Balamurugan Krishnan</v>
      </c>
      <c r="E870" s="38" t="str">
        <f>_xlfn.XLOOKUP(Table14[[#This Row],[Customer_ID]],Table10[Customer_ID],Table10[Membership],"Missing Membership")</f>
        <v>Bronze</v>
      </c>
      <c r="F870" s="14" t="s">
        <v>502</v>
      </c>
      <c r="G870" s="16" t="str">
        <f>_xlfn.XLOOKUP(Sales_Transactions!$F870,Products!$A$2:$A$151,Products!$B$2:$B$151,"missing product")</f>
        <v>Coca-Cola Coffee 500g</v>
      </c>
      <c r="H870" s="16" t="str">
        <f>_xlfn.XLOOKUP(Sales_Transactions!$F870,Table9[Product_ID],Table9[Category],"Missing Catogory")</f>
        <v>Beverages</v>
      </c>
      <c r="I870" s="16" t="s">
        <v>638</v>
      </c>
      <c r="J870" s="16" t="str">
        <f>_xlfn.XLOOKUP(Sales_Transactions!$I870,Store!$A$2:$A$181,Store!$B$2:$B$181,"Missing Store")</f>
        <v>FreshMart Erode Crossing</v>
      </c>
      <c r="K870" s="16" t="str">
        <f>_xlfn.XLOOKUP(Sales_Transactions!$I870,Store!$A$2:$A$181,Store!$D$2:$D$181,"East")</f>
        <v>South</v>
      </c>
      <c r="L870" s="16" t="s">
        <v>1364</v>
      </c>
      <c r="M870" s="16" t="s">
        <v>6122</v>
      </c>
      <c r="N870" s="16" t="str">
        <f>_xlfn.XLOOKUP(Sales_Transactions!$L870,Table12[Employee_ID],Table12[Department],"Missing Department")</f>
        <v>Billing</v>
      </c>
      <c r="O870" s="16">
        <v>1</v>
      </c>
      <c r="P870" s="17">
        <v>503.36</v>
      </c>
      <c r="Q870" s="16">
        <v>0</v>
      </c>
      <c r="R870" s="17">
        <v>0</v>
      </c>
      <c r="S870" s="17">
        <v>578.86</v>
      </c>
      <c r="T870" s="17">
        <v>389.8</v>
      </c>
      <c r="U870" s="17">
        <v>189.06</v>
      </c>
      <c r="V870" s="16" t="s">
        <v>133</v>
      </c>
      <c r="W870" s="16" t="s">
        <v>24</v>
      </c>
      <c r="X870" s="16" t="s">
        <v>25</v>
      </c>
      <c r="Y870" s="16" t="s">
        <v>1365</v>
      </c>
      <c r="Z870" s="16" t="s">
        <v>27</v>
      </c>
    </row>
    <row r="871" spans="1:26" x14ac:dyDescent="0.3">
      <c r="A871" s="10" t="s">
        <v>1373</v>
      </c>
      <c r="B871" s="11">
        <v>45751</v>
      </c>
      <c r="C871" s="12" t="s">
        <v>684</v>
      </c>
      <c r="D871" s="12" t="str">
        <f>_xlfn.XLOOKUP(Sales_Transactions!$C871,Customer!$A$2:$A$701,Customer!$B$2:$B$701,"Missing")</f>
        <v>Padma Varma</v>
      </c>
      <c r="E871" s="39" t="str">
        <f>_xlfn.XLOOKUP(Table14[[#This Row],[Customer_ID]],Table10[Customer_ID],Table10[Membership],"Missing Membership")</f>
        <v>Bronze</v>
      </c>
      <c r="F871" s="10" t="s">
        <v>389</v>
      </c>
      <c r="G871" s="12" t="str">
        <f>_xlfn.XLOOKUP(Sales_Transactions!$F871,Products!$A$2:$A$151,Products!$B$2:$B$151,"missing product")</f>
        <v>Organic Fresh Fresh Vegetables 250ml</v>
      </c>
      <c r="H871" s="12" t="str">
        <f>_xlfn.XLOOKUP(Sales_Transactions!$F871,Table9[Product_ID],Table9[Category],"Missing Catogory")</f>
        <v>Vegetables</v>
      </c>
      <c r="I871" s="12" t="s">
        <v>1168</v>
      </c>
      <c r="J871" s="12" t="str">
        <f>_xlfn.XLOOKUP(Sales_Transactions!$I871,Store!$A$2:$A$181,Store!$B$2:$B$181,"Missing Store")</f>
        <v>FreshMart Pune Towers</v>
      </c>
      <c r="K871" s="12" t="str">
        <f>_xlfn.XLOOKUP(Sales_Transactions!$I871,Store!$A$2:$A$181,Store!$D$2:$D$181,"East")</f>
        <v>West</v>
      </c>
      <c r="L871" s="12" t="s">
        <v>1374</v>
      </c>
      <c r="M871" s="12" t="s">
        <v>6128</v>
      </c>
      <c r="N871" s="12" t="str">
        <f>_xlfn.XLOOKUP(Sales_Transactions!$L871,Table12[Employee_ID],Table12[Department],"Missing Department")</f>
        <v>Cashier</v>
      </c>
      <c r="O871" s="12">
        <v>5</v>
      </c>
      <c r="P871" s="13">
        <v>90.43</v>
      </c>
      <c r="Q871" s="12">
        <v>0</v>
      </c>
      <c r="R871" s="13">
        <v>0</v>
      </c>
      <c r="S871" s="13">
        <v>452.15</v>
      </c>
      <c r="T871" s="13">
        <v>345.45</v>
      </c>
      <c r="U871" s="13">
        <v>106.7</v>
      </c>
      <c r="V871" s="12" t="s">
        <v>133</v>
      </c>
      <c r="W871" s="12" t="s">
        <v>24</v>
      </c>
      <c r="X871" s="12" t="s">
        <v>25</v>
      </c>
      <c r="Y871" s="12" t="s">
        <v>1375</v>
      </c>
      <c r="Z871" s="12" t="s">
        <v>49</v>
      </c>
    </row>
    <row r="872" spans="1:26" x14ac:dyDescent="0.3">
      <c r="A872" s="14" t="s">
        <v>1407</v>
      </c>
      <c r="B872" s="15">
        <v>46093</v>
      </c>
      <c r="C872" s="16" t="s">
        <v>1408</v>
      </c>
      <c r="D872" s="16" t="str">
        <f>_xlfn.XLOOKUP(Sales_Transactions!$C872,Customer!$A$2:$A$701,Customer!$B$2:$B$701,"Missing")</f>
        <v>Raghav Kumar</v>
      </c>
      <c r="E872" s="38" t="str">
        <f>_xlfn.XLOOKUP(Table14[[#This Row],[Customer_ID]],Table10[Customer_ID],Table10[Membership],"Missing Membership")</f>
        <v>Gold</v>
      </c>
      <c r="F872" s="14" t="s">
        <v>280</v>
      </c>
      <c r="G872" s="16" t="str">
        <f>_xlfn.XLOOKUP(Sales_Transactions!$F872,Products!$A$2:$A$151,Products!$B$2:$B$151,"missing product")</f>
        <v>Nescafe Coffee 500g</v>
      </c>
      <c r="H872" s="16" t="str">
        <f>_xlfn.XLOOKUP(Sales_Transactions!$F872,Table9[Product_ID],Table9[Category],"Missing Catogory")</f>
        <v>Beverages</v>
      </c>
      <c r="I872" s="16" t="s">
        <v>575</v>
      </c>
      <c r="J872" s="16" t="str">
        <f>_xlfn.XLOOKUP(Sales_Transactions!$I872,Store!$A$2:$A$181,Store!$B$2:$B$181,"Missing Store")</f>
        <v>FreshMart Ahmedabad Arcade</v>
      </c>
      <c r="K872" s="16" t="str">
        <f>_xlfn.XLOOKUP(Sales_Transactions!$I872,Store!$A$2:$A$181,Store!$D$2:$D$181,"East")</f>
        <v>West</v>
      </c>
      <c r="L872" s="16" t="s">
        <v>1150</v>
      </c>
      <c r="M872" s="16" t="s">
        <v>6406</v>
      </c>
      <c r="N872" s="16" t="str">
        <f>_xlfn.XLOOKUP(Sales_Transactions!$L872,Table12[Employee_ID],Table12[Department],"Missing Department")</f>
        <v>Cashier</v>
      </c>
      <c r="O872" s="16">
        <v>6</v>
      </c>
      <c r="P872" s="17">
        <v>134.9</v>
      </c>
      <c r="Q872" s="16">
        <v>0</v>
      </c>
      <c r="R872" s="17">
        <v>0</v>
      </c>
      <c r="S872" s="17">
        <v>809.4</v>
      </c>
      <c r="T872" s="17">
        <v>584.1</v>
      </c>
      <c r="U872" s="17">
        <v>225.3</v>
      </c>
      <c r="V872" s="16" t="s">
        <v>133</v>
      </c>
      <c r="W872" s="16" t="s">
        <v>24</v>
      </c>
      <c r="X872" s="16" t="s">
        <v>25</v>
      </c>
      <c r="Y872" s="16" t="s">
        <v>1409</v>
      </c>
      <c r="Z872" s="16" t="s">
        <v>49</v>
      </c>
    </row>
    <row r="873" spans="1:26" x14ac:dyDescent="0.3">
      <c r="A873" s="10" t="s">
        <v>1417</v>
      </c>
      <c r="B873" s="11">
        <v>45934</v>
      </c>
      <c r="C873" s="12" t="s">
        <v>1418</v>
      </c>
      <c r="D873" s="12" t="str">
        <f>_xlfn.XLOOKUP(Sales_Transactions!$C873,Customer!$A$2:$A$701,Customer!$B$2:$B$701,"Missing")</f>
        <v>Yogesh Sharma</v>
      </c>
      <c r="E873" s="39" t="str">
        <f>_xlfn.XLOOKUP(Table14[[#This Row],[Customer_ID]],Table10[Customer_ID],Table10[Membership],"Missing Membership")</f>
        <v>Silver</v>
      </c>
      <c r="F873" s="10" t="s">
        <v>890</v>
      </c>
      <c r="G873" s="12" t="str">
        <f>_xlfn.XLOOKUP(Sales_Transactions!$F873,Products!$A$2:$A$151,Products!$B$2:$B$151,"missing product")</f>
        <v>Organic Fresh Fresh Fruits 2kg</v>
      </c>
      <c r="H873" s="12" t="str">
        <f>_xlfn.XLOOKUP(Sales_Transactions!$F873,Table9[Product_ID],Table9[Category],"Missing Catogory")</f>
        <v>FRUITS</v>
      </c>
      <c r="I873" s="12" t="s">
        <v>395</v>
      </c>
      <c r="J873" s="12" t="str">
        <f>_xlfn.XLOOKUP(Sales_Transactions!$I873,Store!$A$2:$A$181,Store!$B$2:$B$181,"Missing Store")</f>
        <v>FreshMart Mumbai Enclave</v>
      </c>
      <c r="K873" s="12" t="str">
        <f>_xlfn.XLOOKUP(Sales_Transactions!$I873,Store!$A$2:$A$181,Store!$D$2:$D$181,"East")</f>
        <v>West</v>
      </c>
      <c r="L873" s="12" t="s">
        <v>1419</v>
      </c>
      <c r="M873" s="12" t="s">
        <v>6142</v>
      </c>
      <c r="N873" s="12" t="str">
        <f>_xlfn.XLOOKUP(Sales_Transactions!$L873,Table12[Employee_ID],Table12[Department],"Missing Department")</f>
        <v>Sales</v>
      </c>
      <c r="O873" s="12">
        <v>5</v>
      </c>
      <c r="P873" s="13">
        <v>425.88</v>
      </c>
      <c r="Q873" s="12">
        <v>10</v>
      </c>
      <c r="R873" s="13">
        <v>212.94</v>
      </c>
      <c r="S873" s="13">
        <v>2203.9299999999998</v>
      </c>
      <c r="T873" s="13">
        <v>1787.35</v>
      </c>
      <c r="U873" s="13">
        <v>416.58</v>
      </c>
      <c r="V873" s="12" t="s">
        <v>133</v>
      </c>
      <c r="W873" s="12" t="s">
        <v>24</v>
      </c>
      <c r="X873" s="12" t="s">
        <v>25</v>
      </c>
      <c r="Y873" s="12" t="s">
        <v>1042</v>
      </c>
      <c r="Z873" s="12" t="s">
        <v>27</v>
      </c>
    </row>
    <row r="874" spans="1:26" x14ac:dyDescent="0.3">
      <c r="A874" s="14" t="s">
        <v>1436</v>
      </c>
      <c r="B874" s="15">
        <v>45998</v>
      </c>
      <c r="C874" s="16" t="s">
        <v>1135</v>
      </c>
      <c r="D874" s="16" t="str">
        <f>_xlfn.XLOOKUP(Sales_Transactions!$C874,Customer!$A$2:$A$701,Customer!$B$2:$B$701,"Missing")</f>
        <v>Nirmala Achari</v>
      </c>
      <c r="E874" s="38" t="str">
        <f>_xlfn.XLOOKUP(Table14[[#This Row],[Customer_ID]],Table10[Customer_ID],Table10[Membership],"Missing Membership")</f>
        <v>Bronze</v>
      </c>
      <c r="F874" s="14" t="s">
        <v>314</v>
      </c>
      <c r="G874" s="16" t="str">
        <f>_xlfn.XLOOKUP(Sales_Transactions!$F874,Products!$A$2:$A$151,Products!$B$2:$B$151,"missing product")</f>
        <v>Nescafe Coffee 1kg</v>
      </c>
      <c r="H874" s="16" t="str">
        <f>_xlfn.XLOOKUP(Sales_Transactions!$F874,Table9[Product_ID],Table9[Category],"Missing Catogory")</f>
        <v>Beverages</v>
      </c>
      <c r="I874" s="16" t="s">
        <v>680</v>
      </c>
      <c r="J874" s="16" t="str">
        <f>_xlfn.XLOOKUP(Sales_Transactions!$I874,Store!$A$2:$A$181,Store!$B$2:$B$181,"Missing Store")</f>
        <v>FreshMart Ahmedabad Crossing</v>
      </c>
      <c r="K874" s="16" t="str">
        <f>_xlfn.XLOOKUP(Sales_Transactions!$I874,Store!$A$2:$A$181,Store!$D$2:$D$181,"East")</f>
        <v>West</v>
      </c>
      <c r="L874" s="16" t="s">
        <v>1437</v>
      </c>
      <c r="M874" s="16" t="s">
        <v>6279</v>
      </c>
      <c r="N874" s="16" t="str">
        <f>_xlfn.XLOOKUP(Sales_Transactions!$L874,Table12[Employee_ID],Table12[Department],"Missing Department")</f>
        <v>Cashier</v>
      </c>
      <c r="O874" s="16">
        <v>2</v>
      </c>
      <c r="P874" s="17">
        <v>329.69</v>
      </c>
      <c r="Q874" s="16">
        <v>0</v>
      </c>
      <c r="R874" s="17">
        <v>0</v>
      </c>
      <c r="S874" s="17">
        <v>758.29</v>
      </c>
      <c r="T874" s="17">
        <v>494.5</v>
      </c>
      <c r="U874" s="17">
        <v>263.79000000000002</v>
      </c>
      <c r="V874" s="16" t="s">
        <v>133</v>
      </c>
      <c r="W874" s="16" t="s">
        <v>24</v>
      </c>
      <c r="X874" s="16" t="s">
        <v>25</v>
      </c>
      <c r="Y874" s="16" t="s">
        <v>1438</v>
      </c>
      <c r="Z874" s="16" t="s">
        <v>27</v>
      </c>
    </row>
    <row r="875" spans="1:26" x14ac:dyDescent="0.3">
      <c r="A875" s="10" t="s">
        <v>1441</v>
      </c>
      <c r="B875" s="11">
        <v>46025</v>
      </c>
      <c r="C875" s="12" t="s">
        <v>656</v>
      </c>
      <c r="D875" s="12" t="str">
        <f>_xlfn.XLOOKUP(Sales_Transactions!$C875,Customer!$A$2:$A$701,Customer!$B$2:$B$701,"Missing")</f>
        <v>Ashok Nair</v>
      </c>
      <c r="E875" s="39" t="str">
        <f>_xlfn.XLOOKUP(Table14[[#This Row],[Customer_ID]],Table10[Customer_ID],Table10[Membership],"Missing Membership")</f>
        <v>Silver</v>
      </c>
      <c r="F875" s="10" t="s">
        <v>141</v>
      </c>
      <c r="G875" s="12" t="str">
        <f>_xlfn.XLOOKUP(Sales_Transactions!$F875,Products!$A$2:$A$151,Products!$B$2:$B$151,"missing product")</f>
        <v>Britannia Buns 2kg v2</v>
      </c>
      <c r="H875" s="12" t="str">
        <f>_xlfn.XLOOKUP(Sales_Transactions!$F875,Table9[Product_ID],Table9[Category],"Missing Catogory")</f>
        <v>Bakery</v>
      </c>
      <c r="I875" s="12" t="s">
        <v>238</v>
      </c>
      <c r="J875" s="12" t="str">
        <f>_xlfn.XLOOKUP(Sales_Transactions!$I875,Store!$A$2:$A$181,Store!$B$2:$B$181,"Missing Store")</f>
        <v>FreshMart Kochi Main Road</v>
      </c>
      <c r="K875" s="12" t="str">
        <f>_xlfn.XLOOKUP(Sales_Transactions!$I875,Store!$A$2:$A$181,Store!$D$2:$D$181,"East")</f>
        <v>South</v>
      </c>
      <c r="L875" s="12" t="s">
        <v>1442</v>
      </c>
      <c r="M875" s="12" t="s">
        <v>6301</v>
      </c>
      <c r="N875" s="12" t="str">
        <f>_xlfn.XLOOKUP(Sales_Transactions!$L875,Table12[Employee_ID],Table12[Department],"Missing Department")</f>
        <v>Operations</v>
      </c>
      <c r="O875" s="12">
        <v>4</v>
      </c>
      <c r="P875" s="13">
        <v>437.49</v>
      </c>
      <c r="Q875" s="12">
        <v>0</v>
      </c>
      <c r="R875" s="13">
        <v>0</v>
      </c>
      <c r="S875" s="13">
        <v>2012.45</v>
      </c>
      <c r="T875" s="13">
        <v>1061.76</v>
      </c>
      <c r="U875" s="13">
        <v>950.69</v>
      </c>
      <c r="V875" s="12" t="s">
        <v>133</v>
      </c>
      <c r="W875" s="12" t="s">
        <v>24</v>
      </c>
      <c r="X875" s="12" t="s">
        <v>25</v>
      </c>
      <c r="Y875" s="12" t="s">
        <v>1443</v>
      </c>
      <c r="Z875" s="12" t="s">
        <v>27</v>
      </c>
    </row>
    <row r="876" spans="1:26" x14ac:dyDescent="0.3">
      <c r="A876" s="14" t="s">
        <v>1467</v>
      </c>
      <c r="B876" s="15">
        <v>46086</v>
      </c>
      <c r="C876" s="16" t="s">
        <v>1468</v>
      </c>
      <c r="D876" s="16" t="str">
        <f>_xlfn.XLOOKUP(Sales_Transactions!$C876,Customer!$A$2:$A$701,Customer!$B$2:$B$701,"Missing")</f>
        <v>Lokesh Gupta</v>
      </c>
      <c r="E876" s="38" t="str">
        <f>_xlfn.XLOOKUP(Table14[[#This Row],[Customer_ID]],Table10[Customer_ID],Table10[Membership],"Missing Membership")</f>
        <v>Gold</v>
      </c>
      <c r="F876" s="14" t="s">
        <v>280</v>
      </c>
      <c r="G876" s="16" t="str">
        <f>_xlfn.XLOOKUP(Sales_Transactions!$F876,Products!$A$2:$A$151,Products!$B$2:$B$151,"missing product")</f>
        <v>Nescafe Coffee 500g</v>
      </c>
      <c r="H876" s="16" t="str">
        <f>_xlfn.XLOOKUP(Sales_Transactions!$F876,Table9[Product_ID],Table9[Category],"Missing Catogory")</f>
        <v>Beverages</v>
      </c>
      <c r="I876" s="16" t="s">
        <v>1469</v>
      </c>
      <c r="J876" s="16" t="str">
        <f>_xlfn.XLOOKUP(Sales_Transactions!$I876,Store!$A$2:$A$181,Store!$B$2:$B$181,"Missing Store")</f>
        <v>FreshMart Surat Nagar</v>
      </c>
      <c r="K876" s="16" t="str">
        <f>_xlfn.XLOOKUP(Sales_Transactions!$I876,Store!$A$2:$A$181,Store!$D$2:$D$181,"East")</f>
        <v>West</v>
      </c>
      <c r="L876" s="16" t="s">
        <v>1470</v>
      </c>
      <c r="M876" s="16" t="s">
        <v>4741</v>
      </c>
      <c r="N876" s="16" t="str">
        <f>_xlfn.XLOOKUP(Sales_Transactions!$L876,Table12[Employee_ID],Table12[Department],"Missing Department")</f>
        <v>Sales</v>
      </c>
      <c r="O876" s="16">
        <v>4</v>
      </c>
      <c r="P876" s="17">
        <v>126.21</v>
      </c>
      <c r="Q876" s="16">
        <v>0</v>
      </c>
      <c r="R876" s="17">
        <v>0</v>
      </c>
      <c r="S876" s="17">
        <v>504.84</v>
      </c>
      <c r="T876" s="17">
        <v>389.4</v>
      </c>
      <c r="U876" s="17">
        <v>115.44</v>
      </c>
      <c r="V876" s="16" t="s">
        <v>133</v>
      </c>
      <c r="W876" s="16" t="s">
        <v>24</v>
      </c>
      <c r="X876" s="16" t="s">
        <v>33</v>
      </c>
      <c r="Y876" s="16" t="s">
        <v>1471</v>
      </c>
      <c r="Z876" s="16" t="s">
        <v>49</v>
      </c>
    </row>
    <row r="877" spans="1:26" x14ac:dyDescent="0.3">
      <c r="A877" s="10" t="s">
        <v>1478</v>
      </c>
      <c r="B877" s="11">
        <v>45867</v>
      </c>
      <c r="C877" s="12" t="s">
        <v>1058</v>
      </c>
      <c r="D877" s="12" t="str">
        <f>_xlfn.XLOOKUP(Sales_Transactions!$C877,Customer!$A$2:$A$701,Customer!$B$2:$B$701,"Missing")</f>
        <v>Gokul Venkataraman</v>
      </c>
      <c r="E877" s="39" t="str">
        <f>_xlfn.XLOOKUP(Table14[[#This Row],[Customer_ID]],Table10[Customer_ID],Table10[Membership],"Missing Membership")</f>
        <v>Silver</v>
      </c>
      <c r="F877" s="10" t="s">
        <v>801</v>
      </c>
      <c r="G877" s="12" t="str">
        <f>_xlfn.XLOOKUP(Sales_Transactions!$F877,Products!$A$2:$A$151,Products!$B$2:$B$151,"missing product")</f>
        <v>Organic Fresh Fresh Vegetables 2kg</v>
      </c>
      <c r="H877" s="12" t="str">
        <f>_xlfn.XLOOKUP(Sales_Transactions!$F877,Table9[Product_ID],Table9[Category],"Missing Catogory")</f>
        <v>Vegetables</v>
      </c>
      <c r="I877" s="12" t="s">
        <v>699</v>
      </c>
      <c r="J877" s="12" t="str">
        <f>_xlfn.XLOOKUP(Sales_Transactions!$I877,Store!$A$2:$A$181,Store!$B$2:$B$181,"Missing Store")</f>
        <v>FreshMart Mumbai Colony</v>
      </c>
      <c r="K877" s="12" t="str">
        <f>_xlfn.XLOOKUP(Sales_Transactions!$I877,Store!$A$2:$A$181,Store!$D$2:$D$181,"East")</f>
        <v>West</v>
      </c>
      <c r="L877" s="12" t="s">
        <v>1479</v>
      </c>
      <c r="M877" s="12" t="s">
        <v>6266</v>
      </c>
      <c r="N877" s="12" t="str">
        <f>_xlfn.XLOOKUP(Sales_Transactions!$L877,Table12[Employee_ID],Table12[Department],"Missing Department")</f>
        <v>Cashier</v>
      </c>
      <c r="O877" s="12">
        <v>1</v>
      </c>
      <c r="P877" s="13">
        <v>298.68</v>
      </c>
      <c r="Q877" s="12">
        <v>0</v>
      </c>
      <c r="R877" s="13">
        <v>0</v>
      </c>
      <c r="S877" s="13">
        <v>298.68</v>
      </c>
      <c r="T877" s="13">
        <v>250.69</v>
      </c>
      <c r="U877" s="13">
        <v>47.99</v>
      </c>
      <c r="V877" s="12" t="s">
        <v>133</v>
      </c>
      <c r="W877" s="12" t="s">
        <v>24</v>
      </c>
      <c r="X877" s="12" t="s">
        <v>25</v>
      </c>
      <c r="Y877" s="12" t="s">
        <v>1319</v>
      </c>
      <c r="Z877" s="12" t="s">
        <v>49</v>
      </c>
    </row>
    <row r="878" spans="1:26" x14ac:dyDescent="0.3">
      <c r="A878" s="14" t="s">
        <v>1512</v>
      </c>
      <c r="B878" s="15">
        <v>45956</v>
      </c>
      <c r="C878" s="16" t="s">
        <v>875</v>
      </c>
      <c r="D878" s="16" t="str">
        <f>_xlfn.XLOOKUP(Sales_Transactions!$C878,Customer!$A$2:$A$701,Customer!$B$2:$B$701,"Missing")</f>
        <v>Arun Iyer</v>
      </c>
      <c r="E878" s="38" t="str">
        <f>_xlfn.XLOOKUP(Table14[[#This Row],[Customer_ID]],Table10[Customer_ID],Table10[Membership],"Missing Membership")</f>
        <v>Gold</v>
      </c>
      <c r="F878" s="14" t="s">
        <v>431</v>
      </c>
      <c r="G878" s="16" t="str">
        <f>_xlfn.XLOOKUP(Sales_Transactions!$F878,Products!$A$2:$A$151,Products!$B$2:$B$151,"missing product")</f>
        <v>Organic Fresh Fresh Fruits 500g</v>
      </c>
      <c r="H878" s="16" t="str">
        <f>_xlfn.XLOOKUP(Sales_Transactions!$F878,Table9[Product_ID],Table9[Category],"Missing Catogory")</f>
        <v>Fruits</v>
      </c>
      <c r="I878" s="16" t="s">
        <v>522</v>
      </c>
      <c r="J878" s="16" t="str">
        <f>_xlfn.XLOOKUP(Sales_Transactions!$I878,Store!$A$2:$A$181,Store!$B$2:$B$181,"Missing Store")</f>
        <v>FreshMart Ahmedabad Nagar</v>
      </c>
      <c r="K878" s="16" t="str">
        <f>_xlfn.XLOOKUP(Sales_Transactions!$I878,Store!$A$2:$A$181,Store!$D$2:$D$181,"East")</f>
        <v>West</v>
      </c>
      <c r="L878" s="16" t="s">
        <v>523</v>
      </c>
      <c r="M878" s="16" t="s">
        <v>6215</v>
      </c>
      <c r="N878" s="16" t="str">
        <f>_xlfn.XLOOKUP(Sales_Transactions!$L878,Table12[Employee_ID],Table12[Department],"Missing Department")</f>
        <v>Cashier</v>
      </c>
      <c r="O878" s="16">
        <v>4</v>
      </c>
      <c r="P878" s="17">
        <v>321.08</v>
      </c>
      <c r="Q878" s="16">
        <v>10</v>
      </c>
      <c r="R878" s="17">
        <v>128.43</v>
      </c>
      <c r="S878" s="17">
        <v>1329.27</v>
      </c>
      <c r="T878" s="17">
        <v>1005.68</v>
      </c>
      <c r="U878" s="17">
        <v>323.58999999999997</v>
      </c>
      <c r="V878" s="16" t="s">
        <v>133</v>
      </c>
      <c r="W878" s="16" t="s">
        <v>24</v>
      </c>
      <c r="X878" s="16" t="s">
        <v>55</v>
      </c>
      <c r="Y878" s="16" t="s">
        <v>1513</v>
      </c>
      <c r="Z878" s="16" t="s">
        <v>27</v>
      </c>
    </row>
    <row r="879" spans="1:26" x14ac:dyDescent="0.3">
      <c r="A879" s="10" t="s">
        <v>1574</v>
      </c>
      <c r="B879" s="11">
        <v>45956</v>
      </c>
      <c r="C879" s="12" t="s">
        <v>1575</v>
      </c>
      <c r="D879" s="12" t="str">
        <f>_xlfn.XLOOKUP(Sales_Transactions!$C879,Customer!$A$2:$A$701,Customer!$B$2:$B$701,"Missing")</f>
        <v>Nandhini Prabhu</v>
      </c>
      <c r="E879" s="39" t="str">
        <f>_xlfn.XLOOKUP(Table14[[#This Row],[Customer_ID]],Table10[Customer_ID],Table10[Membership],"Missing Membership")</f>
        <v>Gold</v>
      </c>
      <c r="F879" s="10" t="s">
        <v>1096</v>
      </c>
      <c r="G879" s="12" t="str">
        <f>_xlfn.XLOOKUP(Sales_Transactions!$F879,Products!$A$2:$A$151,Products!$B$2:$B$151,"missing product")</f>
        <v>Aachi Idli Rice Combo</v>
      </c>
      <c r="H879" s="12" t="str">
        <f>_xlfn.XLOOKUP(Sales_Transactions!$F879,Table9[Product_ID],Table9[Category],"Missing Catogory")</f>
        <v>Rice</v>
      </c>
      <c r="I879" s="12" t="s">
        <v>950</v>
      </c>
      <c r="J879" s="12" t="str">
        <f>_xlfn.XLOOKUP(Sales_Transactions!$I879,Store!$A$2:$A$181,Store!$B$2:$B$181,"Missing Store")</f>
        <v>FreshMart Mysuru Square</v>
      </c>
      <c r="K879" s="12" t="str">
        <f>_xlfn.XLOOKUP(Sales_Transactions!$I879,Store!$A$2:$A$181,Store!$D$2:$D$181,"East")</f>
        <v>South</v>
      </c>
      <c r="L879" s="12" t="s">
        <v>260</v>
      </c>
      <c r="M879" s="12" t="s">
        <v>6337</v>
      </c>
      <c r="N879" s="12" t="str">
        <f>_xlfn.XLOOKUP(Sales_Transactions!$L879,Table12[Employee_ID],Table12[Department],"Missing Department")</f>
        <v>Sales</v>
      </c>
      <c r="O879" s="12">
        <v>3</v>
      </c>
      <c r="P879" s="13">
        <v>426.75</v>
      </c>
      <c r="Q879" s="12">
        <v>0</v>
      </c>
      <c r="R879" s="13">
        <v>0</v>
      </c>
      <c r="S879" s="13">
        <v>1472.29</v>
      </c>
      <c r="T879" s="13">
        <v>1045.23</v>
      </c>
      <c r="U879" s="13">
        <v>427.06</v>
      </c>
      <c r="V879" s="12" t="s">
        <v>133</v>
      </c>
      <c r="W879" s="12" t="s">
        <v>24</v>
      </c>
      <c r="X879" s="12" t="s">
        <v>55</v>
      </c>
      <c r="Y879" s="12" t="s">
        <v>223</v>
      </c>
      <c r="Z879" s="12" t="s">
        <v>27</v>
      </c>
    </row>
    <row r="880" spans="1:26" x14ac:dyDescent="0.3">
      <c r="A880" s="14" t="s">
        <v>1583</v>
      </c>
      <c r="B880" s="15">
        <v>45907</v>
      </c>
      <c r="C880" s="16" t="s">
        <v>1034</v>
      </c>
      <c r="D880" s="16" t="str">
        <f>_xlfn.XLOOKUP(Sales_Transactions!$C880,Customer!$A$2:$A$701,Customer!$B$2:$B$701,"Missing")</f>
        <v>Jagan Iyer</v>
      </c>
      <c r="E880" s="38" t="str">
        <f>_xlfn.XLOOKUP(Table14[[#This Row],[Customer_ID]],Table10[Customer_ID],Table10[Membership],"Missing Membership")</f>
        <v>Bronze</v>
      </c>
      <c r="F880" s="14" t="s">
        <v>621</v>
      </c>
      <c r="G880" s="16" t="str">
        <f>_xlfn.XLOOKUP(Sales_Transactions!$F880,Products!$A$2:$A$151,Products!$B$2:$B$151,"missing product")</f>
        <v>Local Farm Fresh Fruits Combo v2</v>
      </c>
      <c r="H880" s="16" t="str">
        <f>_xlfn.XLOOKUP(Sales_Transactions!$F880,Table9[Product_ID],Table9[Category],"Missing Catogory")</f>
        <v>Fruits</v>
      </c>
      <c r="I880" s="16" t="s">
        <v>1322</v>
      </c>
      <c r="J880" s="16" t="str">
        <f>_xlfn.XLOOKUP(Sales_Transactions!$I880,Store!$A$2:$A$181,Store!$B$2:$B$181,"Missing Store")</f>
        <v>FreshMart Madurai Point</v>
      </c>
      <c r="K880" s="16" t="str">
        <f>_xlfn.XLOOKUP(Sales_Transactions!$I880,Store!$A$2:$A$181,Store!$D$2:$D$181,"East")</f>
        <v>South</v>
      </c>
      <c r="L880" s="16" t="s">
        <v>1584</v>
      </c>
      <c r="M880" s="16" t="s">
        <v>6223</v>
      </c>
      <c r="N880" s="16" t="str">
        <f>_xlfn.XLOOKUP(Sales_Transactions!$L880,Table12[Employee_ID],Table12[Department],"Missing Department")</f>
        <v>Sales</v>
      </c>
      <c r="O880" s="16">
        <v>1</v>
      </c>
      <c r="P880" s="17">
        <v>327.08</v>
      </c>
      <c r="Q880" s="16">
        <v>10</v>
      </c>
      <c r="R880" s="17">
        <v>32.71</v>
      </c>
      <c r="S880" s="17">
        <v>338.53</v>
      </c>
      <c r="T880" s="17">
        <v>274.61</v>
      </c>
      <c r="U880" s="17">
        <v>63.92</v>
      </c>
      <c r="V880" s="16" t="s">
        <v>133</v>
      </c>
      <c r="W880" s="16" t="s">
        <v>345</v>
      </c>
      <c r="X880" s="16" t="s">
        <v>25</v>
      </c>
      <c r="Y880" s="16" t="s">
        <v>1585</v>
      </c>
      <c r="Z880" s="16" t="s">
        <v>27</v>
      </c>
    </row>
    <row r="881" spans="1:26" x14ac:dyDescent="0.3">
      <c r="A881" s="10" t="s">
        <v>1618</v>
      </c>
      <c r="B881" s="11">
        <v>45843</v>
      </c>
      <c r="C881" s="12" t="s">
        <v>1315</v>
      </c>
      <c r="D881" s="12" t="str">
        <f>_xlfn.XLOOKUP(Sales_Transactions!$C881,Customer!$A$2:$A$701,Customer!$B$2:$B$701,"Missing")</f>
        <v>Vasanth Krishnan</v>
      </c>
      <c r="E881" s="39" t="str">
        <f>_xlfn.XLOOKUP(Table14[[#This Row],[Customer_ID]],Table10[Customer_ID],Table10[Membership],"Missing Membership")</f>
        <v>Silver</v>
      </c>
      <c r="F881" s="10" t="s">
        <v>944</v>
      </c>
      <c r="G881" s="12" t="str">
        <f>_xlfn.XLOOKUP(Sales_Transactions!$F881,Products!$A$2:$A$151,Products!$B$2:$B$151,"missing product")</f>
        <v>Cadbury Namkeen Combo</v>
      </c>
      <c r="H881" s="12" t="str">
        <f>_xlfn.XLOOKUP(Sales_Transactions!$F881,Table9[Product_ID],Table9[Category],"Missing Catogory")</f>
        <v>Snacks</v>
      </c>
      <c r="I881" s="12" t="s">
        <v>1619</v>
      </c>
      <c r="J881" s="12" t="str">
        <f>_xlfn.XLOOKUP(Sales_Transactions!$I881,Store!$A$2:$A$181,Store!$B$2:$B$181,"Missing Store")</f>
        <v>FreshMart Mysuru Plaza</v>
      </c>
      <c r="K881" s="12" t="str">
        <f>_xlfn.XLOOKUP(Sales_Transactions!$I881,Store!$A$2:$A$181,Store!$D$2:$D$181,"East")</f>
        <v>South</v>
      </c>
      <c r="L881" s="12" t="s">
        <v>1620</v>
      </c>
      <c r="M881" s="12" t="s">
        <v>5865</v>
      </c>
      <c r="N881" s="12" t="str">
        <f>_xlfn.XLOOKUP(Sales_Transactions!$L881,Table12[Employee_ID],Table12[Department],"Missing Department")</f>
        <v>Inventory</v>
      </c>
      <c r="O881" s="12">
        <v>1</v>
      </c>
      <c r="P881" s="13">
        <v>333.54</v>
      </c>
      <c r="Q881" s="12">
        <v>20</v>
      </c>
      <c r="R881" s="13">
        <v>66.709999999999994</v>
      </c>
      <c r="S881" s="13">
        <v>306.85000000000002</v>
      </c>
      <c r="T881" s="13">
        <v>238.43</v>
      </c>
      <c r="U881" s="13">
        <v>68.42</v>
      </c>
      <c r="V881" s="12" t="s">
        <v>133</v>
      </c>
      <c r="W881" s="12" t="s">
        <v>24</v>
      </c>
      <c r="X881" s="12" t="s">
        <v>25</v>
      </c>
      <c r="Y881" s="12" t="s">
        <v>281</v>
      </c>
      <c r="Z881" s="12" t="s">
        <v>27</v>
      </c>
    </row>
    <row r="882" spans="1:26" x14ac:dyDescent="0.3">
      <c r="A882" s="14" t="s">
        <v>1631</v>
      </c>
      <c r="B882" s="15">
        <v>45918</v>
      </c>
      <c r="C882" s="16" t="s">
        <v>1632</v>
      </c>
      <c r="D882" s="16" t="str">
        <f>_xlfn.XLOOKUP(Sales_Transactions!$C882,Customer!$A$2:$A$701,Customer!$B$2:$B$701,"Missing")</f>
        <v>Eswari Raj</v>
      </c>
      <c r="E882" s="38" t="str">
        <f>_xlfn.XLOOKUP(Table14[[#This Row],[Customer_ID]],Table10[Customer_ID],Table10[Membership],"Missing Membership")</f>
        <v>Silver</v>
      </c>
      <c r="F882" s="14" t="s">
        <v>764</v>
      </c>
      <c r="G882" s="16" t="str">
        <f>_xlfn.XLOOKUP(Sales_Transactions!$F882,Products!$A$2:$A$151,Products!$B$2:$B$151,"missing product")</f>
        <v>Eveready Detergent 1L</v>
      </c>
      <c r="H882" s="16" t="str">
        <f>_xlfn.XLOOKUP(Sales_Transactions!$F882,Table9[Product_ID],Table9[Category],"Missing Catogory")</f>
        <v>Household</v>
      </c>
      <c r="I882" s="16" t="s">
        <v>503</v>
      </c>
      <c r="J882" s="16" t="str">
        <f>_xlfn.XLOOKUP(Sales_Transactions!$I882,Store!$A$2:$A$181,Store!$B$2:$B$181,"Missing Store")</f>
        <v>FreshMart Nagpur Plaza</v>
      </c>
      <c r="K882" s="16" t="str">
        <f>_xlfn.XLOOKUP(Sales_Transactions!$I882,Store!$A$2:$A$181,Store!$D$2:$D$181,"East")</f>
        <v>West</v>
      </c>
      <c r="L882" s="16" t="s">
        <v>1633</v>
      </c>
      <c r="M882" s="16" t="s">
        <v>4705</v>
      </c>
      <c r="N882" s="16" t="str">
        <f>_xlfn.XLOOKUP(Sales_Transactions!$L882,Table12[Employee_ID],Table12[Department],"Missing Department")</f>
        <v>Sales</v>
      </c>
      <c r="O882" s="16">
        <v>2</v>
      </c>
      <c r="P882" s="17">
        <v>340.25</v>
      </c>
      <c r="Q882" s="16">
        <v>0</v>
      </c>
      <c r="R882" s="17">
        <v>0</v>
      </c>
      <c r="S882" s="17">
        <v>680.5</v>
      </c>
      <c r="T882" s="17">
        <v>527.70000000000005</v>
      </c>
      <c r="U882" s="17">
        <v>152.80000000000001</v>
      </c>
      <c r="V882" s="16" t="s">
        <v>133</v>
      </c>
      <c r="W882" s="16" t="s">
        <v>24</v>
      </c>
      <c r="X882" s="16" t="s">
        <v>25</v>
      </c>
      <c r="Y882" s="16" t="s">
        <v>1634</v>
      </c>
      <c r="Z882" s="16" t="s">
        <v>49</v>
      </c>
    </row>
    <row r="883" spans="1:26" x14ac:dyDescent="0.3">
      <c r="A883" s="10" t="s">
        <v>1635</v>
      </c>
      <c r="B883" s="11">
        <v>45750</v>
      </c>
      <c r="C883" s="12" t="s">
        <v>136</v>
      </c>
      <c r="D883" s="12" t="str">
        <f>_xlfn.XLOOKUP(Sales_Transactions!$C883,Customer!$A$2:$A$701,Customer!$B$2:$B$701,"Missing")</f>
        <v>Karthik Sharma</v>
      </c>
      <c r="E883" s="39" t="str">
        <f>_xlfn.XLOOKUP(Table14[[#This Row],[Customer_ID]],Table10[Customer_ID],Table10[Membership],"Missing Membership")</f>
        <v>Bronze</v>
      </c>
      <c r="F883" s="10" t="s">
        <v>284</v>
      </c>
      <c r="G883" s="12" t="str">
        <f>_xlfn.XLOOKUP(Sales_Transactions!$F883,Products!$A$2:$A$151,Products!$B$2:$B$151,"missing product")</f>
        <v>Patanjali Shampoo Combo</v>
      </c>
      <c r="H883" s="12" t="str">
        <f>_xlfn.XLOOKUP(Sales_Transactions!$F883,Table9[Product_ID],Table9[Category],"Missing Catogory")</f>
        <v>Personal Care</v>
      </c>
      <c r="I883" s="12" t="s">
        <v>426</v>
      </c>
      <c r="J883" s="12" t="str">
        <f>_xlfn.XLOOKUP(Sales_Transactions!$I883,Store!$A$2:$A$181,Store!$B$2:$B$181,"Missing Store")</f>
        <v>FreshMart Madurai Junction</v>
      </c>
      <c r="K883" s="12" t="str">
        <f>_xlfn.XLOOKUP(Sales_Transactions!$I883,Store!$A$2:$A$181,Store!$D$2:$D$181,"East")</f>
        <v>South</v>
      </c>
      <c r="L883" s="12" t="s">
        <v>723</v>
      </c>
      <c r="M883" s="12" t="s">
        <v>5752</v>
      </c>
      <c r="N883" s="12" t="str">
        <f>_xlfn.XLOOKUP(Sales_Transactions!$L883,Table12[Employee_ID],Table12[Department],"Missing Department")</f>
        <v>Inventory</v>
      </c>
      <c r="O883" s="12">
        <v>1</v>
      </c>
      <c r="P883" s="13">
        <v>73.83</v>
      </c>
      <c r="Q883" s="12">
        <v>0</v>
      </c>
      <c r="R883" s="13">
        <v>0</v>
      </c>
      <c r="S883" s="13">
        <v>73.83</v>
      </c>
      <c r="T883" s="13">
        <v>54.32</v>
      </c>
      <c r="U883" s="13">
        <v>19.510000000000002</v>
      </c>
      <c r="V883" s="12" t="s">
        <v>133</v>
      </c>
      <c r="W883" s="12" t="s">
        <v>24</v>
      </c>
      <c r="X883" s="12" t="s">
        <v>25</v>
      </c>
      <c r="Y883" s="12" t="s">
        <v>1636</v>
      </c>
      <c r="Z883" s="12" t="s">
        <v>49</v>
      </c>
    </row>
    <row r="884" spans="1:26" x14ac:dyDescent="0.3">
      <c r="A884" s="14" t="s">
        <v>1644</v>
      </c>
      <c r="B884" s="15">
        <v>46060</v>
      </c>
      <c r="C884" s="16" t="s">
        <v>1178</v>
      </c>
      <c r="D884" s="16" t="str">
        <f>_xlfn.XLOOKUP(Sales_Transactions!$C884,Customer!$A$2:$A$701,Customer!$B$2:$B$701,"Missing")</f>
        <v>Udhay Subramaniam</v>
      </c>
      <c r="E884" s="38" t="str">
        <f>_xlfn.XLOOKUP(Table14[[#This Row],[Customer_ID]],Table10[Customer_ID],Table10[Membership],"Missing Membership")</f>
        <v>Gold</v>
      </c>
      <c r="F884" s="14" t="s">
        <v>220</v>
      </c>
      <c r="G884" s="16" t="str">
        <f>_xlfn.XLOOKUP(Sales_Transactions!$F884,Products!$A$2:$A$151,Products!$B$2:$B$151,"missing product")</f>
        <v>Amul Paneer 250ml</v>
      </c>
      <c r="H884" s="16" t="str">
        <f>_xlfn.XLOOKUP(Sales_Transactions!$F884,Table9[Product_ID],Table9[Category],"Missing Catogory")</f>
        <v>Bakery</v>
      </c>
      <c r="I884" s="16" t="s">
        <v>45</v>
      </c>
      <c r="J884" s="16" t="str">
        <f>_xlfn.XLOOKUP(Sales_Transactions!$I884,Store!$A$2:$A$181,Store!$B$2:$B$181,"Missing Store")</f>
        <v>FreshMart Ahmedabad Enclave</v>
      </c>
      <c r="K884" s="16" t="str">
        <f>_xlfn.XLOOKUP(Sales_Transactions!$I884,Store!$A$2:$A$181,Store!$D$2:$D$181,"East")</f>
        <v>West</v>
      </c>
      <c r="L884" s="16" t="s">
        <v>1093</v>
      </c>
      <c r="M884" s="16" t="s">
        <v>6158</v>
      </c>
      <c r="N884" s="16" t="str">
        <f>_xlfn.XLOOKUP(Sales_Transactions!$L884,Table12[Employee_ID],Table12[Department],"Missing Department")</f>
        <v>Inventory</v>
      </c>
      <c r="O884" s="16">
        <v>4</v>
      </c>
      <c r="P884" s="17">
        <v>351.25</v>
      </c>
      <c r="Q884" s="16">
        <v>0</v>
      </c>
      <c r="R884" s="17">
        <v>0</v>
      </c>
      <c r="S884" s="17">
        <v>1615.75</v>
      </c>
      <c r="T884" s="17">
        <v>821.08</v>
      </c>
      <c r="U884" s="17">
        <v>794.67</v>
      </c>
      <c r="V884" s="16" t="s">
        <v>133</v>
      </c>
      <c r="W884" s="16" t="s">
        <v>345</v>
      </c>
      <c r="X884" s="16" t="s">
        <v>25</v>
      </c>
      <c r="Y884" s="16" t="s">
        <v>1645</v>
      </c>
      <c r="Z884" s="16" t="s">
        <v>27</v>
      </c>
    </row>
    <row r="885" spans="1:26" x14ac:dyDescent="0.3">
      <c r="A885" s="10" t="s">
        <v>1655</v>
      </c>
      <c r="B885" s="11">
        <v>45829</v>
      </c>
      <c r="C885" s="12" t="s">
        <v>1038</v>
      </c>
      <c r="D885" s="12" t="str">
        <f>_xlfn.XLOOKUP(Sales_Transactions!$C885,Customer!$A$2:$A$701,Customer!$B$2:$B$701,"Missing")</f>
        <v>Eswari Nathan</v>
      </c>
      <c r="E885" s="39" t="str">
        <f>_xlfn.XLOOKUP(Table14[[#This Row],[Customer_ID]],Table10[Customer_ID],Table10[Membership],"Missing Membership")</f>
        <v>Bronze</v>
      </c>
      <c r="F885" s="10" t="s">
        <v>1656</v>
      </c>
      <c r="G885" s="12" t="str">
        <f>_xlfn.XLOOKUP(Sales_Transactions!$F885,Products!$A$2:$A$151,Products!$B$2:$B$151,"missing product")</f>
        <v>Surf Excel Batteries 2kg</v>
      </c>
      <c r="H885" s="12" t="str">
        <f>_xlfn.XLOOKUP(Sales_Transactions!$F885,Table9[Product_ID],Table9[Category],"Missing Catogory")</f>
        <v>Household</v>
      </c>
      <c r="I885" s="12" t="s">
        <v>708</v>
      </c>
      <c r="J885" s="12" t="str">
        <f>_xlfn.XLOOKUP(Sales_Transactions!$I885,Store!$A$2:$A$181,Store!$B$2:$B$181,"Missing Store")</f>
        <v>FreshMart Surat Crossing</v>
      </c>
      <c r="K885" s="12" t="str">
        <f>_xlfn.XLOOKUP(Sales_Transactions!$I885,Store!$A$2:$A$181,Store!$D$2:$D$181,"East")</f>
        <v>West</v>
      </c>
      <c r="L885" s="12" t="s">
        <v>709</v>
      </c>
      <c r="M885" s="12" t="s">
        <v>6245</v>
      </c>
      <c r="N885" s="12" t="str">
        <f>_xlfn.XLOOKUP(Sales_Transactions!$L885,Table12[Employee_ID],Table12[Department],"Missing Department")</f>
        <v>Cashier</v>
      </c>
      <c r="O885" s="12">
        <v>1</v>
      </c>
      <c r="P885" s="13">
        <v>233.47</v>
      </c>
      <c r="Q885" s="12">
        <v>15</v>
      </c>
      <c r="R885" s="13">
        <v>35.020000000000003</v>
      </c>
      <c r="S885" s="13">
        <v>228.22</v>
      </c>
      <c r="T885" s="13">
        <v>188.98</v>
      </c>
      <c r="U885" s="13">
        <v>39.24</v>
      </c>
      <c r="V885" s="12" t="s">
        <v>133</v>
      </c>
      <c r="W885" s="12" t="s">
        <v>345</v>
      </c>
      <c r="X885" s="12" t="s">
        <v>55</v>
      </c>
      <c r="Y885" s="12" t="s">
        <v>1153</v>
      </c>
      <c r="Z885" s="12" t="s">
        <v>27</v>
      </c>
    </row>
    <row r="886" spans="1:26" x14ac:dyDescent="0.3">
      <c r="A886" s="14" t="s">
        <v>1678</v>
      </c>
      <c r="B886" s="15">
        <v>45775</v>
      </c>
      <c r="C886" s="16" t="s">
        <v>1679</v>
      </c>
      <c r="D886" s="16" t="str">
        <f>_xlfn.XLOOKUP(Sales_Transactions!$C886,Customer!$A$2:$A$701,Customer!$B$2:$B$701,"Missing")</f>
        <v>Anand Gounder</v>
      </c>
      <c r="E886" s="38" t="str">
        <f>_xlfn.XLOOKUP(Table14[[#This Row],[Customer_ID]],Table10[Customer_ID],Table10[Membership],"Missing Membership")</f>
        <v>Bronze</v>
      </c>
      <c r="F886" s="14" t="s">
        <v>1193</v>
      </c>
      <c r="G886" s="16" t="str">
        <f>_xlfn.XLOOKUP(Sales_Transactions!$F886,Products!$A$2:$A$151,Products!$B$2:$B$151,"missing product")</f>
        <v>Idhayam Groundnut Oil 2kg</v>
      </c>
      <c r="H886" s="16" t="str">
        <f>_xlfn.XLOOKUP(Sales_Transactions!$F886,Table9[Product_ID],Table9[Category],"Missing Catogory")</f>
        <v>Oil</v>
      </c>
      <c r="I886" s="16" t="s">
        <v>1680</v>
      </c>
      <c r="J886" s="16" t="str">
        <f>_xlfn.XLOOKUP(Sales_Transactions!$I886,Store!$A$2:$A$181,Store!$B$2:$B$181,"Missing Store")</f>
        <v>FreshMart Hyderabad Market</v>
      </c>
      <c r="K886" s="16" t="str">
        <f>_xlfn.XLOOKUP(Sales_Transactions!$I886,Store!$A$2:$A$181,Store!$D$2:$D$181,"East")</f>
        <v>South</v>
      </c>
      <c r="L886" s="16" t="s">
        <v>1374</v>
      </c>
      <c r="M886" s="16" t="s">
        <v>6128</v>
      </c>
      <c r="N886" s="16" t="str">
        <f>_xlfn.XLOOKUP(Sales_Transactions!$L886,Table12[Employee_ID],Table12[Department],"Missing Department")</f>
        <v>Cashier</v>
      </c>
      <c r="O886" s="16">
        <v>1</v>
      </c>
      <c r="P886" s="17">
        <v>109.69</v>
      </c>
      <c r="Q886" s="16">
        <v>0</v>
      </c>
      <c r="R886" s="17">
        <v>0</v>
      </c>
      <c r="S886" s="17">
        <v>109.69</v>
      </c>
      <c r="T886" s="17">
        <v>92.96</v>
      </c>
      <c r="U886" s="17">
        <v>16.73</v>
      </c>
      <c r="V886" s="16" t="s">
        <v>133</v>
      </c>
      <c r="W886" s="16" t="s">
        <v>24</v>
      </c>
      <c r="X886" s="16" t="s">
        <v>55</v>
      </c>
      <c r="Y886" s="16" t="s">
        <v>1681</v>
      </c>
      <c r="Z886" s="16" t="s">
        <v>49</v>
      </c>
    </row>
    <row r="887" spans="1:26" x14ac:dyDescent="0.3">
      <c r="A887" s="10" t="s">
        <v>1682</v>
      </c>
      <c r="B887" s="11">
        <v>45823</v>
      </c>
      <c r="C887" s="12" t="s">
        <v>940</v>
      </c>
      <c r="D887" s="12" t="str">
        <f>_xlfn.XLOOKUP(Sales_Transactions!$C887,Customer!$A$2:$A$701,Customer!$B$2:$B$701,"Missing")</f>
        <v>Ovi Reddy</v>
      </c>
      <c r="E887" s="39" t="str">
        <f>_xlfn.XLOOKUP(Table14[[#This Row],[Customer_ID]],Table10[Customer_ID],Table10[Membership],"Missing Membership")</f>
        <v>Silver</v>
      </c>
      <c r="F887" s="10" t="s">
        <v>214</v>
      </c>
      <c r="G887" s="12" t="str">
        <f>_xlfn.XLOOKUP(Sales_Transactions!$F887,Products!$A$2:$A$151,Products!$B$2:$B$151,"missing product")</f>
        <v>Cadbury Biscuits 250ml</v>
      </c>
      <c r="H887" s="12" t="str">
        <f>_xlfn.XLOOKUP(Sales_Transactions!$F887,Table9[Product_ID],Table9[Category],"Missing Catogory")</f>
        <v>Snacks</v>
      </c>
      <c r="I887" s="12" t="s">
        <v>1092</v>
      </c>
      <c r="J887" s="12" t="str">
        <f>_xlfn.XLOOKUP(Sales_Transactions!$I887,Store!$A$2:$A$181,Store!$B$2:$B$181,"Missing Store")</f>
        <v>FreshMart Surat Arcade</v>
      </c>
      <c r="K887" s="12" t="str">
        <f>_xlfn.XLOOKUP(Sales_Transactions!$I887,Store!$A$2:$A$181,Store!$D$2:$D$181,"East")</f>
        <v>West</v>
      </c>
      <c r="L887" s="12" t="s">
        <v>1683</v>
      </c>
      <c r="M887" s="12" t="s">
        <v>6140</v>
      </c>
      <c r="N887" s="12" t="str">
        <f>_xlfn.XLOOKUP(Sales_Transactions!$L887,Table12[Employee_ID],Table12[Department],"Missing Department")</f>
        <v>Cashier</v>
      </c>
      <c r="O887" s="12">
        <v>5</v>
      </c>
      <c r="P887" s="13">
        <v>147.97</v>
      </c>
      <c r="Q887" s="12">
        <v>15</v>
      </c>
      <c r="R887" s="13">
        <v>110.98</v>
      </c>
      <c r="S887" s="13">
        <v>723.2</v>
      </c>
      <c r="T887" s="13">
        <v>564</v>
      </c>
      <c r="U887" s="13">
        <v>159.19999999999999</v>
      </c>
      <c r="V887" s="12" t="s">
        <v>133</v>
      </c>
      <c r="W887" s="12" t="s">
        <v>24</v>
      </c>
      <c r="X887" s="12" t="s">
        <v>25</v>
      </c>
      <c r="Y887" s="12" t="s">
        <v>1684</v>
      </c>
      <c r="Z887" s="12" t="s">
        <v>27</v>
      </c>
    </row>
    <row r="888" spans="1:26" x14ac:dyDescent="0.3">
      <c r="A888" s="14" t="s">
        <v>1685</v>
      </c>
      <c r="B888" s="15">
        <v>45974</v>
      </c>
      <c r="C888" s="16" t="s">
        <v>1383</v>
      </c>
      <c r="D888" s="16" t="str">
        <f>_xlfn.XLOOKUP(Sales_Transactions!$C888,Customer!$A$2:$A$701,Customer!$B$2:$B$701,"Missing")</f>
        <v>Balamurugan Sharma</v>
      </c>
      <c r="E888" s="38" t="str">
        <f>_xlfn.XLOOKUP(Table14[[#This Row],[Customer_ID]],Table10[Customer_ID],Table10[Membership],"Missing Membership")</f>
        <v>Gold</v>
      </c>
      <c r="F888" s="14" t="s">
        <v>320</v>
      </c>
      <c r="G888" s="16" t="str">
        <f>_xlfn.XLOOKUP(Sales_Transactions!$F888,Products!$A$2:$A$151,Products!$B$2:$B$151,"missing product")</f>
        <v>Vim Dishwash 1kg</v>
      </c>
      <c r="H888" s="16" t="str">
        <f>_xlfn.XLOOKUP(Sales_Transactions!$F888,Table9[Product_ID],Table9[Category],"Missing Catogory")</f>
        <v>Cleaning</v>
      </c>
      <c r="I888" s="16" t="s">
        <v>21</v>
      </c>
      <c r="J888" s="16" t="str">
        <f>_xlfn.XLOOKUP(Sales_Transactions!$I888,Store!$A$2:$A$181,Store!$B$2:$B$181,"Missing Store")</f>
        <v>FreshMart Madurai Arcade</v>
      </c>
      <c r="K888" s="16" t="str">
        <f>_xlfn.XLOOKUP(Sales_Transactions!$I888,Store!$A$2:$A$181,Store!$D$2:$D$181,"East")</f>
        <v>South</v>
      </c>
      <c r="L888" s="16" t="s">
        <v>478</v>
      </c>
      <c r="M888" s="16" t="s">
        <v>6188</v>
      </c>
      <c r="N888" s="16" t="str">
        <f>_xlfn.XLOOKUP(Sales_Transactions!$L888,Table12[Employee_ID],Table12[Department],"Missing Department")</f>
        <v>Cashier</v>
      </c>
      <c r="O888" s="16">
        <v>7</v>
      </c>
      <c r="P888" s="17">
        <v>73.89</v>
      </c>
      <c r="Q888" s="16">
        <v>20</v>
      </c>
      <c r="R888" s="17">
        <v>103.45</v>
      </c>
      <c r="S888" s="17">
        <v>413.78</v>
      </c>
      <c r="T888" s="17">
        <v>353.01</v>
      </c>
      <c r="U888" s="17">
        <v>60.77</v>
      </c>
      <c r="V888" s="16" t="s">
        <v>133</v>
      </c>
      <c r="W888" s="16" t="s">
        <v>24</v>
      </c>
      <c r="X888" s="16" t="s">
        <v>25</v>
      </c>
      <c r="Y888" s="16" t="s">
        <v>1686</v>
      </c>
      <c r="Z888" s="16" t="s">
        <v>49</v>
      </c>
    </row>
    <row r="889" spans="1:26" x14ac:dyDescent="0.3">
      <c r="A889" s="10" t="s">
        <v>1690</v>
      </c>
      <c r="B889" s="11">
        <v>45778</v>
      </c>
      <c r="C889" s="12" t="s">
        <v>966</v>
      </c>
      <c r="D889" s="12" t="str">
        <f>_xlfn.XLOOKUP(Sales_Transactions!$C889,Customer!$A$2:$A$701,Customer!$B$2:$B$701,"Missing")</f>
        <v>Malathi Naidu</v>
      </c>
      <c r="E889" s="39" t="str">
        <f>_xlfn.XLOOKUP(Table14[[#This Row],[Customer_ID]],Table10[Customer_ID],Table10[Membership],"Missing Membership")</f>
        <v>Gold</v>
      </c>
      <c r="F889" s="10" t="s">
        <v>1381</v>
      </c>
      <c r="G889" s="12" t="str">
        <f>_xlfn.XLOOKUP(Sales_Transactions!$F889,Products!$A$2:$A$151,Products!$B$2:$B$151,"missing product")</f>
        <v>Parle Chocolates 500g</v>
      </c>
      <c r="H889" s="12" t="str">
        <f>_xlfn.XLOOKUP(Sales_Transactions!$F889,Table9[Product_ID],Table9[Category],"Missing Catogory")</f>
        <v>Snacks</v>
      </c>
      <c r="I889" s="12" t="s">
        <v>177</v>
      </c>
      <c r="J889" s="12" t="str">
        <f>_xlfn.XLOOKUP(Sales_Transactions!$I889,Store!$A$2:$A$181,Store!$B$2:$B$181,"Missing Store")</f>
        <v>FreshMart Nagpur Square</v>
      </c>
      <c r="K889" s="12" t="str">
        <f>_xlfn.XLOOKUP(Sales_Transactions!$I889,Store!$A$2:$A$181,Store!$D$2:$D$181,"East")</f>
        <v>West</v>
      </c>
      <c r="L889" s="12" t="s">
        <v>333</v>
      </c>
      <c r="M889" s="12" t="s">
        <v>6248</v>
      </c>
      <c r="N889" s="12" t="str">
        <f>_xlfn.XLOOKUP(Sales_Transactions!$L889,Table12[Employee_ID],Table12[Department],"Missing Department")</f>
        <v>Billing</v>
      </c>
      <c r="O889" s="12">
        <v>4</v>
      </c>
      <c r="P889" s="13">
        <v>336.02</v>
      </c>
      <c r="Q889" s="12">
        <v>15</v>
      </c>
      <c r="R889" s="13">
        <v>201.61</v>
      </c>
      <c r="S889" s="13">
        <v>1142.47</v>
      </c>
      <c r="T889" s="13">
        <v>940.2</v>
      </c>
      <c r="U889" s="13">
        <v>202.27</v>
      </c>
      <c r="V889" s="12" t="s">
        <v>133</v>
      </c>
      <c r="W889" s="12" t="s">
        <v>24</v>
      </c>
      <c r="X889" s="12" t="s">
        <v>55</v>
      </c>
      <c r="Y889" s="12" t="s">
        <v>1691</v>
      </c>
      <c r="Z889" s="12" t="s">
        <v>49</v>
      </c>
    </row>
    <row r="890" spans="1:26" x14ac:dyDescent="0.3">
      <c r="A890" s="14" t="s">
        <v>1692</v>
      </c>
      <c r="B890" s="15">
        <v>45941</v>
      </c>
      <c r="C890" s="16" t="s">
        <v>307</v>
      </c>
      <c r="D890" s="16" t="str">
        <f>_xlfn.XLOOKUP(Sales_Transactions!$C890,Customer!$A$2:$A$701,Customer!$B$2:$B$701,"Missing")</f>
        <v>Lalitha Nathan</v>
      </c>
      <c r="E890" s="38" t="str">
        <f>_xlfn.XLOOKUP(Table14[[#This Row],[Customer_ID]],Table10[Customer_ID],Table10[Membership],"Missing Membership")</f>
        <v>Gold</v>
      </c>
      <c r="F890" s="14" t="s">
        <v>275</v>
      </c>
      <c r="G890" s="16" t="str">
        <f>_xlfn.XLOOKUP(Sales_Transactions!$F890,Products!$A$2:$A$151,Products!$B$2:$B$151,"missing product")</f>
        <v>Parle Namkeen 500g</v>
      </c>
      <c r="H890" s="16" t="str">
        <f>_xlfn.XLOOKUP(Sales_Transactions!$F890,Table9[Product_ID],Table9[Category],"Missing Catogory")</f>
        <v>Snacks</v>
      </c>
      <c r="I890" s="16" t="s">
        <v>385</v>
      </c>
      <c r="J890" s="16" t="str">
        <f>_xlfn.XLOOKUP(Sales_Transactions!$I890,Store!$A$2:$A$181,Store!$B$2:$B$181,"Missing Store")</f>
        <v>FreshMart Delhi Arcade</v>
      </c>
      <c r="K890" s="16" t="str">
        <f>_xlfn.XLOOKUP(Sales_Transactions!$I890,Store!$A$2:$A$181,Store!$D$2:$D$181,"East")</f>
        <v>North</v>
      </c>
      <c r="L890" s="16" t="s">
        <v>386</v>
      </c>
      <c r="M890" s="16" t="s">
        <v>6293</v>
      </c>
      <c r="N890" s="16" t="str">
        <f>_xlfn.XLOOKUP(Sales_Transactions!$L890,Table12[Employee_ID],Table12[Department],"Missing Department")</f>
        <v>Cashier</v>
      </c>
      <c r="O890" s="16">
        <v>5</v>
      </c>
      <c r="P890" s="17">
        <v>56.42</v>
      </c>
      <c r="Q890" s="16">
        <v>0</v>
      </c>
      <c r="R890" s="17">
        <v>0</v>
      </c>
      <c r="S890" s="17">
        <v>324.42</v>
      </c>
      <c r="T890" s="17">
        <v>187.4</v>
      </c>
      <c r="U890" s="17">
        <v>137.02000000000001</v>
      </c>
      <c r="V890" s="16" t="s">
        <v>133</v>
      </c>
      <c r="W890" s="16" t="s">
        <v>24</v>
      </c>
      <c r="X890" s="16" t="s">
        <v>55</v>
      </c>
      <c r="Y890" s="16" t="s">
        <v>1286</v>
      </c>
      <c r="Z890" s="16" t="s">
        <v>27</v>
      </c>
    </row>
    <row r="891" spans="1:26" x14ac:dyDescent="0.3">
      <c r="A891" s="10" t="s">
        <v>1693</v>
      </c>
      <c r="B891" s="11">
        <v>45795</v>
      </c>
      <c r="C891" s="12" t="s">
        <v>1694</v>
      </c>
      <c r="D891" s="12" t="str">
        <f>_xlfn.XLOOKUP(Sales_Transactions!$C891,Customer!$A$2:$A$701,Customer!$B$2:$B$701,"Missing")</f>
        <v>Hemalatha Murugan</v>
      </c>
      <c r="E891" s="39" t="str">
        <f>_xlfn.XLOOKUP(Table14[[#This Row],[Customer_ID]],Table10[Customer_ID],Table10[Membership],"Missing Membership")</f>
        <v>Bronze</v>
      </c>
      <c r="F891" s="10" t="s">
        <v>1304</v>
      </c>
      <c r="G891" s="12" t="str">
        <f>_xlfn.XLOOKUP(Sales_Transactions!$F891,Products!$A$2:$A$151,Products!$B$2:$B$151,"missing product")</f>
        <v>Everest Powdered Spices Combo</v>
      </c>
      <c r="H891" s="12" t="str">
        <f>_xlfn.XLOOKUP(Sales_Transactions!$F891,Table9[Product_ID],Table9[Category],"Missing Catogory")</f>
        <v>Masala</v>
      </c>
      <c r="I891" s="12" t="s">
        <v>31</v>
      </c>
      <c r="J891" s="12" t="str">
        <f>_xlfn.XLOOKUP(Sales_Transactions!$I891,Store!$A$2:$A$181,Store!$B$2:$B$181,"Missing Store")</f>
        <v>FreshMart Salem Bypass</v>
      </c>
      <c r="K891" s="12" t="str">
        <f>_xlfn.XLOOKUP(Sales_Transactions!$I891,Store!$A$2:$A$181,Store!$D$2:$D$181,"East")</f>
        <v>South</v>
      </c>
      <c r="L891" s="12" t="s">
        <v>32</v>
      </c>
      <c r="M891" s="12" t="s">
        <v>6219</v>
      </c>
      <c r="N891" s="12" t="str">
        <f>_xlfn.XLOOKUP(Sales_Transactions!$L891,Table12[Employee_ID],Table12[Department],"Missing Department")</f>
        <v>Store Manager</v>
      </c>
      <c r="O891" s="12">
        <v>4</v>
      </c>
      <c r="P891" s="13">
        <v>490.22</v>
      </c>
      <c r="Q891" s="12">
        <v>10</v>
      </c>
      <c r="R891" s="13">
        <v>196.09</v>
      </c>
      <c r="S891" s="13">
        <v>2029.51</v>
      </c>
      <c r="T891" s="13">
        <v>1494.32</v>
      </c>
      <c r="U891" s="13">
        <v>535.19000000000005</v>
      </c>
      <c r="V891" s="12" t="s">
        <v>133</v>
      </c>
      <c r="W891" s="12" t="s">
        <v>24</v>
      </c>
      <c r="X891" s="12" t="s">
        <v>25</v>
      </c>
      <c r="Y891" s="12" t="s">
        <v>1695</v>
      </c>
      <c r="Z891" s="12" t="s">
        <v>27</v>
      </c>
    </row>
    <row r="892" spans="1:26" x14ac:dyDescent="0.3">
      <c r="A892" s="14" t="s">
        <v>619</v>
      </c>
      <c r="B892" s="15">
        <v>45804</v>
      </c>
      <c r="C892" s="16" t="s">
        <v>1706</v>
      </c>
      <c r="D892" s="16" t="str">
        <f>_xlfn.XLOOKUP(Sales_Transactions!$C892,Customer!$A$2:$A$701,Customer!$B$2:$B$701,"Missing")</f>
        <v>Tamil Velan</v>
      </c>
      <c r="E892" s="38" t="str">
        <f>_xlfn.XLOOKUP(Table14[[#This Row],[Customer_ID]],Table10[Customer_ID],Table10[Membership],"Missing Membership")</f>
        <v>Gold</v>
      </c>
      <c r="F892" s="14" t="s">
        <v>1193</v>
      </c>
      <c r="G892" s="16" t="str">
        <f>_xlfn.XLOOKUP(Sales_Transactions!$F892,Products!$A$2:$A$151,Products!$B$2:$B$151,"missing product")</f>
        <v>Idhayam Groundnut Oil 2kg</v>
      </c>
      <c r="H892" s="16" t="str">
        <f>_xlfn.XLOOKUP(Sales_Transactions!$F892,Table9[Product_ID],Table9[Category],"Missing Catogory")</f>
        <v>Oil</v>
      </c>
      <c r="I892" s="16" t="s">
        <v>232</v>
      </c>
      <c r="J892" s="16" t="str">
        <f>_xlfn.XLOOKUP(Sales_Transactions!$I892,Store!$A$2:$A$181,Store!$B$2:$B$181,"Missing Store")</f>
        <v>FreshMart Tiruppur Circle</v>
      </c>
      <c r="K892" s="16" t="str">
        <f>_xlfn.XLOOKUP(Sales_Transactions!$I892,Store!$A$2:$A$181,Store!$D$2:$D$181,"East")</f>
        <v>South</v>
      </c>
      <c r="L892" s="16" t="s">
        <v>233</v>
      </c>
      <c r="M892" s="16" t="s">
        <v>6171</v>
      </c>
      <c r="N892" s="16" t="str">
        <f>_xlfn.XLOOKUP(Sales_Transactions!$L892,Table12[Employee_ID],Table12[Department],"Missing Department")</f>
        <v>Billing</v>
      </c>
      <c r="O892" s="16">
        <v>8</v>
      </c>
      <c r="P892" s="17">
        <v>116.1</v>
      </c>
      <c r="Q892" s="16">
        <v>0</v>
      </c>
      <c r="R892" s="17">
        <v>0</v>
      </c>
      <c r="S892" s="17">
        <v>928.8</v>
      </c>
      <c r="T892" s="17">
        <v>743.68</v>
      </c>
      <c r="U892" s="17">
        <v>185.12</v>
      </c>
      <c r="V892" s="16" t="s">
        <v>133</v>
      </c>
      <c r="W892" s="16" t="s">
        <v>24</v>
      </c>
      <c r="X892" s="16" t="s">
        <v>55</v>
      </c>
      <c r="Y892" s="16" t="s">
        <v>1707</v>
      </c>
      <c r="Z892" s="16" t="s">
        <v>49</v>
      </c>
    </row>
    <row r="893" spans="1:26" x14ac:dyDescent="0.3">
      <c r="A893" s="10" t="s">
        <v>1735</v>
      </c>
      <c r="B893" s="11">
        <v>45804</v>
      </c>
      <c r="C893" s="12" t="s">
        <v>1337</v>
      </c>
      <c r="D893" s="12" t="str">
        <f>_xlfn.XLOOKUP(Sales_Transactions!$C893,Customer!$A$2:$A$701,Customer!$B$2:$B$701,"Missing")</f>
        <v>Missing Customer Name</v>
      </c>
      <c r="E893" s="39" t="str">
        <f>_xlfn.XLOOKUP(Table14[[#This Row],[Customer_ID]],Table10[Customer_ID],Table10[Membership],"Missing Membership")</f>
        <v>Bronze</v>
      </c>
      <c r="F893" s="10" t="s">
        <v>554</v>
      </c>
      <c r="G893" s="12" t="str">
        <f>_xlfn.XLOOKUP(Sales_Transactions!$F893,Products!$A$2:$A$151,Products!$B$2:$B$151,"missing product")</f>
        <v>Dove Shampoo 2kg</v>
      </c>
      <c r="H893" s="12" t="str">
        <f>_xlfn.XLOOKUP(Sales_Transactions!$F893,Table9[Product_ID],Table9[Category],"Missing Catogory")</f>
        <v>Personal Care</v>
      </c>
      <c r="I893" s="12" t="s">
        <v>38</v>
      </c>
      <c r="J893" s="12" t="str">
        <f>_xlfn.XLOOKUP(Sales_Transactions!$I893,Store!$A$2:$A$181,Store!$B$2:$B$181,"Missing Store")</f>
        <v>FreshMart Kochi Plaza</v>
      </c>
      <c r="K893" s="12" t="str">
        <f>_xlfn.XLOOKUP(Sales_Transactions!$I893,Store!$A$2:$A$181,Store!$D$2:$D$181,"East")</f>
        <v>South</v>
      </c>
      <c r="L893" s="12" t="s">
        <v>1736</v>
      </c>
      <c r="M893" s="12" t="s">
        <v>6342</v>
      </c>
      <c r="N893" s="12" t="str">
        <f>_xlfn.XLOOKUP(Sales_Transactions!$L893,Table12[Employee_ID],Table12[Department],"Missing Department")</f>
        <v>HR</v>
      </c>
      <c r="O893" s="12">
        <v>1</v>
      </c>
      <c r="P893" s="13">
        <v>491.81</v>
      </c>
      <c r="Q893" s="12">
        <v>20</v>
      </c>
      <c r="R893" s="13">
        <v>98.36</v>
      </c>
      <c r="S893" s="13">
        <v>393.45</v>
      </c>
      <c r="T893" s="13">
        <v>365.57</v>
      </c>
      <c r="U893" s="13">
        <v>27.88</v>
      </c>
      <c r="V893" s="12" t="s">
        <v>133</v>
      </c>
      <c r="W893" s="12" t="s">
        <v>24</v>
      </c>
      <c r="X893" s="12" t="s">
        <v>33</v>
      </c>
      <c r="Y893" s="12" t="s">
        <v>1737</v>
      </c>
      <c r="Z893" s="12" t="s">
        <v>49</v>
      </c>
    </row>
    <row r="894" spans="1:26" x14ac:dyDescent="0.3">
      <c r="A894" s="14" t="s">
        <v>1746</v>
      </c>
      <c r="B894" s="15">
        <v>45858</v>
      </c>
      <c r="C894" s="16" t="s">
        <v>1747</v>
      </c>
      <c r="D894" s="16" t="str">
        <f>_xlfn.XLOOKUP(Sales_Transactions!$C894,Customer!$A$2:$A$701,Customer!$B$2:$B$701,"Missing")</f>
        <v>Nagarajan Raj</v>
      </c>
      <c r="E894" s="38" t="str">
        <f>_xlfn.XLOOKUP(Table14[[#This Row],[Customer_ID]],Table10[Customer_ID],Table10[Membership],"Missing Membership")</f>
        <v>Gold</v>
      </c>
      <c r="F894" s="14" t="s">
        <v>409</v>
      </c>
      <c r="G894" s="16" t="str">
        <f>_xlfn.XLOOKUP(Sales_Transactions!$F894,Products!$A$2:$A$151,Products!$B$2:$B$151,"missing product")</f>
        <v>Local Bakers Buns 1kg</v>
      </c>
      <c r="H894" s="16" t="str">
        <f>_xlfn.XLOOKUP(Sales_Transactions!$F894,Table9[Product_ID],Table9[Category],"Missing Catogory")</f>
        <v>Bakery</v>
      </c>
      <c r="I894" s="16" t="s">
        <v>1081</v>
      </c>
      <c r="J894" s="16" t="str">
        <f>_xlfn.XLOOKUP(Sales_Transactions!$I894,Store!$A$2:$A$181,Store!$B$2:$B$181,"Missing Store")</f>
        <v>FreshMart Lucknow Square</v>
      </c>
      <c r="K894" s="16" t="str">
        <f>_xlfn.XLOOKUP(Sales_Transactions!$I894,Store!$A$2:$A$181,Store!$D$2:$D$181,"East")</f>
        <v>North</v>
      </c>
      <c r="L894" s="16" t="s">
        <v>1082</v>
      </c>
      <c r="M894" s="16" t="s">
        <v>6365</v>
      </c>
      <c r="N894" s="16" t="str">
        <f>_xlfn.XLOOKUP(Sales_Transactions!$L894,Table12[Employee_ID],Table12[Department],"Missing Department")</f>
        <v>Inventory</v>
      </c>
      <c r="O894" s="16">
        <v>4</v>
      </c>
      <c r="P894" s="17">
        <v>343.97</v>
      </c>
      <c r="Q894" s="16">
        <v>20</v>
      </c>
      <c r="R894" s="17">
        <v>275.18</v>
      </c>
      <c r="S894" s="17">
        <v>1265.81</v>
      </c>
      <c r="T894" s="17">
        <v>738.96</v>
      </c>
      <c r="U894" s="17">
        <v>526.85</v>
      </c>
      <c r="V894" s="16" t="s">
        <v>133</v>
      </c>
      <c r="W894" s="16" t="s">
        <v>24</v>
      </c>
      <c r="X894" s="16" t="s">
        <v>33</v>
      </c>
      <c r="Y894" s="16" t="s">
        <v>1748</v>
      </c>
      <c r="Z894" s="16" t="s">
        <v>27</v>
      </c>
    </row>
    <row r="895" spans="1:26" x14ac:dyDescent="0.3">
      <c r="A895" s="10" t="s">
        <v>1755</v>
      </c>
      <c r="B895" s="11">
        <v>46056</v>
      </c>
      <c r="C895" s="12" t="s">
        <v>1255</v>
      </c>
      <c r="D895" s="12" t="str">
        <f>_xlfn.XLOOKUP(Sales_Transactions!$C895,Customer!$A$2:$A$701,Customer!$B$2:$B$701,"Missing")</f>
        <v>Hema Gounder</v>
      </c>
      <c r="E895" s="39" t="str">
        <f>_xlfn.XLOOKUP(Table14[[#This Row],[Customer_ID]],Table10[Customer_ID],Table10[Membership],"Missing Membership")</f>
        <v>Gold</v>
      </c>
      <c r="F895" s="10" t="s">
        <v>101</v>
      </c>
      <c r="G895" s="12" t="str">
        <f>_xlfn.XLOOKUP(Sales_Transactions!$F895,Products!$A$2:$A$151,Products!$B$2:$B$151,"missing product")</f>
        <v>Milky Mist Curd 1kg</v>
      </c>
      <c r="H895" s="12" t="str">
        <f>_xlfn.XLOOKUP(Sales_Transactions!$F895,Table9[Product_ID],Table9[Category],"Missing Catogory")</f>
        <v>Dairy</v>
      </c>
      <c r="I895" s="12" t="s">
        <v>790</v>
      </c>
      <c r="J895" s="12" t="str">
        <f>_xlfn.XLOOKUP(Sales_Transactions!$I895,Store!$A$2:$A$181,Store!$B$2:$B$181,"Missing Store")</f>
        <v>FreshMart Jaipur Junction</v>
      </c>
      <c r="K895" s="12" t="str">
        <f>_xlfn.XLOOKUP(Sales_Transactions!$I895,Store!$A$2:$A$181,Store!$D$2:$D$181,"East")</f>
        <v>North</v>
      </c>
      <c r="L895" s="12" t="s">
        <v>1756</v>
      </c>
      <c r="M895" s="12" t="s">
        <v>6412</v>
      </c>
      <c r="N895" s="12" t="str">
        <f>_xlfn.XLOOKUP(Sales_Transactions!$L895,Table12[Employee_ID],Table12[Department],"Missing Department")</f>
        <v>Inventory</v>
      </c>
      <c r="O895" s="12">
        <v>5</v>
      </c>
      <c r="P895" s="13">
        <v>444.12</v>
      </c>
      <c r="Q895" s="12">
        <v>20</v>
      </c>
      <c r="R895" s="13">
        <v>444.12</v>
      </c>
      <c r="S895" s="13">
        <v>1776.48</v>
      </c>
      <c r="T895" s="13">
        <v>1758.15</v>
      </c>
      <c r="U895" s="13">
        <v>18.329999999999998</v>
      </c>
      <c r="V895" s="12" t="s">
        <v>133</v>
      </c>
      <c r="W895" s="12" t="s">
        <v>24</v>
      </c>
      <c r="X895" s="12" t="s">
        <v>25</v>
      </c>
      <c r="Y895" s="12" t="s">
        <v>1757</v>
      </c>
      <c r="Z895" s="12" t="s">
        <v>49</v>
      </c>
    </row>
    <row r="896" spans="1:26" x14ac:dyDescent="0.3">
      <c r="A896" s="14" t="s">
        <v>1762</v>
      </c>
      <c r="B896" s="15">
        <v>45860</v>
      </c>
      <c r="C896" s="16" t="s">
        <v>533</v>
      </c>
      <c r="D896" s="16" t="str">
        <f>_xlfn.XLOOKUP(Sales_Transactions!$C896,Customer!$A$2:$A$701,Customer!$B$2:$B$701,"Missing")</f>
        <v>Nithya Pillai</v>
      </c>
      <c r="E896" s="38" t="str">
        <f>_xlfn.XLOOKUP(Table14[[#This Row],[Customer_ID]],Table10[Customer_ID],Table10[Membership],"Missing Membership")</f>
        <v>Bronze</v>
      </c>
      <c r="F896" s="14" t="s">
        <v>1091</v>
      </c>
      <c r="G896" s="16" t="str">
        <f>_xlfn.XLOOKUP(Sales_Transactions!$F896,Products!$A$2:$A$151,Products!$B$2:$B$151,"missing product")</f>
        <v>Local Farm Fresh Vegetables 200g</v>
      </c>
      <c r="H896" s="16" t="str">
        <f>_xlfn.XLOOKUP(Sales_Transactions!$F896,Table9[Product_ID],Table9[Category],"Missing Catogory")</f>
        <v>Household</v>
      </c>
      <c r="I896" s="16" t="s">
        <v>846</v>
      </c>
      <c r="J896" s="16" t="str">
        <f>_xlfn.XLOOKUP(Sales_Transactions!$I896,Store!$A$2:$A$181,Store!$B$2:$B$181,"Missing Store")</f>
        <v>FreshMart Pune Extension</v>
      </c>
      <c r="K896" s="16" t="str">
        <f>_xlfn.XLOOKUP(Sales_Transactions!$I896,Store!$A$2:$A$181,Store!$D$2:$D$181,"East")</f>
        <v>West</v>
      </c>
      <c r="L896" s="16" t="s">
        <v>1689</v>
      </c>
      <c r="M896" s="16" t="s">
        <v>4765</v>
      </c>
      <c r="N896" s="16" t="str">
        <f>_xlfn.XLOOKUP(Sales_Transactions!$L896,Table12[Employee_ID],Table12[Department],"Missing Department")</f>
        <v>Sales</v>
      </c>
      <c r="O896" s="16">
        <v>1</v>
      </c>
      <c r="P896" s="17">
        <v>297.32</v>
      </c>
      <c r="Q896" s="16">
        <v>20</v>
      </c>
      <c r="R896" s="17">
        <v>59.46</v>
      </c>
      <c r="S896" s="17">
        <v>237.86</v>
      </c>
      <c r="T896" s="17">
        <v>225.28</v>
      </c>
      <c r="U896" s="17">
        <v>12.58</v>
      </c>
      <c r="V896" s="16" t="s">
        <v>133</v>
      </c>
      <c r="W896" s="16" t="s">
        <v>24</v>
      </c>
      <c r="X896" s="16" t="s">
        <v>55</v>
      </c>
      <c r="Y896" s="16" t="s">
        <v>1319</v>
      </c>
      <c r="Z896" s="16" t="s">
        <v>49</v>
      </c>
    </row>
    <row r="897" spans="1:26" x14ac:dyDescent="0.3">
      <c r="A897" s="10" t="s">
        <v>1763</v>
      </c>
      <c r="B897" s="11">
        <v>46081</v>
      </c>
      <c r="C897" s="12" t="s">
        <v>342</v>
      </c>
      <c r="D897" s="12" t="str">
        <f>_xlfn.XLOOKUP(Sales_Transactions!$C897,Customer!$A$2:$A$701,Customer!$B$2:$B$701,"Missing")</f>
        <v>Elango Nair</v>
      </c>
      <c r="E897" s="39" t="str">
        <f>_xlfn.XLOOKUP(Table14[[#This Row],[Customer_ID]],Table10[Customer_ID],Table10[Membership],"Missing Membership")</f>
        <v>Gold</v>
      </c>
      <c r="F897" s="10" t="s">
        <v>414</v>
      </c>
      <c r="G897" s="12" t="str">
        <f>_xlfn.XLOOKUP(Sales_Transactions!$F897,Products!$A$2:$A$151,Products!$B$2:$B$151,"missing product")</f>
        <v>Local Farm Fresh Vegetables 250ml</v>
      </c>
      <c r="H897" s="12" t="str">
        <f>_xlfn.XLOOKUP(Sales_Transactions!$F897,Table9[Product_ID],Table9[Category],"Missing Catogory")</f>
        <v>Vegetables</v>
      </c>
      <c r="I897" s="12" t="s">
        <v>1044</v>
      </c>
      <c r="J897" s="12" t="str">
        <f>_xlfn.XLOOKUP(Sales_Transactions!$I897,Store!$A$2:$A$181,Store!$B$2:$B$181,"Missing Store")</f>
        <v>FreshMart Chandigarh Square</v>
      </c>
      <c r="K897" s="12" t="str">
        <f>_xlfn.XLOOKUP(Sales_Transactions!$I897,Store!$A$2:$A$181,Store!$D$2:$D$181,"East")</f>
        <v>North</v>
      </c>
      <c r="L897" s="12" t="s">
        <v>1045</v>
      </c>
      <c r="M897" s="12" t="s">
        <v>6352</v>
      </c>
      <c r="N897" s="12" t="str">
        <f>_xlfn.XLOOKUP(Sales_Transactions!$L897,Table12[Employee_ID],Table12[Department],"Missing Department")</f>
        <v>Cashier</v>
      </c>
      <c r="O897" s="12">
        <v>4</v>
      </c>
      <c r="P897" s="13">
        <v>102.61</v>
      </c>
      <c r="Q897" s="12">
        <v>20</v>
      </c>
      <c r="R897" s="13">
        <v>82.09</v>
      </c>
      <c r="S897" s="13">
        <v>377.6</v>
      </c>
      <c r="T897" s="13">
        <v>319.27999999999997</v>
      </c>
      <c r="U897" s="13">
        <v>58.32</v>
      </c>
      <c r="V897" s="12" t="s">
        <v>133</v>
      </c>
      <c r="W897" s="12" t="s">
        <v>24</v>
      </c>
      <c r="X897" s="12" t="s">
        <v>25</v>
      </c>
      <c r="Y897" s="12" t="s">
        <v>1764</v>
      </c>
      <c r="Z897" s="12" t="s">
        <v>27</v>
      </c>
    </row>
    <row r="898" spans="1:26" x14ac:dyDescent="0.3">
      <c r="A898" s="14" t="s">
        <v>1786</v>
      </c>
      <c r="B898" s="15">
        <v>46061</v>
      </c>
      <c r="C898" s="16" t="s">
        <v>1575</v>
      </c>
      <c r="D898" s="16" t="str">
        <f>_xlfn.XLOOKUP(Sales_Transactions!$C898,Customer!$A$2:$A$701,Customer!$B$2:$B$701,"Missing")</f>
        <v>Nandhini Prabhu</v>
      </c>
      <c r="E898" s="38" t="str">
        <f>_xlfn.XLOOKUP(Table14[[#This Row],[Customer_ID]],Table10[Customer_ID],Table10[Membership],"Missing Membership")</f>
        <v>Gold</v>
      </c>
      <c r="F898" s="14" t="s">
        <v>707</v>
      </c>
      <c r="G898" s="16" t="str">
        <f>_xlfn.XLOOKUP(Sales_Transactions!$F898,Products!$A$2:$A$151,Products!$B$2:$B$151,"missing product")</f>
        <v>Lays Chocolates Combo</v>
      </c>
      <c r="H898" s="16" t="str">
        <f>_xlfn.XLOOKUP(Sales_Transactions!$F898,Table9[Product_ID],Table9[Category],"Missing Catogory")</f>
        <v>Snacks</v>
      </c>
      <c r="I898" s="16" t="s">
        <v>291</v>
      </c>
      <c r="J898" s="16" t="str">
        <f>_xlfn.XLOOKUP(Sales_Transactions!$I898,Store!$A$2:$A$181,Store!$B$2:$B$181,"Missing Store")</f>
        <v>FreshMart Chennai Main Road</v>
      </c>
      <c r="K898" s="16" t="str">
        <f>_xlfn.XLOOKUP(Sales_Transactions!$I898,Store!$A$2:$A$181,Store!$D$2:$D$181,"East")</f>
        <v>South</v>
      </c>
      <c r="L898" s="16" t="s">
        <v>1385</v>
      </c>
      <c r="M898" s="16" t="s">
        <v>6206</v>
      </c>
      <c r="N898" s="16" t="str">
        <f>_xlfn.XLOOKUP(Sales_Transactions!$L898,Table12[Employee_ID],Table12[Department],"Missing Department")</f>
        <v>HR</v>
      </c>
      <c r="O898" s="16">
        <v>3</v>
      </c>
      <c r="P898" s="17">
        <v>540.85</v>
      </c>
      <c r="Q898" s="16">
        <v>0</v>
      </c>
      <c r="R898" s="17">
        <v>0</v>
      </c>
      <c r="S898" s="17">
        <v>1865.93</v>
      </c>
      <c r="T898" s="17">
        <v>1031.67</v>
      </c>
      <c r="U898" s="17">
        <v>834.26</v>
      </c>
      <c r="V898" s="16" t="s">
        <v>133</v>
      </c>
      <c r="W898" s="16" t="s">
        <v>24</v>
      </c>
      <c r="X898" s="16" t="s">
        <v>25</v>
      </c>
      <c r="Y898" s="16" t="s">
        <v>1787</v>
      </c>
      <c r="Z898" s="16" t="s">
        <v>27</v>
      </c>
    </row>
    <row r="899" spans="1:26" x14ac:dyDescent="0.3">
      <c r="A899" s="10" t="s">
        <v>1811</v>
      </c>
      <c r="B899" s="11">
        <v>46013</v>
      </c>
      <c r="C899" s="12" t="s">
        <v>1812</v>
      </c>
      <c r="D899" s="12" t="str">
        <f>_xlfn.XLOOKUP(Sales_Transactions!$C899,Customer!$A$2:$A$701,Customer!$B$2:$B$701,"Missing")</f>
        <v>Thenmozhi Rao</v>
      </c>
      <c r="E899" s="39" t="str">
        <f>_xlfn.XLOOKUP(Table14[[#This Row],[Customer_ID]],Table10[Customer_ID],Table10[Membership],"Missing Membership")</f>
        <v>gold</v>
      </c>
      <c r="F899" s="10" t="s">
        <v>458</v>
      </c>
      <c r="G899" s="12" t="str">
        <f>_xlfn.XLOOKUP(Sales_Transactions!$F899,Products!$A$2:$A$151,Products!$B$2:$B$151,"missing product")</f>
        <v>Organic Fresh Fresh Fruits Combo</v>
      </c>
      <c r="H899" s="12" t="str">
        <f>_xlfn.XLOOKUP(Sales_Transactions!$F899,Table9[Product_ID],Table9[Category],"Missing Catogory")</f>
        <v>Fruits</v>
      </c>
      <c r="I899" s="12" t="s">
        <v>770</v>
      </c>
      <c r="J899" s="12" t="str">
        <f>_xlfn.XLOOKUP(Sales_Transactions!$I899,Store!$A$2:$A$181,Store!$B$2:$B$181,"Missing Store")</f>
        <v>FreshMart Tiruppur Bypass</v>
      </c>
      <c r="K899" s="12" t="str">
        <f>_xlfn.XLOOKUP(Sales_Transactions!$I899,Store!$A$2:$A$181,Store!$D$2:$D$181,"East")</f>
        <v>South</v>
      </c>
      <c r="L899" s="12" t="s">
        <v>771</v>
      </c>
      <c r="M899" s="12" t="s">
        <v>6271</v>
      </c>
      <c r="N899" s="12" t="str">
        <f>_xlfn.XLOOKUP(Sales_Transactions!$L899,Table12[Employee_ID],Table12[Department],"Missing Department")</f>
        <v>Inventory</v>
      </c>
      <c r="O899" s="12">
        <v>3</v>
      </c>
      <c r="P899" s="13">
        <v>71.290000000000006</v>
      </c>
      <c r="Q899" s="12">
        <v>0</v>
      </c>
      <c r="R899" s="13">
        <v>0</v>
      </c>
      <c r="S899" s="13">
        <v>213.87</v>
      </c>
      <c r="T899" s="13">
        <v>178.11</v>
      </c>
      <c r="U899" s="13">
        <v>35.76</v>
      </c>
      <c r="V899" s="12" t="s">
        <v>133</v>
      </c>
      <c r="W899" s="12" t="s">
        <v>24</v>
      </c>
      <c r="X899" s="12" t="s">
        <v>25</v>
      </c>
      <c r="Y899" s="12" t="s">
        <v>1813</v>
      </c>
      <c r="Z899" s="12" t="s">
        <v>49</v>
      </c>
    </row>
    <row r="900" spans="1:26" x14ac:dyDescent="0.3">
      <c r="A900" s="14" t="s">
        <v>1827</v>
      </c>
      <c r="B900" s="15">
        <v>45942</v>
      </c>
      <c r="C900" s="16" t="s">
        <v>1828</v>
      </c>
      <c r="D900" s="16" t="str">
        <f>_xlfn.XLOOKUP(Sales_Transactions!$C900,Customer!$A$2:$A$701,Customer!$B$2:$B$701,"Missing")</f>
        <v>Eswari Balan</v>
      </c>
      <c r="E900" s="38" t="str">
        <f>_xlfn.XLOOKUP(Table14[[#This Row],[Customer_ID]],Table10[Customer_ID],Table10[Membership],"Missing Membership")</f>
        <v>Silver</v>
      </c>
      <c r="F900" s="14" t="s">
        <v>604</v>
      </c>
      <c r="G900" s="16" t="str">
        <f>_xlfn.XLOOKUP(Sales_Transactions!$F900,Products!$A$2:$A$151,Products!$B$2:$B$151,"missing product")</f>
        <v>Organic Fresh Fresh Vegetables 200g</v>
      </c>
      <c r="H900" s="16" t="str">
        <f>_xlfn.XLOOKUP(Sales_Transactions!$F900,Table9[Product_ID],Table9[Category],"Missing Catogory")</f>
        <v>Vegetables</v>
      </c>
      <c r="I900" s="16" t="s">
        <v>794</v>
      </c>
      <c r="J900" s="16" t="str">
        <f>_xlfn.XLOOKUP(Sales_Transactions!$I900,Store!$A$2:$A$181,Store!$B$2:$B$181,"Missing Store")</f>
        <v>FreshMart Bengaluru Market</v>
      </c>
      <c r="K900" s="16" t="str">
        <f>_xlfn.XLOOKUP(Sales_Transactions!$I900,Store!$A$2:$A$181,Store!$D$2:$D$181,"East")</f>
        <v>South</v>
      </c>
      <c r="L900" s="16" t="s">
        <v>795</v>
      </c>
      <c r="M900" s="16" t="s">
        <v>6218</v>
      </c>
      <c r="N900" s="16" t="str">
        <f>_xlfn.XLOOKUP(Sales_Transactions!$L900,Table12[Employee_ID],Table12[Department],"Missing Department")</f>
        <v>Store Manager</v>
      </c>
      <c r="O900" s="16">
        <v>1</v>
      </c>
      <c r="P900" s="17">
        <v>75.680000000000007</v>
      </c>
      <c r="Q900" s="16">
        <v>15</v>
      </c>
      <c r="R900" s="17">
        <v>11.35</v>
      </c>
      <c r="S900" s="17">
        <v>73.98</v>
      </c>
      <c r="T900" s="17">
        <v>62.14</v>
      </c>
      <c r="U900" s="17">
        <v>11.84</v>
      </c>
      <c r="V900" s="16" t="s">
        <v>133</v>
      </c>
      <c r="W900" s="16" t="s">
        <v>24</v>
      </c>
      <c r="X900" s="16" t="s">
        <v>25</v>
      </c>
      <c r="Y900" s="16" t="s">
        <v>1654</v>
      </c>
      <c r="Z900" s="16" t="s">
        <v>27</v>
      </c>
    </row>
    <row r="901" spans="1:26" x14ac:dyDescent="0.3">
      <c r="A901" s="10" t="s">
        <v>1836</v>
      </c>
      <c r="B901" s="11">
        <v>45985</v>
      </c>
      <c r="C901" s="12" t="s">
        <v>1837</v>
      </c>
      <c r="D901" s="12" t="str">
        <f>_xlfn.XLOOKUP(Sales_Transactions!$C901,Customer!$A$2:$A$701,Customer!$B$2:$B$701,"Missing")</f>
        <v>Kishore Prabhu</v>
      </c>
      <c r="E901" s="39" t="str">
        <f>_xlfn.XLOOKUP(Table14[[#This Row],[Customer_ID]],Table10[Customer_ID],Table10[Membership],"Missing Membership")</f>
        <v>Silver</v>
      </c>
      <c r="F901" s="10" t="s">
        <v>170</v>
      </c>
      <c r="G901" s="12" t="str">
        <f>_xlfn.XLOOKUP(Sales_Transactions!$F901,Products!$A$2:$A$151,Products!$B$2:$B$151,"missing product")</f>
        <v>Aachi Idli Rice 500g</v>
      </c>
      <c r="H901" s="12" t="str">
        <f>_xlfn.XLOOKUP(Sales_Transactions!$F901,Table9[Product_ID],Table9[Category],"Missing Catogory")</f>
        <v>Rice</v>
      </c>
      <c r="I901" s="12" t="s">
        <v>1795</v>
      </c>
      <c r="J901" s="12" t="str">
        <f>_xlfn.XLOOKUP(Sales_Transactions!$I901,Store!$A$2:$A$181,Store!$B$2:$B$181,"Missing Store")</f>
        <v>FreshMart Salem Colony</v>
      </c>
      <c r="K901" s="12" t="str">
        <f>_xlfn.XLOOKUP(Sales_Transactions!$I901,Store!$A$2:$A$181,Store!$D$2:$D$181,"East")</f>
        <v>South</v>
      </c>
      <c r="L901" s="12" t="s">
        <v>1796</v>
      </c>
      <c r="M901" s="12" t="s">
        <v>6185</v>
      </c>
      <c r="N901" s="12" t="str">
        <f>_xlfn.XLOOKUP(Sales_Transactions!$L901,Table12[Employee_ID],Table12[Department],"Missing Department")</f>
        <v>Sales</v>
      </c>
      <c r="O901" s="12">
        <v>4</v>
      </c>
      <c r="P901" s="13">
        <v>225.45</v>
      </c>
      <c r="Q901" s="12">
        <v>0</v>
      </c>
      <c r="R901" s="13">
        <v>0</v>
      </c>
      <c r="S901" s="13">
        <v>901.8</v>
      </c>
      <c r="T901" s="13">
        <v>763.6</v>
      </c>
      <c r="U901" s="13">
        <v>138.19999999999999</v>
      </c>
      <c r="V901" s="12" t="s">
        <v>133</v>
      </c>
      <c r="W901" s="12" t="s">
        <v>24</v>
      </c>
      <c r="X901" s="12" t="s">
        <v>33</v>
      </c>
      <c r="Y901" s="12" t="s">
        <v>1838</v>
      </c>
      <c r="Z901" s="12" t="s">
        <v>49</v>
      </c>
    </row>
    <row r="902" spans="1:26" x14ac:dyDescent="0.3">
      <c r="A902" s="14" t="s">
        <v>1854</v>
      </c>
      <c r="B902" s="15">
        <v>45846</v>
      </c>
      <c r="C902" s="16" t="s">
        <v>394</v>
      </c>
      <c r="D902" s="16" t="str">
        <f>_xlfn.XLOOKUP(Sales_Transactions!$C902,Customer!$A$2:$A$701,Customer!$B$2:$B$701,"Missing")</f>
        <v>Dinesh Kumar</v>
      </c>
      <c r="E902" s="38" t="str">
        <f>_xlfn.XLOOKUP(Table14[[#This Row],[Customer_ID]],Table10[Customer_ID],Table10[Membership],"Missing Membership")</f>
        <v>Silver</v>
      </c>
      <c r="F902" s="14" t="s">
        <v>44</v>
      </c>
      <c r="G902" s="16" t="str">
        <f>_xlfn.XLOOKUP(Sales_Transactions!$F902,Products!$A$2:$A$151,Products!$B$2:$B$151,"missing product")</f>
        <v>Britannia Buns 2kg</v>
      </c>
      <c r="H902" s="16" t="str">
        <f>_xlfn.XLOOKUP(Sales_Transactions!$F902,Table9[Product_ID],Table9[Category],"Missing Catogory")</f>
        <v>Bakery</v>
      </c>
      <c r="I902" s="16" t="s">
        <v>437</v>
      </c>
      <c r="J902" s="16" t="str">
        <f>_xlfn.XLOOKUP(Sales_Transactions!$I902,Store!$A$2:$A$181,Store!$B$2:$B$181,"Missing Store")</f>
        <v>FreshMart Tiruppur Extension</v>
      </c>
      <c r="K902" s="16" t="str">
        <f>_xlfn.XLOOKUP(Sales_Transactions!$I902,Store!$A$2:$A$181,Store!$D$2:$D$181,"East")</f>
        <v>South</v>
      </c>
      <c r="L902" s="16" t="s">
        <v>1855</v>
      </c>
      <c r="M902" s="16" t="s">
        <v>6125</v>
      </c>
      <c r="N902" s="16" t="str">
        <f>_xlfn.XLOOKUP(Sales_Transactions!$L902,Table12[Employee_ID],Table12[Department],"Missing Department")</f>
        <v>Sales</v>
      </c>
      <c r="O902" s="16">
        <v>5</v>
      </c>
      <c r="P902" s="17">
        <v>398.25</v>
      </c>
      <c r="Q902" s="16">
        <v>10</v>
      </c>
      <c r="R902" s="17">
        <v>199.12</v>
      </c>
      <c r="S902" s="17">
        <v>1792.13</v>
      </c>
      <c r="T902" s="17">
        <v>1182.7</v>
      </c>
      <c r="U902" s="17">
        <v>609.42999999999995</v>
      </c>
      <c r="V902" s="16" t="s">
        <v>133</v>
      </c>
      <c r="W902" s="16" t="s">
        <v>24</v>
      </c>
      <c r="X902" s="16" t="s">
        <v>55</v>
      </c>
      <c r="Y902" s="16" t="s">
        <v>1262</v>
      </c>
      <c r="Z902" s="16" t="s">
        <v>49</v>
      </c>
    </row>
    <row r="903" spans="1:26" x14ac:dyDescent="0.3">
      <c r="A903" s="10" t="s">
        <v>1873</v>
      </c>
      <c r="B903" s="11">
        <v>45977</v>
      </c>
      <c r="C903" s="12" t="s">
        <v>1511</v>
      </c>
      <c r="D903" s="12" t="str">
        <f>_xlfn.XLOOKUP(Sales_Transactions!$C903,Customer!$A$2:$A$701,Customer!$B$2:$B$701,"Missing")</f>
        <v>Priya Iyer</v>
      </c>
      <c r="E903" s="39" t="str">
        <f>_xlfn.XLOOKUP(Table14[[#This Row],[Customer_ID]],Table10[Customer_ID],Table10[Membership],"Missing Membership")</f>
        <v>Gold</v>
      </c>
      <c r="F903" s="10" t="s">
        <v>1648</v>
      </c>
      <c r="G903" s="12" t="str">
        <f>_xlfn.XLOOKUP(Sales_Transactions!$F903,Products!$A$2:$A$151,Products!$B$2:$B$151,"missing product")</f>
        <v>Patanjali Shampoo 2kg</v>
      </c>
      <c r="H903" s="12" t="str">
        <f>_xlfn.XLOOKUP(Sales_Transactions!$F903,Table9[Product_ID],Table9[Category],"Missing Catogory")</f>
        <v>Personal Care</v>
      </c>
      <c r="I903" s="12" t="s">
        <v>238</v>
      </c>
      <c r="J903" s="12" t="str">
        <f>_xlfn.XLOOKUP(Sales_Transactions!$I903,Store!$A$2:$A$181,Store!$B$2:$B$181,"Missing Store")</f>
        <v>FreshMart Kochi Main Road</v>
      </c>
      <c r="K903" s="12" t="str">
        <f>_xlfn.XLOOKUP(Sales_Transactions!$I903,Store!$A$2:$A$181,Store!$D$2:$D$181,"East")</f>
        <v>South</v>
      </c>
      <c r="L903" s="12" t="s">
        <v>1874</v>
      </c>
      <c r="M903" s="12" t="s">
        <v>6198</v>
      </c>
      <c r="N903" s="12" t="str">
        <f>_xlfn.XLOOKUP(Sales_Transactions!$L903,Table12[Employee_ID],Table12[Department],"Missing Department")</f>
        <v>Sales</v>
      </c>
      <c r="O903" s="12">
        <v>6</v>
      </c>
      <c r="P903" s="13">
        <v>243.38</v>
      </c>
      <c r="Q903" s="12">
        <v>15</v>
      </c>
      <c r="R903" s="13">
        <v>219.04</v>
      </c>
      <c r="S903" s="13">
        <v>1427.43</v>
      </c>
      <c r="T903" s="13">
        <v>965.88</v>
      </c>
      <c r="U903" s="13">
        <v>461.55</v>
      </c>
      <c r="V903" s="12" t="s">
        <v>133</v>
      </c>
      <c r="W903" s="12" t="s">
        <v>24</v>
      </c>
      <c r="X903" s="12" t="s">
        <v>25</v>
      </c>
      <c r="Y903" s="12" t="s">
        <v>1875</v>
      </c>
      <c r="Z903" s="12" t="s">
        <v>27</v>
      </c>
    </row>
    <row r="904" spans="1:26" x14ac:dyDescent="0.3">
      <c r="A904" s="14" t="s">
        <v>1907</v>
      </c>
      <c r="B904" s="15">
        <v>45859</v>
      </c>
      <c r="C904" s="16" t="s">
        <v>1908</v>
      </c>
      <c r="D904" s="16" t="str">
        <f>_xlfn.XLOOKUP(Sales_Transactions!$C904,Customer!$A$2:$A$701,Customer!$B$2:$B$701,"Missing")</f>
        <v>Om Prabhu</v>
      </c>
      <c r="E904" s="38" t="str">
        <f>_xlfn.XLOOKUP(Table14[[#This Row],[Customer_ID]],Table10[Customer_ID],Table10[Membership],"Missing Membership")</f>
        <v>Silver</v>
      </c>
      <c r="F904" s="14" t="s">
        <v>59</v>
      </c>
      <c r="G904" s="16" t="str">
        <f>_xlfn.XLOOKUP(Sales_Transactions!$F904,Products!$A$2:$A$151,Products!$B$2:$B$151,"missing product")</f>
        <v>Nescafe Coffee Pack</v>
      </c>
      <c r="H904" s="16" t="str">
        <f>_xlfn.XLOOKUP(Sales_Transactions!$F904,Table9[Product_ID],Table9[Category],"Missing Catogory")</f>
        <v>Beverages</v>
      </c>
      <c r="I904" s="16" t="s">
        <v>114</v>
      </c>
      <c r="J904" s="16" t="str">
        <f>_xlfn.XLOOKUP(Sales_Transactions!$I904,Store!$A$2:$A$181,Store!$B$2:$B$181,"Missing Store")</f>
        <v>FreshMart Chennai Crossing</v>
      </c>
      <c r="K904" s="16" t="str">
        <f>_xlfn.XLOOKUP(Sales_Transactions!$I904,Store!$A$2:$A$181,Store!$D$2:$D$181,"East")</f>
        <v>South</v>
      </c>
      <c r="L904" s="16" t="s">
        <v>115</v>
      </c>
      <c r="M904" s="16" t="s">
        <v>6229</v>
      </c>
      <c r="N904" s="16" t="str">
        <f>_xlfn.XLOOKUP(Sales_Transactions!$L904,Table12[Employee_ID],Table12[Department],"Missing Department")</f>
        <v>Sales</v>
      </c>
      <c r="O904" s="16">
        <v>5</v>
      </c>
      <c r="P904" s="17">
        <v>342.46</v>
      </c>
      <c r="Q904" s="16">
        <v>15</v>
      </c>
      <c r="R904" s="17">
        <v>256.85000000000002</v>
      </c>
      <c r="S904" s="17">
        <v>1455.45</v>
      </c>
      <c r="T904" s="17">
        <v>1358.9</v>
      </c>
      <c r="U904" s="17">
        <v>96.55</v>
      </c>
      <c r="V904" s="16" t="s">
        <v>133</v>
      </c>
      <c r="W904" s="16" t="s">
        <v>24</v>
      </c>
      <c r="X904" s="16" t="s">
        <v>25</v>
      </c>
      <c r="Y904" s="16" t="s">
        <v>1909</v>
      </c>
      <c r="Z904" s="16" t="s">
        <v>49</v>
      </c>
    </row>
    <row r="905" spans="1:26" x14ac:dyDescent="0.3">
      <c r="A905" s="10" t="s">
        <v>1917</v>
      </c>
      <c r="B905" s="11">
        <v>45930</v>
      </c>
      <c r="C905" s="12" t="s">
        <v>1918</v>
      </c>
      <c r="D905" s="12" t="str">
        <f>_xlfn.XLOOKUP(Sales_Transactions!$C905,Customer!$A$2:$A$701,Customer!$B$2:$B$701,"Missing")</f>
        <v>Kishore Sekar</v>
      </c>
      <c r="E905" s="39" t="str">
        <f>_xlfn.XLOOKUP(Table14[[#This Row],[Customer_ID]],Table10[Customer_ID],Table10[Membership],"Missing Membership")</f>
        <v>Silver</v>
      </c>
      <c r="F905" s="10" t="s">
        <v>296</v>
      </c>
      <c r="G905" s="12" t="str">
        <f>_xlfn.XLOOKUP(Sales_Transactions!$F905,Products!$A$2:$A$151,Products!$B$2:$B$151,"missing product")</f>
        <v>Colgate Toothpaste 1kg</v>
      </c>
      <c r="H905" s="12" t="str">
        <f>_xlfn.XLOOKUP(Sales_Transactions!$F905,Table9[Product_ID],Table9[Category],"Missing Catogory")</f>
        <v>Personal Care</v>
      </c>
      <c r="I905" s="12" t="s">
        <v>968</v>
      </c>
      <c r="J905" s="12" t="str">
        <f>_xlfn.XLOOKUP(Sales_Transactions!$I905,Store!$A$2:$A$181,Store!$B$2:$B$181,"Missing Store")</f>
        <v>FreshMart Kanpur Gardens</v>
      </c>
      <c r="K905" s="12" t="str">
        <f>_xlfn.XLOOKUP(Sales_Transactions!$I905,Store!$A$2:$A$181,Store!$D$2:$D$181,"East")</f>
        <v>North</v>
      </c>
      <c r="L905" s="12" t="s">
        <v>1736</v>
      </c>
      <c r="M905" s="12" t="s">
        <v>6342</v>
      </c>
      <c r="N905" s="12" t="str">
        <f>_xlfn.XLOOKUP(Sales_Transactions!$L905,Table12[Employee_ID],Table12[Department],"Missing Department")</f>
        <v>HR</v>
      </c>
      <c r="O905" s="12">
        <v>2</v>
      </c>
      <c r="P905" s="13">
        <v>507.5</v>
      </c>
      <c r="Q905" s="12">
        <v>0</v>
      </c>
      <c r="R905" s="13">
        <v>0</v>
      </c>
      <c r="S905" s="13">
        <v>1015</v>
      </c>
      <c r="T905" s="13">
        <v>726.58</v>
      </c>
      <c r="U905" s="13">
        <v>288.42</v>
      </c>
      <c r="V905" s="12" t="s">
        <v>133</v>
      </c>
      <c r="W905" s="12" t="s">
        <v>24</v>
      </c>
      <c r="X905" s="12" t="s">
        <v>25</v>
      </c>
      <c r="Y905" s="12" t="s">
        <v>1335</v>
      </c>
      <c r="Z905" s="12" t="s">
        <v>49</v>
      </c>
    </row>
    <row r="906" spans="1:26" x14ac:dyDescent="0.3">
      <c r="A906" s="14" t="s">
        <v>1934</v>
      </c>
      <c r="B906" s="15">
        <v>46006</v>
      </c>
      <c r="C906" s="16" t="s">
        <v>512</v>
      </c>
      <c r="D906" s="16" t="str">
        <f>_xlfn.XLOOKUP(Sales_Transactions!$C906,Customer!$A$2:$A$701,Customer!$B$2:$B$701,"Missing")</f>
        <v>Kamala Chettiar</v>
      </c>
      <c r="E906" s="38" t="str">
        <f>_xlfn.XLOOKUP(Table14[[#This Row],[Customer_ID]],Table10[Customer_ID],Table10[Membership],"Missing Membership")</f>
        <v>Silver</v>
      </c>
      <c r="F906" s="14" t="s">
        <v>89</v>
      </c>
      <c r="G906" s="16" t="str">
        <f>_xlfn.XLOOKUP(Sales_Transactions!$F906,Products!$A$2:$A$151,Products!$B$2:$B$151,"missing product")</f>
        <v>Milky Mist Butter Pack</v>
      </c>
      <c r="H906" s="16" t="str">
        <f>_xlfn.XLOOKUP(Sales_Transactions!$F906,Table9[Product_ID],Table9[Category],"Missing Catogory")</f>
        <v>Dairy</v>
      </c>
      <c r="I906" s="16" t="s">
        <v>1430</v>
      </c>
      <c r="J906" s="16" t="str">
        <f>_xlfn.XLOOKUP(Sales_Transactions!$I906,Store!$A$2:$A$181,Store!$B$2:$B$181,"Missing Store")</f>
        <v>FreshMart Surat Colony</v>
      </c>
      <c r="K906" s="16" t="str">
        <f>_xlfn.XLOOKUP(Sales_Transactions!$I906,Store!$A$2:$A$181,Store!$D$2:$D$181,"East")</f>
        <v>West</v>
      </c>
      <c r="L906" s="16" t="s">
        <v>1435</v>
      </c>
      <c r="M906" s="16" t="s">
        <v>6283</v>
      </c>
      <c r="N906" s="16" t="str">
        <f>_xlfn.XLOOKUP(Sales_Transactions!$L906,Table12[Employee_ID],Table12[Department],"Missing Department")</f>
        <v>Cashier</v>
      </c>
      <c r="O906" s="16">
        <v>3</v>
      </c>
      <c r="P906" s="17">
        <v>38.659999999999997</v>
      </c>
      <c r="Q906" s="16">
        <v>0</v>
      </c>
      <c r="R906" s="17">
        <v>0</v>
      </c>
      <c r="S906" s="17">
        <v>115.98</v>
      </c>
      <c r="T906" s="17">
        <v>97.2</v>
      </c>
      <c r="U906" s="17">
        <v>18.78</v>
      </c>
      <c r="V906" s="16" t="s">
        <v>133</v>
      </c>
      <c r="W906" s="16" t="s">
        <v>24</v>
      </c>
      <c r="X906" s="16" t="s">
        <v>25</v>
      </c>
      <c r="Y906" s="16" t="s">
        <v>1935</v>
      </c>
      <c r="Z906" s="16" t="s">
        <v>49</v>
      </c>
    </row>
    <row r="907" spans="1:26" x14ac:dyDescent="0.3">
      <c r="A907" s="10" t="s">
        <v>1953</v>
      </c>
      <c r="B907" s="11">
        <v>46082</v>
      </c>
      <c r="C907" s="12" t="s">
        <v>1954</v>
      </c>
      <c r="D907" s="12" t="str">
        <f>_xlfn.XLOOKUP(Sales_Transactions!$C907,Customer!$A$2:$A$701,Customer!$B$2:$B$701,"Missing")</f>
        <v>Nirmala Nair</v>
      </c>
      <c r="E907" s="39" t="str">
        <f>_xlfn.XLOOKUP(Table14[[#This Row],[Customer_ID]],Table10[Customer_ID],Table10[Membership],"Missing Membership")</f>
        <v>Silver</v>
      </c>
      <c r="F907" s="10" t="s">
        <v>731</v>
      </c>
      <c r="G907" s="12" t="str">
        <f>_xlfn.XLOOKUP(Sales_Transactions!$F907,Products!$A$2:$A$151,Products!$B$2:$B$151,"missing product")</f>
        <v>Harvest Gold Buns 200g</v>
      </c>
      <c r="H907" s="12" t="str">
        <f>_xlfn.XLOOKUP(Sales_Transactions!$F907,Table9[Product_ID],Table9[Category],"Missing Catogory")</f>
        <v>Bakery</v>
      </c>
      <c r="I907" s="12" t="s">
        <v>1680</v>
      </c>
      <c r="J907" s="12" t="str">
        <f>_xlfn.XLOOKUP(Sales_Transactions!$I907,Store!$A$2:$A$181,Store!$B$2:$B$181,"Missing Store")</f>
        <v>FreshMart Hyderabad Market</v>
      </c>
      <c r="K907" s="12" t="str">
        <f>_xlfn.XLOOKUP(Sales_Transactions!$I907,Store!$A$2:$A$181,Store!$D$2:$D$181,"East")</f>
        <v>South</v>
      </c>
      <c r="L907" s="12" t="s">
        <v>1955</v>
      </c>
      <c r="M907" s="12" t="s">
        <v>6182</v>
      </c>
      <c r="N907" s="12" t="str">
        <f>_xlfn.XLOOKUP(Sales_Transactions!$L907,Table12[Employee_ID],Table12[Department],"Missing Department")</f>
        <v>Inventory</v>
      </c>
      <c r="O907" s="12">
        <v>1</v>
      </c>
      <c r="P907" s="13">
        <v>661.91</v>
      </c>
      <c r="Q907" s="12">
        <v>0</v>
      </c>
      <c r="R907" s="13">
        <v>0</v>
      </c>
      <c r="S907" s="13">
        <v>761.2</v>
      </c>
      <c r="T907" s="13">
        <v>398.72</v>
      </c>
      <c r="U907" s="13">
        <v>362.48</v>
      </c>
      <c r="V907" s="12" t="s">
        <v>133</v>
      </c>
      <c r="W907" s="12" t="s">
        <v>24</v>
      </c>
      <c r="X907" s="12" t="s">
        <v>25</v>
      </c>
      <c r="Y907" s="12" t="s">
        <v>1956</v>
      </c>
      <c r="Z907" s="12" t="s">
        <v>27</v>
      </c>
    </row>
    <row r="908" spans="1:26" x14ac:dyDescent="0.3">
      <c r="A908" s="14" t="s">
        <v>1977</v>
      </c>
      <c r="B908" s="15">
        <v>45997</v>
      </c>
      <c r="C908" s="16" t="s">
        <v>1625</v>
      </c>
      <c r="D908" s="16" t="str">
        <f>_xlfn.XLOOKUP(Sales_Transactions!$C908,Customer!$A$2:$A$701,Customer!$B$2:$B$701,"Missing")</f>
        <v>Revathi Devi</v>
      </c>
      <c r="E908" s="38" t="str">
        <f>_xlfn.XLOOKUP(Table14[[#This Row],[Customer_ID]],Table10[Customer_ID],Table10[Membership],"Missing Membership")</f>
        <v>Silver</v>
      </c>
      <c r="F908" s="14" t="s">
        <v>275</v>
      </c>
      <c r="G908" s="16" t="str">
        <f>_xlfn.XLOOKUP(Sales_Transactions!$F908,Products!$A$2:$A$151,Products!$B$2:$B$151,"missing product")</f>
        <v>Parle Namkeen 500g</v>
      </c>
      <c r="H908" s="16" t="str">
        <f>_xlfn.XLOOKUP(Sales_Transactions!$F908,Table9[Product_ID],Table9[Category],"Missing Catogory")</f>
        <v>Snacks</v>
      </c>
      <c r="I908" s="16" t="s">
        <v>770</v>
      </c>
      <c r="J908" s="16" t="str">
        <f>_xlfn.XLOOKUP(Sales_Transactions!$I908,Store!$A$2:$A$181,Store!$B$2:$B$181,"Missing Store")</f>
        <v>FreshMart Tiruppur Bypass</v>
      </c>
      <c r="K908" s="16" t="str">
        <f>_xlfn.XLOOKUP(Sales_Transactions!$I908,Store!$A$2:$A$181,Store!$D$2:$D$181,"East")</f>
        <v>South</v>
      </c>
      <c r="L908" s="16" t="s">
        <v>567</v>
      </c>
      <c r="M908" s="16" t="s">
        <v>6172</v>
      </c>
      <c r="N908" s="16" t="str">
        <f>_xlfn.XLOOKUP(Sales_Transactions!$L908,Table12[Employee_ID],Table12[Department],"Missing Department")</f>
        <v>Sales</v>
      </c>
      <c r="O908" s="16">
        <v>1</v>
      </c>
      <c r="P908" s="17">
        <v>51.33</v>
      </c>
      <c r="Q908" s="16">
        <v>5</v>
      </c>
      <c r="R908" s="17">
        <v>2.57</v>
      </c>
      <c r="S908" s="17">
        <v>56.07</v>
      </c>
      <c r="T908" s="17">
        <v>37.479999999999997</v>
      </c>
      <c r="U908" s="17">
        <v>18.59</v>
      </c>
      <c r="V908" s="16" t="s">
        <v>133</v>
      </c>
      <c r="W908" s="16" t="s">
        <v>24</v>
      </c>
      <c r="X908" s="16" t="s">
        <v>55</v>
      </c>
      <c r="Y908" s="16" t="s">
        <v>796</v>
      </c>
      <c r="Z908" s="16" t="s">
        <v>27</v>
      </c>
    </row>
    <row r="909" spans="1:26" x14ac:dyDescent="0.3">
      <c r="A909" s="10" t="s">
        <v>2004</v>
      </c>
      <c r="B909" s="11">
        <v>45941</v>
      </c>
      <c r="C909" s="12" t="s">
        <v>698</v>
      </c>
      <c r="D909" s="12" t="str">
        <f>_xlfn.XLOOKUP(Sales_Transactions!$C909,Customer!$A$2:$A$701,Customer!$B$2:$B$701,"Missing")</f>
        <v>Deepak Gounder</v>
      </c>
      <c r="E909" s="39" t="str">
        <f>_xlfn.XLOOKUP(Table14[[#This Row],[Customer_ID]],Table10[Customer_ID],Table10[Membership],"Missing Membership")</f>
        <v>Gold</v>
      </c>
      <c r="F909" s="10" t="s">
        <v>302</v>
      </c>
      <c r="G909" s="12" t="str">
        <f>_xlfn.XLOOKUP(Sales_Transactions!$F909,Products!$A$2:$A$151,Products!$B$2:$B$151,"missing product")</f>
        <v>Harvest Gold Cookies 500g</v>
      </c>
      <c r="H909" s="12" t="str">
        <f>_xlfn.XLOOKUP(Sales_Transactions!$F909,Table9[Product_ID],Table9[Category],"Missing Catogory")</f>
        <v>Bakery</v>
      </c>
      <c r="I909" s="12" t="s">
        <v>2005</v>
      </c>
      <c r="J909" s="12" t="str">
        <f>_xlfn.XLOOKUP(Sales_Transactions!$I909,Store!$A$2:$A$181,Store!$B$2:$B$181,"Missing Store")</f>
        <v>FreshMart Surat Junction</v>
      </c>
      <c r="K909" s="12" t="str">
        <f>_xlfn.XLOOKUP(Sales_Transactions!$I909,Store!$A$2:$A$181,Store!$D$2:$D$181,"East")</f>
        <v>West</v>
      </c>
      <c r="L909" s="12" t="s">
        <v>1169</v>
      </c>
      <c r="M909" s="12" t="s">
        <v>6141</v>
      </c>
      <c r="N909" s="12" t="str">
        <f>_xlfn.XLOOKUP(Sales_Transactions!$L909,Table12[Employee_ID],Table12[Department],"Missing Department")</f>
        <v>Inventory</v>
      </c>
      <c r="O909" s="12">
        <v>7</v>
      </c>
      <c r="P909" s="13">
        <v>369.9</v>
      </c>
      <c r="Q909" s="12">
        <v>5</v>
      </c>
      <c r="R909" s="13">
        <v>129.46</v>
      </c>
      <c r="S909" s="13">
        <v>2828.82</v>
      </c>
      <c r="T909" s="13">
        <v>1514.24</v>
      </c>
      <c r="U909" s="13">
        <v>1314.58</v>
      </c>
      <c r="V909" s="12" t="s">
        <v>133</v>
      </c>
      <c r="W909" s="12" t="s">
        <v>24</v>
      </c>
      <c r="X909" s="12" t="s">
        <v>55</v>
      </c>
      <c r="Y909" s="12" t="s">
        <v>2006</v>
      </c>
      <c r="Z909" s="12" t="s">
        <v>27</v>
      </c>
    </row>
    <row r="910" spans="1:26" x14ac:dyDescent="0.3">
      <c r="A910" s="14" t="s">
        <v>2016</v>
      </c>
      <c r="B910" s="15">
        <v>46063</v>
      </c>
      <c r="C910" s="16" t="s">
        <v>1822</v>
      </c>
      <c r="D910" s="16" t="str">
        <f>_xlfn.XLOOKUP(Sales_Transactions!$C910,Customer!$A$2:$A$701,Customer!$B$2:$B$701,"Missing")</f>
        <v>Naveen Rao</v>
      </c>
      <c r="E910" s="38" t="str">
        <f>_xlfn.XLOOKUP(Table14[[#This Row],[Customer_ID]],Table10[Customer_ID],Table10[Membership],"Missing Membership")</f>
        <v>Silver</v>
      </c>
      <c r="F910" s="14" t="s">
        <v>713</v>
      </c>
      <c r="G910" s="16" t="str">
        <f>_xlfn.XLOOKUP(Sales_Transactions!$F910,Products!$A$2:$A$151,Products!$B$2:$B$151,"missing product")</f>
        <v>Amul Paneer 250ml</v>
      </c>
      <c r="H910" s="16" t="str">
        <f>_xlfn.XLOOKUP(Sales_Transactions!$F910,Table9[Product_ID],Table9[Category],"Missing Catogory")</f>
        <v>Dairy</v>
      </c>
      <c r="I910" s="16" t="s">
        <v>343</v>
      </c>
      <c r="J910" s="16" t="str">
        <f>_xlfn.XLOOKUP(Sales_Transactions!$I910,Store!$A$2:$A$181,Store!$B$2:$B$181,"Missing Store")</f>
        <v>FreshMart Mysuru Junction</v>
      </c>
      <c r="K910" s="16" t="str">
        <f>_xlfn.XLOOKUP(Sales_Transactions!$I910,Store!$A$2:$A$181,Store!$D$2:$D$181,"East")</f>
        <v>South</v>
      </c>
      <c r="L910" s="16" t="s">
        <v>344</v>
      </c>
      <c r="M910" s="16" t="s">
        <v>6340</v>
      </c>
      <c r="N910" s="16" t="str">
        <f>_xlfn.XLOOKUP(Sales_Transactions!$L910,Table12[Employee_ID],Table12[Department],"Missing Department")</f>
        <v>Operations</v>
      </c>
      <c r="O910" s="16">
        <v>4</v>
      </c>
      <c r="P910" s="17">
        <v>161.03</v>
      </c>
      <c r="Q910" s="16">
        <v>10</v>
      </c>
      <c r="R910" s="17">
        <v>64.41</v>
      </c>
      <c r="S910" s="17">
        <v>579.71</v>
      </c>
      <c r="T910" s="17">
        <v>496.96</v>
      </c>
      <c r="U910" s="17">
        <v>82.75</v>
      </c>
      <c r="V910" s="16" t="s">
        <v>133</v>
      </c>
      <c r="W910" s="16" t="s">
        <v>24</v>
      </c>
      <c r="X910" s="16" t="s">
        <v>55</v>
      </c>
      <c r="Y910" s="16" t="s">
        <v>682</v>
      </c>
      <c r="Z910" s="16" t="s">
        <v>49</v>
      </c>
    </row>
    <row r="911" spans="1:26" x14ac:dyDescent="0.3">
      <c r="A911" s="10" t="s">
        <v>2031</v>
      </c>
      <c r="B911" s="11">
        <v>45972</v>
      </c>
      <c r="C911" s="12" t="s">
        <v>1924</v>
      </c>
      <c r="D911" s="12" t="str">
        <f>_xlfn.XLOOKUP(Sales_Transactions!$C911,Customer!$A$2:$A$701,Customer!$B$2:$B$701,"Missing")</f>
        <v>Deepa Sekar</v>
      </c>
      <c r="E911" s="39" t="str">
        <f>_xlfn.XLOOKUP(Table14[[#This Row],[Customer_ID]],Table10[Customer_ID],Table10[Membership],"Missing Membership")</f>
        <v>Gold</v>
      </c>
      <c r="F911" s="10" t="s">
        <v>44</v>
      </c>
      <c r="G911" s="12" t="str">
        <f>_xlfn.XLOOKUP(Sales_Transactions!$F911,Products!$A$2:$A$151,Products!$B$2:$B$151,"missing product")</f>
        <v>Britannia Buns 2kg</v>
      </c>
      <c r="H911" s="12" t="str">
        <f>_xlfn.XLOOKUP(Sales_Transactions!$F911,Table9[Product_ID],Table9[Category],"Missing Catogory")</f>
        <v>Bakery</v>
      </c>
      <c r="I911" s="12" t="s">
        <v>1346</v>
      </c>
      <c r="J911" s="12" t="str">
        <f>_xlfn.XLOOKUP(Sales_Transactions!$I911,Store!$A$2:$A$181,Store!$B$2:$B$181,"Missing Store")</f>
        <v>FreshMart Chennai Central</v>
      </c>
      <c r="K911" s="12" t="str">
        <f>_xlfn.XLOOKUP(Sales_Transactions!$I911,Store!$A$2:$A$181,Store!$D$2:$D$181,"East")</f>
        <v>South</v>
      </c>
      <c r="L911" s="12" t="s">
        <v>239</v>
      </c>
      <c r="M911" s="12" t="s">
        <v>6235</v>
      </c>
      <c r="N911" s="12" t="str">
        <f>_xlfn.XLOOKUP(Sales_Transactions!$L911,Table12[Employee_ID],Table12[Department],"Missing Department")</f>
        <v>Sales</v>
      </c>
      <c r="O911" s="12">
        <v>5</v>
      </c>
      <c r="P911" s="13">
        <v>427.52</v>
      </c>
      <c r="Q911" s="12">
        <v>5</v>
      </c>
      <c r="R911" s="13">
        <v>106.88</v>
      </c>
      <c r="S911" s="13">
        <v>2030.72</v>
      </c>
      <c r="T911" s="13">
        <v>1182.7</v>
      </c>
      <c r="U911" s="13">
        <v>848.02</v>
      </c>
      <c r="V911" s="12" t="s">
        <v>133</v>
      </c>
      <c r="W911" s="12" t="s">
        <v>24</v>
      </c>
      <c r="X911" s="12" t="s">
        <v>25</v>
      </c>
      <c r="Y911" s="12" t="s">
        <v>2032</v>
      </c>
      <c r="Z911" s="12" t="s">
        <v>49</v>
      </c>
    </row>
    <row r="912" spans="1:26" x14ac:dyDescent="0.3">
      <c r="A912" s="14" t="s">
        <v>2050</v>
      </c>
      <c r="B912" s="15">
        <v>46092</v>
      </c>
      <c r="C912" s="16" t="s">
        <v>468</v>
      </c>
      <c r="D912" s="16" t="str">
        <f>_xlfn.XLOOKUP(Sales_Transactions!$C912,Customer!$A$2:$A$701,Customer!$B$2:$B$701,"Missing")</f>
        <v>Gokul Sekar</v>
      </c>
      <c r="E912" s="38" t="str">
        <f>_xlfn.XLOOKUP(Table14[[#This Row],[Customer_ID]],Table10[Customer_ID],Table10[Membership],"Missing Membership")</f>
        <v>Gold</v>
      </c>
      <c r="F912" s="14" t="s">
        <v>280</v>
      </c>
      <c r="G912" s="16" t="str">
        <f>_xlfn.XLOOKUP(Sales_Transactions!$F912,Products!$A$2:$A$151,Products!$B$2:$B$151,"missing product")</f>
        <v>Nescafe Coffee 500g</v>
      </c>
      <c r="H912" s="16" t="str">
        <f>_xlfn.XLOOKUP(Sales_Transactions!$F912,Table9[Product_ID],Table9[Category],"Missing Catogory")</f>
        <v>Beverages</v>
      </c>
      <c r="I912" s="16" t="s">
        <v>543</v>
      </c>
      <c r="J912" s="16" t="str">
        <f>_xlfn.XLOOKUP(Sales_Transactions!$I912,Store!$A$2:$A$181,Store!$B$2:$B$181,"Missing Store")</f>
        <v>FreshMart Hyderabad Main Road</v>
      </c>
      <c r="K912" s="16" t="str">
        <f>_xlfn.XLOOKUP(Sales_Transactions!$I912,Store!$A$2:$A$181,Store!$D$2:$D$181,"East")</f>
        <v>South</v>
      </c>
      <c r="L912" s="16" t="s">
        <v>544</v>
      </c>
      <c r="M912" s="16" t="s">
        <v>6380</v>
      </c>
      <c r="N912" s="16" t="str">
        <f>_xlfn.XLOOKUP(Sales_Transactions!$L912,Table12[Employee_ID],Table12[Department],"Missing Department")</f>
        <v>Cashier</v>
      </c>
      <c r="O912" s="16">
        <v>7</v>
      </c>
      <c r="P912" s="17">
        <v>125.74</v>
      </c>
      <c r="Q912" s="16">
        <v>10</v>
      </c>
      <c r="R912" s="17">
        <v>88.02</v>
      </c>
      <c r="S912" s="17">
        <v>792.16</v>
      </c>
      <c r="T912" s="17">
        <v>681.45</v>
      </c>
      <c r="U912" s="17">
        <v>110.71</v>
      </c>
      <c r="V912" s="16" t="s">
        <v>133</v>
      </c>
      <c r="W912" s="16" t="s">
        <v>24</v>
      </c>
      <c r="X912" s="16" t="s">
        <v>25</v>
      </c>
      <c r="Y912" s="16" t="s">
        <v>2051</v>
      </c>
      <c r="Z912" s="16" t="s">
        <v>49</v>
      </c>
    </row>
    <row r="913" spans="1:26" x14ac:dyDescent="0.3">
      <c r="A913" s="10" t="s">
        <v>2052</v>
      </c>
      <c r="B913" s="11">
        <v>45860</v>
      </c>
      <c r="C913" s="12" t="s">
        <v>2053</v>
      </c>
      <c r="D913" s="12" t="str">
        <f>_xlfn.XLOOKUP(Sales_Transactions!$C913,Customer!$A$2:$A$701,Customer!$B$2:$B$701,"Missing")</f>
        <v>Thiru Nair</v>
      </c>
      <c r="E913" s="39" t="str">
        <f>_xlfn.XLOOKUP(Table14[[#This Row],[Customer_ID]],Table10[Customer_ID],Table10[Membership],"Missing Membership")</f>
        <v>Bronze</v>
      </c>
      <c r="F913" s="10" t="s">
        <v>2054</v>
      </c>
      <c r="G913" s="12" t="str">
        <f>_xlfn.XLOOKUP(Sales_Transactions!$F913,Products!$A$2:$A$151,Products!$B$2:$B$151,"missing product")</f>
        <v>ITC Frozen Vegetables 250ml</v>
      </c>
      <c r="H913" s="12" t="str">
        <f>_xlfn.XLOOKUP(Sales_Transactions!$F913,Table9[Product_ID],Table9[Category],"Missing Catogory")</f>
        <v>Frozen Foods</v>
      </c>
      <c r="I913" s="12" t="s">
        <v>420</v>
      </c>
      <c r="J913" s="12" t="str">
        <f>_xlfn.XLOOKUP(Sales_Transactions!$I913,Store!$A$2:$A$181,Store!$B$2:$B$181,"Missing Store")</f>
        <v>FreshMart Chennai Complex</v>
      </c>
      <c r="K913" s="12" t="str">
        <f>_xlfn.XLOOKUP(Sales_Transactions!$I913,Store!$A$2:$A$181,Store!$D$2:$D$181,"East")</f>
        <v>South</v>
      </c>
      <c r="L913" s="12" t="s">
        <v>786</v>
      </c>
      <c r="M913" s="12" t="s">
        <v>4657</v>
      </c>
      <c r="N913" s="12" t="str">
        <f>_xlfn.XLOOKUP(Sales_Transactions!$L913,Table12[Employee_ID],Table12[Department],"Missing Department")</f>
        <v>Sales</v>
      </c>
      <c r="O913" s="12">
        <v>2</v>
      </c>
      <c r="P913" s="13">
        <v>392.79</v>
      </c>
      <c r="Q913" s="12">
        <v>10</v>
      </c>
      <c r="R913" s="13">
        <v>78.56</v>
      </c>
      <c r="S913" s="13">
        <v>707.02</v>
      </c>
      <c r="T913" s="13">
        <v>696.66</v>
      </c>
      <c r="U913" s="13">
        <v>10.36</v>
      </c>
      <c r="V913" s="12" t="s">
        <v>133</v>
      </c>
      <c r="W913" s="12" t="s">
        <v>24</v>
      </c>
      <c r="X913" s="12" t="s">
        <v>25</v>
      </c>
      <c r="Y913" s="12" t="s">
        <v>1560</v>
      </c>
      <c r="Z913" s="12" t="s">
        <v>49</v>
      </c>
    </row>
    <row r="914" spans="1:26" x14ac:dyDescent="0.3">
      <c r="A914" s="14" t="s">
        <v>2085</v>
      </c>
      <c r="B914" s="15">
        <v>46018</v>
      </c>
      <c r="C914" s="16" t="s">
        <v>1918</v>
      </c>
      <c r="D914" s="16" t="str">
        <f>_xlfn.XLOOKUP(Sales_Transactions!$C914,Customer!$A$2:$A$701,Customer!$B$2:$B$701,"Missing")</f>
        <v>Kishore Sekar</v>
      </c>
      <c r="E914" s="38" t="str">
        <f>_xlfn.XLOOKUP(Table14[[#This Row],[Customer_ID]],Table10[Customer_ID],Table10[Membership],"Missing Membership")</f>
        <v>Silver</v>
      </c>
      <c r="F914" s="14" t="s">
        <v>389</v>
      </c>
      <c r="G914" s="16" t="str">
        <f>_xlfn.XLOOKUP(Sales_Transactions!$F914,Products!$A$2:$A$151,Products!$B$2:$B$151,"missing product")</f>
        <v>Organic Fresh Fresh Vegetables 250ml</v>
      </c>
      <c r="H914" s="16" t="str">
        <f>_xlfn.XLOOKUP(Sales_Transactions!$F914,Table9[Product_ID],Table9[Category],"Missing Catogory")</f>
        <v>Vegetables</v>
      </c>
      <c r="I914" s="16" t="s">
        <v>232</v>
      </c>
      <c r="J914" s="16" t="str">
        <f>_xlfn.XLOOKUP(Sales_Transactions!$I914,Store!$A$2:$A$181,Store!$B$2:$B$181,"Missing Store")</f>
        <v>FreshMart Tiruppur Circle</v>
      </c>
      <c r="K914" s="16" t="str">
        <f>_xlfn.XLOOKUP(Sales_Transactions!$I914,Store!$A$2:$A$181,Store!$D$2:$D$181,"East")</f>
        <v>South</v>
      </c>
      <c r="L914" s="16" t="s">
        <v>1664</v>
      </c>
      <c r="M914" s="16" t="s">
        <v>6327</v>
      </c>
      <c r="N914" s="16" t="str">
        <f>_xlfn.XLOOKUP(Sales_Transactions!$L914,Table12[Employee_ID],Table12[Department],"Missing Department")</f>
        <v>Sales</v>
      </c>
      <c r="O914" s="16">
        <v>3</v>
      </c>
      <c r="P914" s="17">
        <v>83.13</v>
      </c>
      <c r="Q914" s="16">
        <v>0</v>
      </c>
      <c r="R914" s="17">
        <v>0</v>
      </c>
      <c r="S914" s="17">
        <v>286.8</v>
      </c>
      <c r="T914" s="17">
        <v>207.27</v>
      </c>
      <c r="U914" s="17">
        <v>79.53</v>
      </c>
      <c r="V914" s="16" t="s">
        <v>133</v>
      </c>
      <c r="W914" s="16" t="s">
        <v>24</v>
      </c>
      <c r="X914" s="16" t="s">
        <v>25</v>
      </c>
      <c r="Y914" s="16" t="s">
        <v>841</v>
      </c>
      <c r="Z914" s="16" t="s">
        <v>27</v>
      </c>
    </row>
    <row r="915" spans="1:26" x14ac:dyDescent="0.3">
      <c r="A915" s="10" t="s">
        <v>2104</v>
      </c>
      <c r="B915" s="11">
        <v>46063</v>
      </c>
      <c r="C915" s="12" t="s">
        <v>810</v>
      </c>
      <c r="D915" s="12" t="str">
        <f>_xlfn.XLOOKUP(Sales_Transactions!$C915,Customer!$A$2:$A$701,Customer!$B$2:$B$701,"Missing")</f>
        <v>Prasath Nair</v>
      </c>
      <c r="E915" s="39" t="str">
        <f>_xlfn.XLOOKUP(Table14[[#This Row],[Customer_ID]],Table10[Customer_ID],Table10[Membership],"Missing Membership")</f>
        <v>Bronze</v>
      </c>
      <c r="F915" s="10" t="s">
        <v>409</v>
      </c>
      <c r="G915" s="12" t="str">
        <f>_xlfn.XLOOKUP(Sales_Transactions!$F915,Products!$A$2:$A$151,Products!$B$2:$B$151,"missing product")</f>
        <v>Local Bakers Buns 1kg</v>
      </c>
      <c r="H915" s="12" t="str">
        <f>_xlfn.XLOOKUP(Sales_Transactions!$F915,Table9[Product_ID],Table9[Category],"Missing Catogory")</f>
        <v>Bakery</v>
      </c>
      <c r="I915" s="12" t="s">
        <v>575</v>
      </c>
      <c r="J915" s="12" t="str">
        <f>_xlfn.XLOOKUP(Sales_Transactions!$I915,Store!$A$2:$A$181,Store!$B$2:$B$181,"Missing Store")</f>
        <v>FreshMart Ahmedabad Arcade</v>
      </c>
      <c r="K915" s="12" t="str">
        <f>_xlfn.XLOOKUP(Sales_Transactions!$I915,Store!$A$2:$A$181,Store!$D$2:$D$181,"East")</f>
        <v>West</v>
      </c>
      <c r="L915" s="12" t="s">
        <v>576</v>
      </c>
      <c r="M915" s="12" t="s">
        <v>6246</v>
      </c>
      <c r="N915" s="12" t="str">
        <f>_xlfn.XLOOKUP(Sales_Transactions!$L915,Table12[Employee_ID],Table12[Department],"Missing Department")</f>
        <v>Inventory</v>
      </c>
      <c r="O915" s="12">
        <v>2</v>
      </c>
      <c r="P915" s="13">
        <v>299.73</v>
      </c>
      <c r="Q915" s="12">
        <v>5</v>
      </c>
      <c r="R915" s="13">
        <v>29.97</v>
      </c>
      <c r="S915" s="13">
        <v>569.49</v>
      </c>
      <c r="T915" s="13">
        <v>369.48</v>
      </c>
      <c r="U915" s="13">
        <v>200.01</v>
      </c>
      <c r="V915" s="12" t="s">
        <v>133</v>
      </c>
      <c r="W915" s="12" t="s">
        <v>24</v>
      </c>
      <c r="X915" s="12" t="s">
        <v>25</v>
      </c>
      <c r="Y915" s="12" t="s">
        <v>1597</v>
      </c>
      <c r="Z915" s="12" t="s">
        <v>49</v>
      </c>
    </row>
    <row r="916" spans="1:26" x14ac:dyDescent="0.3">
      <c r="A916" s="14" t="s">
        <v>2105</v>
      </c>
      <c r="B916" s="15">
        <v>45997</v>
      </c>
      <c r="C916" s="16" t="s">
        <v>2106</v>
      </c>
      <c r="D916" s="16" t="str">
        <f>_xlfn.XLOOKUP(Sales_Transactions!$C916,Customer!$A$2:$A$701,Customer!$B$2:$B$701,"Missing")</f>
        <v>Aishwarya Prabhu</v>
      </c>
      <c r="E916" s="38" t="str">
        <f>_xlfn.XLOOKUP(Table14[[#This Row],[Customer_ID]],Table10[Customer_ID],Table10[Membership],"Missing Membership")</f>
        <v>Gold</v>
      </c>
      <c r="F916" s="14" t="s">
        <v>1096</v>
      </c>
      <c r="G916" s="16" t="str">
        <f>_xlfn.XLOOKUP(Sales_Transactions!$F916,Products!$A$2:$A$151,Products!$B$2:$B$151,"missing product")</f>
        <v>Aachi Idli Rice Combo</v>
      </c>
      <c r="H916" s="16" t="str">
        <f>_xlfn.XLOOKUP(Sales_Transactions!$F916,Table9[Product_ID],Table9[Category],"Missing Catogory")</f>
        <v>Rice</v>
      </c>
      <c r="I916" s="16" t="s">
        <v>153</v>
      </c>
      <c r="J916" s="16" t="str">
        <f>_xlfn.XLOOKUP(Sales_Transactions!$I916,Store!$A$2:$A$181,Store!$B$2:$B$181,"Missing Store")</f>
        <v>FreshMart Mysuru Circle</v>
      </c>
      <c r="K916" s="16" t="str">
        <f>_xlfn.XLOOKUP(Sales_Transactions!$I916,Store!$A$2:$A$181,Store!$D$2:$D$181,"East")</f>
        <v>South</v>
      </c>
      <c r="L916" s="16" t="s">
        <v>154</v>
      </c>
      <c r="M916" s="16" t="s">
        <v>6139</v>
      </c>
      <c r="N916" s="16" t="str">
        <f>_xlfn.XLOOKUP(Sales_Transactions!$L916,Table12[Employee_ID],Table12[Department],"Missing Department")</f>
        <v>Sales</v>
      </c>
      <c r="O916" s="16">
        <v>4</v>
      </c>
      <c r="P916" s="17">
        <v>413.66</v>
      </c>
      <c r="Q916" s="16">
        <v>5</v>
      </c>
      <c r="R916" s="17">
        <v>82.73</v>
      </c>
      <c r="S916" s="17">
        <v>1807.7</v>
      </c>
      <c r="T916" s="17">
        <v>1393.64</v>
      </c>
      <c r="U916" s="17">
        <v>414.06</v>
      </c>
      <c r="V916" s="16" t="s">
        <v>133</v>
      </c>
      <c r="W916" s="16" t="s">
        <v>24</v>
      </c>
      <c r="X916" s="16" t="s">
        <v>25</v>
      </c>
      <c r="Y916" s="16" t="s">
        <v>34</v>
      </c>
      <c r="Z916" s="16" t="s">
        <v>27</v>
      </c>
    </row>
    <row r="917" spans="1:26" x14ac:dyDescent="0.3">
      <c r="A917" s="10" t="s">
        <v>2110</v>
      </c>
      <c r="B917" s="11">
        <v>45839</v>
      </c>
      <c r="C917" s="12" t="s">
        <v>2111</v>
      </c>
      <c r="D917" s="12" t="str">
        <f>_xlfn.XLOOKUP(Sales_Transactions!$C917,Customer!$A$2:$A$701,Customer!$B$2:$B$701,"Missing")</f>
        <v>Banu Subramaniam</v>
      </c>
      <c r="E917" s="39" t="str">
        <f>_xlfn.XLOOKUP(Table14[[#This Row],[Customer_ID]],Table10[Customer_ID],Table10[Membership],"Missing Membership")</f>
        <v>Gold</v>
      </c>
      <c r="F917" s="10" t="s">
        <v>776</v>
      </c>
      <c r="G917" s="12" t="str">
        <f>_xlfn.XLOOKUP(Sales_Transactions!$F917,Products!$A$2:$A$151,Products!$B$2:$B$151,"missing product")</f>
        <v>Vim Tissue 500g</v>
      </c>
      <c r="H917" s="12" t="str">
        <f>_xlfn.XLOOKUP(Sales_Transactions!$F917,Table9[Product_ID],Table9[Category],"Missing Catogory")</f>
        <v>Household</v>
      </c>
      <c r="I917" s="12" t="s">
        <v>1412</v>
      </c>
      <c r="J917" s="12" t="str">
        <f>_xlfn.XLOOKUP(Sales_Transactions!$I917,Store!$A$2:$A$181,Store!$B$2:$B$181,"Missing Store")</f>
        <v>FreshMart Kochi Square</v>
      </c>
      <c r="K917" s="12" t="str">
        <f>_xlfn.XLOOKUP(Sales_Transactions!$I917,Store!$A$2:$A$181,Store!$D$2:$D$181,"East")</f>
        <v>South</v>
      </c>
      <c r="L917" s="12" t="s">
        <v>1825</v>
      </c>
      <c r="M917" s="12" t="s">
        <v>6393</v>
      </c>
      <c r="N917" s="12" t="str">
        <f>_xlfn.XLOOKUP(Sales_Transactions!$L917,Table12[Employee_ID],Table12[Department],"Missing Department")</f>
        <v>Billing</v>
      </c>
      <c r="O917" s="12">
        <v>4</v>
      </c>
      <c r="P917" s="13">
        <v>87.74</v>
      </c>
      <c r="Q917" s="12">
        <v>20</v>
      </c>
      <c r="R917" s="13">
        <v>70.19</v>
      </c>
      <c r="S917" s="13">
        <v>280.77</v>
      </c>
      <c r="T917" s="13">
        <v>272.68</v>
      </c>
      <c r="U917" s="13">
        <v>8.09</v>
      </c>
      <c r="V917" s="12" t="s">
        <v>133</v>
      </c>
      <c r="W917" s="12" t="s">
        <v>24</v>
      </c>
      <c r="X917" s="12" t="s">
        <v>25</v>
      </c>
      <c r="Y917" s="12" t="s">
        <v>1684</v>
      </c>
      <c r="Z917" s="12" t="s">
        <v>49</v>
      </c>
    </row>
    <row r="918" spans="1:26" x14ac:dyDescent="0.3">
      <c r="A918" s="14" t="s">
        <v>2114</v>
      </c>
      <c r="B918" s="15">
        <v>45933</v>
      </c>
      <c r="C918" s="16" t="s">
        <v>1468</v>
      </c>
      <c r="D918" s="16" t="str">
        <f>_xlfn.XLOOKUP(Sales_Transactions!$C918,Customer!$A$2:$A$701,Customer!$B$2:$B$701,"Missing")</f>
        <v>Lokesh Gupta</v>
      </c>
      <c r="E918" s="38" t="str">
        <f>_xlfn.XLOOKUP(Table14[[#This Row],[Customer_ID]],Table10[Customer_ID],Table10[Membership],"Missing Membership")</f>
        <v>Gold</v>
      </c>
      <c r="F918" s="14" t="s">
        <v>237</v>
      </c>
      <c r="G918" s="16" t="str">
        <f>_xlfn.XLOOKUP(Sales_Transactions!$F918,Products!$A$2:$A$151,Products!$B$2:$B$151,"missing product")</f>
        <v>Harvest Gold Rusk 1kg</v>
      </c>
      <c r="H918" s="16" t="str">
        <f>_xlfn.XLOOKUP(Sales_Transactions!$F918,Table9[Product_ID],Table9[Category],"Missing Catogory")</f>
        <v>Bakery</v>
      </c>
      <c r="I918" s="16" t="s">
        <v>309</v>
      </c>
      <c r="J918" s="16" t="str">
        <f>_xlfn.XLOOKUP(Sales_Transactions!$I918,Store!$A$2:$A$181,Store!$B$2:$B$181,"Missing Store")</f>
        <v>FreshMart Madurai Gardens</v>
      </c>
      <c r="K918" s="16" t="str">
        <f>_xlfn.XLOOKUP(Sales_Transactions!$I918,Store!$A$2:$A$181,Store!$D$2:$D$181,"East")</f>
        <v>South</v>
      </c>
      <c r="L918" s="16" t="s">
        <v>1502</v>
      </c>
      <c r="M918" s="16" t="s">
        <v>6350</v>
      </c>
      <c r="N918" s="16" t="str">
        <f>_xlfn.XLOOKUP(Sales_Transactions!$L918,Table12[Employee_ID],Table12[Department],"Missing Department")</f>
        <v>Billing</v>
      </c>
      <c r="O918" s="16">
        <v>7</v>
      </c>
      <c r="P918" s="17">
        <v>616.4</v>
      </c>
      <c r="Q918" s="16">
        <v>20</v>
      </c>
      <c r="R918" s="17">
        <v>862.96</v>
      </c>
      <c r="S918" s="17">
        <v>3451.84</v>
      </c>
      <c r="T918" s="17">
        <v>2354.8000000000002</v>
      </c>
      <c r="U918" s="17">
        <v>1097.04</v>
      </c>
      <c r="V918" s="16" t="s">
        <v>133</v>
      </c>
      <c r="W918" s="16" t="s">
        <v>345</v>
      </c>
      <c r="X918" s="16" t="s">
        <v>25</v>
      </c>
      <c r="Y918" s="16" t="s">
        <v>2115</v>
      </c>
      <c r="Z918" s="16" t="s">
        <v>49</v>
      </c>
    </row>
    <row r="919" spans="1:26" x14ac:dyDescent="0.3">
      <c r="A919" s="10" t="s">
        <v>2133</v>
      </c>
      <c r="B919" s="11">
        <v>45960</v>
      </c>
      <c r="C919" s="12" t="s">
        <v>2134</v>
      </c>
      <c r="D919" s="12" t="str">
        <f>_xlfn.XLOOKUP(Sales_Transactions!$C919,Customer!$A$2:$A$701,Customer!$B$2:$B$701,"Missing")</f>
        <v>Kavya Sharma</v>
      </c>
      <c r="E919" s="39" t="str">
        <f>_xlfn.XLOOKUP(Table14[[#This Row],[Customer_ID]],Table10[Customer_ID],Table10[Membership],"Missing Membership")</f>
        <v>Gold</v>
      </c>
      <c r="F919" s="10" t="s">
        <v>124</v>
      </c>
      <c r="G919" s="12" t="str">
        <f>_xlfn.XLOOKUP(Sales_Transactions!$F919,Products!$A$2:$A$151,Products!$B$2:$B$151,"missing product")</f>
        <v>Aavin Milk Pack</v>
      </c>
      <c r="H919" s="12" t="str">
        <f>_xlfn.XLOOKUP(Sales_Transactions!$F919,Table9[Product_ID],Table9[Category],"Missing Catogory")</f>
        <v>Dairy</v>
      </c>
      <c r="I919" s="12" t="s">
        <v>638</v>
      </c>
      <c r="J919" s="12" t="str">
        <f>_xlfn.XLOOKUP(Sales_Transactions!$I919,Store!$A$2:$A$181,Store!$B$2:$B$181,"Missing Store")</f>
        <v>FreshMart Erode Crossing</v>
      </c>
      <c r="K919" s="12" t="str">
        <f>_xlfn.XLOOKUP(Sales_Transactions!$I919,Store!$A$2:$A$181,Store!$D$2:$D$181,"East")</f>
        <v>South</v>
      </c>
      <c r="L919" s="12" t="s">
        <v>1026</v>
      </c>
      <c r="M919" s="12" t="s">
        <v>6307</v>
      </c>
      <c r="N919" s="12" t="str">
        <f>_xlfn.XLOOKUP(Sales_Transactions!$L919,Table12[Employee_ID],Table12[Department],"Missing Department")</f>
        <v>Sales</v>
      </c>
      <c r="O919" s="12">
        <v>4</v>
      </c>
      <c r="P919" s="13">
        <v>429.82</v>
      </c>
      <c r="Q919" s="12">
        <v>0</v>
      </c>
      <c r="R919" s="13">
        <v>0</v>
      </c>
      <c r="S919" s="13">
        <v>1719.28</v>
      </c>
      <c r="T919" s="13">
        <v>1277.48</v>
      </c>
      <c r="U919" s="13">
        <v>441.8</v>
      </c>
      <c r="V919" s="12" t="s">
        <v>133</v>
      </c>
      <c r="W919" s="12" t="s">
        <v>24</v>
      </c>
      <c r="X919" s="12" t="s">
        <v>25</v>
      </c>
      <c r="Y919" s="12" t="s">
        <v>2135</v>
      </c>
      <c r="Z919" s="12" t="s">
        <v>49</v>
      </c>
    </row>
    <row r="920" spans="1:26" x14ac:dyDescent="0.3">
      <c r="A920" s="14" t="s">
        <v>2156</v>
      </c>
      <c r="B920" s="15">
        <v>45934</v>
      </c>
      <c r="C920" s="16" t="s">
        <v>2157</v>
      </c>
      <c r="D920" s="16" t="str">
        <f>_xlfn.XLOOKUP(Sales_Transactions!$C920,Customer!$A$2:$A$701,Customer!$B$2:$B$701,"Missing")</f>
        <v>Bhuvana Subramaniam</v>
      </c>
      <c r="E920" s="38" t="str">
        <f>_xlfn.XLOOKUP(Table14[[#This Row],[Customer_ID]],Table10[Customer_ID],Table10[Membership],"Missing Membership")</f>
        <v>Silver</v>
      </c>
      <c r="F920" s="14" t="s">
        <v>147</v>
      </c>
      <c r="G920" s="16" t="str">
        <f>_xlfn.XLOOKUP(Sales_Transactions!$F920,Products!$A$2:$A$151,Products!$B$2:$B$151,"missing product")</f>
        <v>Pepsi Tea 200g</v>
      </c>
      <c r="H920" s="16" t="str">
        <f>_xlfn.XLOOKUP(Sales_Transactions!$F920,Table9[Product_ID],Table9[Category],"Missing Catogory")</f>
        <v>Beverages</v>
      </c>
      <c r="I920" s="16" t="s">
        <v>38</v>
      </c>
      <c r="J920" s="16" t="str">
        <f>_xlfn.XLOOKUP(Sales_Transactions!$I920,Store!$A$2:$A$181,Store!$B$2:$B$181,"Missing Store")</f>
        <v>FreshMart Kochi Plaza</v>
      </c>
      <c r="K920" s="16" t="str">
        <f>_xlfn.XLOOKUP(Sales_Transactions!$I920,Store!$A$2:$A$181,Store!$D$2:$D$181,"East")</f>
        <v>South</v>
      </c>
      <c r="L920" s="16" t="s">
        <v>523</v>
      </c>
      <c r="M920" s="16" t="s">
        <v>6215</v>
      </c>
      <c r="N920" s="16" t="str">
        <f>_xlfn.XLOOKUP(Sales_Transactions!$L920,Table12[Employee_ID],Table12[Department],"Missing Department")</f>
        <v>Cashier</v>
      </c>
      <c r="O920" s="16">
        <v>2</v>
      </c>
      <c r="P920" s="17">
        <v>332.73</v>
      </c>
      <c r="Q920" s="16">
        <v>15</v>
      </c>
      <c r="R920" s="17">
        <v>99.82</v>
      </c>
      <c r="S920" s="17">
        <v>650.49</v>
      </c>
      <c r="T920" s="17">
        <v>522.44000000000005</v>
      </c>
      <c r="U920" s="17">
        <v>128.05000000000001</v>
      </c>
      <c r="V920" s="16" t="s">
        <v>133</v>
      </c>
      <c r="W920" s="16" t="s">
        <v>24</v>
      </c>
      <c r="X920" s="16" t="s">
        <v>25</v>
      </c>
      <c r="Y920" s="16" t="s">
        <v>2158</v>
      </c>
      <c r="Z920" s="16" t="s">
        <v>27</v>
      </c>
    </row>
    <row r="921" spans="1:26" x14ac:dyDescent="0.3">
      <c r="A921" s="10" t="s">
        <v>2178</v>
      </c>
      <c r="B921" s="11">
        <v>45892</v>
      </c>
      <c r="C921" s="12" t="s">
        <v>2058</v>
      </c>
      <c r="D921" s="12" t="str">
        <f>_xlfn.XLOOKUP(Sales_Transactions!$C921,Customer!$A$2:$A$701,Customer!$B$2:$B$701,"Missing")</f>
        <v>Vani Rao</v>
      </c>
      <c r="E921" s="39" t="str">
        <f>_xlfn.XLOOKUP(Table14[[#This Row],[Customer_ID]],Table10[Customer_ID],Table10[Membership],"Missing Membership")</f>
        <v>Silver</v>
      </c>
      <c r="F921" s="10" t="s">
        <v>517</v>
      </c>
      <c r="G921" s="12" t="str">
        <f>_xlfn.XLOOKUP(Sales_Transactions!$F921,Products!$A$2:$A$151,Products!$B$2:$B$151,"missing product")</f>
        <v>Local Farm Fresh Fruits Combo v3</v>
      </c>
      <c r="H921" s="12" t="str">
        <f>_xlfn.XLOOKUP(Sales_Transactions!$F921,Table9[Product_ID],Table9[Category],"Missing Catogory")</f>
        <v>Fruits</v>
      </c>
      <c r="I921" s="12" t="s">
        <v>297</v>
      </c>
      <c r="J921" s="12" t="str">
        <f>_xlfn.XLOOKUP(Sales_Transactions!$I921,Store!$A$2:$A$181,Store!$B$2:$B$181,"Missing Store")</f>
        <v>FreshMart Kochi Circle</v>
      </c>
      <c r="K921" s="12" t="str">
        <f>_xlfn.XLOOKUP(Sales_Transactions!$I921,Store!$A$2:$A$181,Store!$D$2:$D$181,"East")</f>
        <v>South</v>
      </c>
      <c r="L921" s="12" t="s">
        <v>1714</v>
      </c>
      <c r="M921" s="12" t="s">
        <v>5067</v>
      </c>
      <c r="N921" s="12" t="str">
        <f>_xlfn.XLOOKUP(Sales_Transactions!$L921,Table12[Employee_ID],Table12[Department],"Missing Department")</f>
        <v>Sales</v>
      </c>
      <c r="O921" s="12">
        <v>2</v>
      </c>
      <c r="P921" s="13">
        <v>404.97</v>
      </c>
      <c r="Q921" s="12">
        <v>5</v>
      </c>
      <c r="R921" s="13">
        <v>40.5</v>
      </c>
      <c r="S921" s="13">
        <v>884.86</v>
      </c>
      <c r="T921" s="13">
        <v>682.48</v>
      </c>
      <c r="U921" s="13">
        <v>202.38</v>
      </c>
      <c r="V921" s="12" t="s">
        <v>133</v>
      </c>
      <c r="W921" s="12" t="s">
        <v>24</v>
      </c>
      <c r="X921" s="12" t="s">
        <v>25</v>
      </c>
      <c r="Y921" s="12" t="s">
        <v>1463</v>
      </c>
      <c r="Z921" s="12" t="s">
        <v>27</v>
      </c>
    </row>
    <row r="922" spans="1:26" x14ac:dyDescent="0.3">
      <c r="A922" s="14" t="s">
        <v>2179</v>
      </c>
      <c r="B922" s="15">
        <v>45839</v>
      </c>
      <c r="C922" s="16" t="s">
        <v>1702</v>
      </c>
      <c r="D922" s="16" t="str">
        <f>_xlfn.XLOOKUP(Sales_Transactions!$C922,Customer!$A$2:$A$701,Customer!$B$2:$B$701,"Missing")</f>
        <v>Gopal Krishnan</v>
      </c>
      <c r="E922" s="38" t="str">
        <f>_xlfn.XLOOKUP(Table14[[#This Row],[Customer_ID]],Table10[Customer_ID],Table10[Membership],"Missing Membership")</f>
        <v>Silver</v>
      </c>
      <c r="F922" s="14" t="s">
        <v>529</v>
      </c>
      <c r="G922" s="16" t="str">
        <f>_xlfn.XLOOKUP(Sales_Transactions!$F922,Products!$A$2:$A$151,Products!$B$2:$B$151,"missing product")</f>
        <v>Cadbury Biscuits Pack</v>
      </c>
      <c r="H922" s="16" t="str">
        <f>_xlfn.XLOOKUP(Sales_Transactions!$F922,Table9[Product_ID],Table9[Category],"Missing Catogory")</f>
        <v>Snacks</v>
      </c>
      <c r="I922" s="16" t="s">
        <v>1232</v>
      </c>
      <c r="J922" s="16" t="str">
        <f>_xlfn.XLOOKUP(Sales_Transactions!$I922,Store!$A$2:$A$181,Store!$B$2:$B$181,"Missing Store")</f>
        <v>FreshMart Tiruppur Towers</v>
      </c>
      <c r="K922" s="16" t="str">
        <f>_xlfn.XLOOKUP(Sales_Transactions!$I922,Store!$A$2:$A$181,Store!$D$2:$D$181,"East")</f>
        <v>South</v>
      </c>
      <c r="L922" s="16" t="s">
        <v>847</v>
      </c>
      <c r="M922" s="16" t="s">
        <v>6135</v>
      </c>
      <c r="N922" s="16" t="str">
        <f>_xlfn.XLOOKUP(Sales_Transactions!$L922,Table12[Employee_ID],Table12[Department],"Missing Department")</f>
        <v>Billing</v>
      </c>
      <c r="O922" s="16">
        <v>1</v>
      </c>
      <c r="P922" s="17">
        <v>125.15</v>
      </c>
      <c r="Q922" s="16">
        <v>0</v>
      </c>
      <c r="R922" s="17">
        <v>0</v>
      </c>
      <c r="S922" s="17">
        <v>125.15</v>
      </c>
      <c r="T922" s="17">
        <v>95.7</v>
      </c>
      <c r="U922" s="17">
        <v>29.45</v>
      </c>
      <c r="V922" s="16" t="s">
        <v>133</v>
      </c>
      <c r="W922" s="16" t="s">
        <v>24</v>
      </c>
      <c r="X922" s="16" t="s">
        <v>25</v>
      </c>
      <c r="Y922" s="16" t="s">
        <v>406</v>
      </c>
      <c r="Z922" s="16" t="s">
        <v>49</v>
      </c>
    </row>
    <row r="923" spans="1:26" x14ac:dyDescent="0.3">
      <c r="A923" s="10" t="s">
        <v>2180</v>
      </c>
      <c r="B923" s="11">
        <v>45873</v>
      </c>
      <c r="C923" s="12" t="s">
        <v>2181</v>
      </c>
      <c r="D923" s="12" t="str">
        <f>_xlfn.XLOOKUP(Sales_Transactions!$C923,Customer!$A$2:$A$701,Customer!$B$2:$B$701,"Missing")</f>
        <v>Yamuna Gupta</v>
      </c>
      <c r="E923" s="39" t="str">
        <f>_xlfn.XLOOKUP(Table14[[#This Row],[Customer_ID]],Table10[Customer_ID],Table10[Membership],"Missing Membership")</f>
        <v>Bronze</v>
      </c>
      <c r="F923" s="10" t="s">
        <v>280</v>
      </c>
      <c r="G923" s="12" t="str">
        <f>_xlfn.XLOOKUP(Sales_Transactions!$F923,Products!$A$2:$A$151,Products!$B$2:$B$151,"missing product")</f>
        <v>Nescafe Coffee 500g</v>
      </c>
      <c r="H923" s="12" t="str">
        <f>_xlfn.XLOOKUP(Sales_Transactions!$F923,Table9[Product_ID],Table9[Category],"Missing Catogory")</f>
        <v>Beverages</v>
      </c>
      <c r="I923" s="12" t="s">
        <v>90</v>
      </c>
      <c r="J923" s="12" t="str">
        <f>_xlfn.XLOOKUP(Sales_Transactions!$I923,Store!$A$2:$A$181,Store!$B$2:$B$181,"Missing Store")</f>
        <v>FreshMart Tiruppur Market</v>
      </c>
      <c r="K923" s="12" t="str">
        <f>_xlfn.XLOOKUP(Sales_Transactions!$I923,Store!$A$2:$A$181,Store!$D$2:$D$181,"East")</f>
        <v>South</v>
      </c>
      <c r="L923" s="12" t="s">
        <v>91</v>
      </c>
      <c r="M923" s="12" t="s">
        <v>6361</v>
      </c>
      <c r="N923" s="12" t="str">
        <f>_xlfn.XLOOKUP(Sales_Transactions!$L923,Table12[Employee_ID],Table12[Department],"Missing Department")</f>
        <v>Sales</v>
      </c>
      <c r="O923" s="12">
        <v>2</v>
      </c>
      <c r="P923" s="13">
        <v>124.84</v>
      </c>
      <c r="Q923" s="12">
        <v>0</v>
      </c>
      <c r="R923" s="13">
        <v>0</v>
      </c>
      <c r="S923" s="13">
        <v>249.68</v>
      </c>
      <c r="T923" s="13">
        <v>194.7</v>
      </c>
      <c r="U923" s="13">
        <v>54.98</v>
      </c>
      <c r="V923" s="12" t="s">
        <v>133</v>
      </c>
      <c r="W923" s="12" t="s">
        <v>24</v>
      </c>
      <c r="X923" s="12" t="s">
        <v>25</v>
      </c>
      <c r="Y923" s="12" t="s">
        <v>1270</v>
      </c>
      <c r="Z923" s="12" t="s">
        <v>49</v>
      </c>
    </row>
    <row r="924" spans="1:26" x14ac:dyDescent="0.3">
      <c r="A924" s="14" t="s">
        <v>2182</v>
      </c>
      <c r="B924" s="15">
        <v>46005</v>
      </c>
      <c r="C924" s="16" t="s">
        <v>2183</v>
      </c>
      <c r="D924" s="16" t="str">
        <f>_xlfn.XLOOKUP(Sales_Transactions!$C924,Customer!$A$2:$A$701,Customer!$B$2:$B$701,"Missing")</f>
        <v>Bhavani Pillai</v>
      </c>
      <c r="E924" s="38" t="str">
        <f>_xlfn.XLOOKUP(Table14[[#This Row],[Customer_ID]],Table10[Customer_ID],Table10[Membership],"Missing Membership")</f>
        <v>Bronze</v>
      </c>
      <c r="F924" s="14" t="s">
        <v>264</v>
      </c>
      <c r="G924" s="16" t="str">
        <f>_xlfn.XLOOKUP(Sales_Transactions!$F924,Products!$A$2:$A$151,Products!$B$2:$B$151,"missing product")</f>
        <v>Nescafe Soft Drinks Pack</v>
      </c>
      <c r="H924" s="16" t="str">
        <f>_xlfn.XLOOKUP(Sales_Transactions!$F924,Table9[Product_ID],Table9[Category],"Missing Catogory")</f>
        <v>Beverages</v>
      </c>
      <c r="I924" s="16" t="s">
        <v>856</v>
      </c>
      <c r="J924" s="16" t="str">
        <f>_xlfn.XLOOKUP(Sales_Transactions!$I924,Store!$A$2:$A$181,Store!$B$2:$B$181,"Missing Store")</f>
        <v>FreshMart Madurai Market</v>
      </c>
      <c r="K924" s="16" t="str">
        <f>_xlfn.XLOOKUP(Sales_Transactions!$I924,Store!$A$2:$A$181,Store!$D$2:$D$181,"East")</f>
        <v>South</v>
      </c>
      <c r="L924" s="16" t="s">
        <v>121</v>
      </c>
      <c r="M924" s="16" t="s">
        <v>6355</v>
      </c>
      <c r="N924" s="16" t="str">
        <f>_xlfn.XLOOKUP(Sales_Transactions!$L924,Table12[Employee_ID],Table12[Department],"Missing Department")</f>
        <v>Store Manager</v>
      </c>
      <c r="O924" s="16">
        <v>2</v>
      </c>
      <c r="P924" s="17">
        <v>383.51</v>
      </c>
      <c r="Q924" s="16">
        <v>10</v>
      </c>
      <c r="R924" s="17">
        <v>76.7</v>
      </c>
      <c r="S924" s="17">
        <v>793.87</v>
      </c>
      <c r="T924" s="17">
        <v>571.79999999999995</v>
      </c>
      <c r="U924" s="17">
        <v>222.07</v>
      </c>
      <c r="V924" s="16" t="s">
        <v>133</v>
      </c>
      <c r="W924" s="16" t="s">
        <v>24</v>
      </c>
      <c r="X924" s="16" t="s">
        <v>25</v>
      </c>
      <c r="Y924" s="16" t="s">
        <v>635</v>
      </c>
      <c r="Z924" s="16" t="s">
        <v>27</v>
      </c>
    </row>
    <row r="925" spans="1:26" x14ac:dyDescent="0.3">
      <c r="A925" s="10" t="s">
        <v>2193</v>
      </c>
      <c r="B925" s="11">
        <v>45902</v>
      </c>
      <c r="C925" s="12" t="s">
        <v>185</v>
      </c>
      <c r="D925" s="12" t="str">
        <f>_xlfn.XLOOKUP(Sales_Transactions!$C925,Customer!$A$2:$A$701,Customer!$B$2:$B$701,"Missing")</f>
        <v>Ovi Devi</v>
      </c>
      <c r="E925" s="39" t="str">
        <f>_xlfn.XLOOKUP(Table14[[#This Row],[Customer_ID]],Table10[Customer_ID],Table10[Membership],"Missing Membership")</f>
        <v>Gold</v>
      </c>
      <c r="F925" s="10" t="s">
        <v>1149</v>
      </c>
      <c r="G925" s="12" t="str">
        <f>_xlfn.XLOOKUP(Sales_Transactions!$F925,Products!$A$2:$A$151,Products!$B$2:$B$151,"missing product")</f>
        <v>Patanjali Shampoo 1kg</v>
      </c>
      <c r="H925" s="12" t="str">
        <f>_xlfn.XLOOKUP(Sales_Transactions!$F925,Table9[Product_ID],Table9[Category],"Missing Catogory")</f>
        <v>Personal Care</v>
      </c>
      <c r="I925" s="12" t="s">
        <v>1308</v>
      </c>
      <c r="J925" s="12" t="str">
        <f>_xlfn.XLOOKUP(Sales_Transactions!$I925,Store!$A$2:$A$181,Store!$B$2:$B$181,"Missing Store")</f>
        <v>FreshMart Mysuru Heights</v>
      </c>
      <c r="K925" s="12" t="str">
        <f>_xlfn.XLOOKUP(Sales_Transactions!$I925,Store!$A$2:$A$181,Store!$D$2:$D$181,"East")</f>
        <v>South</v>
      </c>
      <c r="L925" s="12" t="s">
        <v>765</v>
      </c>
      <c r="M925" s="12" t="s">
        <v>5185</v>
      </c>
      <c r="N925" s="12" t="str">
        <f>_xlfn.XLOOKUP(Sales_Transactions!$L925,Table12[Employee_ID],Table12[Department],"Missing Department")</f>
        <v>Cashier</v>
      </c>
      <c r="O925" s="12">
        <v>4</v>
      </c>
      <c r="P925" s="13">
        <v>504.35</v>
      </c>
      <c r="Q925" s="12">
        <v>5</v>
      </c>
      <c r="R925" s="13">
        <v>100.87</v>
      </c>
      <c r="S925" s="13">
        <v>1916.53</v>
      </c>
      <c r="T925" s="13">
        <v>1347.2</v>
      </c>
      <c r="U925" s="13">
        <v>569.33000000000004</v>
      </c>
      <c r="V925" s="12" t="s">
        <v>133</v>
      </c>
      <c r="W925" s="12" t="s">
        <v>24</v>
      </c>
      <c r="X925" s="12" t="s">
        <v>25</v>
      </c>
      <c r="Y925" s="12" t="s">
        <v>2194</v>
      </c>
      <c r="Z925" s="12" t="s">
        <v>49</v>
      </c>
    </row>
    <row r="926" spans="1:26" x14ac:dyDescent="0.3">
      <c r="A926" s="14" t="s">
        <v>2195</v>
      </c>
      <c r="B926" s="15">
        <v>45930</v>
      </c>
      <c r="C926" s="16" t="s">
        <v>642</v>
      </c>
      <c r="D926" s="16" t="str">
        <f>_xlfn.XLOOKUP(Sales_Transactions!$C926,Customer!$A$2:$A$701,Customer!$B$2:$B$701,"Missing")</f>
        <v>Sangeetha Pandian</v>
      </c>
      <c r="E926" s="38" t="str">
        <f>_xlfn.XLOOKUP(Table14[[#This Row],[Customer_ID]],Table10[Customer_ID],Table10[Membership],"Missing Membership")</f>
        <v>Silver</v>
      </c>
      <c r="F926" s="14" t="s">
        <v>679</v>
      </c>
      <c r="G926" s="16" t="str">
        <f>_xlfn.XLOOKUP(Sales_Transactions!$F926,Products!$A$2:$A$151,Products!$B$2:$B$151,"missing product")</f>
        <v>Aachi Ponni Rice 1kg</v>
      </c>
      <c r="H926" s="16" t="str">
        <f>_xlfn.XLOOKUP(Sales_Transactions!$F926,Table9[Product_ID],Table9[Category],"Missing Catogory")</f>
        <v>Rice</v>
      </c>
      <c r="I926" s="16" t="s">
        <v>85</v>
      </c>
      <c r="J926" s="16" t="str">
        <f>_xlfn.XLOOKUP(Sales_Transactions!$I926,Store!$A$2:$A$181,Store!$B$2:$B$181,"Missing Store")</f>
        <v>FreshMart Salem Crossing</v>
      </c>
      <c r="K926" s="16" t="str">
        <f>_xlfn.XLOOKUP(Sales_Transactions!$I926,Store!$A$2:$A$181,Store!$D$2:$D$181,"East")</f>
        <v>South</v>
      </c>
      <c r="L926" s="16" t="s">
        <v>2196</v>
      </c>
      <c r="M926" s="16" t="s">
        <v>6224</v>
      </c>
      <c r="N926" s="16" t="str">
        <f>_xlfn.XLOOKUP(Sales_Transactions!$L926,Table12[Employee_ID],Table12[Department],"Missing Department")</f>
        <v>Cashier</v>
      </c>
      <c r="O926" s="16">
        <v>4</v>
      </c>
      <c r="P926" s="17">
        <v>157.97999999999999</v>
      </c>
      <c r="Q926" s="16">
        <v>5</v>
      </c>
      <c r="R926" s="17">
        <v>31.6</v>
      </c>
      <c r="S926" s="17">
        <v>600.32000000000005</v>
      </c>
      <c r="T926" s="17">
        <v>551.79999999999995</v>
      </c>
      <c r="U926" s="17">
        <v>48.52</v>
      </c>
      <c r="V926" s="16" t="s">
        <v>133</v>
      </c>
      <c r="W926" s="16" t="s">
        <v>24</v>
      </c>
      <c r="X926" s="16" t="s">
        <v>25</v>
      </c>
      <c r="Y926" s="16" t="s">
        <v>2197</v>
      </c>
      <c r="Z926" s="16" t="s">
        <v>49</v>
      </c>
    </row>
    <row r="927" spans="1:26" x14ac:dyDescent="0.3">
      <c r="A927" s="10" t="s">
        <v>2206</v>
      </c>
      <c r="B927" s="11">
        <v>45827</v>
      </c>
      <c r="C927" s="12" t="s">
        <v>2207</v>
      </c>
      <c r="D927" s="12" t="str">
        <f>_xlfn.XLOOKUP(Sales_Transactions!$C927,Customer!$A$2:$A$701,Customer!$B$2:$B$701,"Missing")</f>
        <v>Banu Menon</v>
      </c>
      <c r="E927" s="39" t="str">
        <f>_xlfn.XLOOKUP(Table14[[#This Row],[Customer_ID]],Table10[Customer_ID],Table10[Membership],"Missing Membership")</f>
        <v>Bronze</v>
      </c>
      <c r="F927" s="10" t="s">
        <v>881</v>
      </c>
      <c r="G927" s="12" t="str">
        <f>_xlfn.XLOOKUP(Sales_Transactions!$F927,Products!$A$2:$A$151,Products!$B$2:$B$151,"missing product")</f>
        <v>Cadbury Namkeen Pack</v>
      </c>
      <c r="H927" s="12" t="str">
        <f>_xlfn.XLOOKUP(Sales_Transactions!$F927,Table9[Product_ID],Table9[Category],"Missing Catogory")</f>
        <v>Snacks</v>
      </c>
      <c r="I927" s="12" t="s">
        <v>380</v>
      </c>
      <c r="J927" s="12" t="str">
        <f>_xlfn.XLOOKUP(Sales_Transactions!$I927,Store!$A$2:$A$181,Store!$B$2:$B$181,"Missing Store")</f>
        <v>FreshMart Ahmedabad Complex</v>
      </c>
      <c r="K927" s="12" t="str">
        <f>_xlfn.XLOOKUP(Sales_Transactions!$I927,Store!$A$2:$A$181,Store!$D$2:$D$181,"East")</f>
        <v>South</v>
      </c>
      <c r="L927" s="12" t="s">
        <v>2208</v>
      </c>
      <c r="M927" s="12" t="s">
        <v>6217</v>
      </c>
      <c r="N927" s="12" t="str">
        <f>_xlfn.XLOOKUP(Sales_Transactions!$L927,Table12[Employee_ID],Table12[Department],"Missing Department")</f>
        <v>Inventory</v>
      </c>
      <c r="O927" s="12">
        <v>4</v>
      </c>
      <c r="P927" s="13">
        <v>262.77</v>
      </c>
      <c r="Q927" s="12">
        <v>0</v>
      </c>
      <c r="R927" s="13">
        <v>0</v>
      </c>
      <c r="S927" s="13">
        <v>1051.08</v>
      </c>
      <c r="T927" s="13">
        <v>778.56</v>
      </c>
      <c r="U927" s="13">
        <v>272.52</v>
      </c>
      <c r="V927" s="12" t="s">
        <v>133</v>
      </c>
      <c r="W927" s="12" t="s">
        <v>24</v>
      </c>
      <c r="X927" s="12" t="s">
        <v>25</v>
      </c>
      <c r="Y927" s="12" t="s">
        <v>211</v>
      </c>
      <c r="Z927" s="12" t="s">
        <v>49</v>
      </c>
    </row>
    <row r="928" spans="1:26" x14ac:dyDescent="0.3">
      <c r="A928" s="14" t="s">
        <v>2209</v>
      </c>
      <c r="B928" s="15">
        <v>46067</v>
      </c>
      <c r="C928" s="16" t="s">
        <v>1085</v>
      </c>
      <c r="D928" s="16" t="str">
        <f>_xlfn.XLOOKUP(Sales_Transactions!$C928,Customer!$A$2:$A$701,Customer!$B$2:$B$701,"Missing")</f>
        <v>Janani Selvam</v>
      </c>
      <c r="E928" s="38" t="str">
        <f>_xlfn.XLOOKUP(Table14[[#This Row],[Customer_ID]],Table10[Customer_ID],Table10[Membership],"Missing Membership")</f>
        <v>Gold</v>
      </c>
      <c r="F928" s="14" t="s">
        <v>44</v>
      </c>
      <c r="G928" s="16" t="str">
        <f>_xlfn.XLOOKUP(Sales_Transactions!$F928,Products!$A$2:$A$151,Products!$B$2:$B$151,"missing product")</f>
        <v>Britannia Buns 2kg</v>
      </c>
      <c r="H928" s="16" t="str">
        <f>_xlfn.XLOOKUP(Sales_Transactions!$F928,Table9[Product_ID],Table9[Category],"Missing Catogory")</f>
        <v>Bakery</v>
      </c>
      <c r="I928" s="16" t="s">
        <v>876</v>
      </c>
      <c r="J928" s="16" t="str">
        <f>_xlfn.XLOOKUP(Sales_Transactions!$I928,Store!$A$2:$A$181,Store!$B$2:$B$181,"Missing Store")</f>
        <v>FreshMart Pune Heights</v>
      </c>
      <c r="K928" s="16" t="str">
        <f>_xlfn.XLOOKUP(Sales_Transactions!$I928,Store!$A$2:$A$181,Store!$D$2:$D$181,"East")</f>
        <v>West</v>
      </c>
      <c r="L928" s="16" t="s">
        <v>877</v>
      </c>
      <c r="M928" s="16" t="s">
        <v>6405</v>
      </c>
      <c r="N928" s="16" t="str">
        <f>_xlfn.XLOOKUP(Sales_Transactions!$L928,Table12[Employee_ID],Table12[Department],"Missing Department")</f>
        <v>Cashier</v>
      </c>
      <c r="O928" s="16">
        <v>6</v>
      </c>
      <c r="P928" s="17">
        <v>456.77</v>
      </c>
      <c r="Q928" s="16">
        <v>15</v>
      </c>
      <c r="R928" s="17">
        <v>411.09</v>
      </c>
      <c r="S928" s="17">
        <v>2678.96</v>
      </c>
      <c r="T928" s="17">
        <v>1419.24</v>
      </c>
      <c r="U928" s="17">
        <v>1259.72</v>
      </c>
      <c r="V928" s="16" t="s">
        <v>133</v>
      </c>
      <c r="W928" s="16" t="s">
        <v>24</v>
      </c>
      <c r="X928" s="16" t="s">
        <v>25</v>
      </c>
      <c r="Y928" s="16" t="s">
        <v>796</v>
      </c>
      <c r="Z928" s="16" t="s">
        <v>27</v>
      </c>
    </row>
    <row r="929" spans="1:26" x14ac:dyDescent="0.3">
      <c r="A929" s="10" t="s">
        <v>2218</v>
      </c>
      <c r="B929" s="11">
        <v>45954</v>
      </c>
      <c r="C929" s="12" t="s">
        <v>2219</v>
      </c>
      <c r="D929" s="12" t="str">
        <f>_xlfn.XLOOKUP(Sales_Transactions!$C929,Customer!$A$2:$A$701,Customer!$B$2:$B$701,"Missing")</f>
        <v>Venkat Chettiar</v>
      </c>
      <c r="E929" s="39" t="str">
        <f>_xlfn.XLOOKUP(Table14[[#This Row],[Customer_ID]],Table10[Customer_ID],Table10[Membership],"Missing Membership")</f>
        <v>Silver</v>
      </c>
      <c r="F929" s="10" t="s">
        <v>337</v>
      </c>
      <c r="G929" s="12" t="str">
        <f>_xlfn.XLOOKUP(Sales_Transactions!$F929,Products!$A$2:$A$151,Products!$B$2:$B$151,"missing product")</f>
        <v>Dove Shampoo 500g</v>
      </c>
      <c r="H929" s="12" t="str">
        <f>_xlfn.XLOOKUP(Sales_Transactions!$F929,Table9[Product_ID],Table9[Category],"Missing Catogory")</f>
        <v>Personal Care</v>
      </c>
      <c r="I929" s="12" t="s">
        <v>2220</v>
      </c>
      <c r="J929" s="12" t="str">
        <f>_xlfn.XLOOKUP(Sales_Transactions!$I929,Store!$A$2:$A$181,Store!$B$2:$B$181,"Missing Store")</f>
        <v>FreshMart Chandigarh Hub</v>
      </c>
      <c r="K929" s="12" t="str">
        <f>_xlfn.XLOOKUP(Sales_Transactions!$I929,Store!$A$2:$A$181,Store!$D$2:$D$181,"East")</f>
        <v>North</v>
      </c>
      <c r="L929" s="12" t="s">
        <v>1100</v>
      </c>
      <c r="M929" s="12" t="s">
        <v>6409</v>
      </c>
      <c r="N929" s="12" t="str">
        <f>_xlfn.XLOOKUP(Sales_Transactions!$L929,Table12[Employee_ID],Table12[Department],"Missing Department")</f>
        <v>Inventory</v>
      </c>
      <c r="O929" s="12">
        <v>3</v>
      </c>
      <c r="P929" s="13">
        <v>186.38</v>
      </c>
      <c r="Q929" s="12">
        <v>0</v>
      </c>
      <c r="R929" s="13">
        <v>0</v>
      </c>
      <c r="S929" s="13">
        <v>559.14</v>
      </c>
      <c r="T929" s="13">
        <v>406.98</v>
      </c>
      <c r="U929" s="13">
        <v>152.16</v>
      </c>
      <c r="V929" s="12" t="s">
        <v>133</v>
      </c>
      <c r="W929" s="12" t="s">
        <v>24</v>
      </c>
      <c r="X929" s="12" t="s">
        <v>25</v>
      </c>
      <c r="Y929" s="12" t="s">
        <v>772</v>
      </c>
      <c r="Z929" s="12" t="s">
        <v>49</v>
      </c>
    </row>
    <row r="930" spans="1:26" x14ac:dyDescent="0.3">
      <c r="A930" s="14" t="s">
        <v>2236</v>
      </c>
      <c r="B930" s="15">
        <v>45779</v>
      </c>
      <c r="C930" s="16" t="s">
        <v>2237</v>
      </c>
      <c r="D930" s="16" t="str">
        <f>_xlfn.XLOOKUP(Sales_Transactions!$C930,Customer!$A$2:$A$701,Customer!$B$2:$B$701,"Missing")</f>
        <v>Lakshmi Chandran</v>
      </c>
      <c r="E930" s="38" t="str">
        <f>_xlfn.XLOOKUP(Table14[[#This Row],[Customer_ID]],Table10[Customer_ID],Table10[Membership],"Missing Membership")</f>
        <v>Silver</v>
      </c>
      <c r="F930" s="14" t="s">
        <v>453</v>
      </c>
      <c r="G930" s="16" t="str">
        <f>_xlfn.XLOOKUP(Sales_Transactions!$F930,Products!$A$2:$A$151,Products!$B$2:$B$151,"missing product")</f>
        <v>Local Farm Fresh Vegetables 250ml v2</v>
      </c>
      <c r="H930" s="16" t="str">
        <f>_xlfn.XLOOKUP(Sales_Transactions!$F930,Table9[Product_ID],Table9[Category],"Missing Catogory")</f>
        <v>Vegetables</v>
      </c>
      <c r="I930" s="16" t="s">
        <v>794</v>
      </c>
      <c r="J930" s="16" t="str">
        <f>_xlfn.XLOOKUP(Sales_Transactions!$I930,Store!$A$2:$A$181,Store!$B$2:$B$181,"Missing Store")</f>
        <v>FreshMart Bengaluru Market</v>
      </c>
      <c r="K930" s="16" t="str">
        <f>_xlfn.XLOOKUP(Sales_Transactions!$I930,Store!$A$2:$A$181,Store!$D$2:$D$181,"East")</f>
        <v>South</v>
      </c>
      <c r="L930" s="16" t="s">
        <v>991</v>
      </c>
      <c r="M930" s="16" t="s">
        <v>6343</v>
      </c>
      <c r="N930" s="16" t="str">
        <f>_xlfn.XLOOKUP(Sales_Transactions!$L930,Table12[Employee_ID],Table12[Department],"Missing Department")</f>
        <v>Store Manager</v>
      </c>
      <c r="O930" s="16">
        <v>2</v>
      </c>
      <c r="P930" s="17">
        <v>365.92</v>
      </c>
      <c r="Q930" s="16">
        <v>0</v>
      </c>
      <c r="R930" s="17">
        <v>0</v>
      </c>
      <c r="S930" s="17">
        <v>731.84</v>
      </c>
      <c r="T930" s="17">
        <v>620.76</v>
      </c>
      <c r="U930" s="17">
        <v>111.08</v>
      </c>
      <c r="V930" s="16" t="s">
        <v>133</v>
      </c>
      <c r="W930" s="16" t="s">
        <v>24</v>
      </c>
      <c r="X930" s="16" t="s">
        <v>25</v>
      </c>
      <c r="Y930" s="16" t="s">
        <v>250</v>
      </c>
      <c r="Z930" s="16" t="s">
        <v>49</v>
      </c>
    </row>
    <row r="931" spans="1:26" x14ac:dyDescent="0.3">
      <c r="A931" s="10" t="s">
        <v>2246</v>
      </c>
      <c r="B931" s="11">
        <v>45914</v>
      </c>
      <c r="C931" s="12" t="s">
        <v>1348</v>
      </c>
      <c r="D931" s="12" t="str">
        <f>_xlfn.XLOOKUP(Sales_Transactions!$C931,Customer!$A$2:$A$701,Customer!$B$2:$B$701,"Missing")</f>
        <v>Padma Naicker</v>
      </c>
      <c r="E931" s="39" t="str">
        <f>_xlfn.XLOOKUP(Table14[[#This Row],[Customer_ID]],Table10[Customer_ID],Table10[Membership],"Missing Membership")</f>
        <v>Silver</v>
      </c>
      <c r="F931" s="10" t="s">
        <v>1268</v>
      </c>
      <c r="G931" s="12" t="str">
        <f>_xlfn.XLOOKUP(Sales_Transactions!$F931,Products!$A$2:$A$151,Products!$B$2:$B$151,"missing product")</f>
        <v>Aachi Ponni Rice 1kg v2</v>
      </c>
      <c r="H931" s="12" t="str">
        <f>_xlfn.XLOOKUP(Sales_Transactions!$F931,Table9[Product_ID],Table9[Category],"Missing Catogory")</f>
        <v>Rice</v>
      </c>
      <c r="I931" s="12" t="s">
        <v>321</v>
      </c>
      <c r="J931" s="12" t="str">
        <f>_xlfn.XLOOKUP(Sales_Transactions!$I931,Store!$A$2:$A$181,Store!$B$2:$B$181,"Missing Store")</f>
        <v>FreshMart Coimbatore Main Road</v>
      </c>
      <c r="K931" s="12" t="str">
        <f>_xlfn.XLOOKUP(Sales_Transactions!$I931,Store!$A$2:$A$181,Store!$D$2:$D$181,"East")</f>
        <v>South</v>
      </c>
      <c r="L931" s="12" t="s">
        <v>322</v>
      </c>
      <c r="M931" s="12" t="s">
        <v>6311</v>
      </c>
      <c r="N931" s="12" t="str">
        <f>_xlfn.XLOOKUP(Sales_Transactions!$L931,Table12[Employee_ID],Table12[Department],"Missing Department")</f>
        <v>Sales</v>
      </c>
      <c r="O931" s="12">
        <v>1</v>
      </c>
      <c r="P931" s="13">
        <v>236.56</v>
      </c>
      <c r="Q931" s="12">
        <v>10</v>
      </c>
      <c r="R931" s="13">
        <v>23.66</v>
      </c>
      <c r="S931" s="13">
        <v>244.83</v>
      </c>
      <c r="T931" s="13">
        <v>211.73</v>
      </c>
      <c r="U931" s="13">
        <v>33.1</v>
      </c>
      <c r="V931" s="12" t="s">
        <v>133</v>
      </c>
      <c r="W931" s="12" t="s">
        <v>24</v>
      </c>
      <c r="X931" s="12" t="s">
        <v>25</v>
      </c>
      <c r="Y931" s="12" t="s">
        <v>2228</v>
      </c>
      <c r="Z931" s="12" t="s">
        <v>27</v>
      </c>
    </row>
    <row r="932" spans="1:26" x14ac:dyDescent="0.3">
      <c r="A932" s="14" t="s">
        <v>2269</v>
      </c>
      <c r="B932" s="15">
        <v>45882</v>
      </c>
      <c r="C932" s="16" t="s">
        <v>394</v>
      </c>
      <c r="D932" s="16" t="str">
        <f>_xlfn.XLOOKUP(Sales_Transactions!$C932,Customer!$A$2:$A$701,Customer!$B$2:$B$701,"Missing")</f>
        <v>Dinesh Kumar</v>
      </c>
      <c r="E932" s="38" t="str">
        <f>_xlfn.XLOOKUP(Table14[[#This Row],[Customer_ID]],Table10[Customer_ID],Table10[Membership],"Missing Membership")</f>
        <v>Silver</v>
      </c>
      <c r="F932" s="14" t="s">
        <v>147</v>
      </c>
      <c r="G932" s="16" t="str">
        <f>_xlfn.XLOOKUP(Sales_Transactions!$F932,Products!$A$2:$A$151,Products!$B$2:$B$151,"missing product")</f>
        <v>Pepsi Tea 200g</v>
      </c>
      <c r="H932" s="16" t="str">
        <f>_xlfn.XLOOKUP(Sales_Transactions!$F932,Table9[Product_ID],Table9[Category],"Missing Catogory")</f>
        <v>Beverages</v>
      </c>
      <c r="I932" s="16" t="s">
        <v>2005</v>
      </c>
      <c r="J932" s="16" t="str">
        <f>_xlfn.XLOOKUP(Sales_Transactions!$I932,Store!$A$2:$A$181,Store!$B$2:$B$181,"Missing Store")</f>
        <v>FreshMart Surat Junction</v>
      </c>
      <c r="K932" s="16" t="str">
        <f>_xlfn.XLOOKUP(Sales_Transactions!$I932,Store!$A$2:$A$181,Store!$D$2:$D$181,"East")</f>
        <v>West</v>
      </c>
      <c r="L932" s="16" t="s">
        <v>1169</v>
      </c>
      <c r="M932" s="16" t="s">
        <v>6141</v>
      </c>
      <c r="N932" s="16" t="str">
        <f>_xlfn.XLOOKUP(Sales_Transactions!$L932,Table12[Employee_ID],Table12[Department],"Missing Department")</f>
        <v>Inventory</v>
      </c>
      <c r="O932" s="16">
        <v>5</v>
      </c>
      <c r="P932" s="17">
        <v>332.73</v>
      </c>
      <c r="Q932" s="16">
        <v>20</v>
      </c>
      <c r="R932" s="17">
        <v>332.73</v>
      </c>
      <c r="S932" s="17">
        <v>1330.92</v>
      </c>
      <c r="T932" s="17">
        <v>1306.0999999999999</v>
      </c>
      <c r="U932" s="17">
        <v>24.82</v>
      </c>
      <c r="V932" s="16" t="s">
        <v>133</v>
      </c>
      <c r="W932" s="16" t="s">
        <v>24</v>
      </c>
      <c r="X932" s="16" t="s">
        <v>25</v>
      </c>
      <c r="Y932" s="16" t="s">
        <v>1525</v>
      </c>
      <c r="Z932" s="16" t="s">
        <v>49</v>
      </c>
    </row>
    <row r="933" spans="1:26" x14ac:dyDescent="0.3">
      <c r="A933" s="10" t="s">
        <v>2270</v>
      </c>
      <c r="B933" s="11">
        <v>45956</v>
      </c>
      <c r="C933" s="12" t="s">
        <v>2099</v>
      </c>
      <c r="D933" s="12" t="str">
        <f>_xlfn.XLOOKUP(Sales_Transactions!$C933,Customer!$A$2:$A$701,Customer!$B$2:$B$701,"Missing")</f>
        <v>Gopal Velan</v>
      </c>
      <c r="E933" s="39" t="str">
        <f>_xlfn.XLOOKUP(Table14[[#This Row],[Customer_ID]],Table10[Customer_ID],Table10[Membership],"Missing Membership")</f>
        <v>Gold</v>
      </c>
      <c r="F933" s="10" t="s">
        <v>349</v>
      </c>
      <c r="G933" s="12" t="str">
        <f>_xlfn.XLOOKUP(Sales_Transactions!$F933,Products!$A$2:$A$151,Products!$B$2:$B$151,"missing product")</f>
        <v>Himalaya Skin Care Combo</v>
      </c>
      <c r="H933" s="12" t="str">
        <f>_xlfn.XLOOKUP(Sales_Transactions!$F933,Table9[Product_ID],Table9[Category],"Missing Catogory")</f>
        <v>Personal Care</v>
      </c>
      <c r="I933" s="12" t="s">
        <v>575</v>
      </c>
      <c r="J933" s="12" t="str">
        <f>_xlfn.XLOOKUP(Sales_Transactions!$I933,Store!$A$2:$A$181,Store!$B$2:$B$181,"Missing Store")</f>
        <v>FreshMart Ahmedabad Arcade</v>
      </c>
      <c r="K933" s="12" t="str">
        <f>_xlfn.XLOOKUP(Sales_Transactions!$I933,Store!$A$2:$A$181,Store!$D$2:$D$181,"East")</f>
        <v>West</v>
      </c>
      <c r="L933" s="12" t="s">
        <v>1150</v>
      </c>
      <c r="M933" s="12" t="s">
        <v>6406</v>
      </c>
      <c r="N933" s="12" t="str">
        <f>_xlfn.XLOOKUP(Sales_Transactions!$L933,Table12[Employee_ID],Table12[Department],"Missing Department")</f>
        <v>Cashier</v>
      </c>
      <c r="O933" s="12">
        <v>6</v>
      </c>
      <c r="P933" s="13">
        <v>449.18</v>
      </c>
      <c r="Q933" s="12">
        <v>0</v>
      </c>
      <c r="R933" s="13">
        <v>0</v>
      </c>
      <c r="S933" s="13">
        <v>3099.34</v>
      </c>
      <c r="T933" s="13">
        <v>1953.66</v>
      </c>
      <c r="U933" s="13">
        <v>1145.68</v>
      </c>
      <c r="V933" s="12" t="s">
        <v>133</v>
      </c>
      <c r="W933" s="12" t="s">
        <v>24</v>
      </c>
      <c r="X933" s="12" t="s">
        <v>55</v>
      </c>
      <c r="Y933" s="12" t="s">
        <v>1276</v>
      </c>
      <c r="Z933" s="12" t="s">
        <v>27</v>
      </c>
    </row>
    <row r="934" spans="1:26" x14ac:dyDescent="0.3">
      <c r="A934" s="14" t="s">
        <v>2282</v>
      </c>
      <c r="B934" s="15">
        <v>45829</v>
      </c>
      <c r="C934" s="16" t="s">
        <v>1135</v>
      </c>
      <c r="D934" s="16" t="str">
        <f>_xlfn.XLOOKUP(Sales_Transactions!$C934,Customer!$A$2:$A$701,Customer!$B$2:$B$701,"Missing")</f>
        <v>Nirmala Achari</v>
      </c>
      <c r="E934" s="38" t="str">
        <f>_xlfn.XLOOKUP(Table14[[#This Row],[Customer_ID]],Table10[Customer_ID],Table10[Membership],"Missing Membership")</f>
        <v>Bronze</v>
      </c>
      <c r="F934" s="14" t="s">
        <v>1666</v>
      </c>
      <c r="G934" s="16" t="str">
        <f>_xlfn.XLOOKUP(Sales_Transactions!$F934,Products!$A$2:$A$151,Products!$B$2:$B$151,"missing product")</f>
        <v>Harpic Dishwash Combo</v>
      </c>
      <c r="H934" s="16" t="str">
        <f>_xlfn.XLOOKUP(Sales_Transactions!$F934,Table9[Product_ID],Table9[Category],"Missing Catogory")</f>
        <v>Cleaning</v>
      </c>
      <c r="I934" s="16" t="s">
        <v>851</v>
      </c>
      <c r="J934" s="16" t="str">
        <f>_xlfn.XLOOKUP(Sales_Transactions!$I934,Store!$A$2:$A$181,Store!$B$2:$B$181,"Missing Store")</f>
        <v>FreshMart Erode Extension</v>
      </c>
      <c r="K934" s="16" t="str">
        <f>_xlfn.XLOOKUP(Sales_Transactions!$I934,Store!$A$2:$A$181,Store!$D$2:$D$181,"East")</f>
        <v>South</v>
      </c>
      <c r="L934" s="16" t="s">
        <v>852</v>
      </c>
      <c r="M934" s="16" t="s">
        <v>6310</v>
      </c>
      <c r="N934" s="16" t="str">
        <f>_xlfn.XLOOKUP(Sales_Transactions!$L934,Table12[Employee_ID],Table12[Department],"Missing Department")</f>
        <v>Operations</v>
      </c>
      <c r="O934" s="16">
        <v>4</v>
      </c>
      <c r="P934" s="17">
        <v>242.22</v>
      </c>
      <c r="Q934" s="16">
        <v>0</v>
      </c>
      <c r="R934" s="17">
        <v>0</v>
      </c>
      <c r="S934" s="17">
        <v>1114.21</v>
      </c>
      <c r="T934" s="17">
        <v>744.16</v>
      </c>
      <c r="U934" s="17">
        <v>370.05</v>
      </c>
      <c r="V934" s="16" t="s">
        <v>133</v>
      </c>
      <c r="W934" s="16" t="s">
        <v>24</v>
      </c>
      <c r="X934" s="16" t="s">
        <v>33</v>
      </c>
      <c r="Y934" s="16" t="s">
        <v>2021</v>
      </c>
      <c r="Z934" s="16" t="s">
        <v>27</v>
      </c>
    </row>
    <row r="935" spans="1:26" x14ac:dyDescent="0.3">
      <c r="A935" s="10" t="s">
        <v>2289</v>
      </c>
      <c r="B935" s="11">
        <v>46020</v>
      </c>
      <c r="C935" s="12" t="s">
        <v>289</v>
      </c>
      <c r="D935" s="12" t="str">
        <f>_xlfn.XLOOKUP(Sales_Transactions!$C935,Customer!$A$2:$A$701,Customer!$B$2:$B$701,"Missing")</f>
        <v>Dhanush Mudaliar</v>
      </c>
      <c r="E935" s="39" t="str">
        <f>_xlfn.XLOOKUP(Table14[[#This Row],[Customer_ID]],Table10[Customer_ID],Table10[Membership],"Missing Membership")</f>
        <v>Gold</v>
      </c>
      <c r="F935" s="10" t="s">
        <v>469</v>
      </c>
      <c r="G935" s="12" t="str">
        <f>_xlfn.XLOOKUP(Sales_Transactions!$F935,Products!$A$2:$A$151,Products!$B$2:$B$151,"missing product")</f>
        <v>Harvest Gold Buns Combo</v>
      </c>
      <c r="H935" s="12" t="str">
        <f>_xlfn.XLOOKUP(Sales_Transactions!$F935,Table9[Product_ID],Table9[Category],"Missing Catogory")</f>
        <v>Bakery</v>
      </c>
      <c r="I935" s="12" t="s">
        <v>973</v>
      </c>
      <c r="J935" s="12" t="str">
        <f>_xlfn.XLOOKUP(Sales_Transactions!$I935,Store!$A$2:$A$181,Store!$B$2:$B$181,"Missing Store")</f>
        <v>FreshMart Pune Junction</v>
      </c>
      <c r="K935" s="12" t="str">
        <f>_xlfn.XLOOKUP(Sales_Transactions!$I935,Store!$A$2:$A$181,Store!$D$2:$D$181,"East")</f>
        <v>West</v>
      </c>
      <c r="L935" s="12" t="s">
        <v>974</v>
      </c>
      <c r="M935" s="12" t="s">
        <v>6390</v>
      </c>
      <c r="N935" s="12" t="str">
        <f>_xlfn.XLOOKUP(Sales_Transactions!$L935,Table12[Employee_ID],Table12[Department],"Missing Department")</f>
        <v>Cashier</v>
      </c>
      <c r="O935" s="12">
        <v>8</v>
      </c>
      <c r="P935" s="13">
        <v>677.38</v>
      </c>
      <c r="Q935" s="12">
        <v>0</v>
      </c>
      <c r="R935" s="13">
        <v>0</v>
      </c>
      <c r="S935" s="13">
        <v>5419.04</v>
      </c>
      <c r="T935" s="13">
        <v>2749.2</v>
      </c>
      <c r="U935" s="13">
        <v>2669.84</v>
      </c>
      <c r="V935" s="12" t="s">
        <v>133</v>
      </c>
      <c r="W935" s="12" t="s">
        <v>345</v>
      </c>
      <c r="X935" s="12" t="s">
        <v>25</v>
      </c>
      <c r="Y935" s="12" t="s">
        <v>299</v>
      </c>
      <c r="Z935" s="12" t="s">
        <v>49</v>
      </c>
    </row>
    <row r="936" spans="1:26" x14ac:dyDescent="0.3">
      <c r="A936" s="14" t="s">
        <v>2299</v>
      </c>
      <c r="B936" s="15">
        <v>45984</v>
      </c>
      <c r="C936" s="16" t="s">
        <v>1440</v>
      </c>
      <c r="D936" s="16" t="str">
        <f>_xlfn.XLOOKUP(Sales_Transactions!$C936,Customer!$A$2:$A$701,Customer!$B$2:$B$701,"Missing")</f>
        <v>Pandi Naidu</v>
      </c>
      <c r="E936" s="38" t="str">
        <f>_xlfn.XLOOKUP(Table14[[#This Row],[Customer_ID]],Table10[Customer_ID],Table10[Membership],"Missing Membership")</f>
        <v xml:space="preserve"> Gold</v>
      </c>
      <c r="F936" s="14" t="s">
        <v>855</v>
      </c>
      <c r="G936" s="16" t="str">
        <f>_xlfn.XLOOKUP(Sales_Transactions!$F936,Products!$A$2:$A$151,Products!$B$2:$B$151,"missing product")</f>
        <v>Vim Kitchenware 1kg</v>
      </c>
      <c r="H936" s="16" t="str">
        <f>_xlfn.XLOOKUP(Sales_Transactions!$F936,Table9[Product_ID],Table9[Category],"Missing Catogory")</f>
        <v>Household</v>
      </c>
      <c r="I936" s="16" t="s">
        <v>1109</v>
      </c>
      <c r="J936" s="16" t="str">
        <f>_xlfn.XLOOKUP(Sales_Transactions!$I936,Store!$A$2:$A$181,Store!$B$2:$B$181,"Missing Store")</f>
        <v>FreshMart Tiruppur Colony</v>
      </c>
      <c r="K936" s="16" t="str">
        <f>_xlfn.XLOOKUP(Sales_Transactions!$I936,Store!$A$2:$A$181,Store!$D$2:$D$181,"East")</f>
        <v>South</v>
      </c>
      <c r="L936" s="16" t="s">
        <v>2023</v>
      </c>
      <c r="M936" s="16" t="s">
        <v>6395</v>
      </c>
      <c r="N936" s="16" t="str">
        <f>_xlfn.XLOOKUP(Sales_Transactions!$L936,Table12[Employee_ID],Table12[Department],"Missing Department")</f>
        <v>Cashier</v>
      </c>
      <c r="O936" s="16">
        <v>5</v>
      </c>
      <c r="P936" s="17">
        <v>308.2</v>
      </c>
      <c r="Q936" s="16">
        <v>20</v>
      </c>
      <c r="R936" s="17">
        <v>308.2</v>
      </c>
      <c r="S936" s="17">
        <v>1417.72</v>
      </c>
      <c r="T936" s="17">
        <v>1031.5</v>
      </c>
      <c r="U936" s="17">
        <v>386.22</v>
      </c>
      <c r="V936" s="16" t="s">
        <v>133</v>
      </c>
      <c r="W936" s="16" t="s">
        <v>24</v>
      </c>
      <c r="X936" s="16" t="s">
        <v>25</v>
      </c>
      <c r="Y936" s="16" t="s">
        <v>817</v>
      </c>
      <c r="Z936" s="16" t="s">
        <v>27</v>
      </c>
    </row>
    <row r="937" spans="1:26" x14ac:dyDescent="0.3">
      <c r="A937" s="10" t="s">
        <v>2315</v>
      </c>
      <c r="B937" s="11">
        <v>45786</v>
      </c>
      <c r="C937" s="12" t="s">
        <v>2316</v>
      </c>
      <c r="D937" s="12" t="str">
        <f>_xlfn.XLOOKUP(Sales_Transactions!$C937,Customer!$A$2:$A$701,Customer!$B$2:$B$701,"Missing")</f>
        <v>Dhanya Murugan</v>
      </c>
      <c r="E937" s="39" t="str">
        <f>_xlfn.XLOOKUP(Table14[[#This Row],[Customer_ID]],Table10[Customer_ID],Table10[Membership],"Missing Membership")</f>
        <v>Bronze</v>
      </c>
      <c r="F937" s="10" t="s">
        <v>113</v>
      </c>
      <c r="G937" s="12" t="str">
        <f>_xlfn.XLOOKUP(Sales_Transactions!$F937,Products!$A$2:$A$151,Products!$B$2:$B$151,"missing product")</f>
        <v>Aachi Powdered Spices Pack</v>
      </c>
      <c r="H937" s="12" t="str">
        <f>_xlfn.XLOOKUP(Sales_Transactions!$F937,Table9[Product_ID],Table9[Category],"Missing Catogory")</f>
        <v>Masala</v>
      </c>
      <c r="I937" s="12" t="s">
        <v>437</v>
      </c>
      <c r="J937" s="12" t="str">
        <f>_xlfn.XLOOKUP(Sales_Transactions!$I937,Store!$A$2:$A$181,Store!$B$2:$B$181,"Missing Store")</f>
        <v>FreshMart Tiruppur Extension</v>
      </c>
      <c r="K937" s="12" t="str">
        <f>_xlfn.XLOOKUP(Sales_Transactions!$I937,Store!$A$2:$A$181,Store!$D$2:$D$181,"East")</f>
        <v>South</v>
      </c>
      <c r="L937" s="12" t="s">
        <v>109</v>
      </c>
      <c r="M937" s="12" t="s">
        <v>5493</v>
      </c>
      <c r="N937" s="12" t="str">
        <f>_xlfn.XLOOKUP(Sales_Transactions!$L937,Table12[Employee_ID],Table12[Department],"Missing Department")</f>
        <v>Store Manager</v>
      </c>
      <c r="O937" s="12">
        <v>3</v>
      </c>
      <c r="P937" s="13">
        <v>253.11</v>
      </c>
      <c r="Q937" s="12">
        <v>0</v>
      </c>
      <c r="R937" s="13">
        <v>0</v>
      </c>
      <c r="S937" s="13">
        <v>759.33</v>
      </c>
      <c r="T937" s="13">
        <v>572.22</v>
      </c>
      <c r="U937" s="13">
        <v>187.11</v>
      </c>
      <c r="V937" s="12" t="s">
        <v>133</v>
      </c>
      <c r="W937" s="12" t="s">
        <v>24</v>
      </c>
      <c r="X937" s="12" t="s">
        <v>25</v>
      </c>
      <c r="Y937" s="12" t="s">
        <v>484</v>
      </c>
      <c r="Z937" s="12" t="s">
        <v>49</v>
      </c>
    </row>
    <row r="938" spans="1:26" x14ac:dyDescent="0.3">
      <c r="A938" s="14" t="s">
        <v>2337</v>
      </c>
      <c r="B938" s="15">
        <v>45993</v>
      </c>
      <c r="C938" s="16" t="s">
        <v>2338</v>
      </c>
      <c r="D938" s="16" t="str">
        <f>_xlfn.XLOOKUP(Sales_Transactions!$C938,Customer!$A$2:$A$701,Customer!$B$2:$B$701,"Missing")</f>
        <v>Hemalatha Naicker</v>
      </c>
      <c r="E938" s="38" t="str">
        <f>_xlfn.XLOOKUP(Table14[[#This Row],[Customer_ID]],Table10[Customer_ID],Table10[Membership],"Missing Membership")</f>
        <v>Bronze</v>
      </c>
      <c r="F938" s="14" t="s">
        <v>186</v>
      </c>
      <c r="G938" s="16" t="str">
        <f>_xlfn.XLOOKUP(Sales_Transactions!$F938,Products!$A$2:$A$151,Products!$B$2:$B$151,"missing product")</f>
        <v>Bisleri Soft Drinks 2kg</v>
      </c>
      <c r="H938" s="16" t="str">
        <f>_xlfn.XLOOKUP(Sales_Transactions!$F938,Table9[Product_ID],Table9[Category],"Missing Catogory")</f>
        <v>Beverages</v>
      </c>
      <c r="I938" s="16" t="s">
        <v>790</v>
      </c>
      <c r="J938" s="16" t="str">
        <f>_xlfn.XLOOKUP(Sales_Transactions!$I938,Store!$A$2:$A$181,Store!$B$2:$B$181,"Missing Store")</f>
        <v>FreshMart Jaipur Junction</v>
      </c>
      <c r="K938" s="16" t="str">
        <f>_xlfn.XLOOKUP(Sales_Transactions!$I938,Store!$A$2:$A$181,Store!$D$2:$D$181,"East")</f>
        <v>North</v>
      </c>
      <c r="L938" s="16" t="s">
        <v>906</v>
      </c>
      <c r="M938" s="16" t="s">
        <v>6179</v>
      </c>
      <c r="N938" s="16" t="str">
        <f>_xlfn.XLOOKUP(Sales_Transactions!$L938,Table12[Employee_ID],Table12[Department],"Missing Department")</f>
        <v>Sales</v>
      </c>
      <c r="O938" s="16">
        <v>4</v>
      </c>
      <c r="P938" s="17">
        <v>217.42</v>
      </c>
      <c r="Q938" s="16">
        <v>20</v>
      </c>
      <c r="R938" s="17">
        <v>173.94</v>
      </c>
      <c r="S938" s="17">
        <v>695.74</v>
      </c>
      <c r="T938" s="17">
        <v>708.12</v>
      </c>
      <c r="U938" s="17">
        <v>-12.38</v>
      </c>
      <c r="V938" s="16" t="s">
        <v>133</v>
      </c>
      <c r="W938" s="16" t="s">
        <v>24</v>
      </c>
      <c r="X938" s="16" t="s">
        <v>25</v>
      </c>
      <c r="Y938" s="16" t="s">
        <v>2339</v>
      </c>
      <c r="Z938" s="16" t="s">
        <v>49</v>
      </c>
    </row>
    <row r="939" spans="1:26" x14ac:dyDescent="0.3">
      <c r="A939" s="10" t="s">
        <v>2355</v>
      </c>
      <c r="B939" s="11">
        <v>45927</v>
      </c>
      <c r="C939" s="12" t="s">
        <v>1562</v>
      </c>
      <c r="D939" s="12" t="str">
        <f>_xlfn.XLOOKUP(Sales_Transactions!$C939,Customer!$A$2:$A$701,Customer!$B$2:$B$701,"Missing")</f>
        <v>Hariharan Gounder</v>
      </c>
      <c r="E939" s="39" t="str">
        <f>_xlfn.XLOOKUP(Table14[[#This Row],[Customer_ID]],Table10[Customer_ID],Table10[Membership],"Missing Membership")</f>
        <v>Gold</v>
      </c>
      <c r="F939" s="10" t="s">
        <v>793</v>
      </c>
      <c r="G939" s="12" t="str">
        <f>_xlfn.XLOOKUP(Sales_Transactions!$F939,Products!$A$2:$A$151,Products!$B$2:$B$151,"missing product")</f>
        <v>Vim Toilet Cleaner 200g</v>
      </c>
      <c r="H939" s="12" t="str">
        <f>_xlfn.XLOOKUP(Sales_Transactions!$F939,Table9[Product_ID],Table9[Category],"Missing Catogory")</f>
        <v>Cleaning</v>
      </c>
      <c r="I939" s="12" t="s">
        <v>503</v>
      </c>
      <c r="J939" s="12" t="str">
        <f>_xlfn.XLOOKUP(Sales_Transactions!$I939,Store!$A$2:$A$181,Store!$B$2:$B$181,"Missing Store")</f>
        <v>FreshMart Nagpur Plaza</v>
      </c>
      <c r="K939" s="12" t="str">
        <f>_xlfn.XLOOKUP(Sales_Transactions!$I939,Store!$A$2:$A$181,Store!$D$2:$D$181,"East")</f>
        <v>West</v>
      </c>
      <c r="L939" s="12" t="s">
        <v>1633</v>
      </c>
      <c r="M939" s="12" t="s">
        <v>4705</v>
      </c>
      <c r="N939" s="12" t="str">
        <f>_xlfn.XLOOKUP(Sales_Transactions!$L939,Table12[Employee_ID],Table12[Department],"Missing Department")</f>
        <v>Sales</v>
      </c>
      <c r="O939" s="12">
        <v>4</v>
      </c>
      <c r="P939" s="13">
        <v>176.45</v>
      </c>
      <c r="Q939" s="12">
        <v>0</v>
      </c>
      <c r="R939" s="13">
        <v>0</v>
      </c>
      <c r="S939" s="13">
        <v>811.67</v>
      </c>
      <c r="T939" s="13">
        <v>497.32</v>
      </c>
      <c r="U939" s="13">
        <v>314.35000000000002</v>
      </c>
      <c r="V939" s="12" t="s">
        <v>133</v>
      </c>
      <c r="W939" s="12" t="s">
        <v>24</v>
      </c>
      <c r="X939" s="12" t="s">
        <v>55</v>
      </c>
      <c r="Y939" s="12" t="s">
        <v>1354</v>
      </c>
      <c r="Z939" s="12" t="s">
        <v>27</v>
      </c>
    </row>
    <row r="940" spans="1:26" x14ac:dyDescent="0.3">
      <c r="A940" s="14" t="s">
        <v>2357</v>
      </c>
      <c r="B940" s="15">
        <v>45968</v>
      </c>
      <c r="C940" s="16" t="s">
        <v>2358</v>
      </c>
      <c r="D940" s="16" t="str">
        <f>_xlfn.XLOOKUP(Sales_Transactions!$C940,Customer!$A$2:$A$701,Customer!$B$2:$B$701,"Missing")</f>
        <v>Elango Rao</v>
      </c>
      <c r="E940" s="38" t="str">
        <f>_xlfn.XLOOKUP(Table14[[#This Row],[Customer_ID]],Table10[Customer_ID],Table10[Membership],"Missing Membership")</f>
        <v>Silver</v>
      </c>
      <c r="F940" s="14" t="s">
        <v>113</v>
      </c>
      <c r="G940" s="16" t="str">
        <f>_xlfn.XLOOKUP(Sales_Transactions!$F940,Products!$A$2:$A$151,Products!$B$2:$B$151,"missing product")</f>
        <v>Aachi Powdered Spices Pack</v>
      </c>
      <c r="H940" s="16" t="str">
        <f>_xlfn.XLOOKUP(Sales_Transactions!$F940,Table9[Product_ID],Table9[Category],"Missing Catogory")</f>
        <v>Masala</v>
      </c>
      <c r="I940" s="16" t="s">
        <v>1246</v>
      </c>
      <c r="J940" s="16" t="str">
        <f>_xlfn.XLOOKUP(Sales_Transactions!$I940,Store!$A$2:$A$181,Store!$B$2:$B$181,"Missing Store")</f>
        <v>FreshMart Bengaluru Junction</v>
      </c>
      <c r="K940" s="16" t="str">
        <f>_xlfn.XLOOKUP(Sales_Transactions!$I940,Store!$A$2:$A$181,Store!$D$2:$D$181,"East")</f>
        <v>South</v>
      </c>
      <c r="L940" s="16" t="s">
        <v>1247</v>
      </c>
      <c r="M940" s="16" t="s">
        <v>5199</v>
      </c>
      <c r="N940" s="16" t="str">
        <f>_xlfn.XLOOKUP(Sales_Transactions!$L940,Table12[Employee_ID],Table12[Department],"Missing Department")</f>
        <v>Sales</v>
      </c>
      <c r="O940" s="16">
        <v>4</v>
      </c>
      <c r="P940" s="17">
        <v>253.11</v>
      </c>
      <c r="Q940" s="16">
        <v>5</v>
      </c>
      <c r="R940" s="17">
        <v>50.62</v>
      </c>
      <c r="S940" s="17">
        <v>961.82</v>
      </c>
      <c r="T940" s="17">
        <v>762.96</v>
      </c>
      <c r="U940" s="17">
        <v>198.86</v>
      </c>
      <c r="V940" s="16" t="s">
        <v>133</v>
      </c>
      <c r="W940" s="16" t="s">
        <v>24</v>
      </c>
      <c r="X940" s="16" t="s">
        <v>33</v>
      </c>
      <c r="Y940" s="16" t="s">
        <v>1737</v>
      </c>
      <c r="Z940" s="16" t="s">
        <v>49</v>
      </c>
    </row>
    <row r="941" spans="1:26" x14ac:dyDescent="0.3">
      <c r="A941" s="10" t="s">
        <v>2382</v>
      </c>
      <c r="B941" s="11">
        <v>45998</v>
      </c>
      <c r="C941" s="12" t="s">
        <v>2383</v>
      </c>
      <c r="D941" s="12" t="str">
        <f>_xlfn.XLOOKUP(Sales_Transactions!$C941,Customer!$A$2:$A$701,Customer!$B$2:$B$701,"Missing")</f>
        <v>Prasath Selvam</v>
      </c>
      <c r="E941" s="39" t="str">
        <f>_xlfn.XLOOKUP(Table14[[#This Row],[Customer_ID]],Table10[Customer_ID],Table10[Membership],"Missing Membership")</f>
        <v>Bronze</v>
      </c>
      <c r="F941" s="10" t="s">
        <v>141</v>
      </c>
      <c r="G941" s="12" t="str">
        <f>_xlfn.XLOOKUP(Sales_Transactions!$F941,Products!$A$2:$A$151,Products!$B$2:$B$151,"missing product")</f>
        <v>Britannia Buns 2kg v2</v>
      </c>
      <c r="H941" s="12" t="str">
        <f>_xlfn.XLOOKUP(Sales_Transactions!$F941,Table9[Product_ID],Table9[Category],"Missing Catogory")</f>
        <v>Bakery</v>
      </c>
      <c r="I941" s="12" t="s">
        <v>1156</v>
      </c>
      <c r="J941" s="12" t="str">
        <f>_xlfn.XLOOKUP(Sales_Transactions!$I941,Store!$A$2:$A$181,Store!$B$2:$B$181,"Missing Store")</f>
        <v>FreshMart Madurai Colony</v>
      </c>
      <c r="K941" s="12" t="str">
        <f>_xlfn.XLOOKUP(Sales_Transactions!$I941,Store!$A$2:$A$181,Store!$D$2:$D$181,"East")</f>
        <v>South</v>
      </c>
      <c r="L941" s="12" t="s">
        <v>1157</v>
      </c>
      <c r="M941" s="12" t="s">
        <v>6358</v>
      </c>
      <c r="N941" s="12" t="str">
        <f>_xlfn.XLOOKUP(Sales_Transactions!$L941,Table12[Employee_ID],Table12[Department],"Missing Department")</f>
        <v>Store Manager</v>
      </c>
      <c r="O941" s="12">
        <v>1</v>
      </c>
      <c r="P941" s="13">
        <v>437.49</v>
      </c>
      <c r="Q941" s="12">
        <v>0</v>
      </c>
      <c r="R941" s="13">
        <v>0</v>
      </c>
      <c r="S941" s="13">
        <v>503.11</v>
      </c>
      <c r="T941" s="13">
        <v>265.44</v>
      </c>
      <c r="U941" s="13">
        <v>237.67</v>
      </c>
      <c r="V941" s="12" t="s">
        <v>133</v>
      </c>
      <c r="W941" s="12" t="s">
        <v>24</v>
      </c>
      <c r="X941" s="12" t="s">
        <v>25</v>
      </c>
      <c r="Y941" s="12" t="s">
        <v>2041</v>
      </c>
      <c r="Z941" s="12" t="s">
        <v>27</v>
      </c>
    </row>
    <row r="942" spans="1:26" x14ac:dyDescent="0.3">
      <c r="A942" s="14" t="s">
        <v>2412</v>
      </c>
      <c r="B942" s="15">
        <v>46090</v>
      </c>
      <c r="C942" s="16" t="s">
        <v>2413</v>
      </c>
      <c r="D942" s="16" t="str">
        <f>_xlfn.XLOOKUP(Sales_Transactions!$C942,Customer!$A$2:$A$701,Customer!$B$2:$B$701,"Missing")</f>
        <v>Dhanush Raj</v>
      </c>
      <c r="E942" s="38" t="str">
        <f>_xlfn.XLOOKUP(Table14[[#This Row],[Customer_ID]],Table10[Customer_ID],Table10[Membership],"Missing Membership")</f>
        <v>Bronze</v>
      </c>
      <c r="F942" s="14" t="s">
        <v>264</v>
      </c>
      <c r="G942" s="16" t="str">
        <f>_xlfn.XLOOKUP(Sales_Transactions!$F942,Products!$A$2:$A$151,Products!$B$2:$B$151,"missing product")</f>
        <v>Nescafe Soft Drinks Pack</v>
      </c>
      <c r="H942" s="16" t="str">
        <f>_xlfn.XLOOKUP(Sales_Transactions!$F942,Table9[Product_ID],Table9[Category],"Missing Catogory")</f>
        <v>Beverages</v>
      </c>
      <c r="I942" s="16" t="s">
        <v>291</v>
      </c>
      <c r="J942" s="16" t="str">
        <f>_xlfn.XLOOKUP(Sales_Transactions!$I942,Store!$A$2:$A$181,Store!$B$2:$B$181,"Missing Store")</f>
        <v>FreshMart Chennai Main Road</v>
      </c>
      <c r="K942" s="16" t="str">
        <f>_xlfn.XLOOKUP(Sales_Transactions!$I942,Store!$A$2:$A$181,Store!$D$2:$D$181,"East")</f>
        <v>South</v>
      </c>
      <c r="L942" s="16" t="s">
        <v>2414</v>
      </c>
      <c r="M942" s="16" t="s">
        <v>6377</v>
      </c>
      <c r="N942" s="16" t="str">
        <f>_xlfn.XLOOKUP(Sales_Transactions!$L942,Table12[Employee_ID],Table12[Department],"Missing Department")</f>
        <v>Sales</v>
      </c>
      <c r="O942" s="16">
        <v>3</v>
      </c>
      <c r="P942" s="17">
        <v>383.51</v>
      </c>
      <c r="Q942" s="16">
        <v>5</v>
      </c>
      <c r="R942" s="17">
        <v>57.53</v>
      </c>
      <c r="S942" s="17">
        <v>1093</v>
      </c>
      <c r="T942" s="17">
        <v>857.7</v>
      </c>
      <c r="U942" s="17">
        <v>235.3</v>
      </c>
      <c r="V942" s="16" t="s">
        <v>133</v>
      </c>
      <c r="W942" s="16" t="s">
        <v>24</v>
      </c>
      <c r="X942" s="16" t="s">
        <v>25</v>
      </c>
      <c r="Y942" s="16" t="s">
        <v>2259</v>
      </c>
      <c r="Z942" s="16" t="s">
        <v>49</v>
      </c>
    </row>
    <row r="943" spans="1:26" x14ac:dyDescent="0.3">
      <c r="A943" s="10" t="s">
        <v>2418</v>
      </c>
      <c r="B943" s="11">
        <v>45955</v>
      </c>
      <c r="C943" s="12" t="s">
        <v>1944</v>
      </c>
      <c r="D943" s="12" t="str">
        <f>_xlfn.XLOOKUP(Sales_Transactions!$C943,Customer!$A$2:$A$701,Customer!$B$2:$B$701,"Missing")</f>
        <v>Jaya Naicker</v>
      </c>
      <c r="E943" s="39" t="str">
        <f>_xlfn.XLOOKUP(Table14[[#This Row],[Customer_ID]],Table10[Customer_ID],Table10[Membership],"Missing Membership")</f>
        <v>Gold</v>
      </c>
      <c r="F943" s="10" t="s">
        <v>220</v>
      </c>
      <c r="G943" s="12" t="str">
        <f>_xlfn.XLOOKUP(Sales_Transactions!$F943,Products!$A$2:$A$151,Products!$B$2:$B$151,"missing product")</f>
        <v>Amul Paneer 250ml</v>
      </c>
      <c r="H943" s="12" t="str">
        <f>_xlfn.XLOOKUP(Sales_Transactions!$F943,Table9[Product_ID],Table9[Category],"Missing Catogory")</f>
        <v>Bakery</v>
      </c>
      <c r="I943" s="12" t="s">
        <v>1063</v>
      </c>
      <c r="J943" s="12" t="str">
        <f>_xlfn.XLOOKUP(Sales_Transactions!$I943,Store!$A$2:$A$181,Store!$B$2:$B$181,"Missing Store")</f>
        <v>FreshMart Salem Complex</v>
      </c>
      <c r="K943" s="12" t="str">
        <f>_xlfn.XLOOKUP(Sales_Transactions!$I943,Store!$A$2:$A$181,Store!$D$2:$D$181,"East")</f>
        <v>South</v>
      </c>
      <c r="L943" s="12" t="s">
        <v>1064</v>
      </c>
      <c r="M943" s="12" t="s">
        <v>6322</v>
      </c>
      <c r="N943" s="12" t="str">
        <f>_xlfn.XLOOKUP(Sales_Transactions!$L943,Table12[Employee_ID],Table12[Department],"Missing Department")</f>
        <v>Sales</v>
      </c>
      <c r="O943" s="12">
        <v>7</v>
      </c>
      <c r="P943" s="13">
        <v>359.38</v>
      </c>
      <c r="Q943" s="12">
        <v>0</v>
      </c>
      <c r="R943" s="13">
        <v>0</v>
      </c>
      <c r="S943" s="13">
        <v>2893.01</v>
      </c>
      <c r="T943" s="13">
        <v>1436.89</v>
      </c>
      <c r="U943" s="13">
        <v>1456.12</v>
      </c>
      <c r="V943" s="12" t="s">
        <v>133</v>
      </c>
      <c r="W943" s="12" t="s">
        <v>24</v>
      </c>
      <c r="X943" s="12" t="s">
        <v>55</v>
      </c>
      <c r="Y943" s="12" t="s">
        <v>2336</v>
      </c>
      <c r="Z943" s="12" t="s">
        <v>27</v>
      </c>
    </row>
    <row r="944" spans="1:26" x14ac:dyDescent="0.3">
      <c r="A944" s="14" t="s">
        <v>2420</v>
      </c>
      <c r="B944" s="15">
        <v>45878</v>
      </c>
      <c r="C944" s="16" t="s">
        <v>408</v>
      </c>
      <c r="D944" s="16" t="str">
        <f>_xlfn.XLOOKUP(Sales_Transactions!$C944,Customer!$A$2:$A$701,Customer!$B$2:$B$701,"Missing")</f>
        <v>Gokul Naidu</v>
      </c>
      <c r="E944" s="38" t="str">
        <f>_xlfn.XLOOKUP(Table14[[#This Row],[Customer_ID]],Table10[Customer_ID],Table10[Membership],"Missing Membership")</f>
        <v>Silver</v>
      </c>
      <c r="F944" s="14" t="s">
        <v>707</v>
      </c>
      <c r="G944" s="16" t="str">
        <f>_xlfn.XLOOKUP(Sales_Transactions!$F944,Products!$A$2:$A$151,Products!$B$2:$B$151,"missing product")</f>
        <v>Lays Chocolates Combo</v>
      </c>
      <c r="H944" s="16" t="str">
        <f>_xlfn.XLOOKUP(Sales_Transactions!$F944,Table9[Product_ID],Table9[Category],"Missing Catogory")</f>
        <v>Snacks</v>
      </c>
      <c r="I944" s="16" t="s">
        <v>114</v>
      </c>
      <c r="J944" s="16" t="str">
        <f>_xlfn.XLOOKUP(Sales_Transactions!$I944,Store!$A$2:$A$181,Store!$B$2:$B$181,"Missing Store")</f>
        <v>FreshMart Chennai Crossing</v>
      </c>
      <c r="K944" s="16" t="str">
        <f>_xlfn.XLOOKUP(Sales_Transactions!$I944,Store!$A$2:$A$181,Store!$D$2:$D$181,"East")</f>
        <v>South</v>
      </c>
      <c r="L944" s="16" t="s">
        <v>115</v>
      </c>
      <c r="M944" s="16" t="s">
        <v>6229</v>
      </c>
      <c r="N944" s="16" t="str">
        <f>_xlfn.XLOOKUP(Sales_Transactions!$L944,Table12[Employee_ID],Table12[Department],"Missing Department")</f>
        <v>Sales</v>
      </c>
      <c r="O944" s="16">
        <v>5</v>
      </c>
      <c r="P944" s="17">
        <v>474.19</v>
      </c>
      <c r="Q944" s="16">
        <v>20</v>
      </c>
      <c r="R944" s="17">
        <v>474.19</v>
      </c>
      <c r="S944" s="17">
        <v>2181.27</v>
      </c>
      <c r="T944" s="17">
        <v>1719.45</v>
      </c>
      <c r="U944" s="17">
        <v>461.82</v>
      </c>
      <c r="V944" s="16" t="s">
        <v>133</v>
      </c>
      <c r="W944" s="16" t="s">
        <v>24</v>
      </c>
      <c r="X944" s="16" t="s">
        <v>25</v>
      </c>
      <c r="Y944" s="16" t="s">
        <v>2421</v>
      </c>
      <c r="Z944" s="16" t="s">
        <v>27</v>
      </c>
    </row>
    <row r="945" spans="1:26" x14ac:dyDescent="0.3">
      <c r="A945" s="10" t="s">
        <v>2435</v>
      </c>
      <c r="B945" s="11">
        <v>46081</v>
      </c>
      <c r="C945" s="12" t="s">
        <v>1234</v>
      </c>
      <c r="D945" s="12" t="str">
        <f>_xlfn.XLOOKUP(Sales_Transactions!$C945,Customer!$A$2:$A$701,Customer!$B$2:$B$701,"Missing")</f>
        <v>Sudha Menon</v>
      </c>
      <c r="E945" s="39" t="str">
        <f>_xlfn.XLOOKUP(Table14[[#This Row],[Customer_ID]],Table10[Customer_ID],Table10[Membership],"Missing Membership")</f>
        <v>Silver</v>
      </c>
      <c r="F945" s="10" t="s">
        <v>1188</v>
      </c>
      <c r="G945" s="12" t="str">
        <f>_xlfn.XLOOKUP(Sales_Transactions!$F945,Products!$A$2:$A$151,Products!$B$2:$B$151,"missing product")</f>
        <v>Aachi Ponni Rice 250ml</v>
      </c>
      <c r="H945" s="12" t="str">
        <f>_xlfn.XLOOKUP(Sales_Transactions!$F945,Table9[Product_ID],Table9[Category],"Missing Catogory")</f>
        <v>Rice</v>
      </c>
      <c r="I945" s="12" t="s">
        <v>1288</v>
      </c>
      <c r="J945" s="12" t="str">
        <f>_xlfn.XLOOKUP(Sales_Transactions!$I945,Store!$A$2:$A$181,Store!$B$2:$B$181,"Missing Store")</f>
        <v>FreshMart Mumbai Towers</v>
      </c>
      <c r="K945" s="12" t="str">
        <f>_xlfn.XLOOKUP(Sales_Transactions!$I945,Store!$A$2:$A$181,Store!$D$2:$D$181,"East")</f>
        <v>West</v>
      </c>
      <c r="L945" s="12" t="s">
        <v>835</v>
      </c>
      <c r="M945" s="12" t="s">
        <v>6073</v>
      </c>
      <c r="N945" s="12" t="str">
        <f>_xlfn.XLOOKUP(Sales_Transactions!$L945,Table12[Employee_ID],Table12[Department],"Missing Department")</f>
        <v>Store Manager</v>
      </c>
      <c r="O945" s="12">
        <v>4</v>
      </c>
      <c r="P945" s="13">
        <v>188.64</v>
      </c>
      <c r="Q945" s="12">
        <v>0</v>
      </c>
      <c r="R945" s="13">
        <v>0</v>
      </c>
      <c r="S945" s="13">
        <v>867.74</v>
      </c>
      <c r="T945" s="13">
        <v>633.12</v>
      </c>
      <c r="U945" s="13">
        <v>234.62</v>
      </c>
      <c r="V945" s="12" t="s">
        <v>133</v>
      </c>
      <c r="W945" s="12" t="s">
        <v>24</v>
      </c>
      <c r="X945" s="12" t="s">
        <v>55</v>
      </c>
      <c r="Y945" s="12" t="s">
        <v>2388</v>
      </c>
      <c r="Z945" s="12" t="s">
        <v>27</v>
      </c>
    </row>
    <row r="946" spans="1:26" x14ac:dyDescent="0.3">
      <c r="A946" s="14" t="s">
        <v>2444</v>
      </c>
      <c r="B946" s="15">
        <v>45936</v>
      </c>
      <c r="C946" s="16" t="s">
        <v>1116</v>
      </c>
      <c r="D946" s="16" t="str">
        <f>_xlfn.XLOOKUP(Sales_Transactions!$C946,Customer!$A$2:$A$701,Customer!$B$2:$B$701,"Missing")</f>
        <v>Nithya Venkataraman</v>
      </c>
      <c r="E946" s="38" t="str">
        <f>_xlfn.XLOOKUP(Table14[[#This Row],[Customer_ID]],Table10[Customer_ID],Table10[Membership],"Missing Membership")</f>
        <v>Gold</v>
      </c>
      <c r="F946" s="14" t="s">
        <v>1488</v>
      </c>
      <c r="G946" s="16" t="str">
        <f>_xlfn.XLOOKUP(Sales_Transactions!$F946,Products!$A$2:$A$151,Products!$B$2:$B$151,"missing product")</f>
        <v>Fortune Gingelly Oil 250ml</v>
      </c>
      <c r="H946" s="16" t="str">
        <f>_xlfn.XLOOKUP(Sales_Transactions!$F946,Table9[Product_ID],Table9[Category],"Missing Catogory")</f>
        <v>Oil</v>
      </c>
      <c r="I946" s="16" t="s">
        <v>2445</v>
      </c>
      <c r="J946" s="16" t="str">
        <f>_xlfn.XLOOKUP(Sales_Transactions!$I946,Store!$A$2:$A$181,Store!$B$2:$B$181,"Missing Store")</f>
        <v>FreshMart Guwahati Main Road</v>
      </c>
      <c r="K946" s="16" t="str">
        <f>_xlfn.XLOOKUP(Sales_Transactions!$I946,Store!$A$2:$A$181,Store!$D$2:$D$181,"East")</f>
        <v>East</v>
      </c>
      <c r="L946" s="16" t="s">
        <v>2446</v>
      </c>
      <c r="M946" s="16" t="s">
        <v>6162</v>
      </c>
      <c r="N946" s="16" t="str">
        <f>_xlfn.XLOOKUP(Sales_Transactions!$L946,Table12[Employee_ID],Table12[Department],"Missing Department")</f>
        <v>Sales</v>
      </c>
      <c r="O946" s="16">
        <v>5</v>
      </c>
      <c r="P946" s="17">
        <v>104.66</v>
      </c>
      <c r="Q946" s="16">
        <v>20</v>
      </c>
      <c r="R946" s="17">
        <v>104.66</v>
      </c>
      <c r="S946" s="17">
        <v>418.64</v>
      </c>
      <c r="T946" s="17">
        <v>443.6</v>
      </c>
      <c r="U946" s="17">
        <v>-24.96</v>
      </c>
      <c r="V946" s="16" t="s">
        <v>133</v>
      </c>
      <c r="W946" s="16" t="s">
        <v>24</v>
      </c>
      <c r="X946" s="16" t="s">
        <v>25</v>
      </c>
      <c r="Y946" s="16" t="s">
        <v>2447</v>
      </c>
      <c r="Z946" s="16" t="s">
        <v>49</v>
      </c>
    </row>
    <row r="947" spans="1:26" x14ac:dyDescent="0.3">
      <c r="A947" s="10" t="s">
        <v>2450</v>
      </c>
      <c r="B947" s="11">
        <v>45925</v>
      </c>
      <c r="C947" s="12" t="s">
        <v>603</v>
      </c>
      <c r="D947" s="12" t="str">
        <f>_xlfn.XLOOKUP(Sales_Transactions!$C947,Customer!$A$2:$A$701,Customer!$B$2:$B$701,"Missing")</f>
        <v>Thenmozhi Devi</v>
      </c>
      <c r="E947" s="39" t="str">
        <f>_xlfn.XLOOKUP(Table14[[#This Row],[Customer_ID]],Table10[Customer_ID],Table10[Membership],"Missing Membership")</f>
        <v>Gold</v>
      </c>
      <c r="F947" s="10" t="s">
        <v>302</v>
      </c>
      <c r="G947" s="12" t="str">
        <f>_xlfn.XLOOKUP(Sales_Transactions!$F947,Products!$A$2:$A$151,Products!$B$2:$B$151,"missing product")</f>
        <v>Harvest Gold Cookies 500g</v>
      </c>
      <c r="H947" s="12" t="str">
        <f>_xlfn.XLOOKUP(Sales_Transactions!$F947,Table9[Product_ID],Table9[Category],"Missing Catogory")</f>
        <v>Bakery</v>
      </c>
      <c r="I947" s="12" t="s">
        <v>1619</v>
      </c>
      <c r="J947" s="12" t="str">
        <f>_xlfn.XLOOKUP(Sales_Transactions!$I947,Store!$A$2:$A$181,Store!$B$2:$B$181,"Missing Store")</f>
        <v>FreshMart Mysuru Plaza</v>
      </c>
      <c r="K947" s="12" t="str">
        <f>_xlfn.XLOOKUP(Sales_Transactions!$I947,Store!$A$2:$A$181,Store!$D$2:$D$181,"East")</f>
        <v>South</v>
      </c>
      <c r="L947" s="12" t="s">
        <v>1620</v>
      </c>
      <c r="M947" s="12" t="s">
        <v>5865</v>
      </c>
      <c r="N947" s="12" t="str">
        <f>_xlfn.XLOOKUP(Sales_Transactions!$L947,Table12[Employee_ID],Table12[Department],"Missing Department")</f>
        <v>Inventory</v>
      </c>
      <c r="O947" s="12">
        <v>4</v>
      </c>
      <c r="P947" s="13">
        <v>361.94</v>
      </c>
      <c r="Q947" s="12">
        <v>0</v>
      </c>
      <c r="R947" s="13">
        <v>0</v>
      </c>
      <c r="S947" s="13">
        <v>1447.76</v>
      </c>
      <c r="T947" s="13">
        <v>865.28</v>
      </c>
      <c r="U947" s="13">
        <v>582.48</v>
      </c>
      <c r="V947" s="12" t="s">
        <v>133</v>
      </c>
      <c r="W947" s="12" t="s">
        <v>24</v>
      </c>
      <c r="X947" s="12" t="s">
        <v>25</v>
      </c>
      <c r="Y947" s="12" t="s">
        <v>2451</v>
      </c>
      <c r="Z947" s="12" t="s">
        <v>49</v>
      </c>
    </row>
    <row r="948" spans="1:26" x14ac:dyDescent="0.3">
      <c r="A948" s="14" t="s">
        <v>2459</v>
      </c>
      <c r="B948" s="15">
        <v>45788</v>
      </c>
      <c r="C948" s="16" t="s">
        <v>2390</v>
      </c>
      <c r="D948" s="16" t="str">
        <f>_xlfn.XLOOKUP(Sales_Transactions!$C948,Customer!$A$2:$A$701,Customer!$B$2:$B$701,"Missing")</f>
        <v>Mala Achari</v>
      </c>
      <c r="E948" s="38" t="str">
        <f>_xlfn.XLOOKUP(Table14[[#This Row],[Customer_ID]],Table10[Customer_ID],Table10[Membership],"Missing Membership")</f>
        <v>Gold</v>
      </c>
      <c r="F948" s="14" t="s">
        <v>1096</v>
      </c>
      <c r="G948" s="16" t="str">
        <f>_xlfn.XLOOKUP(Sales_Transactions!$F948,Products!$A$2:$A$151,Products!$B$2:$B$151,"missing product")</f>
        <v>Aachi Idli Rice Combo</v>
      </c>
      <c r="H948" s="16" t="str">
        <f>_xlfn.XLOOKUP(Sales_Transactions!$F948,Table9[Product_ID],Table9[Category],"Missing Catogory")</f>
        <v>Rice</v>
      </c>
      <c r="I948" s="16" t="s">
        <v>204</v>
      </c>
      <c r="J948" s="16" t="str">
        <f>_xlfn.XLOOKUP(Sales_Transactions!$I948,Store!$A$2:$A$181,Store!$B$2:$B$181,"Missing Store")</f>
        <v>FreshMart Madurai Plaza</v>
      </c>
      <c r="K948" s="16" t="str">
        <f>_xlfn.XLOOKUP(Sales_Transactions!$I948,Store!$A$2:$A$181,Store!$D$2:$D$181,"East")</f>
        <v>South</v>
      </c>
      <c r="L948" s="16" t="s">
        <v>205</v>
      </c>
      <c r="M948" s="16" t="s">
        <v>6199</v>
      </c>
      <c r="N948" s="16" t="str">
        <f>_xlfn.XLOOKUP(Sales_Transactions!$L948,Table12[Employee_ID],Table12[Department],"Missing Department")</f>
        <v>Sales</v>
      </c>
      <c r="O948" s="16">
        <v>4</v>
      </c>
      <c r="P948" s="17">
        <v>412.53</v>
      </c>
      <c r="Q948" s="16">
        <v>15</v>
      </c>
      <c r="R948" s="17">
        <v>247.52</v>
      </c>
      <c r="S948" s="17">
        <v>1612.99</v>
      </c>
      <c r="T948" s="17">
        <v>1393.64</v>
      </c>
      <c r="U948" s="17">
        <v>219.35</v>
      </c>
      <c r="V948" s="16" t="s">
        <v>133</v>
      </c>
      <c r="W948" s="16" t="s">
        <v>24</v>
      </c>
      <c r="X948" s="16" t="s">
        <v>55</v>
      </c>
      <c r="Y948" s="16" t="s">
        <v>1253</v>
      </c>
      <c r="Z948" s="16" t="s">
        <v>27</v>
      </c>
    </row>
    <row r="949" spans="1:26" x14ac:dyDescent="0.3">
      <c r="A949" s="10" t="s">
        <v>2460</v>
      </c>
      <c r="B949" s="11">
        <v>45781</v>
      </c>
      <c r="C949" s="12" t="s">
        <v>2461</v>
      </c>
      <c r="D949" s="12" t="str">
        <f>_xlfn.XLOOKUP(Sales_Transactions!$C949,Customer!$A$2:$A$701,Customer!$B$2:$B$701,"Missing")</f>
        <v>Tara Rao</v>
      </c>
      <c r="E949" s="39" t="str">
        <f>_xlfn.XLOOKUP(Table14[[#This Row],[Customer_ID]],Table10[Customer_ID],Table10[Membership],"Missing Membership")</f>
        <v>Gold</v>
      </c>
      <c r="F949" s="10" t="s">
        <v>646</v>
      </c>
      <c r="G949" s="12" t="str">
        <f>_xlfn.XLOOKUP(Sales_Transactions!$F949,Products!$A$2:$A$151,Products!$B$2:$B$151,"missing product")</f>
        <v>Aachi Whole Spices 200g v2</v>
      </c>
      <c r="H949" s="12" t="str">
        <f>_xlfn.XLOOKUP(Sales_Transactions!$F949,Table9[Product_ID],Table9[Category],"Missing Catogory")</f>
        <v>Masala</v>
      </c>
      <c r="I949" s="12" t="s">
        <v>372</v>
      </c>
      <c r="J949" s="12" t="str">
        <f>_xlfn.XLOOKUP(Sales_Transactions!$I949,Store!$A$2:$A$181,Store!$B$2:$B$181,"Missing Store")</f>
        <v>FreshMart Nagpur Crossing</v>
      </c>
      <c r="K949" s="12" t="str">
        <f>_xlfn.XLOOKUP(Sales_Transactions!$I949,Store!$A$2:$A$181,Store!$D$2:$D$181,"East")</f>
        <v>West</v>
      </c>
      <c r="L949" s="12" t="s">
        <v>373</v>
      </c>
      <c r="M949" s="12" t="s">
        <v>6181</v>
      </c>
      <c r="N949" s="12" t="str">
        <f>_xlfn.XLOOKUP(Sales_Transactions!$L949,Table12[Employee_ID],Table12[Department],"Missing Department")</f>
        <v>Sales</v>
      </c>
      <c r="O949" s="12">
        <v>7</v>
      </c>
      <c r="P949" s="13">
        <v>133.53</v>
      </c>
      <c r="Q949" s="12">
        <v>0</v>
      </c>
      <c r="R949" s="13">
        <v>0</v>
      </c>
      <c r="S949" s="13">
        <v>1074.92</v>
      </c>
      <c r="T949" s="13">
        <v>638.26</v>
      </c>
      <c r="U949" s="13">
        <v>436.66</v>
      </c>
      <c r="V949" s="12" t="s">
        <v>133</v>
      </c>
      <c r="W949" s="12" t="s">
        <v>24</v>
      </c>
      <c r="X949" s="12" t="s">
        <v>25</v>
      </c>
      <c r="Y949" s="12" t="s">
        <v>2462</v>
      </c>
      <c r="Z949" s="12" t="s">
        <v>27</v>
      </c>
    </row>
    <row r="950" spans="1:26" x14ac:dyDescent="0.3">
      <c r="A950" s="14" t="s">
        <v>2464</v>
      </c>
      <c r="B950" s="15">
        <v>45959</v>
      </c>
      <c r="C950" s="16" t="s">
        <v>2401</v>
      </c>
      <c r="D950" s="16" t="str">
        <f>_xlfn.XLOOKUP(Sales_Transactions!$C950,Customer!$A$2:$A$701,Customer!$B$2:$B$701,"Missing")</f>
        <v>Jayakumar Gupta</v>
      </c>
      <c r="E950" s="38" t="str">
        <f>_xlfn.XLOOKUP(Table14[[#This Row],[Customer_ID]],Table10[Customer_ID],Table10[Membership],"Missing Membership")</f>
        <v>Bronze</v>
      </c>
      <c r="F950" s="14" t="s">
        <v>1010</v>
      </c>
      <c r="G950" s="16" t="str">
        <f>_xlfn.XLOOKUP(Sales_Transactions!$F950,Products!$A$2:$A$151,Products!$B$2:$B$151,"missing product")</f>
        <v>Vim Kitchenware Combo</v>
      </c>
      <c r="H950" s="16" t="str">
        <f>_xlfn.XLOOKUP(Sales_Transactions!$F950,Table9[Product_ID],Table9[Category],"Missing Catogory")</f>
        <v>Household</v>
      </c>
      <c r="I950" s="16" t="s">
        <v>1397</v>
      </c>
      <c r="J950" s="16" t="str">
        <f>_xlfn.XLOOKUP(Sales_Transactions!$I950,Store!$A$2:$A$181,Store!$B$2:$B$181,"Missing Store")</f>
        <v>FreshMart Nagpur Gardens</v>
      </c>
      <c r="K950" s="16" t="str">
        <f>_xlfn.XLOOKUP(Sales_Transactions!$I950,Store!$A$2:$A$181,Store!$D$2:$D$181,"East")</f>
        <v>West</v>
      </c>
      <c r="L950" s="16" t="s">
        <v>2414</v>
      </c>
      <c r="M950" s="16" t="s">
        <v>6377</v>
      </c>
      <c r="N950" s="16" t="str">
        <f>_xlfn.XLOOKUP(Sales_Transactions!$L950,Table12[Employee_ID],Table12[Department],"Missing Department")</f>
        <v>Sales</v>
      </c>
      <c r="O950" s="16">
        <v>4</v>
      </c>
      <c r="P950" s="17">
        <v>261.55</v>
      </c>
      <c r="Q950" s="16">
        <v>0</v>
      </c>
      <c r="R950" s="17">
        <v>0</v>
      </c>
      <c r="S950" s="17">
        <v>1046.2</v>
      </c>
      <c r="T950" s="17">
        <v>860.12</v>
      </c>
      <c r="U950" s="17">
        <v>186.08</v>
      </c>
      <c r="V950" s="16" t="s">
        <v>133</v>
      </c>
      <c r="W950" s="16" t="s">
        <v>24</v>
      </c>
      <c r="X950" s="16" t="s">
        <v>25</v>
      </c>
      <c r="Y950" s="16" t="s">
        <v>1237</v>
      </c>
      <c r="Z950" s="16" t="s">
        <v>49</v>
      </c>
    </row>
    <row r="951" spans="1:26" x14ac:dyDescent="0.3">
      <c r="A951" s="10" t="s">
        <v>2470</v>
      </c>
      <c r="B951" s="11">
        <v>45960</v>
      </c>
      <c r="C951" s="12" t="s">
        <v>2471</v>
      </c>
      <c r="D951" s="12" t="str">
        <f>_xlfn.XLOOKUP(Sales_Transactions!$C951,Customer!$A$2:$A$701,Customer!$B$2:$B$701,"Missing")</f>
        <v>Malathi Nathan</v>
      </c>
      <c r="E951" s="39" t="str">
        <f>_xlfn.XLOOKUP(Table14[[#This Row],[Customer_ID]],Table10[Customer_ID],Table10[Membership],"Missing Membership")</f>
        <v>Silver</v>
      </c>
      <c r="F951" s="10" t="s">
        <v>1704</v>
      </c>
      <c r="G951" s="12" t="str">
        <f>_xlfn.XLOOKUP(Sales_Transactions!$F951,Products!$A$2:$A$151,Products!$B$2:$B$151,"missing product")</f>
        <v>Idhayam Groundnut Oil 1kg</v>
      </c>
      <c r="H951" s="12" t="str">
        <f>_xlfn.XLOOKUP(Sales_Transactions!$F951,Table9[Product_ID],Table9[Category],"Missing Catogory")</f>
        <v>Oil</v>
      </c>
      <c r="I951" s="12" t="s">
        <v>221</v>
      </c>
      <c r="J951" s="12" t="str">
        <f>_xlfn.XLOOKUP(Sales_Transactions!$I951,Store!$A$2:$A$181,Store!$B$2:$B$181,"Missing Store")</f>
        <v>FreshMart Salem Circle</v>
      </c>
      <c r="K951" s="12" t="str">
        <f>_xlfn.XLOOKUP(Sales_Transactions!$I951,Store!$A$2:$A$181,Store!$D$2:$D$181,"East")</f>
        <v>South</v>
      </c>
      <c r="L951" s="12" t="s">
        <v>623</v>
      </c>
      <c r="M951" s="12" t="s">
        <v>6251</v>
      </c>
      <c r="N951" s="12" t="str">
        <f>_xlfn.XLOOKUP(Sales_Transactions!$L951,Table12[Employee_ID],Table12[Department],"Missing Department")</f>
        <v>Store Manager</v>
      </c>
      <c r="O951" s="12">
        <v>1</v>
      </c>
      <c r="P951" s="13">
        <v>268.32</v>
      </c>
      <c r="Q951" s="12">
        <v>20</v>
      </c>
      <c r="R951" s="13">
        <v>53.66</v>
      </c>
      <c r="S951" s="13">
        <v>214.66</v>
      </c>
      <c r="T951" s="13">
        <v>241.44</v>
      </c>
      <c r="U951" s="13">
        <v>-26.78</v>
      </c>
      <c r="V951" s="12" t="s">
        <v>133</v>
      </c>
      <c r="W951" s="12" t="s">
        <v>24</v>
      </c>
      <c r="X951" s="12" t="s">
        <v>25</v>
      </c>
      <c r="Y951" s="12" t="s">
        <v>1489</v>
      </c>
      <c r="Z951" s="12" t="s">
        <v>49</v>
      </c>
    </row>
    <row r="952" spans="1:26" x14ac:dyDescent="0.3">
      <c r="A952" s="14" t="s">
        <v>2476</v>
      </c>
      <c r="B952" s="15">
        <v>46068</v>
      </c>
      <c r="C952" s="16" t="s">
        <v>2477</v>
      </c>
      <c r="D952" s="16" t="str">
        <f>_xlfn.XLOOKUP(Sales_Transactions!$C952,Customer!$A$2:$A$701,Customer!$B$2:$B$701,"Missing")</f>
        <v>Kalpana Murugan</v>
      </c>
      <c r="E952" s="38" t="str">
        <f>_xlfn.XLOOKUP(Table14[[#This Row],[Customer_ID]],Table10[Customer_ID],Table10[Membership],"Missing Membership")</f>
        <v>Silver</v>
      </c>
      <c r="F952" s="14" t="s">
        <v>927</v>
      </c>
      <c r="G952" s="16" t="str">
        <f>_xlfn.XLOOKUP(Sales_Transactions!$F952,Products!$A$2:$A$151,Products!$B$2:$B$151,"missing product")</f>
        <v>Everest Blended Masala 2kg</v>
      </c>
      <c r="H952" s="16" t="str">
        <f>_xlfn.XLOOKUP(Sales_Transactions!$F952,Table9[Product_ID],Table9[Category],"Missing Catogory")</f>
        <v>Masala</v>
      </c>
      <c r="I952" s="16" t="s">
        <v>187</v>
      </c>
      <c r="J952" s="16" t="str">
        <f>_xlfn.XLOOKUP(Sales_Transactions!$I952,Store!$A$2:$A$181,Store!$B$2:$B$181,"Missing Store")</f>
        <v>FreshMart Bengaluru Circle</v>
      </c>
      <c r="K952" s="16" t="str">
        <f>_xlfn.XLOOKUP(Sales_Transactions!$I952,Store!$A$2:$A$181,Store!$D$2:$D$181,"East")</f>
        <v>South</v>
      </c>
      <c r="L952" s="16" t="s">
        <v>188</v>
      </c>
      <c r="M952" s="16" t="s">
        <v>6338</v>
      </c>
      <c r="N952" s="16" t="str">
        <f>_xlfn.XLOOKUP(Sales_Transactions!$L952,Table12[Employee_ID],Table12[Department],"Missing Department")</f>
        <v>Cashier</v>
      </c>
      <c r="O952" s="16">
        <v>5</v>
      </c>
      <c r="P952" s="17">
        <v>351.78</v>
      </c>
      <c r="Q952" s="16">
        <v>0</v>
      </c>
      <c r="R952" s="17">
        <v>0</v>
      </c>
      <c r="S952" s="17">
        <v>2022.73</v>
      </c>
      <c r="T952" s="17">
        <v>1269.1500000000001</v>
      </c>
      <c r="U952" s="17">
        <v>753.58</v>
      </c>
      <c r="V952" s="16" t="s">
        <v>133</v>
      </c>
      <c r="W952" s="16" t="s">
        <v>24</v>
      </c>
      <c r="X952" s="16" t="s">
        <v>25</v>
      </c>
      <c r="Y952" s="16" t="s">
        <v>98</v>
      </c>
      <c r="Z952" s="16" t="s">
        <v>27</v>
      </c>
    </row>
    <row r="953" spans="1:26" x14ac:dyDescent="0.3">
      <c r="A953" s="10" t="s">
        <v>2480</v>
      </c>
      <c r="B953" s="11">
        <v>45963</v>
      </c>
      <c r="C953" s="12" t="s">
        <v>307</v>
      </c>
      <c r="D953" s="12" t="str">
        <f>_xlfn.XLOOKUP(Sales_Transactions!$C953,Customer!$A$2:$A$701,Customer!$B$2:$B$701,"Missing")</f>
        <v>Lalitha Nathan</v>
      </c>
      <c r="E953" s="39" t="str">
        <f>_xlfn.XLOOKUP(Table14[[#This Row],[Customer_ID]],Table10[Customer_ID],Table10[Membership],"Missing Membership")</f>
        <v>Gold</v>
      </c>
      <c r="F953" s="10" t="s">
        <v>679</v>
      </c>
      <c r="G953" s="12" t="str">
        <f>_xlfn.XLOOKUP(Sales_Transactions!$F953,Products!$A$2:$A$151,Products!$B$2:$B$151,"missing product")</f>
        <v>Aachi Ponni Rice 1kg</v>
      </c>
      <c r="H953" s="12" t="str">
        <f>_xlfn.XLOOKUP(Sales_Transactions!$F953,Table9[Product_ID],Table9[Category],"Missing Catogory")</f>
        <v>Rice</v>
      </c>
      <c r="I953" s="12" t="s">
        <v>153</v>
      </c>
      <c r="J953" s="12" t="str">
        <f>_xlfn.XLOOKUP(Sales_Transactions!$I953,Store!$A$2:$A$181,Store!$B$2:$B$181,"Missing Store")</f>
        <v>FreshMart Mysuru Circle</v>
      </c>
      <c r="K953" s="12" t="str">
        <f>_xlfn.XLOOKUP(Sales_Transactions!$I953,Store!$A$2:$A$181,Store!$D$2:$D$181,"East")</f>
        <v>South</v>
      </c>
      <c r="L953" s="12" t="s">
        <v>182</v>
      </c>
      <c r="M953" s="12" t="s">
        <v>6270</v>
      </c>
      <c r="N953" s="12" t="str">
        <f>_xlfn.XLOOKUP(Sales_Transactions!$L953,Table12[Employee_ID],Table12[Department],"Missing Department")</f>
        <v>Cashier</v>
      </c>
      <c r="O953" s="12">
        <v>7</v>
      </c>
      <c r="P953" s="13">
        <v>159.38</v>
      </c>
      <c r="Q953" s="12">
        <v>10</v>
      </c>
      <c r="R953" s="13">
        <v>111.57</v>
      </c>
      <c r="S953" s="13">
        <v>1154.7</v>
      </c>
      <c r="T953" s="13">
        <v>965.65</v>
      </c>
      <c r="U953" s="13">
        <v>189.05</v>
      </c>
      <c r="V953" s="12" t="s">
        <v>133</v>
      </c>
      <c r="W953" s="12" t="s">
        <v>24</v>
      </c>
      <c r="X953" s="12" t="s">
        <v>55</v>
      </c>
      <c r="Y953" s="12" t="s">
        <v>2481</v>
      </c>
      <c r="Z953" s="12" t="s">
        <v>27</v>
      </c>
    </row>
    <row r="954" spans="1:26" x14ac:dyDescent="0.3">
      <c r="A954" s="14" t="s">
        <v>2509</v>
      </c>
      <c r="B954" s="15">
        <v>45800</v>
      </c>
      <c r="C954" s="16" t="s">
        <v>2510</v>
      </c>
      <c r="D954" s="16" t="str">
        <f>_xlfn.XLOOKUP(Sales_Transactions!$C954,Customer!$A$2:$A$701,Customer!$B$2:$B$701,"Missing")</f>
        <v>Banu Chandran</v>
      </c>
      <c r="E954" s="38" t="str">
        <f>_xlfn.XLOOKUP(Table14[[#This Row],[Customer_ID]],Table10[Customer_ID],Table10[Membership],"Missing Membership")</f>
        <v>Gold</v>
      </c>
      <c r="F954" s="14" t="s">
        <v>502</v>
      </c>
      <c r="G954" s="16" t="str">
        <f>_xlfn.XLOOKUP(Sales_Transactions!$F954,Products!$A$2:$A$151,Products!$B$2:$B$151,"missing product")</f>
        <v>Coca-Cola Coffee 500g</v>
      </c>
      <c r="H954" s="16" t="str">
        <f>_xlfn.XLOOKUP(Sales_Transactions!$F954,Table9[Product_ID],Table9[Category],"Missing Catogory")</f>
        <v>Beverages</v>
      </c>
      <c r="I954" s="16" t="s">
        <v>1795</v>
      </c>
      <c r="J954" s="16" t="str">
        <f>_xlfn.XLOOKUP(Sales_Transactions!$I954,Store!$A$2:$A$181,Store!$B$2:$B$181,"Missing Store")</f>
        <v>FreshMart Salem Colony</v>
      </c>
      <c r="K954" s="16" t="str">
        <f>_xlfn.XLOOKUP(Sales_Transactions!$I954,Store!$A$2:$A$181,Store!$D$2:$D$181,"East")</f>
        <v>South</v>
      </c>
      <c r="L954" s="16" t="s">
        <v>1796</v>
      </c>
      <c r="M954" s="16" t="s">
        <v>6185</v>
      </c>
      <c r="N954" s="16" t="str">
        <f>_xlfn.XLOOKUP(Sales_Transactions!$L954,Table12[Employee_ID],Table12[Department],"Missing Department")</f>
        <v>Sales</v>
      </c>
      <c r="O954" s="16">
        <v>8</v>
      </c>
      <c r="P954" s="17">
        <v>548.03</v>
      </c>
      <c r="Q954" s="16">
        <v>15</v>
      </c>
      <c r="R954" s="17">
        <v>657.64</v>
      </c>
      <c r="S954" s="17">
        <v>3726.6</v>
      </c>
      <c r="T954" s="17">
        <v>3118.4</v>
      </c>
      <c r="U954" s="17">
        <v>608.20000000000005</v>
      </c>
      <c r="V954" s="16" t="s">
        <v>133</v>
      </c>
      <c r="W954" s="16" t="s">
        <v>24</v>
      </c>
      <c r="X954" s="16" t="s">
        <v>25</v>
      </c>
      <c r="Y954" s="16" t="s">
        <v>2511</v>
      </c>
      <c r="Z954" s="16" t="s">
        <v>49</v>
      </c>
    </row>
    <row r="955" spans="1:26" x14ac:dyDescent="0.3">
      <c r="A955" s="10" t="s">
        <v>2521</v>
      </c>
      <c r="B955" s="11">
        <v>45748</v>
      </c>
      <c r="C955" s="12" t="s">
        <v>1859</v>
      </c>
      <c r="D955" s="12" t="str">
        <f>_xlfn.XLOOKUP(Sales_Transactions!$C955,Customer!$A$2:$A$701,Customer!$B$2:$B$701,"Missing")</f>
        <v>Elango Devi</v>
      </c>
      <c r="E955" s="39" t="str">
        <f>_xlfn.XLOOKUP(Table14[[#This Row],[Customer_ID]],Table10[Customer_ID],Table10[Membership],"Missing Membership")</f>
        <v>Bronze</v>
      </c>
      <c r="F955" s="10" t="s">
        <v>147</v>
      </c>
      <c r="G955" s="12" t="str">
        <f>_xlfn.XLOOKUP(Sales_Transactions!$F955,Products!$A$2:$A$151,Products!$B$2:$B$151,"missing product")</f>
        <v>Pepsi Tea 200g</v>
      </c>
      <c r="H955" s="12" t="str">
        <f>_xlfn.XLOOKUP(Sales_Transactions!$F955,Table9[Product_ID],Table9[Category],"Missing Catogory")</f>
        <v>Beverages</v>
      </c>
      <c r="I955" s="12" t="s">
        <v>131</v>
      </c>
      <c r="J955" s="12" t="str">
        <f>_xlfn.XLOOKUP(Sales_Transactions!$I955,Store!$A$2:$A$181,Store!$B$2:$B$181,"Missing Store")</f>
        <v>FreshMart Ahmedabad Complex</v>
      </c>
      <c r="K955" s="12" t="str">
        <f>_xlfn.XLOOKUP(Sales_Transactions!$I955,Store!$A$2:$A$181,Store!$D$2:$D$181,"East")</f>
        <v>West</v>
      </c>
      <c r="L955" s="12" t="s">
        <v>132</v>
      </c>
      <c r="M955" s="12" t="s">
        <v>6351</v>
      </c>
      <c r="N955" s="12" t="str">
        <f>_xlfn.XLOOKUP(Sales_Transactions!$L955,Table12[Employee_ID],Table12[Department],"Missing Department")</f>
        <v>Store Manager</v>
      </c>
      <c r="O955" s="12">
        <v>4</v>
      </c>
      <c r="P955" s="13">
        <v>332.73</v>
      </c>
      <c r="Q955" s="12">
        <v>10</v>
      </c>
      <c r="R955" s="13">
        <v>133.09</v>
      </c>
      <c r="S955" s="13">
        <v>1197.83</v>
      </c>
      <c r="T955" s="13">
        <v>1044.8800000000001</v>
      </c>
      <c r="U955" s="13">
        <v>152.94999999999999</v>
      </c>
      <c r="V955" s="12" t="s">
        <v>133</v>
      </c>
      <c r="W955" s="12" t="s">
        <v>345</v>
      </c>
      <c r="X955" s="12" t="s">
        <v>25</v>
      </c>
      <c r="Y955" s="12" t="s">
        <v>1929</v>
      </c>
      <c r="Z955" s="12" t="s">
        <v>49</v>
      </c>
    </row>
    <row r="956" spans="1:26" x14ac:dyDescent="0.3">
      <c r="A956" s="14" t="s">
        <v>2532</v>
      </c>
      <c r="B956" s="15">
        <v>45854</v>
      </c>
      <c r="C956" s="16" t="s">
        <v>1090</v>
      </c>
      <c r="D956" s="16" t="str">
        <f>_xlfn.XLOOKUP(Sales_Transactions!$C956,Customer!$A$2:$A$701,Customer!$B$2:$B$701,"Missing")</f>
        <v>Kalpana Subramaniam</v>
      </c>
      <c r="E956" s="38" t="str">
        <f>_xlfn.XLOOKUP(Table14[[#This Row],[Customer_ID]],Table10[Customer_ID],Table10[Membership],"Missing Membership")</f>
        <v>Gold</v>
      </c>
      <c r="F956" s="14" t="s">
        <v>147</v>
      </c>
      <c r="G956" s="16" t="str">
        <f>_xlfn.XLOOKUP(Sales_Transactions!$F956,Products!$A$2:$A$151,Products!$B$2:$B$151,"missing product")</f>
        <v>Pepsi Tea 200g</v>
      </c>
      <c r="H956" s="16" t="str">
        <f>_xlfn.XLOOKUP(Sales_Transactions!$F956,Table9[Product_ID],Table9[Category],"Missing Catogory")</f>
        <v>Beverages</v>
      </c>
      <c r="I956" s="16" t="s">
        <v>153</v>
      </c>
      <c r="J956" s="16" t="str">
        <f>_xlfn.XLOOKUP(Sales_Transactions!$I956,Store!$A$2:$A$181,Store!$B$2:$B$181,"Missing Store")</f>
        <v>FreshMart Mysuru Circle</v>
      </c>
      <c r="K956" s="16" t="str">
        <f>_xlfn.XLOOKUP(Sales_Transactions!$I956,Store!$A$2:$A$181,Store!$D$2:$D$181,"East")</f>
        <v>South</v>
      </c>
      <c r="L956" s="16" t="s">
        <v>182</v>
      </c>
      <c r="M956" s="16" t="s">
        <v>6270</v>
      </c>
      <c r="N956" s="16" t="str">
        <f>_xlfn.XLOOKUP(Sales_Transactions!$L956,Table12[Employee_ID],Table12[Department],"Missing Department")</f>
        <v>Cashier</v>
      </c>
      <c r="O956" s="16">
        <v>8</v>
      </c>
      <c r="P956" s="17">
        <v>355.97</v>
      </c>
      <c r="Q956" s="16">
        <v>20</v>
      </c>
      <c r="R956" s="17">
        <v>569.54999999999995</v>
      </c>
      <c r="S956" s="17">
        <v>2278.21</v>
      </c>
      <c r="T956" s="17">
        <v>2089.7600000000002</v>
      </c>
      <c r="U956" s="17">
        <v>188.45</v>
      </c>
      <c r="V956" s="16" t="s">
        <v>133</v>
      </c>
      <c r="W956" s="16" t="s">
        <v>24</v>
      </c>
      <c r="X956" s="16" t="s">
        <v>25</v>
      </c>
      <c r="Y956" s="16" t="s">
        <v>1833</v>
      </c>
      <c r="Z956" s="16" t="s">
        <v>49</v>
      </c>
    </row>
    <row r="957" spans="1:26" x14ac:dyDescent="0.3">
      <c r="A957" s="10" t="s">
        <v>2539</v>
      </c>
      <c r="B957" s="11">
        <v>46039</v>
      </c>
      <c r="C957" s="12" t="s">
        <v>1353</v>
      </c>
      <c r="D957" s="12" t="str">
        <f>_xlfn.XLOOKUP(Sales_Transactions!$C957,Customer!$A$2:$A$701,Customer!$B$2:$B$701,"Missing")</f>
        <v>Vasanth Nathan</v>
      </c>
      <c r="E957" s="39" t="str">
        <f>_xlfn.XLOOKUP(Table14[[#This Row],[Customer_ID]],Table10[Customer_ID],Table10[Membership],"Missing Membership")</f>
        <v>Gold</v>
      </c>
      <c r="F957" s="10" t="s">
        <v>713</v>
      </c>
      <c r="G957" s="12" t="str">
        <f>_xlfn.XLOOKUP(Sales_Transactions!$F957,Products!$A$2:$A$151,Products!$B$2:$B$151,"missing product")</f>
        <v>Amul Paneer 250ml</v>
      </c>
      <c r="H957" s="12" t="str">
        <f>_xlfn.XLOOKUP(Sales_Transactions!$F957,Table9[Product_ID],Table9[Category],"Missing Catogory")</f>
        <v>Dairy</v>
      </c>
      <c r="I957" s="12" t="s">
        <v>1081</v>
      </c>
      <c r="J957" s="12" t="str">
        <f>_xlfn.XLOOKUP(Sales_Transactions!$I957,Store!$A$2:$A$181,Store!$B$2:$B$181,"Missing Store")</f>
        <v>FreshMart Lucknow Square</v>
      </c>
      <c r="K957" s="12" t="str">
        <f>_xlfn.XLOOKUP(Sales_Transactions!$I957,Store!$A$2:$A$181,Store!$D$2:$D$181,"East")</f>
        <v>North</v>
      </c>
      <c r="L957" s="12" t="s">
        <v>1082</v>
      </c>
      <c r="M957" s="12" t="s">
        <v>6365</v>
      </c>
      <c r="N957" s="12" t="str">
        <f>_xlfn.XLOOKUP(Sales_Transactions!$L957,Table12[Employee_ID],Table12[Department],"Missing Department")</f>
        <v>Inventory</v>
      </c>
      <c r="O957" s="12">
        <v>7</v>
      </c>
      <c r="P957" s="13">
        <v>167.53</v>
      </c>
      <c r="Q957" s="12">
        <v>5</v>
      </c>
      <c r="R957" s="13">
        <v>58.64</v>
      </c>
      <c r="S957" s="13">
        <v>1281.18</v>
      </c>
      <c r="T957" s="13">
        <v>869.68</v>
      </c>
      <c r="U957" s="13">
        <v>411.5</v>
      </c>
      <c r="V957" s="12" t="s">
        <v>133</v>
      </c>
      <c r="W957" s="12" t="s">
        <v>345</v>
      </c>
      <c r="X957" s="12" t="s">
        <v>55</v>
      </c>
      <c r="Y957" s="12" t="s">
        <v>1651</v>
      </c>
      <c r="Z957" s="12" t="s">
        <v>27</v>
      </c>
    </row>
    <row r="958" spans="1:26" x14ac:dyDescent="0.3">
      <c r="A958" s="14" t="s">
        <v>2545</v>
      </c>
      <c r="B958" s="15">
        <v>45748</v>
      </c>
      <c r="C958" s="16" t="s">
        <v>1775</v>
      </c>
      <c r="D958" s="16" t="str">
        <f>_xlfn.XLOOKUP(Sales_Transactions!$C958,Customer!$A$2:$A$701,Customer!$B$2:$B$701,"Missing")</f>
        <v>Dinesh Prabhu</v>
      </c>
      <c r="E958" s="38" t="str">
        <f>_xlfn.XLOOKUP(Table14[[#This Row],[Customer_ID]],Table10[Customer_ID],Table10[Membership],"Missing Membership")</f>
        <v>Silver</v>
      </c>
      <c r="F958" s="14" t="s">
        <v>365</v>
      </c>
      <c r="G958" s="16" t="str">
        <f>_xlfn.XLOOKUP(Sales_Transactions!$F958,Products!$A$2:$A$151,Products!$B$2:$B$151,"missing product")</f>
        <v>Nestle Butter 250ml</v>
      </c>
      <c r="H958" s="16" t="str">
        <f>_xlfn.XLOOKUP(Sales_Transactions!$F958,Table9[Product_ID],Table9[Category],"Missing Catogory")</f>
        <v>Dairy</v>
      </c>
      <c r="I958" s="16" t="s">
        <v>1109</v>
      </c>
      <c r="J958" s="16" t="str">
        <f>_xlfn.XLOOKUP(Sales_Transactions!$I958,Store!$A$2:$A$181,Store!$B$2:$B$181,"Missing Store")</f>
        <v>FreshMart Tiruppur Colony</v>
      </c>
      <c r="K958" s="16" t="str">
        <f>_xlfn.XLOOKUP(Sales_Transactions!$I958,Store!$A$2:$A$181,Store!$D$2:$D$181,"East")</f>
        <v>South</v>
      </c>
      <c r="L958" s="16" t="s">
        <v>239</v>
      </c>
      <c r="M958" s="16" t="s">
        <v>6235</v>
      </c>
      <c r="N958" s="16" t="str">
        <f>_xlfn.XLOOKUP(Sales_Transactions!$L958,Table12[Employee_ID],Table12[Department],"Missing Department")</f>
        <v>Sales</v>
      </c>
      <c r="O958" s="16">
        <v>4</v>
      </c>
      <c r="P958" s="17">
        <v>459.58</v>
      </c>
      <c r="Q958" s="16">
        <v>0</v>
      </c>
      <c r="R958" s="17">
        <v>0</v>
      </c>
      <c r="S958" s="17">
        <v>1838.32</v>
      </c>
      <c r="T958" s="17">
        <v>1547.56</v>
      </c>
      <c r="U958" s="17">
        <v>290.76</v>
      </c>
      <c r="V958" s="16" t="s">
        <v>133</v>
      </c>
      <c r="W958" s="16" t="s">
        <v>24</v>
      </c>
      <c r="X958" s="16" t="s">
        <v>33</v>
      </c>
      <c r="Y958" s="16" t="s">
        <v>719</v>
      </c>
      <c r="Z958" s="16" t="s">
        <v>49</v>
      </c>
    </row>
    <row r="959" spans="1:26" x14ac:dyDescent="0.3">
      <c r="A959" s="10" t="s">
        <v>2571</v>
      </c>
      <c r="B959" s="11">
        <v>45819</v>
      </c>
      <c r="C959" s="12" t="s">
        <v>2572</v>
      </c>
      <c r="D959" s="12" t="str">
        <f>_xlfn.XLOOKUP(Sales_Transactions!$C959,Customer!$A$2:$A$701,Customer!$B$2:$B$701,"Missing")</f>
        <v>Jaya Varma</v>
      </c>
      <c r="E959" s="39" t="str">
        <f>_xlfn.XLOOKUP(Table14[[#This Row],[Customer_ID]],Table10[Customer_ID],Table10[Membership],"Missing Membership")</f>
        <v>Bronze</v>
      </c>
      <c r="F959" s="10" t="s">
        <v>1155</v>
      </c>
      <c r="G959" s="12" t="str">
        <f>_xlfn.XLOOKUP(Sales_Transactions!$F959,Products!$A$2:$A$151,Products!$B$2:$B$151,"missing product")</f>
        <v>Lays Chocolates 1kg</v>
      </c>
      <c r="H959" s="12" t="str">
        <f>_xlfn.XLOOKUP(Sales_Transactions!$F959,Table9[Product_ID],Table9[Category],"Missing Catogory")</f>
        <v>Snacks</v>
      </c>
      <c r="I959" s="12" t="s">
        <v>321</v>
      </c>
      <c r="J959" s="12" t="str">
        <f>_xlfn.XLOOKUP(Sales_Transactions!$I959,Store!$A$2:$A$181,Store!$B$2:$B$181,"Missing Store")</f>
        <v>FreshMart Coimbatore Main Road</v>
      </c>
      <c r="K959" s="12" t="str">
        <f>_xlfn.XLOOKUP(Sales_Transactions!$I959,Store!$A$2:$A$181,Store!$D$2:$D$181,"East")</f>
        <v>South</v>
      </c>
      <c r="L959" s="12" t="s">
        <v>322</v>
      </c>
      <c r="M959" s="12" t="s">
        <v>6311</v>
      </c>
      <c r="N959" s="12" t="str">
        <f>_xlfn.XLOOKUP(Sales_Transactions!$L959,Table12[Employee_ID],Table12[Department],"Missing Department")</f>
        <v>Sales</v>
      </c>
      <c r="O959" s="12">
        <v>2</v>
      </c>
      <c r="P959" s="13">
        <v>147.72</v>
      </c>
      <c r="Q959" s="12">
        <v>15</v>
      </c>
      <c r="R959" s="13">
        <v>44.32</v>
      </c>
      <c r="S959" s="13">
        <v>251.12</v>
      </c>
      <c r="T959" s="13">
        <v>218.42</v>
      </c>
      <c r="U959" s="13">
        <v>32.700000000000003</v>
      </c>
      <c r="V959" s="12" t="s">
        <v>133</v>
      </c>
      <c r="W959" s="12" t="s">
        <v>24</v>
      </c>
      <c r="X959" s="12" t="s">
        <v>25</v>
      </c>
      <c r="Y959" s="12" t="s">
        <v>1083</v>
      </c>
      <c r="Z959" s="12" t="s">
        <v>49</v>
      </c>
    </row>
    <row r="960" spans="1:26" x14ac:dyDescent="0.3">
      <c r="A960" s="14" t="s">
        <v>2587</v>
      </c>
      <c r="B960" s="15">
        <v>46004</v>
      </c>
      <c r="C960" s="16" t="s">
        <v>558</v>
      </c>
      <c r="D960" s="16" t="str">
        <f>_xlfn.XLOOKUP(Sales_Transactions!$C960,Customer!$A$2:$A$701,Customer!$B$2:$B$701,"Missing")</f>
        <v>Missing Customer Name</v>
      </c>
      <c r="E960" s="38" t="str">
        <f>_xlfn.XLOOKUP(Table14[[#This Row],[Customer_ID]],Table10[Customer_ID],Table10[Membership],"Missing Membership")</f>
        <v>Gold</v>
      </c>
      <c r="F960" s="14" t="s">
        <v>458</v>
      </c>
      <c r="G960" s="16" t="str">
        <f>_xlfn.XLOOKUP(Sales_Transactions!$F960,Products!$A$2:$A$151,Products!$B$2:$B$151,"missing product")</f>
        <v>Organic Fresh Fresh Fruits Combo</v>
      </c>
      <c r="H960" s="16" t="str">
        <f>_xlfn.XLOOKUP(Sales_Transactions!$F960,Table9[Product_ID],Table9[Category],"Missing Catogory")</f>
        <v>Fruits</v>
      </c>
      <c r="I960" s="16" t="s">
        <v>1109</v>
      </c>
      <c r="J960" s="16" t="str">
        <f>_xlfn.XLOOKUP(Sales_Transactions!$I960,Store!$A$2:$A$181,Store!$B$2:$B$181,"Missing Store")</f>
        <v>FreshMart Tiruppur Colony</v>
      </c>
      <c r="K960" s="16" t="str">
        <f>_xlfn.XLOOKUP(Sales_Transactions!$I960,Store!$A$2:$A$181,Store!$D$2:$D$181,"East")</f>
        <v>South</v>
      </c>
      <c r="L960" s="16" t="s">
        <v>2023</v>
      </c>
      <c r="M960" s="16" t="s">
        <v>6395</v>
      </c>
      <c r="N960" s="16" t="str">
        <f>_xlfn.XLOOKUP(Sales_Transactions!$L960,Table12[Employee_ID],Table12[Department],"Missing Department")</f>
        <v>Cashier</v>
      </c>
      <c r="O960" s="16">
        <v>5</v>
      </c>
      <c r="P960" s="17">
        <v>80.55</v>
      </c>
      <c r="Q960" s="16">
        <v>0</v>
      </c>
      <c r="R960" s="17">
        <v>0</v>
      </c>
      <c r="S960" s="17">
        <v>463.16</v>
      </c>
      <c r="T960" s="17">
        <v>296.85000000000002</v>
      </c>
      <c r="U960" s="17">
        <v>166.31</v>
      </c>
      <c r="V960" s="16" t="s">
        <v>133</v>
      </c>
      <c r="W960" s="16" t="s">
        <v>24</v>
      </c>
      <c r="X960" s="16" t="s">
        <v>55</v>
      </c>
      <c r="Y960" s="16" t="s">
        <v>1707</v>
      </c>
      <c r="Z960" s="16" t="s">
        <v>27</v>
      </c>
    </row>
    <row r="961" spans="1:26" x14ac:dyDescent="0.3">
      <c r="A961" s="10" t="s">
        <v>2609</v>
      </c>
      <c r="B961" s="11">
        <v>46014</v>
      </c>
      <c r="C961" s="12" t="s">
        <v>2610</v>
      </c>
      <c r="D961" s="12" t="str">
        <f>_xlfn.XLOOKUP(Sales_Transactions!$C961,Customer!$A$2:$A$701,Customer!$B$2:$B$701,"Missing")</f>
        <v>Usha Murugan</v>
      </c>
      <c r="E961" s="39" t="str">
        <f>_xlfn.XLOOKUP(Table14[[#This Row],[Customer_ID]],Table10[Customer_ID],Table10[Membership],"Missing Membership")</f>
        <v>Bronze</v>
      </c>
      <c r="F961" s="10" t="s">
        <v>65</v>
      </c>
      <c r="G961" s="12" t="str">
        <f>_xlfn.XLOOKUP(Sales_Transactions!$F961,Products!$A$2:$A$151,Products!$B$2:$B$151,"missing product")</f>
        <v>Nescafe Tea Combo</v>
      </c>
      <c r="H961" s="12" t="str">
        <f>_xlfn.XLOOKUP(Sales_Transactions!$F961,Table9[Product_ID],Table9[Category],"Missing Catogory")</f>
        <v>Beverages</v>
      </c>
      <c r="I961" s="12" t="s">
        <v>1367</v>
      </c>
      <c r="J961" s="12" t="str">
        <f>_xlfn.XLOOKUP(Sales_Transactions!$I961,Store!$A$2:$A$181,Store!$B$2:$B$181,"Missing Store")</f>
        <v>FreshMart Lucknow Nagar</v>
      </c>
      <c r="K961" s="12" t="str">
        <f>_xlfn.XLOOKUP(Sales_Transactions!$I961,Store!$A$2:$A$181,Store!$D$2:$D$181,"East")</f>
        <v>North</v>
      </c>
      <c r="L961" s="12" t="s">
        <v>1368</v>
      </c>
      <c r="M961" s="12" t="s">
        <v>6119</v>
      </c>
      <c r="N961" s="12" t="str">
        <f>_xlfn.XLOOKUP(Sales_Transactions!$L961,Table12[Employee_ID],Table12[Department],"Missing Department")</f>
        <v>Sales</v>
      </c>
      <c r="O961" s="12">
        <v>2</v>
      </c>
      <c r="P961" s="13">
        <v>172.63</v>
      </c>
      <c r="Q961" s="12">
        <v>0</v>
      </c>
      <c r="R961" s="13">
        <v>0</v>
      </c>
      <c r="S961" s="13">
        <v>345.26</v>
      </c>
      <c r="T961" s="13">
        <v>284</v>
      </c>
      <c r="U961" s="13">
        <v>61.26</v>
      </c>
      <c r="V961" s="12" t="s">
        <v>133</v>
      </c>
      <c r="W961" s="12" t="s">
        <v>24</v>
      </c>
      <c r="X961" s="12" t="s">
        <v>25</v>
      </c>
      <c r="Y961" s="12" t="s">
        <v>2611</v>
      </c>
      <c r="Z961" s="12" t="s">
        <v>49</v>
      </c>
    </row>
    <row r="962" spans="1:26" x14ac:dyDescent="0.3">
      <c r="A962" s="14" t="s">
        <v>2630</v>
      </c>
      <c r="B962" s="15">
        <v>45996</v>
      </c>
      <c r="C962" s="16" t="s">
        <v>1016</v>
      </c>
      <c r="D962" s="16" t="str">
        <f>_xlfn.XLOOKUP(Sales_Transactions!$C962,Customer!$A$2:$A$701,Customer!$B$2:$B$701,"Missing")</f>
        <v>Bharath Devi</v>
      </c>
      <c r="E962" s="38" t="str">
        <f>_xlfn.XLOOKUP(Table14[[#This Row],[Customer_ID]],Table10[Customer_ID],Table10[Membership],"Missing Membership")</f>
        <v>Gold</v>
      </c>
      <c r="F962" s="14" t="s">
        <v>1537</v>
      </c>
      <c r="G962" s="16" t="str">
        <f>_xlfn.XLOOKUP(Sales_Transactions!$F962,Products!$A$2:$A$151,Products!$B$2:$B$151,"missing product")</f>
        <v>Lizol Floor Cleaner 200g</v>
      </c>
      <c r="H962" s="16" t="str">
        <f>_xlfn.XLOOKUP(Sales_Transactions!$F962,Table9[Product_ID],Table9[Category],"Missing Catogory")</f>
        <v>Cleaning</v>
      </c>
      <c r="I962" s="16" t="s">
        <v>583</v>
      </c>
      <c r="J962" s="16" t="str">
        <f>_xlfn.XLOOKUP(Sales_Transactions!$I962,Store!$A$2:$A$181,Store!$B$2:$B$181,"Missing Store")</f>
        <v>FreshMart Nagpur Junction</v>
      </c>
      <c r="K962" s="16" t="str">
        <f>_xlfn.XLOOKUP(Sales_Transactions!$I962,Store!$A$2:$A$181,Store!$D$2:$D$181,"East")</f>
        <v>West</v>
      </c>
      <c r="L962" s="16" t="s">
        <v>2314</v>
      </c>
      <c r="M962" s="16" t="s">
        <v>6205</v>
      </c>
      <c r="N962" s="16" t="str">
        <f>_xlfn.XLOOKUP(Sales_Transactions!$L962,Table12[Employee_ID],Table12[Department],"Missing Department")</f>
        <v>Inventory</v>
      </c>
      <c r="O962" s="16">
        <v>4</v>
      </c>
      <c r="P962" s="17">
        <v>71.930000000000007</v>
      </c>
      <c r="Q962" s="16">
        <v>20</v>
      </c>
      <c r="R962" s="17">
        <v>57.54</v>
      </c>
      <c r="S962" s="17">
        <v>230.18</v>
      </c>
      <c r="T962" s="17">
        <v>199.96</v>
      </c>
      <c r="U962" s="17">
        <v>30.22</v>
      </c>
      <c r="V962" s="16" t="s">
        <v>133</v>
      </c>
      <c r="W962" s="16" t="s">
        <v>24</v>
      </c>
      <c r="X962" s="16" t="s">
        <v>25</v>
      </c>
      <c r="Y962" s="16" t="s">
        <v>2498</v>
      </c>
      <c r="Z962" s="16" t="s">
        <v>49</v>
      </c>
    </row>
    <row r="963" spans="1:26" x14ac:dyDescent="0.3">
      <c r="A963" s="10" t="s">
        <v>2640</v>
      </c>
      <c r="B963" s="11">
        <v>46011</v>
      </c>
      <c r="C963" s="12" t="s">
        <v>628</v>
      </c>
      <c r="D963" s="12" t="str">
        <f>_xlfn.XLOOKUP(Sales_Transactions!$C963,Customer!$A$2:$A$701,Customer!$B$2:$B$701,"Missing")</f>
        <v>Nandhini Naidu</v>
      </c>
      <c r="E963" s="39" t="str">
        <f>_xlfn.XLOOKUP(Table14[[#This Row],[Customer_ID]],Table10[Customer_ID],Table10[Membership],"Missing Membership")</f>
        <v>Gold</v>
      </c>
      <c r="F963" s="10" t="s">
        <v>326</v>
      </c>
      <c r="G963" s="12" t="str">
        <f>_xlfn.XLOOKUP(Sales_Transactions!$F963,Products!$A$2:$A$151,Products!$B$2:$B$151,"missing product")</f>
        <v>Local Farm Fresh Vegetables 200g v2</v>
      </c>
      <c r="H963" s="12" t="str">
        <f>_xlfn.XLOOKUP(Sales_Transactions!$F963,Table9[Product_ID],Table9[Category],"Missing Catogory")</f>
        <v>Vegetables</v>
      </c>
      <c r="I963" s="12" t="s">
        <v>2641</v>
      </c>
      <c r="J963" s="12" t="str">
        <f>_xlfn.XLOOKUP(Sales_Transactions!$I963,Store!$A$2:$A$181,Store!$B$2:$B$181,"Missing Store")</f>
        <v>FreshMart Guwahati Point</v>
      </c>
      <c r="K963" s="12" t="str">
        <f>_xlfn.XLOOKUP(Sales_Transactions!$I963,Store!$A$2:$A$181,Store!$D$2:$D$181,"East")</f>
        <v>East</v>
      </c>
      <c r="L963" s="12" t="s">
        <v>782</v>
      </c>
      <c r="M963" s="12" t="s">
        <v>6290</v>
      </c>
      <c r="N963" s="12" t="str">
        <f>_xlfn.XLOOKUP(Sales_Transactions!$L963,Table12[Employee_ID],Table12[Department],"Missing Department")</f>
        <v>Store Manager</v>
      </c>
      <c r="O963" s="12">
        <v>6</v>
      </c>
      <c r="P963" s="13">
        <v>430.34</v>
      </c>
      <c r="Q963" s="12">
        <v>0</v>
      </c>
      <c r="R963" s="13">
        <v>0</v>
      </c>
      <c r="S963" s="13">
        <v>2969.35</v>
      </c>
      <c r="T963" s="13">
        <v>2045.4</v>
      </c>
      <c r="U963" s="13">
        <v>923.95</v>
      </c>
      <c r="V963" s="12" t="s">
        <v>133</v>
      </c>
      <c r="W963" s="12" t="s">
        <v>24</v>
      </c>
      <c r="X963" s="12" t="s">
        <v>25</v>
      </c>
      <c r="Y963" s="12" t="s">
        <v>2642</v>
      </c>
      <c r="Z963" s="12" t="s">
        <v>27</v>
      </c>
    </row>
    <row r="964" spans="1:26" x14ac:dyDescent="0.3">
      <c r="A964" s="14" t="s">
        <v>2646</v>
      </c>
      <c r="B964" s="15">
        <v>45822</v>
      </c>
      <c r="C964" s="16" t="s">
        <v>2647</v>
      </c>
      <c r="D964" s="16" t="str">
        <f>_xlfn.XLOOKUP(Sales_Transactions!$C964,Customer!$A$2:$A$701,Customer!$B$2:$B$701,"Missing")</f>
        <v>Jaya Iyer</v>
      </c>
      <c r="E964" s="38" t="str">
        <f>_xlfn.XLOOKUP(Table14[[#This Row],[Customer_ID]],Table10[Customer_ID],Table10[Membership],"Missing Membership")</f>
        <v>Silver</v>
      </c>
      <c r="F964" s="14" t="s">
        <v>176</v>
      </c>
      <c r="G964" s="16" t="str">
        <f>_xlfn.XLOOKUP(Sales_Transactions!$F964,Products!$A$2:$A$151,Products!$B$2:$B$151,"missing product")</f>
        <v>Organic Fresh Fresh Vegetables Pack</v>
      </c>
      <c r="H964" s="16" t="str">
        <f>_xlfn.XLOOKUP(Sales_Transactions!$F964,Table9[Product_ID],Table9[Category],"Missing Catogory")</f>
        <v>Vegetables</v>
      </c>
      <c r="I964" s="16" t="s">
        <v>1232</v>
      </c>
      <c r="J964" s="16" t="str">
        <f>_xlfn.XLOOKUP(Sales_Transactions!$I964,Store!$A$2:$A$181,Store!$B$2:$B$181,"Missing Store")</f>
        <v>FreshMart Tiruppur Towers</v>
      </c>
      <c r="K964" s="16" t="str">
        <f>_xlfn.XLOOKUP(Sales_Transactions!$I964,Store!$A$2:$A$181,Store!$D$2:$D$181,"East")</f>
        <v>South</v>
      </c>
      <c r="L964" s="16" t="s">
        <v>928</v>
      </c>
      <c r="M964" s="16" t="s">
        <v>6368</v>
      </c>
      <c r="N964" s="16" t="str">
        <f>_xlfn.XLOOKUP(Sales_Transactions!$L964,Table12[Employee_ID],Table12[Department],"Missing Department")</f>
        <v>Billing</v>
      </c>
      <c r="O964" s="16">
        <v>2</v>
      </c>
      <c r="P964" s="17">
        <v>355.64</v>
      </c>
      <c r="Q964" s="16">
        <v>0</v>
      </c>
      <c r="R964" s="17">
        <v>0</v>
      </c>
      <c r="S964" s="17">
        <v>817.97</v>
      </c>
      <c r="T964" s="17">
        <v>606.82000000000005</v>
      </c>
      <c r="U964" s="17">
        <v>211.15</v>
      </c>
      <c r="V964" s="16" t="s">
        <v>133</v>
      </c>
      <c r="W964" s="16" t="s">
        <v>24</v>
      </c>
      <c r="X964" s="16" t="s">
        <v>55</v>
      </c>
      <c r="Y964" s="16" t="s">
        <v>2294</v>
      </c>
      <c r="Z964" s="16" t="s">
        <v>27</v>
      </c>
    </row>
    <row r="965" spans="1:26" x14ac:dyDescent="0.3">
      <c r="A965" s="10" t="s">
        <v>2663</v>
      </c>
      <c r="B965" s="11">
        <v>45865</v>
      </c>
      <c r="C965" s="12" t="s">
        <v>915</v>
      </c>
      <c r="D965" s="12" t="str">
        <f>_xlfn.XLOOKUP(Sales_Transactions!$C965,Customer!$A$2:$A$701,Customer!$B$2:$B$701,"Missing")</f>
        <v>Malathi Sharma</v>
      </c>
      <c r="E965" s="39" t="str">
        <f>_xlfn.XLOOKUP(Table14[[#This Row],[Customer_ID]],Table10[Customer_ID],Table10[Membership],"Missing Membership")</f>
        <v>Silver</v>
      </c>
      <c r="F965" s="10" t="s">
        <v>2054</v>
      </c>
      <c r="G965" s="12" t="str">
        <f>_xlfn.XLOOKUP(Sales_Transactions!$F965,Products!$A$2:$A$151,Products!$B$2:$B$151,"missing product")</f>
        <v>ITC Frozen Vegetables 250ml</v>
      </c>
      <c r="H965" s="12" t="str">
        <f>_xlfn.XLOOKUP(Sales_Transactions!$F965,Table9[Product_ID],Table9[Category],"Missing Catogory")</f>
        <v>Frozen Foods</v>
      </c>
      <c r="I965" s="12" t="s">
        <v>1288</v>
      </c>
      <c r="J965" s="12" t="str">
        <f>_xlfn.XLOOKUP(Sales_Transactions!$I965,Store!$A$2:$A$181,Store!$B$2:$B$181,"Missing Store")</f>
        <v>FreshMart Mumbai Towers</v>
      </c>
      <c r="K965" s="12" t="str">
        <f>_xlfn.XLOOKUP(Sales_Transactions!$I965,Store!$A$2:$A$181,Store!$D$2:$D$181,"East")</f>
        <v>West</v>
      </c>
      <c r="L965" s="12" t="s">
        <v>2323</v>
      </c>
      <c r="M965" s="12" t="s">
        <v>6163</v>
      </c>
      <c r="N965" s="12" t="str">
        <f>_xlfn.XLOOKUP(Sales_Transactions!$L965,Table12[Employee_ID],Table12[Department],"Missing Department")</f>
        <v>Cashier</v>
      </c>
      <c r="O965" s="12">
        <v>4</v>
      </c>
      <c r="P965" s="13">
        <v>392.79</v>
      </c>
      <c r="Q965" s="12">
        <v>0</v>
      </c>
      <c r="R965" s="13">
        <v>0</v>
      </c>
      <c r="S965" s="13">
        <v>1806.83</v>
      </c>
      <c r="T965" s="13">
        <v>1393.32</v>
      </c>
      <c r="U965" s="13">
        <v>413.51</v>
      </c>
      <c r="V965" s="12" t="s">
        <v>133</v>
      </c>
      <c r="W965" s="12" t="s">
        <v>24</v>
      </c>
      <c r="X965" s="12" t="s">
        <v>25</v>
      </c>
      <c r="Y965" s="12" t="s">
        <v>2664</v>
      </c>
      <c r="Z965" s="12" t="s">
        <v>27</v>
      </c>
    </row>
    <row r="966" spans="1:26" x14ac:dyDescent="0.3">
      <c r="A966" s="14" t="s">
        <v>2665</v>
      </c>
      <c r="B966" s="15">
        <v>46045</v>
      </c>
      <c r="C966" s="16" t="s">
        <v>1579</v>
      </c>
      <c r="D966" s="16" t="str">
        <f>_xlfn.XLOOKUP(Sales_Transactions!$C966,Customer!$A$2:$A$701,Customer!$B$2:$B$701,"Missing")</f>
        <v>Balaji Krishnan</v>
      </c>
      <c r="E966" s="38" t="str">
        <f>_xlfn.XLOOKUP(Table14[[#This Row],[Customer_ID]],Table10[Customer_ID],Table10[Membership],"Missing Membership")</f>
        <v>Bronze</v>
      </c>
      <c r="F966" s="14" t="s">
        <v>2666</v>
      </c>
      <c r="G966" s="16" t="str">
        <f>_xlfn.XLOOKUP(Sales_Transactions!$F966,Products!$A$2:$A$151,Products!$B$2:$B$151,"missing product")</f>
        <v>Aachi Whole Spices 200g</v>
      </c>
      <c r="H966" s="16" t="str">
        <f>_xlfn.XLOOKUP(Sales_Transactions!$F966,Table9[Product_ID],Table9[Category],"Missing Catogory")</f>
        <v>Masala</v>
      </c>
      <c r="I966" s="16" t="s">
        <v>699</v>
      </c>
      <c r="J966" s="16" t="str">
        <f>_xlfn.XLOOKUP(Sales_Transactions!$I966,Store!$A$2:$A$181,Store!$B$2:$B$181,"Missing Store")</f>
        <v>FreshMart Mumbai Colony</v>
      </c>
      <c r="K966" s="16" t="str">
        <f>_xlfn.XLOOKUP(Sales_Transactions!$I966,Store!$A$2:$A$181,Store!$D$2:$D$181,"East")</f>
        <v>West</v>
      </c>
      <c r="L966" s="16" t="s">
        <v>1479</v>
      </c>
      <c r="M966" s="16" t="s">
        <v>6266</v>
      </c>
      <c r="N966" s="16" t="str">
        <f>_xlfn.XLOOKUP(Sales_Transactions!$L966,Table12[Employee_ID],Table12[Department],"Missing Department")</f>
        <v>Cashier</v>
      </c>
      <c r="O966" s="16">
        <v>4</v>
      </c>
      <c r="P966" s="17">
        <v>519.78</v>
      </c>
      <c r="Q966" s="16">
        <v>15</v>
      </c>
      <c r="R966" s="17">
        <v>311.87</v>
      </c>
      <c r="S966" s="17">
        <v>1767.25</v>
      </c>
      <c r="T966" s="17">
        <v>1591.68</v>
      </c>
      <c r="U966" s="17">
        <v>175.57</v>
      </c>
      <c r="V966" s="16" t="s">
        <v>133</v>
      </c>
      <c r="W966" s="16" t="s">
        <v>24</v>
      </c>
      <c r="X966" s="16" t="s">
        <v>25</v>
      </c>
      <c r="Y966" s="16" t="s">
        <v>1162</v>
      </c>
      <c r="Z966" s="16" t="s">
        <v>49</v>
      </c>
    </row>
    <row r="967" spans="1:26" x14ac:dyDescent="0.3">
      <c r="A967" s="10" t="s">
        <v>2676</v>
      </c>
      <c r="B967" s="11">
        <v>45781</v>
      </c>
      <c r="C967" s="12" t="s">
        <v>2677</v>
      </c>
      <c r="D967" s="12" t="str">
        <f>_xlfn.XLOOKUP(Sales_Transactions!$C967,Customer!$A$2:$A$701,Customer!$B$2:$B$701,"Missing")</f>
        <v>Nirmala Sekar</v>
      </c>
      <c r="E967" s="39" t="str">
        <f>_xlfn.XLOOKUP(Table14[[#This Row],[Customer_ID]],Table10[Customer_ID],Table10[Membership],"Missing Membership")</f>
        <v>Bronze</v>
      </c>
      <c r="F967" s="10" t="s">
        <v>302</v>
      </c>
      <c r="G967" s="12" t="str">
        <f>_xlfn.XLOOKUP(Sales_Transactions!$F967,Products!$A$2:$A$151,Products!$B$2:$B$151,"missing product")</f>
        <v>Harvest Gold Cookies 500g</v>
      </c>
      <c r="H967" s="12" t="str">
        <f>_xlfn.XLOOKUP(Sales_Transactions!$F967,Table9[Product_ID],Table9[Category],"Missing Catogory")</f>
        <v>Bakery</v>
      </c>
      <c r="I967" s="12" t="s">
        <v>549</v>
      </c>
      <c r="J967" s="12" t="str">
        <f>_xlfn.XLOOKUP(Sales_Transactions!$I967,Store!$A$2:$A$181,Store!$B$2:$B$181,"Missing Store")</f>
        <v>FreshMart Mysuru Bypass</v>
      </c>
      <c r="K967" s="12" t="str">
        <f>_xlfn.XLOOKUP(Sales_Transactions!$I967,Store!$A$2:$A$181,Store!$D$2:$D$181,"East")</f>
        <v>South</v>
      </c>
      <c r="L967" s="12" t="s">
        <v>1442</v>
      </c>
      <c r="M967" s="12" t="s">
        <v>6301</v>
      </c>
      <c r="N967" s="12" t="str">
        <f>_xlfn.XLOOKUP(Sales_Transactions!$L967,Table12[Employee_ID],Table12[Department],"Missing Department")</f>
        <v>Operations</v>
      </c>
      <c r="O967" s="12">
        <v>2</v>
      </c>
      <c r="P967" s="13">
        <v>343.56</v>
      </c>
      <c r="Q967" s="12">
        <v>0</v>
      </c>
      <c r="R967" s="13">
        <v>0</v>
      </c>
      <c r="S967" s="13">
        <v>790.19</v>
      </c>
      <c r="T967" s="13">
        <v>432.64</v>
      </c>
      <c r="U967" s="13">
        <v>357.55</v>
      </c>
      <c r="V967" s="12" t="s">
        <v>133</v>
      </c>
      <c r="W967" s="12" t="s">
        <v>24</v>
      </c>
      <c r="X967" s="12" t="s">
        <v>55</v>
      </c>
      <c r="Y967" s="12" t="s">
        <v>2330</v>
      </c>
      <c r="Z967" s="12" t="s">
        <v>27</v>
      </c>
    </row>
    <row r="968" spans="1:26" x14ac:dyDescent="0.3">
      <c r="A968" s="14" t="s">
        <v>2681</v>
      </c>
      <c r="B968" s="15">
        <v>45814</v>
      </c>
      <c r="C968" s="16" t="s">
        <v>2682</v>
      </c>
      <c r="D968" s="16" t="str">
        <f>_xlfn.XLOOKUP(Sales_Transactions!$C968,Customer!$A$2:$A$701,Customer!$B$2:$B$701,"Missing")</f>
        <v>Divya Raj</v>
      </c>
      <c r="E968" s="38" t="str">
        <f>_xlfn.XLOOKUP(Table14[[#This Row],[Customer_ID]],Table10[Customer_ID],Table10[Membership],"Missing Membership")</f>
        <v>Silver</v>
      </c>
      <c r="F968" s="14" t="s">
        <v>284</v>
      </c>
      <c r="G968" s="16" t="str">
        <f>_xlfn.XLOOKUP(Sales_Transactions!$F968,Products!$A$2:$A$151,Products!$B$2:$B$151,"missing product")</f>
        <v>Patanjali Shampoo Combo</v>
      </c>
      <c r="H968" s="16" t="str">
        <f>_xlfn.XLOOKUP(Sales_Transactions!$F968,Table9[Product_ID],Table9[Category],"Missing Catogory")</f>
        <v>Personal Care</v>
      </c>
      <c r="I968" s="16" t="s">
        <v>1156</v>
      </c>
      <c r="J968" s="16" t="str">
        <f>_xlfn.XLOOKUP(Sales_Transactions!$I968,Store!$A$2:$A$181,Store!$B$2:$B$181,"Missing Store")</f>
        <v>FreshMart Madurai Colony</v>
      </c>
      <c r="K968" s="16" t="str">
        <f>_xlfn.XLOOKUP(Sales_Transactions!$I968,Store!$A$2:$A$181,Store!$D$2:$D$181,"East")</f>
        <v>South</v>
      </c>
      <c r="L968" s="16" t="s">
        <v>1157</v>
      </c>
      <c r="M968" s="16" t="s">
        <v>6358</v>
      </c>
      <c r="N968" s="16" t="str">
        <f>_xlfn.XLOOKUP(Sales_Transactions!$L968,Table12[Employee_ID],Table12[Department],"Missing Department")</f>
        <v>Store Manager</v>
      </c>
      <c r="O968" s="16">
        <v>1</v>
      </c>
      <c r="P968" s="17">
        <v>73.83</v>
      </c>
      <c r="Q968" s="16">
        <v>5</v>
      </c>
      <c r="R968" s="17">
        <v>3.69</v>
      </c>
      <c r="S968" s="17">
        <v>70.14</v>
      </c>
      <c r="T968" s="17">
        <v>54.32</v>
      </c>
      <c r="U968" s="17">
        <v>15.82</v>
      </c>
      <c r="V968" s="16" t="s">
        <v>133</v>
      </c>
      <c r="W968" s="16" t="s">
        <v>24</v>
      </c>
      <c r="X968" s="16" t="s">
        <v>25</v>
      </c>
      <c r="Y968" s="16" t="s">
        <v>2423</v>
      </c>
      <c r="Z968" s="16" t="s">
        <v>49</v>
      </c>
    </row>
    <row r="969" spans="1:26" x14ac:dyDescent="0.3">
      <c r="A969" s="10" t="s">
        <v>2689</v>
      </c>
      <c r="B969" s="11">
        <v>45906</v>
      </c>
      <c r="C969" s="12" t="s">
        <v>1227</v>
      </c>
      <c r="D969" s="12" t="str">
        <f>_xlfn.XLOOKUP(Sales_Transactions!$C969,Customer!$A$2:$A$701,Customer!$B$2:$B$701,"Missing")</f>
        <v>Tara Chettiar</v>
      </c>
      <c r="E969" s="39" t="str">
        <f>_xlfn.XLOOKUP(Table14[[#This Row],[Customer_ID]],Table10[Customer_ID],Table10[Membership],"Missing Membership")</f>
        <v>Gold</v>
      </c>
      <c r="F969" s="10" t="s">
        <v>1704</v>
      </c>
      <c r="G969" s="12" t="str">
        <f>_xlfn.XLOOKUP(Sales_Transactions!$F969,Products!$A$2:$A$151,Products!$B$2:$B$151,"missing product")</f>
        <v>Idhayam Groundnut Oil 1kg</v>
      </c>
      <c r="H969" s="12" t="str">
        <f>_xlfn.XLOOKUP(Sales_Transactions!$F969,Table9[Product_ID],Table9[Category],"Missing Catogory")</f>
        <v>Oil</v>
      </c>
      <c r="I969" s="12" t="s">
        <v>426</v>
      </c>
      <c r="J969" s="12" t="str">
        <f>_xlfn.XLOOKUP(Sales_Transactions!$I969,Store!$A$2:$A$181,Store!$B$2:$B$181,"Missing Store")</f>
        <v>FreshMart Madurai Junction</v>
      </c>
      <c r="K969" s="12" t="str">
        <f>_xlfn.XLOOKUP(Sales_Transactions!$I969,Store!$A$2:$A$181,Store!$D$2:$D$181,"East")</f>
        <v>South</v>
      </c>
      <c r="L969" s="12" t="s">
        <v>723</v>
      </c>
      <c r="M969" s="12" t="s">
        <v>5752</v>
      </c>
      <c r="N969" s="12" t="str">
        <f>_xlfn.XLOOKUP(Sales_Transactions!$L969,Table12[Employee_ID],Table12[Department],"Missing Department")</f>
        <v>Inventory</v>
      </c>
      <c r="O969" s="12">
        <v>8</v>
      </c>
      <c r="P969" s="13">
        <v>298.18</v>
      </c>
      <c r="Q969" s="12">
        <v>10</v>
      </c>
      <c r="R969" s="13">
        <v>238.54</v>
      </c>
      <c r="S969" s="13">
        <v>2468.9299999999998</v>
      </c>
      <c r="T969" s="13">
        <v>1931.52</v>
      </c>
      <c r="U969" s="13">
        <v>537.41</v>
      </c>
      <c r="V969" s="12" t="s">
        <v>133</v>
      </c>
      <c r="W969" s="12" t="s">
        <v>24</v>
      </c>
      <c r="X969" s="12" t="s">
        <v>25</v>
      </c>
      <c r="Y969" s="12" t="s">
        <v>1078</v>
      </c>
      <c r="Z969" s="12" t="s">
        <v>27</v>
      </c>
    </row>
    <row r="970" spans="1:26" x14ac:dyDescent="0.3">
      <c r="A970" s="14" t="s">
        <v>2695</v>
      </c>
      <c r="B970" s="15">
        <v>46053</v>
      </c>
      <c r="C970" s="16" t="s">
        <v>678</v>
      </c>
      <c r="D970" s="16" t="str">
        <f>_xlfn.XLOOKUP(Sales_Transactions!$C970,Customer!$A$2:$A$701,Customer!$B$2:$B$701,"Missing")</f>
        <v>Sangeetha Selvam</v>
      </c>
      <c r="E970" s="38" t="str">
        <f>_xlfn.XLOOKUP(Table14[[#This Row],[Customer_ID]],Table10[Customer_ID],Table10[Membership],"Missing Membership")</f>
        <v>Bronze</v>
      </c>
      <c r="F970" s="14" t="s">
        <v>1648</v>
      </c>
      <c r="G970" s="16" t="str">
        <f>_xlfn.XLOOKUP(Sales_Transactions!$F970,Products!$A$2:$A$151,Products!$B$2:$B$151,"missing product")</f>
        <v>Patanjali Shampoo 2kg</v>
      </c>
      <c r="H970" s="16" t="str">
        <f>_xlfn.XLOOKUP(Sales_Transactions!$F970,Table9[Product_ID],Table9[Category],"Missing Catogory")</f>
        <v>Personal Care</v>
      </c>
      <c r="I970" s="16" t="s">
        <v>372</v>
      </c>
      <c r="J970" s="16" t="str">
        <f>_xlfn.XLOOKUP(Sales_Transactions!$I970,Store!$A$2:$A$181,Store!$B$2:$B$181,"Missing Store")</f>
        <v>FreshMart Nagpur Crossing</v>
      </c>
      <c r="K970" s="16" t="str">
        <f>_xlfn.XLOOKUP(Sales_Transactions!$I970,Store!$A$2:$A$181,Store!$D$2:$D$181,"East")</f>
        <v>West</v>
      </c>
      <c r="L970" s="16" t="s">
        <v>373</v>
      </c>
      <c r="M970" s="16" t="s">
        <v>6181</v>
      </c>
      <c r="N970" s="16" t="str">
        <f>_xlfn.XLOOKUP(Sales_Transactions!$L970,Table12[Employee_ID],Table12[Department],"Missing Department")</f>
        <v>Sales</v>
      </c>
      <c r="O970" s="16">
        <v>1</v>
      </c>
      <c r="P970" s="17">
        <v>232.2</v>
      </c>
      <c r="Q970" s="16">
        <v>0</v>
      </c>
      <c r="R970" s="17">
        <v>0</v>
      </c>
      <c r="S970" s="17">
        <v>267.02999999999997</v>
      </c>
      <c r="T970" s="17">
        <v>160.97999999999999</v>
      </c>
      <c r="U970" s="17">
        <v>106.05</v>
      </c>
      <c r="V970" s="16" t="s">
        <v>133</v>
      </c>
      <c r="W970" s="16" t="s">
        <v>24</v>
      </c>
      <c r="X970" s="16" t="s">
        <v>25</v>
      </c>
      <c r="Y970" s="16" t="s">
        <v>1623</v>
      </c>
      <c r="Z970" s="16" t="s">
        <v>27</v>
      </c>
    </row>
    <row r="971" spans="1:26" x14ac:dyDescent="0.3">
      <c r="A971" s="10" t="s">
        <v>2699</v>
      </c>
      <c r="B971" s="11">
        <v>45928</v>
      </c>
      <c r="C971" s="12" t="s">
        <v>1559</v>
      </c>
      <c r="D971" s="12" t="str">
        <f>_xlfn.XLOOKUP(Sales_Transactions!$C971,Customer!$A$2:$A$701,Customer!$B$2:$B$701,"Missing")</f>
        <v>Prasath Raj</v>
      </c>
      <c r="E971" s="39" t="str">
        <f>_xlfn.XLOOKUP(Table14[[#This Row],[Customer_ID]],Table10[Customer_ID],Table10[Membership],"Missing Membership")</f>
        <v>Silver</v>
      </c>
      <c r="F971" s="10" t="s">
        <v>731</v>
      </c>
      <c r="G971" s="12" t="str">
        <f>_xlfn.XLOOKUP(Sales_Transactions!$F971,Products!$A$2:$A$151,Products!$B$2:$B$151,"missing product")</f>
        <v>Harvest Gold Buns 200g</v>
      </c>
      <c r="H971" s="12" t="str">
        <f>_xlfn.XLOOKUP(Sales_Transactions!$F971,Table9[Product_ID],Table9[Category],"Missing Catogory")</f>
        <v>Bakery</v>
      </c>
      <c r="I971" s="12" t="s">
        <v>215</v>
      </c>
      <c r="J971" s="12" t="str">
        <f>_xlfn.XLOOKUP(Sales_Transactions!$I971,Store!$A$2:$A$181,Store!$B$2:$B$181,"Missing Store")</f>
        <v>FreshMart Salem Point</v>
      </c>
      <c r="K971" s="12" t="str">
        <f>_xlfn.XLOOKUP(Sales_Transactions!$I971,Store!$A$2:$A$181,Store!$D$2:$D$181,"East")</f>
        <v>South</v>
      </c>
      <c r="L971" s="12" t="s">
        <v>216</v>
      </c>
      <c r="M971" s="12" t="s">
        <v>6227</v>
      </c>
      <c r="N971" s="12" t="str">
        <f>_xlfn.XLOOKUP(Sales_Transactions!$L971,Table12[Employee_ID],Table12[Department],"Missing Department")</f>
        <v>Sales</v>
      </c>
      <c r="O971" s="12">
        <v>3</v>
      </c>
      <c r="P971" s="13">
        <v>661.91</v>
      </c>
      <c r="Q971" s="12">
        <v>15</v>
      </c>
      <c r="R971" s="13">
        <v>297.86</v>
      </c>
      <c r="S971" s="13">
        <v>1941.05</v>
      </c>
      <c r="T971" s="13">
        <v>1196.1600000000001</v>
      </c>
      <c r="U971" s="13">
        <v>744.89</v>
      </c>
      <c r="V971" s="12" t="s">
        <v>133</v>
      </c>
      <c r="W971" s="12" t="s">
        <v>24</v>
      </c>
      <c r="X971" s="12" t="s">
        <v>25</v>
      </c>
      <c r="Y971" s="12" t="s">
        <v>1162</v>
      </c>
      <c r="Z971" s="12" t="s">
        <v>27</v>
      </c>
    </row>
    <row r="972" spans="1:26" x14ac:dyDescent="0.3">
      <c r="A972" s="14" t="s">
        <v>2737</v>
      </c>
      <c r="B972" s="15">
        <v>46033</v>
      </c>
      <c r="C972" s="16" t="s">
        <v>2738</v>
      </c>
      <c r="D972" s="16" t="str">
        <f>_xlfn.XLOOKUP(Sales_Transactions!$C972,Customer!$A$2:$A$701,Customer!$B$2:$B$701,"Missing")</f>
        <v>Karthik Kumar</v>
      </c>
      <c r="E972" s="38" t="str">
        <f>_xlfn.XLOOKUP(Table14[[#This Row],[Customer_ID]],Table10[Customer_ID],Table10[Membership],"Missing Membership")</f>
        <v>Silver</v>
      </c>
      <c r="F972" s="14" t="s">
        <v>170</v>
      </c>
      <c r="G972" s="16" t="str">
        <f>_xlfn.XLOOKUP(Sales_Transactions!$F972,Products!$A$2:$A$151,Products!$B$2:$B$151,"missing product")</f>
        <v>Aachi Idli Rice 500g</v>
      </c>
      <c r="H972" s="16" t="str">
        <f>_xlfn.XLOOKUP(Sales_Transactions!$F972,Table9[Product_ID],Table9[Category],"Missing Catogory")</f>
        <v>Rice</v>
      </c>
      <c r="I972" s="16" t="s">
        <v>503</v>
      </c>
      <c r="J972" s="16" t="str">
        <f>_xlfn.XLOOKUP(Sales_Transactions!$I972,Store!$A$2:$A$181,Store!$B$2:$B$181,"Missing Store")</f>
        <v>FreshMart Nagpur Plaza</v>
      </c>
      <c r="K972" s="16" t="str">
        <f>_xlfn.XLOOKUP(Sales_Transactions!$I972,Store!$A$2:$A$181,Store!$D$2:$D$181,"East")</f>
        <v>West</v>
      </c>
      <c r="L972" s="16" t="s">
        <v>1633</v>
      </c>
      <c r="M972" s="16" t="s">
        <v>4705</v>
      </c>
      <c r="N972" s="16" t="str">
        <f>_xlfn.XLOOKUP(Sales_Transactions!$L972,Table12[Employee_ID],Table12[Department],"Missing Department")</f>
        <v>Sales</v>
      </c>
      <c r="O972" s="16">
        <v>2</v>
      </c>
      <c r="P972" s="17">
        <v>225.45</v>
      </c>
      <c r="Q972" s="16">
        <v>10</v>
      </c>
      <c r="R972" s="17">
        <v>45.09</v>
      </c>
      <c r="S972" s="17">
        <v>466.68</v>
      </c>
      <c r="T972" s="17">
        <v>381.8</v>
      </c>
      <c r="U972" s="17">
        <v>84.88</v>
      </c>
      <c r="V972" s="16" t="s">
        <v>133</v>
      </c>
      <c r="W972" s="16" t="s">
        <v>24</v>
      </c>
      <c r="X972" s="16" t="s">
        <v>55</v>
      </c>
      <c r="Y972" s="16" t="s">
        <v>1789</v>
      </c>
      <c r="Z972" s="16" t="s">
        <v>27</v>
      </c>
    </row>
    <row r="973" spans="1:26" x14ac:dyDescent="0.3">
      <c r="A973" s="10" t="s">
        <v>2753</v>
      </c>
      <c r="B973" s="11">
        <v>46060</v>
      </c>
      <c r="C973" s="12" t="s">
        <v>2754</v>
      </c>
      <c r="D973" s="12" t="str">
        <f>_xlfn.XLOOKUP(Sales_Transactions!$C973,Customer!$A$2:$A$701,Customer!$B$2:$B$701,"Missing")</f>
        <v>Latha Chandran</v>
      </c>
      <c r="E973" s="39" t="str">
        <f>_xlfn.XLOOKUP(Table14[[#This Row],[Customer_ID]],Table10[Customer_ID],Table10[Membership],"Missing Membership")</f>
        <v>Silver</v>
      </c>
      <c r="F973" s="10" t="s">
        <v>1656</v>
      </c>
      <c r="G973" s="12" t="str">
        <f>_xlfn.XLOOKUP(Sales_Transactions!$F973,Products!$A$2:$A$151,Products!$B$2:$B$151,"missing product")</f>
        <v>Surf Excel Batteries 2kg</v>
      </c>
      <c r="H973" s="12" t="str">
        <f>_xlfn.XLOOKUP(Sales_Transactions!$F973,Table9[Product_ID],Table9[Category],"Missing Catogory")</f>
        <v>Household</v>
      </c>
      <c r="I973" s="12" t="s">
        <v>38</v>
      </c>
      <c r="J973" s="12" t="str">
        <f>_xlfn.XLOOKUP(Sales_Transactions!$I973,Store!$A$2:$A$181,Store!$B$2:$B$181,"Missing Store")</f>
        <v>FreshMart Kochi Plaza</v>
      </c>
      <c r="K973" s="12" t="str">
        <f>_xlfn.XLOOKUP(Sales_Transactions!$I973,Store!$A$2:$A$181,Store!$D$2:$D$181,"East")</f>
        <v>South</v>
      </c>
      <c r="L973" s="12" t="s">
        <v>465</v>
      </c>
      <c r="M973" s="12" t="s">
        <v>6264</v>
      </c>
      <c r="N973" s="12" t="str">
        <f>_xlfn.XLOOKUP(Sales_Transactions!$L973,Table12[Employee_ID],Table12[Department],"Missing Department")</f>
        <v>Sales</v>
      </c>
      <c r="O973" s="12">
        <v>1</v>
      </c>
      <c r="P973" s="13">
        <v>233.47</v>
      </c>
      <c r="Q973" s="12">
        <v>0</v>
      </c>
      <c r="R973" s="13">
        <v>0</v>
      </c>
      <c r="S973" s="13">
        <v>268.49</v>
      </c>
      <c r="T973" s="13">
        <v>188.98</v>
      </c>
      <c r="U973" s="13">
        <v>79.510000000000005</v>
      </c>
      <c r="V973" s="12" t="s">
        <v>133</v>
      </c>
      <c r="W973" s="12" t="s">
        <v>24</v>
      </c>
      <c r="X973" s="12" t="s">
        <v>25</v>
      </c>
      <c r="Y973" s="12" t="s">
        <v>1228</v>
      </c>
      <c r="Z973" s="12" t="s">
        <v>27</v>
      </c>
    </row>
    <row r="974" spans="1:26" x14ac:dyDescent="0.3">
      <c r="A974" s="14" t="s">
        <v>2764</v>
      </c>
      <c r="B974" s="15">
        <v>46029</v>
      </c>
      <c r="C974" s="16" t="s">
        <v>1553</v>
      </c>
      <c r="D974" s="16" t="str">
        <f>_xlfn.XLOOKUP(Sales_Transactions!$C974,Customer!$A$2:$A$701,Customer!$B$2:$B$701,"Missing")</f>
        <v>Suresh Chettiar</v>
      </c>
      <c r="E974" s="38" t="str">
        <f>_xlfn.XLOOKUP(Table14[[#This Row],[Customer_ID]],Table10[Customer_ID],Table10[Membership],"Missing Membership")</f>
        <v>Bronze</v>
      </c>
      <c r="F974" s="14" t="s">
        <v>2765</v>
      </c>
      <c r="G974" s="16" t="str">
        <f>_xlfn.XLOOKUP(Sales_Transactions!$F974,Products!$A$2:$A$151,Products!$B$2:$B$151,"missing product")</f>
        <v>Harpic Dishwash 2kg</v>
      </c>
      <c r="H974" s="16" t="str">
        <f>_xlfn.XLOOKUP(Sales_Transactions!$F974,Table9[Product_ID],Table9[Category],"Missing Catogory")</f>
        <v>Cleaning</v>
      </c>
      <c r="I974" s="16" t="s">
        <v>66</v>
      </c>
      <c r="J974" s="16" t="str">
        <f>_xlfn.XLOOKUP(Sales_Transactions!$I974,Store!$A$2:$A$181,Store!$B$2:$B$181,"Missing Store")</f>
        <v>FreshMart Coimbatore Plaza</v>
      </c>
      <c r="K974" s="16" t="str">
        <f>_xlfn.XLOOKUP(Sales_Transactions!$I974,Store!$A$2:$A$181,Store!$D$2:$D$181,"East")</f>
        <v>South</v>
      </c>
      <c r="L974" s="16" t="s">
        <v>2108</v>
      </c>
      <c r="M974" s="16" t="s">
        <v>6197</v>
      </c>
      <c r="N974" s="16" t="str">
        <f>_xlfn.XLOOKUP(Sales_Transactions!$L974,Table12[Employee_ID],Table12[Department],"Missing Department")</f>
        <v>Billing</v>
      </c>
      <c r="O974" s="16">
        <v>3</v>
      </c>
      <c r="P974" s="17">
        <v>367.25</v>
      </c>
      <c r="Q974" s="16">
        <v>0</v>
      </c>
      <c r="R974" s="17">
        <v>0</v>
      </c>
      <c r="S974" s="17">
        <v>1101.75</v>
      </c>
      <c r="T974" s="17">
        <v>848.97</v>
      </c>
      <c r="U974" s="17">
        <v>252.78</v>
      </c>
      <c r="V974" s="16" t="s">
        <v>133</v>
      </c>
      <c r="W974" s="16" t="s">
        <v>24</v>
      </c>
      <c r="X974" s="16" t="s">
        <v>55</v>
      </c>
      <c r="Y974" s="16" t="s">
        <v>2766</v>
      </c>
      <c r="Z974" s="16" t="s">
        <v>49</v>
      </c>
    </row>
    <row r="975" spans="1:26" x14ac:dyDescent="0.3">
      <c r="A975" s="10" t="s">
        <v>2771</v>
      </c>
      <c r="B975" s="11">
        <v>45938</v>
      </c>
      <c r="C975" s="12" t="s">
        <v>1227</v>
      </c>
      <c r="D975" s="12" t="str">
        <f>_xlfn.XLOOKUP(Sales_Transactions!$C975,Customer!$A$2:$A$701,Customer!$B$2:$B$701,"Missing")</f>
        <v>Tara Chettiar</v>
      </c>
      <c r="E975" s="39" t="str">
        <f>_xlfn.XLOOKUP(Table14[[#This Row],[Customer_ID]],Table10[Customer_ID],Table10[Membership],"Missing Membership")</f>
        <v>Gold</v>
      </c>
      <c r="F975" s="10" t="s">
        <v>371</v>
      </c>
      <c r="G975" s="12" t="str">
        <f>_xlfn.XLOOKUP(Sales_Transactions!$F975,Products!$A$2:$A$151,Products!$B$2:$B$151,"missing product")</f>
        <v>Tata Tea Soft Drinks 500g</v>
      </c>
      <c r="H975" s="12" t="str">
        <f>_xlfn.XLOOKUP(Sales_Transactions!$F975,Table9[Product_ID],Table9[Category],"Missing Catogory")</f>
        <v>Beverages</v>
      </c>
      <c r="I975" s="12" t="s">
        <v>1619</v>
      </c>
      <c r="J975" s="12" t="str">
        <f>_xlfn.XLOOKUP(Sales_Transactions!$I975,Store!$A$2:$A$181,Store!$B$2:$B$181,"Missing Store")</f>
        <v>FreshMart Mysuru Plaza</v>
      </c>
      <c r="K975" s="12" t="str">
        <f>_xlfn.XLOOKUP(Sales_Transactions!$I975,Store!$A$2:$A$181,Store!$D$2:$D$181,"East")</f>
        <v>South</v>
      </c>
      <c r="L975" s="12" t="s">
        <v>1620</v>
      </c>
      <c r="M975" s="12" t="s">
        <v>5865</v>
      </c>
      <c r="N975" s="12" t="str">
        <f>_xlfn.XLOOKUP(Sales_Transactions!$L975,Table12[Employee_ID],Table12[Department],"Missing Department")</f>
        <v>Inventory</v>
      </c>
      <c r="O975" s="12">
        <v>4</v>
      </c>
      <c r="P975" s="13">
        <v>428.27</v>
      </c>
      <c r="Q975" s="12">
        <v>15</v>
      </c>
      <c r="R975" s="13">
        <v>256.95999999999998</v>
      </c>
      <c r="S975" s="13">
        <v>1456.12</v>
      </c>
      <c r="T975" s="13">
        <v>1239.92</v>
      </c>
      <c r="U975" s="13">
        <v>216.2</v>
      </c>
      <c r="V975" s="12" t="s">
        <v>133</v>
      </c>
      <c r="W975" s="12" t="s">
        <v>24</v>
      </c>
      <c r="X975" s="12" t="s">
        <v>25</v>
      </c>
      <c r="Y975" s="12" t="s">
        <v>1070</v>
      </c>
      <c r="Z975" s="12" t="s">
        <v>49</v>
      </c>
    </row>
    <row r="976" spans="1:26" x14ac:dyDescent="0.3">
      <c r="A976" s="14" t="s">
        <v>2779</v>
      </c>
      <c r="B976" s="15">
        <v>45888</v>
      </c>
      <c r="C976" s="16" t="s">
        <v>2183</v>
      </c>
      <c r="D976" s="16" t="str">
        <f>_xlfn.XLOOKUP(Sales_Transactions!$C976,Customer!$A$2:$A$701,Customer!$B$2:$B$701,"Missing")</f>
        <v>Bhavani Pillai</v>
      </c>
      <c r="E976" s="38" t="str">
        <f>_xlfn.XLOOKUP(Table14[[#This Row],[Customer_ID]],Table10[Customer_ID],Table10[Membership],"Missing Membership")</f>
        <v>Bronze</v>
      </c>
      <c r="F976" s="14" t="s">
        <v>571</v>
      </c>
      <c r="G976" s="16" t="str">
        <f>_xlfn.XLOOKUP(Sales_Transactions!$F976,Products!$A$2:$A$151,Products!$B$2:$B$151,"missing product")</f>
        <v>Vim Floor Cleaner 1L</v>
      </c>
      <c r="H976" s="16" t="str">
        <f>_xlfn.XLOOKUP(Sales_Transactions!$F976,Table9[Product_ID],Table9[Category],"Missing Catogory")</f>
        <v>Cleaning</v>
      </c>
      <c r="I976" s="16" t="s">
        <v>350</v>
      </c>
      <c r="J976" s="16" t="str">
        <f>_xlfn.XLOOKUP(Sales_Transactions!$I976,Store!$A$2:$A$181,Store!$B$2:$B$181,"Missing Store")</f>
        <v>FreshMart Tiruppur Square</v>
      </c>
      <c r="K976" s="16" t="str">
        <f>_xlfn.XLOOKUP(Sales_Transactions!$I976,Store!$A$2:$A$181,Store!$D$2:$D$181,"East")</f>
        <v>South</v>
      </c>
      <c r="L976" s="16" t="s">
        <v>1258</v>
      </c>
      <c r="M976" s="16" t="s">
        <v>6369</v>
      </c>
      <c r="N976" s="16" t="str">
        <f>_xlfn.XLOOKUP(Sales_Transactions!$L976,Table12[Employee_ID],Table12[Department],"Missing Department")</f>
        <v>Billing</v>
      </c>
      <c r="O976" s="16">
        <v>2</v>
      </c>
      <c r="P976" s="17">
        <v>46.76</v>
      </c>
      <c r="Q976" s="16">
        <v>0</v>
      </c>
      <c r="R976" s="17">
        <v>0</v>
      </c>
      <c r="S976" s="17">
        <v>93.52</v>
      </c>
      <c r="T976" s="17">
        <v>73.3</v>
      </c>
      <c r="U976" s="17">
        <v>20.22</v>
      </c>
      <c r="V976" s="16" t="s">
        <v>133</v>
      </c>
      <c r="W976" s="16" t="s">
        <v>24</v>
      </c>
      <c r="X976" s="16" t="s">
        <v>55</v>
      </c>
      <c r="Y976" s="16" t="s">
        <v>434</v>
      </c>
      <c r="Z976" s="16" t="s">
        <v>49</v>
      </c>
    </row>
    <row r="977" spans="1:26" x14ac:dyDescent="0.3">
      <c r="A977" s="10" t="s">
        <v>2780</v>
      </c>
      <c r="B977" s="11">
        <v>45881</v>
      </c>
      <c r="C977" s="12" t="s">
        <v>301</v>
      </c>
      <c r="D977" s="12" t="str">
        <f>_xlfn.XLOOKUP(Sales_Transactions!$C977,Customer!$A$2:$A$701,Customer!$B$2:$B$701,"Missing")</f>
        <v>Anjali Kumar</v>
      </c>
      <c r="E977" s="39" t="str">
        <f>_xlfn.XLOOKUP(Table14[[#This Row],[Customer_ID]],Table10[Customer_ID],Table10[Membership],"Missing Membership")</f>
        <v>Silver</v>
      </c>
      <c r="F977" s="10" t="s">
        <v>604</v>
      </c>
      <c r="G977" s="12" t="str">
        <f>_xlfn.XLOOKUP(Sales_Transactions!$F977,Products!$A$2:$A$151,Products!$B$2:$B$151,"missing product")</f>
        <v>Organic Fresh Fresh Vegetables 200g</v>
      </c>
      <c r="H977" s="12" t="str">
        <f>_xlfn.XLOOKUP(Sales_Transactions!$F977,Table9[Product_ID],Table9[Category],"Missing Catogory")</f>
        <v>Vegetables</v>
      </c>
      <c r="I977" s="12" t="s">
        <v>2607</v>
      </c>
      <c r="J977" s="12" t="str">
        <f>_xlfn.XLOOKUP(Sales_Transactions!$I977,Store!$A$2:$A$181,Store!$B$2:$B$181,"Missing Store")</f>
        <v>FreshMart Pune Complex</v>
      </c>
      <c r="K977" s="12" t="str">
        <f>_xlfn.XLOOKUP(Sales_Transactions!$I977,Store!$A$2:$A$181,Store!$D$2:$D$181,"East")</f>
        <v>West</v>
      </c>
      <c r="L977" s="12" t="s">
        <v>2608</v>
      </c>
      <c r="M977" s="12" t="s">
        <v>5750</v>
      </c>
      <c r="N977" s="12" t="str">
        <f>_xlfn.XLOOKUP(Sales_Transactions!$L977,Table12[Employee_ID],Table12[Department],"Missing Department")</f>
        <v>Sales</v>
      </c>
      <c r="O977" s="12">
        <v>4</v>
      </c>
      <c r="P977" s="13">
        <v>75.680000000000007</v>
      </c>
      <c r="Q977" s="12">
        <v>0</v>
      </c>
      <c r="R977" s="13">
        <v>0</v>
      </c>
      <c r="S977" s="13">
        <v>302.72000000000003</v>
      </c>
      <c r="T977" s="13">
        <v>248.56</v>
      </c>
      <c r="U977" s="13">
        <v>54.16</v>
      </c>
      <c r="V977" s="12" t="s">
        <v>133</v>
      </c>
      <c r="W977" s="12" t="s">
        <v>24</v>
      </c>
      <c r="X977" s="12" t="s">
        <v>25</v>
      </c>
      <c r="Y977" s="12" t="s">
        <v>1672</v>
      </c>
      <c r="Z977" s="12" t="s">
        <v>49</v>
      </c>
    </row>
    <row r="978" spans="1:26" x14ac:dyDescent="0.3">
      <c r="A978" s="14" t="s">
        <v>2785</v>
      </c>
      <c r="B978" s="15">
        <v>45954</v>
      </c>
      <c r="C978" s="16" t="s">
        <v>1727</v>
      </c>
      <c r="D978" s="16" t="str">
        <f>_xlfn.XLOOKUP(Sales_Transactions!$C978,Customer!$A$2:$A$701,Customer!$B$2:$B$701,"Missing")</f>
        <v>Divya Balan</v>
      </c>
      <c r="E978" s="38" t="str">
        <f>_xlfn.XLOOKUP(Table14[[#This Row],[Customer_ID]],Table10[Customer_ID],Table10[Membership],"Missing Membership")</f>
        <v>Silver</v>
      </c>
      <c r="F978" s="14" t="s">
        <v>646</v>
      </c>
      <c r="G978" s="16" t="str">
        <f>_xlfn.XLOOKUP(Sales_Transactions!$F978,Products!$A$2:$A$151,Products!$B$2:$B$151,"missing product")</f>
        <v>Aachi Whole Spices 200g v2</v>
      </c>
      <c r="H978" s="16" t="str">
        <f>_xlfn.XLOOKUP(Sales_Transactions!$F978,Table9[Product_ID],Table9[Category],"Missing Catogory")</f>
        <v>Masala</v>
      </c>
      <c r="I978" s="16" t="s">
        <v>856</v>
      </c>
      <c r="J978" s="16" t="str">
        <f>_xlfn.XLOOKUP(Sales_Transactions!$I978,Store!$A$2:$A$181,Store!$B$2:$B$181,"Missing Store")</f>
        <v>FreshMart Madurai Market</v>
      </c>
      <c r="K978" s="16" t="str">
        <f>_xlfn.XLOOKUP(Sales_Transactions!$I978,Store!$A$2:$A$181,Store!$D$2:$D$181,"East")</f>
        <v>South</v>
      </c>
      <c r="L978" s="16" t="s">
        <v>121</v>
      </c>
      <c r="M978" s="16" t="s">
        <v>6355</v>
      </c>
      <c r="N978" s="16" t="str">
        <f>_xlfn.XLOOKUP(Sales_Transactions!$L978,Table12[Employee_ID],Table12[Department],"Missing Department")</f>
        <v>Store Manager</v>
      </c>
      <c r="O978" s="16">
        <v>1</v>
      </c>
      <c r="P978" s="17">
        <v>123.11</v>
      </c>
      <c r="Q978" s="16">
        <v>0</v>
      </c>
      <c r="R978" s="17">
        <v>0</v>
      </c>
      <c r="S978" s="17">
        <v>123.11</v>
      </c>
      <c r="T978" s="17">
        <v>91.18</v>
      </c>
      <c r="U978" s="17">
        <v>31.93</v>
      </c>
      <c r="V978" s="16" t="s">
        <v>133</v>
      </c>
      <c r="W978" s="16" t="s">
        <v>24</v>
      </c>
      <c r="X978" s="16" t="s">
        <v>25</v>
      </c>
      <c r="Y978" s="16" t="s">
        <v>2664</v>
      </c>
      <c r="Z978" s="16" t="s">
        <v>49</v>
      </c>
    </row>
    <row r="979" spans="1:26" x14ac:dyDescent="0.3">
      <c r="A979" s="10" t="s">
        <v>2814</v>
      </c>
      <c r="B979" s="11">
        <v>45769</v>
      </c>
      <c r="C979" s="12" t="s">
        <v>2360</v>
      </c>
      <c r="D979" s="12" t="str">
        <f>_xlfn.XLOOKUP(Sales_Transactions!$C979,Customer!$A$2:$A$701,Customer!$B$2:$B$701,"Missing")</f>
        <v>Esha Krishnan</v>
      </c>
      <c r="E979" s="39" t="str">
        <f>_xlfn.XLOOKUP(Table14[[#This Row],[Customer_ID]],Table10[Customer_ID],Table10[Membership],"Missing Membership")</f>
        <v>Gold</v>
      </c>
      <c r="F979" s="10" t="s">
        <v>679</v>
      </c>
      <c r="G979" s="12" t="str">
        <f>_xlfn.XLOOKUP(Sales_Transactions!$F979,Products!$A$2:$A$151,Products!$B$2:$B$151,"missing product")</f>
        <v>Aachi Ponni Rice 1kg</v>
      </c>
      <c r="H979" s="12" t="str">
        <f>_xlfn.XLOOKUP(Sales_Transactions!$F979,Table9[Product_ID],Table9[Category],"Missing Catogory")</f>
        <v>Rice</v>
      </c>
      <c r="I979" s="12" t="s">
        <v>2005</v>
      </c>
      <c r="J979" s="12" t="str">
        <f>_xlfn.XLOOKUP(Sales_Transactions!$I979,Store!$A$2:$A$181,Store!$B$2:$B$181,"Missing Store")</f>
        <v>FreshMart Surat Junction</v>
      </c>
      <c r="K979" s="12" t="str">
        <f>_xlfn.XLOOKUP(Sales_Transactions!$I979,Store!$A$2:$A$181,Store!$D$2:$D$181,"East")</f>
        <v>West</v>
      </c>
      <c r="L979" s="12" t="s">
        <v>2132</v>
      </c>
      <c r="M979" s="12" t="s">
        <v>6332</v>
      </c>
      <c r="N979" s="12" t="str">
        <f>_xlfn.XLOOKUP(Sales_Transactions!$L979,Table12[Employee_ID],Table12[Department],"Missing Department")</f>
        <v>Cashier</v>
      </c>
      <c r="O979" s="12">
        <v>7</v>
      </c>
      <c r="P979" s="13">
        <v>158.27000000000001</v>
      </c>
      <c r="Q979" s="12">
        <v>5</v>
      </c>
      <c r="R979" s="13">
        <v>55.39</v>
      </c>
      <c r="S979" s="13">
        <v>1052.5</v>
      </c>
      <c r="T979" s="13">
        <v>965.65</v>
      </c>
      <c r="U979" s="13">
        <v>86.85</v>
      </c>
      <c r="V979" s="12" t="s">
        <v>133</v>
      </c>
      <c r="W979" s="12" t="s">
        <v>24</v>
      </c>
      <c r="X979" s="12" t="s">
        <v>25</v>
      </c>
      <c r="Y979" s="12" t="s">
        <v>2483</v>
      </c>
      <c r="Z979" s="12" t="s">
        <v>49</v>
      </c>
    </row>
    <row r="980" spans="1:26" x14ac:dyDescent="0.3">
      <c r="A980" s="14" t="s">
        <v>2829</v>
      </c>
      <c r="B980" s="15">
        <v>45801</v>
      </c>
      <c r="C980" s="16" t="s">
        <v>2328</v>
      </c>
      <c r="D980" s="16" t="str">
        <f>_xlfn.XLOOKUP(Sales_Transactions!$C980,Customer!$A$2:$A$701,Customer!$B$2:$B$701,"Missing")</f>
        <v>Senthil Chandran</v>
      </c>
      <c r="E980" s="38" t="str">
        <f>_xlfn.XLOOKUP(Table14[[#This Row],[Customer_ID]],Table10[Customer_ID],Table10[Membership],"Missing Membership")</f>
        <v>Gold</v>
      </c>
      <c r="F980" s="14" t="s">
        <v>927</v>
      </c>
      <c r="G980" s="16" t="str">
        <f>_xlfn.XLOOKUP(Sales_Transactions!$F980,Products!$A$2:$A$151,Products!$B$2:$B$151,"missing product")</f>
        <v>Everest Blended Masala 2kg</v>
      </c>
      <c r="H980" s="16" t="str">
        <f>_xlfn.XLOOKUP(Sales_Transactions!$F980,Table9[Product_ID],Table9[Category],"Missing Catogory")</f>
        <v>Masala</v>
      </c>
      <c r="I980" s="16" t="s">
        <v>321</v>
      </c>
      <c r="J980" s="16" t="str">
        <f>_xlfn.XLOOKUP(Sales_Transactions!$I980,Store!$A$2:$A$181,Store!$B$2:$B$181,"Missing Store")</f>
        <v>FreshMart Coimbatore Main Road</v>
      </c>
      <c r="K980" s="16" t="str">
        <f>_xlfn.XLOOKUP(Sales_Transactions!$I980,Store!$A$2:$A$181,Store!$D$2:$D$181,"East")</f>
        <v>South</v>
      </c>
      <c r="L980" s="16" t="s">
        <v>322</v>
      </c>
      <c r="M980" s="16" t="s">
        <v>6311</v>
      </c>
      <c r="N980" s="16" t="str">
        <f>_xlfn.XLOOKUP(Sales_Transactions!$L980,Table12[Employee_ID],Table12[Department],"Missing Department")</f>
        <v>Sales</v>
      </c>
      <c r="O980" s="16">
        <v>4</v>
      </c>
      <c r="P980" s="17">
        <v>385.5</v>
      </c>
      <c r="Q980" s="16">
        <v>0</v>
      </c>
      <c r="R980" s="17">
        <v>0</v>
      </c>
      <c r="S980" s="17">
        <v>1773.3</v>
      </c>
      <c r="T980" s="17">
        <v>1015.32</v>
      </c>
      <c r="U980" s="17">
        <v>757.98</v>
      </c>
      <c r="V980" s="16" t="s">
        <v>133</v>
      </c>
      <c r="W980" s="16" t="s">
        <v>24</v>
      </c>
      <c r="X980" s="16" t="s">
        <v>25</v>
      </c>
      <c r="Y980" s="16" t="s">
        <v>2830</v>
      </c>
      <c r="Z980" s="16" t="s">
        <v>27</v>
      </c>
    </row>
    <row r="981" spans="1:26" x14ac:dyDescent="0.3">
      <c r="A981" s="10" t="s">
        <v>2839</v>
      </c>
      <c r="B981" s="11">
        <v>45789</v>
      </c>
      <c r="C981" s="12" t="s">
        <v>146</v>
      </c>
      <c r="D981" s="12" t="str">
        <f>_xlfn.XLOOKUP(Sales_Transactions!$C981,Customer!$A$2:$A$701,Customer!$B$2:$B$701,"Missing")</f>
        <v>Ovi Venkataraman</v>
      </c>
      <c r="E981" s="39" t="str">
        <f>_xlfn.XLOOKUP(Table14[[#This Row],[Customer_ID]],Table10[Customer_ID],Table10[Membership],"Missing Membership")</f>
        <v>Silver</v>
      </c>
      <c r="F981" s="10" t="s">
        <v>502</v>
      </c>
      <c r="G981" s="12" t="str">
        <f>_xlfn.XLOOKUP(Sales_Transactions!$F981,Products!$A$2:$A$151,Products!$B$2:$B$151,"missing product")</f>
        <v>Coca-Cola Coffee 500g</v>
      </c>
      <c r="H981" s="12" t="str">
        <f>_xlfn.XLOOKUP(Sales_Transactions!$F981,Table9[Product_ID],Table9[Category],"Missing Catogory")</f>
        <v>Beverages</v>
      </c>
      <c r="I981" s="12" t="s">
        <v>153</v>
      </c>
      <c r="J981" s="12" t="str">
        <f>_xlfn.XLOOKUP(Sales_Transactions!$I981,Store!$A$2:$A$181,Store!$B$2:$B$181,"Missing Store")</f>
        <v>FreshMart Mysuru Circle</v>
      </c>
      <c r="K981" s="12" t="str">
        <f>_xlfn.XLOOKUP(Sales_Transactions!$I981,Store!$A$2:$A$181,Store!$D$2:$D$181,"East")</f>
        <v>South</v>
      </c>
      <c r="L981" s="12" t="s">
        <v>182</v>
      </c>
      <c r="M981" s="12" t="s">
        <v>6270</v>
      </c>
      <c r="N981" s="12" t="str">
        <f>_xlfn.XLOOKUP(Sales_Transactions!$L981,Table12[Employee_ID],Table12[Department],"Missing Department")</f>
        <v>Cashier</v>
      </c>
      <c r="O981" s="12">
        <v>1</v>
      </c>
      <c r="P981" s="13">
        <v>503.36</v>
      </c>
      <c r="Q981" s="12">
        <v>0</v>
      </c>
      <c r="R981" s="13">
        <v>0</v>
      </c>
      <c r="S981" s="13">
        <v>503.36</v>
      </c>
      <c r="T981" s="13">
        <v>389.8</v>
      </c>
      <c r="U981" s="13">
        <v>113.56</v>
      </c>
      <c r="V981" s="12" t="s">
        <v>133</v>
      </c>
      <c r="W981" s="12" t="s">
        <v>24</v>
      </c>
      <c r="X981" s="12" t="s">
        <v>25</v>
      </c>
      <c r="Y981" s="12" t="s">
        <v>2840</v>
      </c>
      <c r="Z981" s="12" t="s">
        <v>49</v>
      </c>
    </row>
    <row r="982" spans="1:26" x14ac:dyDescent="0.3">
      <c r="A982" s="14" t="s">
        <v>2853</v>
      </c>
      <c r="B982" s="15">
        <v>45845</v>
      </c>
      <c r="C982" s="16" t="s">
        <v>2742</v>
      </c>
      <c r="D982" s="16" t="str">
        <f>_xlfn.XLOOKUP(Sales_Transactions!$C982,Customer!$A$2:$A$701,Customer!$B$2:$B$701,"Missing")</f>
        <v>Pandi Velan</v>
      </c>
      <c r="E982" s="38" t="str">
        <f>_xlfn.XLOOKUP(Table14[[#This Row],[Customer_ID]],Table10[Customer_ID],Table10[Membership],"Missing Membership")</f>
        <v>Bronze</v>
      </c>
      <c r="F982" s="14" t="s">
        <v>722</v>
      </c>
      <c r="G982" s="16" t="str">
        <f>_xlfn.XLOOKUP(Sales_Transactions!$F982,Products!$A$2:$A$151,Products!$B$2:$B$151,"missing product")</f>
        <v>Local Farm Fresh Fruits 250ml</v>
      </c>
      <c r="H982" s="16" t="str">
        <f>_xlfn.XLOOKUP(Sales_Transactions!$F982,Table9[Product_ID],Table9[Category],"Missing Catogory")</f>
        <v xml:space="preserve"> Fruits</v>
      </c>
      <c r="I982" s="16" t="s">
        <v>243</v>
      </c>
      <c r="J982" s="16" t="str">
        <f>_xlfn.XLOOKUP(Sales_Transactions!$I982,Store!$A$2:$A$181,Store!$B$2:$B$181,"Missing Store")</f>
        <v>FreshMart Tiruppur Complex</v>
      </c>
      <c r="K982" s="16" t="str">
        <f>_xlfn.XLOOKUP(Sales_Transactions!$I982,Store!$A$2:$A$181,Store!$D$2:$D$181,"East")</f>
        <v>South</v>
      </c>
      <c r="L982" s="16" t="s">
        <v>222</v>
      </c>
      <c r="M982" s="16" t="s">
        <v>5010</v>
      </c>
      <c r="N982" s="16" t="str">
        <f>_xlfn.XLOOKUP(Sales_Transactions!$L982,Table12[Employee_ID],Table12[Department],"Missing Department")</f>
        <v>Sales</v>
      </c>
      <c r="O982" s="16">
        <v>4</v>
      </c>
      <c r="P982" s="17">
        <v>376.11</v>
      </c>
      <c r="Q982" s="16">
        <v>0</v>
      </c>
      <c r="R982" s="17">
        <v>0</v>
      </c>
      <c r="S982" s="17">
        <v>1504.44</v>
      </c>
      <c r="T982" s="17">
        <v>1206.28</v>
      </c>
      <c r="U982" s="17">
        <v>298.16000000000003</v>
      </c>
      <c r="V982" s="16" t="s">
        <v>133</v>
      </c>
      <c r="W982" s="16" t="s">
        <v>345</v>
      </c>
      <c r="X982" s="16" t="s">
        <v>55</v>
      </c>
      <c r="Y982" s="16" t="s">
        <v>2854</v>
      </c>
      <c r="Z982" s="16" t="s">
        <v>49</v>
      </c>
    </row>
    <row r="983" spans="1:26" x14ac:dyDescent="0.3">
      <c r="A983" s="10" t="s">
        <v>2857</v>
      </c>
      <c r="B983" s="11">
        <v>45886</v>
      </c>
      <c r="C983" s="12" t="s">
        <v>628</v>
      </c>
      <c r="D983" s="12" t="str">
        <f>_xlfn.XLOOKUP(Sales_Transactions!$C983,Customer!$A$2:$A$701,Customer!$B$2:$B$701,"Missing")</f>
        <v>Nandhini Naidu</v>
      </c>
      <c r="E983" s="39" t="str">
        <f>_xlfn.XLOOKUP(Table14[[#This Row],[Customer_ID]],Table10[Customer_ID],Table10[Membership],"Missing Membership")</f>
        <v>Gold</v>
      </c>
      <c r="F983" s="10" t="s">
        <v>284</v>
      </c>
      <c r="G983" s="12" t="str">
        <f>_xlfn.XLOOKUP(Sales_Transactions!$F983,Products!$A$2:$A$151,Products!$B$2:$B$151,"missing product")</f>
        <v>Patanjali Shampoo Combo</v>
      </c>
      <c r="H983" s="12" t="str">
        <f>_xlfn.XLOOKUP(Sales_Transactions!$F983,Table9[Product_ID],Table9[Category],"Missing Catogory")</f>
        <v>Personal Care</v>
      </c>
      <c r="I983" s="12" t="s">
        <v>1342</v>
      </c>
      <c r="J983" s="12" t="str">
        <f>_xlfn.XLOOKUP(Sales_Transactions!$I983,Store!$A$2:$A$181,Store!$B$2:$B$181,"Missing Store")</f>
        <v>FreshMart Ahmedabad Junction</v>
      </c>
      <c r="K983" s="12" t="str">
        <f>_xlfn.XLOOKUP(Sales_Transactions!$I983,Store!$A$2:$A$181,Store!$D$2:$D$181,"East")</f>
        <v>West</v>
      </c>
      <c r="L983" s="12" t="s">
        <v>1343</v>
      </c>
      <c r="M983" s="12" t="s">
        <v>6196</v>
      </c>
      <c r="N983" s="12" t="str">
        <f>_xlfn.XLOOKUP(Sales_Transactions!$L983,Table12[Employee_ID],Table12[Department],"Missing Department")</f>
        <v>Cashier</v>
      </c>
      <c r="O983" s="12">
        <v>5</v>
      </c>
      <c r="P983" s="13">
        <v>77.08</v>
      </c>
      <c r="Q983" s="12">
        <v>0</v>
      </c>
      <c r="R983" s="13">
        <v>0</v>
      </c>
      <c r="S983" s="13">
        <v>443.21</v>
      </c>
      <c r="T983" s="13">
        <v>271.60000000000002</v>
      </c>
      <c r="U983" s="13">
        <v>171.61</v>
      </c>
      <c r="V983" s="12" t="s">
        <v>133</v>
      </c>
      <c r="W983" s="12" t="s">
        <v>24</v>
      </c>
      <c r="X983" s="12" t="s">
        <v>25</v>
      </c>
      <c r="Y983" s="12" t="s">
        <v>1961</v>
      </c>
      <c r="Z983" s="12" t="s">
        <v>27</v>
      </c>
    </row>
    <row r="984" spans="1:26" x14ac:dyDescent="0.3">
      <c r="A984" s="14" t="s">
        <v>2858</v>
      </c>
      <c r="B984" s="15">
        <v>46092</v>
      </c>
      <c r="C984" s="16" t="s">
        <v>2622</v>
      </c>
      <c r="D984" s="16" t="str">
        <f>_xlfn.XLOOKUP(Sales_Transactions!$C984,Customer!$A$2:$A$701,Customer!$B$2:$B$701,"Missing")</f>
        <v>Venkat Achari</v>
      </c>
      <c r="E984" s="38" t="str">
        <f>_xlfn.XLOOKUP(Table14[[#This Row],[Customer_ID]],Table10[Customer_ID],Table10[Membership],"Missing Membership")</f>
        <v>Silver</v>
      </c>
      <c r="F984" s="14" t="s">
        <v>469</v>
      </c>
      <c r="G984" s="16" t="str">
        <f>_xlfn.XLOOKUP(Sales_Transactions!$F984,Products!$A$2:$A$151,Products!$B$2:$B$151,"missing product")</f>
        <v>Harvest Gold Buns Combo</v>
      </c>
      <c r="H984" s="16" t="str">
        <f>_xlfn.XLOOKUP(Sales_Transactions!$F984,Table9[Product_ID],Table9[Category],"Missing Catogory")</f>
        <v>Bakery</v>
      </c>
      <c r="I984" s="16" t="s">
        <v>400</v>
      </c>
      <c r="J984" s="16" t="str">
        <f>_xlfn.XLOOKUP(Sales_Transactions!$I984,Store!$A$2:$A$181,Store!$B$2:$B$181,"Missing Store")</f>
        <v>FreshMart Chennai Junction</v>
      </c>
      <c r="K984" s="16" t="str">
        <f>_xlfn.XLOOKUP(Sales_Transactions!$I984,Store!$A$2:$A$181,Store!$D$2:$D$181,"East")</f>
        <v>South</v>
      </c>
      <c r="L984" s="16" t="s">
        <v>401</v>
      </c>
      <c r="M984" s="16" t="s">
        <v>6242</v>
      </c>
      <c r="N984" s="16" t="str">
        <f>_xlfn.XLOOKUP(Sales_Transactions!$L984,Table12[Employee_ID],Table12[Department],"Missing Department")</f>
        <v>Billing</v>
      </c>
      <c r="O984" s="16">
        <v>1</v>
      </c>
      <c r="P984" s="17">
        <v>589.75</v>
      </c>
      <c r="Q984" s="16">
        <v>0</v>
      </c>
      <c r="R984" s="17">
        <v>0</v>
      </c>
      <c r="S984" s="17">
        <v>589.75</v>
      </c>
      <c r="T984" s="17">
        <v>343.65</v>
      </c>
      <c r="U984" s="17">
        <v>246.1</v>
      </c>
      <c r="V984" s="16" t="s">
        <v>133</v>
      </c>
      <c r="W984" s="16" t="s">
        <v>24</v>
      </c>
      <c r="X984" s="16" t="s">
        <v>25</v>
      </c>
      <c r="Y984" s="16" t="s">
        <v>392</v>
      </c>
      <c r="Z984" s="16" t="s">
        <v>49</v>
      </c>
    </row>
    <row r="985" spans="1:26" x14ac:dyDescent="0.3">
      <c r="A985" s="10" t="s">
        <v>2864</v>
      </c>
      <c r="B985" s="11">
        <v>46011</v>
      </c>
      <c r="C985" s="12" t="s">
        <v>274</v>
      </c>
      <c r="D985" s="12" t="str">
        <f>_xlfn.XLOOKUP(Sales_Transactions!$C985,Customer!$A$2:$A$701,Customer!$B$2:$B$701,"Missing")</f>
        <v>Meena Reddy</v>
      </c>
      <c r="E985" s="39" t="str">
        <f>_xlfn.XLOOKUP(Table14[[#This Row],[Customer_ID]],Table10[Customer_ID],Table10[Membership],"Missing Membership")</f>
        <v>Gold</v>
      </c>
      <c r="F985" s="10" t="s">
        <v>314</v>
      </c>
      <c r="G985" s="12" t="str">
        <f>_xlfn.XLOOKUP(Sales_Transactions!$F985,Products!$A$2:$A$151,Products!$B$2:$B$151,"missing product")</f>
        <v>Nescafe Coffee 1kg</v>
      </c>
      <c r="H985" s="12" t="str">
        <f>_xlfn.XLOOKUP(Sales_Transactions!$F985,Table9[Product_ID],Table9[Category],"Missing Catogory")</f>
        <v>Beverages</v>
      </c>
      <c r="I985" s="12" t="s">
        <v>148</v>
      </c>
      <c r="J985" s="12" t="str">
        <f>_xlfn.XLOOKUP(Sales_Transactions!$I985,Store!$A$2:$A$181,Store!$B$2:$B$181,"Missing Store")</f>
        <v>FreshMart Tiruppur Heights</v>
      </c>
      <c r="K985" s="12" t="str">
        <f>_xlfn.XLOOKUP(Sales_Transactions!$I985,Store!$A$2:$A$181,Store!$D$2:$D$181,"East")</f>
        <v>South</v>
      </c>
      <c r="L985" s="12" t="s">
        <v>239</v>
      </c>
      <c r="M985" s="12" t="s">
        <v>6235</v>
      </c>
      <c r="N985" s="12" t="str">
        <f>_xlfn.XLOOKUP(Sales_Transactions!$L985,Table12[Employee_ID],Table12[Department],"Missing Department")</f>
        <v>Sales</v>
      </c>
      <c r="O985" s="12">
        <v>5</v>
      </c>
      <c r="P985" s="13">
        <v>338.07</v>
      </c>
      <c r="Q985" s="12">
        <v>10</v>
      </c>
      <c r="R985" s="13">
        <v>169.03</v>
      </c>
      <c r="S985" s="13">
        <v>1749.52</v>
      </c>
      <c r="T985" s="13">
        <v>1236.25</v>
      </c>
      <c r="U985" s="13">
        <v>513.27</v>
      </c>
      <c r="V985" s="12" t="s">
        <v>133</v>
      </c>
      <c r="W985" s="12" t="s">
        <v>24</v>
      </c>
      <c r="X985" s="12" t="s">
        <v>25</v>
      </c>
      <c r="Y985" s="12" t="s">
        <v>654</v>
      </c>
      <c r="Z985" s="12" t="s">
        <v>27</v>
      </c>
    </row>
    <row r="986" spans="1:26" x14ac:dyDescent="0.3">
      <c r="A986" s="14" t="s">
        <v>2865</v>
      </c>
      <c r="B986" s="15">
        <v>45954</v>
      </c>
      <c r="C986" s="16" t="s">
        <v>869</v>
      </c>
      <c r="D986" s="16" t="str">
        <f>_xlfn.XLOOKUP(Sales_Transactions!$C986,Customer!$A$2:$A$701,Customer!$B$2:$B$701,"Missing")</f>
        <v>Gopal Naidu</v>
      </c>
      <c r="E986" s="38" t="str">
        <f>_xlfn.XLOOKUP(Table14[[#This Row],[Customer_ID]],Table10[Customer_ID],Table10[Membership],"Missing Membership")</f>
        <v>Gold</v>
      </c>
      <c r="F986" s="14" t="s">
        <v>890</v>
      </c>
      <c r="G986" s="16" t="str">
        <f>_xlfn.XLOOKUP(Sales_Transactions!$F986,Products!$A$2:$A$151,Products!$B$2:$B$151,"missing product")</f>
        <v>Organic Fresh Fresh Fruits 2kg</v>
      </c>
      <c r="H986" s="16" t="str">
        <f>_xlfn.XLOOKUP(Sales_Transactions!$F986,Table9[Product_ID],Table9[Category],"Missing Catogory")</f>
        <v>FRUITS</v>
      </c>
      <c r="I986" s="16" t="s">
        <v>1889</v>
      </c>
      <c r="J986" s="16" t="str">
        <f>_xlfn.XLOOKUP(Sales_Transactions!$I986,Store!$A$2:$A$181,Store!$B$2:$B$181,"Missing Store")</f>
        <v>FreshMart Jaipur Hub</v>
      </c>
      <c r="K986" s="16" t="str">
        <f>_xlfn.XLOOKUP(Sales_Transactions!$I986,Store!$A$2:$A$181,Store!$D$2:$D$181,"East")</f>
        <v>North</v>
      </c>
      <c r="L986" s="16" t="s">
        <v>2597</v>
      </c>
      <c r="M986" s="16" t="s">
        <v>5586</v>
      </c>
      <c r="N986" s="16" t="str">
        <f>_xlfn.XLOOKUP(Sales_Transactions!$L986,Table12[Employee_ID],Table12[Department],"Missing Department")</f>
        <v>Sales</v>
      </c>
      <c r="O986" s="16">
        <v>8</v>
      </c>
      <c r="P986" s="17">
        <v>481.36</v>
      </c>
      <c r="Q986" s="16">
        <v>5</v>
      </c>
      <c r="R986" s="17">
        <v>192.54</v>
      </c>
      <c r="S986" s="17">
        <v>3658.34</v>
      </c>
      <c r="T986" s="17">
        <v>2859.76</v>
      </c>
      <c r="U986" s="17">
        <v>798.58</v>
      </c>
      <c r="V986" s="16" t="s">
        <v>133</v>
      </c>
      <c r="W986" s="16" t="s">
        <v>24</v>
      </c>
      <c r="X986" s="16" t="s">
        <v>25</v>
      </c>
      <c r="Y986" s="16" t="s">
        <v>104</v>
      </c>
      <c r="Z986" s="16" t="s">
        <v>49</v>
      </c>
    </row>
    <row r="987" spans="1:26" x14ac:dyDescent="0.3">
      <c r="A987" s="10" t="s">
        <v>2868</v>
      </c>
      <c r="B987" s="11">
        <v>45787</v>
      </c>
      <c r="C987" s="12" t="s">
        <v>2869</v>
      </c>
      <c r="D987" s="12" t="str">
        <f>_xlfn.XLOOKUP(Sales_Transactions!$C987,Customer!$A$2:$A$701,Customer!$B$2:$B$701,"Missing")</f>
        <v>Sanjay Iyer</v>
      </c>
      <c r="E987" s="39" t="str">
        <f>_xlfn.XLOOKUP(Table14[[#This Row],[Customer_ID]],Table10[Customer_ID],Table10[Membership],"Missing Membership")</f>
        <v>Bronze</v>
      </c>
      <c r="F987" s="10" t="s">
        <v>801</v>
      </c>
      <c r="G987" s="12" t="str">
        <f>_xlfn.XLOOKUP(Sales_Transactions!$F987,Products!$A$2:$A$151,Products!$B$2:$B$151,"missing product")</f>
        <v>Organic Fresh Fresh Vegetables 2kg</v>
      </c>
      <c r="H987" s="12" t="str">
        <f>_xlfn.XLOOKUP(Sales_Transactions!$F987,Table9[Product_ID],Table9[Category],"Missing Catogory")</f>
        <v>Vegetables</v>
      </c>
      <c r="I987" s="12" t="s">
        <v>575</v>
      </c>
      <c r="J987" s="12" t="str">
        <f>_xlfn.XLOOKUP(Sales_Transactions!$I987,Store!$A$2:$A$181,Store!$B$2:$B$181,"Missing Store")</f>
        <v>FreshMart Ahmedabad Arcade</v>
      </c>
      <c r="K987" s="12" t="str">
        <f>_xlfn.XLOOKUP(Sales_Transactions!$I987,Store!$A$2:$A$181,Store!$D$2:$D$181,"East")</f>
        <v>West</v>
      </c>
      <c r="L987" s="12" t="s">
        <v>1150</v>
      </c>
      <c r="M987" s="12" t="s">
        <v>6406</v>
      </c>
      <c r="N987" s="12" t="str">
        <f>_xlfn.XLOOKUP(Sales_Transactions!$L987,Table12[Employee_ID],Table12[Department],"Missing Department")</f>
        <v>Cashier</v>
      </c>
      <c r="O987" s="12">
        <v>4</v>
      </c>
      <c r="P987" s="13">
        <v>298.68</v>
      </c>
      <c r="Q987" s="12">
        <v>0</v>
      </c>
      <c r="R987" s="13">
        <v>0</v>
      </c>
      <c r="S987" s="13">
        <v>1373.93</v>
      </c>
      <c r="T987" s="13">
        <v>1002.76</v>
      </c>
      <c r="U987" s="13">
        <v>371.17</v>
      </c>
      <c r="V987" s="12" t="s">
        <v>133</v>
      </c>
      <c r="W987" s="12" t="s">
        <v>24</v>
      </c>
      <c r="X987" s="12" t="s">
        <v>25</v>
      </c>
      <c r="Y987" s="12" t="s">
        <v>1705</v>
      </c>
      <c r="Z987" s="12" t="s">
        <v>27</v>
      </c>
    </row>
    <row r="988" spans="1:26" x14ac:dyDescent="0.3">
      <c r="A988" s="14" t="s">
        <v>2873</v>
      </c>
      <c r="B988" s="15">
        <v>45819</v>
      </c>
      <c r="C988" s="16" t="s">
        <v>1227</v>
      </c>
      <c r="D988" s="16" t="str">
        <f>_xlfn.XLOOKUP(Sales_Transactions!$C988,Customer!$A$2:$A$701,Customer!$B$2:$B$701,"Missing")</f>
        <v>Tara Chettiar</v>
      </c>
      <c r="E988" s="38" t="str">
        <f>_xlfn.XLOOKUP(Table14[[#This Row],[Customer_ID]],Table10[Customer_ID],Table10[Membership],"Missing Membership")</f>
        <v>Gold</v>
      </c>
      <c r="F988" s="14" t="s">
        <v>414</v>
      </c>
      <c r="G988" s="16" t="str">
        <f>_xlfn.XLOOKUP(Sales_Transactions!$F988,Products!$A$2:$A$151,Products!$B$2:$B$151,"missing product")</f>
        <v>Local Farm Fresh Vegetables 250ml</v>
      </c>
      <c r="H988" s="16" t="str">
        <f>_xlfn.XLOOKUP(Sales_Transactions!$F988,Table9[Product_ID],Table9[Category],"Missing Catogory")</f>
        <v>Vegetables</v>
      </c>
      <c r="I988" s="16" t="s">
        <v>159</v>
      </c>
      <c r="J988" s="16" t="str">
        <f>_xlfn.XLOOKUP(Sales_Transactions!$I988,Store!$A$2:$A$181,Store!$B$2:$B$181,"Missing Store")</f>
        <v>FreshMart Erode Circle</v>
      </c>
      <c r="K988" s="16" t="str">
        <f>_xlfn.XLOOKUP(Sales_Transactions!$I988,Store!$A$2:$A$181,Store!$D$2:$D$181,"East")</f>
        <v>South</v>
      </c>
      <c r="L988" s="16" t="s">
        <v>2874</v>
      </c>
      <c r="M988" s="16" t="s">
        <v>6038</v>
      </c>
      <c r="N988" s="16" t="str">
        <f>_xlfn.XLOOKUP(Sales_Transactions!$L988,Table12[Employee_ID],Table12[Department],"Missing Department")</f>
        <v>Sales</v>
      </c>
      <c r="O988" s="16">
        <v>7</v>
      </c>
      <c r="P988" s="17">
        <v>110.25</v>
      </c>
      <c r="Q988" s="16">
        <v>0</v>
      </c>
      <c r="R988" s="17">
        <v>0</v>
      </c>
      <c r="S988" s="17">
        <v>771.75</v>
      </c>
      <c r="T988" s="17">
        <v>558.74</v>
      </c>
      <c r="U988" s="17">
        <v>213.01</v>
      </c>
      <c r="V988" s="16" t="s">
        <v>133</v>
      </c>
      <c r="W988" s="16" t="s">
        <v>345</v>
      </c>
      <c r="X988" s="16" t="s">
        <v>25</v>
      </c>
      <c r="Y988" s="16" t="s">
        <v>2875</v>
      </c>
      <c r="Z988" s="16" t="s">
        <v>49</v>
      </c>
    </row>
    <row r="989" spans="1:26" x14ac:dyDescent="0.3">
      <c r="A989" s="10" t="s">
        <v>2876</v>
      </c>
      <c r="B989" s="11">
        <v>45927</v>
      </c>
      <c r="C989" s="12" t="s">
        <v>2877</v>
      </c>
      <c r="D989" s="12" t="str">
        <f>_xlfn.XLOOKUP(Sales_Transactions!$C989,Customer!$A$2:$A$701,Customer!$B$2:$B$701,"Missing")</f>
        <v>Karthik Prabhu</v>
      </c>
      <c r="E989" s="39" t="str">
        <f>_xlfn.XLOOKUP(Table14[[#This Row],[Customer_ID]],Table10[Customer_ID],Table10[Membership],"Missing Membership")</f>
        <v>Bronze</v>
      </c>
      <c r="F989" s="10" t="s">
        <v>253</v>
      </c>
      <c r="G989" s="12" t="str">
        <f>_xlfn.XLOOKUP(Sales_Transactions!$F989,Products!$A$2:$A$151,Products!$B$2:$B$151,"missing product")</f>
        <v>Gold Winner Coconut Oil 2kg v2</v>
      </c>
      <c r="H989" s="12" t="str">
        <f>_xlfn.XLOOKUP(Sales_Transactions!$F989,Table9[Product_ID],Table9[Category],"Missing Catogory")</f>
        <v>Oil</v>
      </c>
      <c r="I989" s="12" t="s">
        <v>1619</v>
      </c>
      <c r="J989" s="12" t="str">
        <f>_xlfn.XLOOKUP(Sales_Transactions!$I989,Store!$A$2:$A$181,Store!$B$2:$B$181,"Missing Store")</f>
        <v>FreshMart Mysuru Plaza</v>
      </c>
      <c r="K989" s="12" t="str">
        <f>_xlfn.XLOOKUP(Sales_Transactions!$I989,Store!$A$2:$A$181,Store!$D$2:$D$181,"East")</f>
        <v>South</v>
      </c>
      <c r="L989" s="12" t="s">
        <v>1620</v>
      </c>
      <c r="M989" s="12" t="s">
        <v>5865</v>
      </c>
      <c r="N989" s="12" t="str">
        <f>_xlfn.XLOOKUP(Sales_Transactions!$L989,Table12[Employee_ID],Table12[Department],"Missing Department")</f>
        <v>Inventory</v>
      </c>
      <c r="O989" s="12">
        <v>3</v>
      </c>
      <c r="P989" s="13">
        <v>219.39</v>
      </c>
      <c r="Q989" s="12">
        <v>5</v>
      </c>
      <c r="R989" s="13">
        <v>32.909999999999997</v>
      </c>
      <c r="S989" s="13">
        <v>719.05</v>
      </c>
      <c r="T989" s="13">
        <v>586.32000000000005</v>
      </c>
      <c r="U989" s="13">
        <v>132.72999999999999</v>
      </c>
      <c r="V989" s="12" t="s">
        <v>133</v>
      </c>
      <c r="W989" s="12" t="s">
        <v>24</v>
      </c>
      <c r="X989" s="12" t="s">
        <v>55</v>
      </c>
      <c r="Y989" s="12" t="s">
        <v>2878</v>
      </c>
      <c r="Z989" s="12" t="s">
        <v>27</v>
      </c>
    </row>
    <row r="990" spans="1:26" x14ac:dyDescent="0.3">
      <c r="A990" s="14" t="s">
        <v>2885</v>
      </c>
      <c r="B990" s="15">
        <v>46002</v>
      </c>
      <c r="C990" s="16" t="s">
        <v>2886</v>
      </c>
      <c r="D990" s="16" t="str">
        <f>_xlfn.XLOOKUP(Sales_Transactions!$C990,Customer!$A$2:$A$701,Customer!$B$2:$B$701,"Missing")</f>
        <v>Lakshmi Reddy</v>
      </c>
      <c r="E990" s="38" t="str">
        <f>_xlfn.XLOOKUP(Table14[[#This Row],[Customer_ID]],Table10[Customer_ID],Table10[Membership],"Missing Membership")</f>
        <v>Silver</v>
      </c>
      <c r="F990" s="14" t="s">
        <v>1381</v>
      </c>
      <c r="G990" s="16" t="str">
        <f>_xlfn.XLOOKUP(Sales_Transactions!$F990,Products!$A$2:$A$151,Products!$B$2:$B$151,"missing product")</f>
        <v>Parle Chocolates 500g</v>
      </c>
      <c r="H990" s="16" t="str">
        <f>_xlfn.XLOOKUP(Sales_Transactions!$F990,Table9[Product_ID],Table9[Category],"Missing Catogory")</f>
        <v>Snacks</v>
      </c>
      <c r="I990" s="16" t="s">
        <v>1901</v>
      </c>
      <c r="J990" s="16" t="str">
        <f>_xlfn.XLOOKUP(Sales_Transactions!$I990,Store!$A$2:$A$181,Store!$B$2:$B$181,"Missing Store")</f>
        <v>FreshMart Ahmedabad Heights</v>
      </c>
      <c r="K990" s="16" t="str">
        <f>_xlfn.XLOOKUP(Sales_Transactions!$I990,Store!$A$2:$A$181,Store!$D$2:$D$181,"East")</f>
        <v>West</v>
      </c>
      <c r="L990" s="16" t="s">
        <v>509</v>
      </c>
      <c r="M990" s="16" t="s">
        <v>6331</v>
      </c>
      <c r="N990" s="16" t="str">
        <f>_xlfn.XLOOKUP(Sales_Transactions!$L990,Table12[Employee_ID],Table12[Department],"Missing Department")</f>
        <v>Cashier</v>
      </c>
      <c r="O990" s="16">
        <v>3</v>
      </c>
      <c r="P990" s="17">
        <v>317.99</v>
      </c>
      <c r="Q990" s="16">
        <v>5</v>
      </c>
      <c r="R990" s="17">
        <v>47.7</v>
      </c>
      <c r="S990" s="17">
        <v>906.27</v>
      </c>
      <c r="T990" s="17">
        <v>705.15</v>
      </c>
      <c r="U990" s="17">
        <v>201.12</v>
      </c>
      <c r="V990" s="16" t="s">
        <v>133</v>
      </c>
      <c r="W990" s="16" t="s">
        <v>24</v>
      </c>
      <c r="X990" s="16" t="s">
        <v>33</v>
      </c>
      <c r="Y990" s="16" t="s">
        <v>1443</v>
      </c>
      <c r="Z990" s="16" t="s">
        <v>49</v>
      </c>
    </row>
    <row r="991" spans="1:26" x14ac:dyDescent="0.3">
      <c r="A991" s="10" t="s">
        <v>2893</v>
      </c>
      <c r="B991" s="11">
        <v>46043</v>
      </c>
      <c r="C991" s="12" t="s">
        <v>2510</v>
      </c>
      <c r="D991" s="12" t="str">
        <f>_xlfn.XLOOKUP(Sales_Transactions!$C991,Customer!$A$2:$A$701,Customer!$B$2:$B$701,"Missing")</f>
        <v>Banu Chandran</v>
      </c>
      <c r="E991" s="39" t="str">
        <f>_xlfn.XLOOKUP(Table14[[#This Row],[Customer_ID]],Table10[Customer_ID],Table10[Membership],"Missing Membership")</f>
        <v>Gold</v>
      </c>
      <c r="F991" s="10" t="s">
        <v>1224</v>
      </c>
      <c r="G991" s="12" t="str">
        <f>_xlfn.XLOOKUP(Sales_Transactions!$F991,Products!$A$2:$A$151,Products!$B$2:$B$151,"missing product")</f>
        <v>Harvest Gold Cookies Pack</v>
      </c>
      <c r="H991" s="12" t="str">
        <f>_xlfn.XLOOKUP(Sales_Transactions!$F991,Table9[Product_ID],Table9[Category],"Missing Catogory")</f>
        <v xml:space="preserve"> Bakery</v>
      </c>
      <c r="I991" s="12" t="s">
        <v>1474</v>
      </c>
      <c r="J991" s="12" t="str">
        <f>_xlfn.XLOOKUP(Sales_Transactions!$I991,Store!$A$2:$A$181,Store!$B$2:$B$181,"Missing Store")</f>
        <v>FreshMart Delhi Towers</v>
      </c>
      <c r="K991" s="12" t="str">
        <f>_xlfn.XLOOKUP(Sales_Transactions!$I991,Store!$A$2:$A$181,Store!$D$2:$D$181,"East")</f>
        <v>North</v>
      </c>
      <c r="L991" s="12" t="s">
        <v>1374</v>
      </c>
      <c r="M991" s="12" t="s">
        <v>6128</v>
      </c>
      <c r="N991" s="12" t="str">
        <f>_xlfn.XLOOKUP(Sales_Transactions!$L991,Table12[Employee_ID],Table12[Department],"Missing Department")</f>
        <v>Cashier</v>
      </c>
      <c r="O991" s="12">
        <v>7</v>
      </c>
      <c r="P991" s="13">
        <v>206.3</v>
      </c>
      <c r="Q991" s="12">
        <v>0</v>
      </c>
      <c r="R991" s="13">
        <v>0</v>
      </c>
      <c r="S991" s="13">
        <v>1444.1</v>
      </c>
      <c r="T991" s="13">
        <v>753.2</v>
      </c>
      <c r="U991" s="13">
        <v>690.9</v>
      </c>
      <c r="V991" s="12" t="s">
        <v>133</v>
      </c>
      <c r="W991" s="12" t="s">
        <v>24</v>
      </c>
      <c r="X991" s="12" t="s">
        <v>25</v>
      </c>
      <c r="Y991" s="12" t="s">
        <v>2894</v>
      </c>
      <c r="Z991" s="12" t="s">
        <v>49</v>
      </c>
    </row>
    <row r="992" spans="1:26" x14ac:dyDescent="0.3">
      <c r="A992" s="14" t="s">
        <v>2909</v>
      </c>
      <c r="B992" s="15">
        <v>45867</v>
      </c>
      <c r="C992" s="16" t="s">
        <v>246</v>
      </c>
      <c r="D992" s="16" t="str">
        <f>_xlfn.XLOOKUP(Sales_Transactions!$C992,Customer!$A$2:$A$701,Customer!$B$2:$B$701,"Missing")</f>
        <v>Chandrasekar Balan</v>
      </c>
      <c r="E992" s="38" t="str">
        <f>_xlfn.XLOOKUP(Table14[[#This Row],[Customer_ID]],Table10[Customer_ID],Table10[Membership],"Missing Membership")</f>
        <v>Gold</v>
      </c>
      <c r="F992" s="14" t="s">
        <v>685</v>
      </c>
      <c r="G992" s="16" t="str">
        <f>_xlfn.XLOOKUP(Sales_Transactions!$F992,Products!$A$2:$A$151,Products!$B$2:$B$151,"missing product")</f>
        <v>Organic Fresh Fresh Vegetables 500g</v>
      </c>
      <c r="H992" s="16" t="str">
        <f>_xlfn.XLOOKUP(Sales_Transactions!$F992,Table9[Product_ID],Table9[Category],"Missing Catogory")</f>
        <v>Vegetables</v>
      </c>
      <c r="I992" s="16" t="s">
        <v>1469</v>
      </c>
      <c r="J992" s="16" t="str">
        <f>_xlfn.XLOOKUP(Sales_Transactions!$I992,Store!$A$2:$A$181,Store!$B$2:$B$181,"Missing Store")</f>
        <v>FreshMart Surat Nagar</v>
      </c>
      <c r="K992" s="16" t="str">
        <f>_xlfn.XLOOKUP(Sales_Transactions!$I992,Store!$A$2:$A$181,Store!$D$2:$D$181,"East")</f>
        <v>West</v>
      </c>
      <c r="L992" s="16" t="s">
        <v>1626</v>
      </c>
      <c r="M992" s="16" t="s">
        <v>6183</v>
      </c>
      <c r="N992" s="16" t="str">
        <f>_xlfn.XLOOKUP(Sales_Transactions!$L992,Table12[Employee_ID],Table12[Department],"Missing Department")</f>
        <v>Sales</v>
      </c>
      <c r="O992" s="16">
        <v>5</v>
      </c>
      <c r="P992" s="17">
        <v>507.59</v>
      </c>
      <c r="Q992" s="16">
        <v>10</v>
      </c>
      <c r="R992" s="17">
        <v>253.79</v>
      </c>
      <c r="S992" s="17">
        <v>2284.16</v>
      </c>
      <c r="T992" s="17">
        <v>1935.8</v>
      </c>
      <c r="U992" s="17">
        <v>348.36</v>
      </c>
      <c r="V992" s="16" t="s">
        <v>133</v>
      </c>
      <c r="W992" s="16" t="s">
        <v>24</v>
      </c>
      <c r="X992" s="16" t="s">
        <v>25</v>
      </c>
      <c r="Y992" s="16" t="s">
        <v>562</v>
      </c>
      <c r="Z992" s="16" t="s">
        <v>49</v>
      </c>
    </row>
    <row r="993" spans="1:26" x14ac:dyDescent="0.3">
      <c r="A993" s="10" t="s">
        <v>2911</v>
      </c>
      <c r="B993" s="11">
        <v>45779</v>
      </c>
      <c r="C993" s="12" t="s">
        <v>481</v>
      </c>
      <c r="D993" s="12" t="str">
        <f>_xlfn.XLOOKUP(Sales_Transactions!$C993,Customer!$A$2:$A$701,Customer!$B$2:$B$701,"Missing")</f>
        <v>Ovi Selvam</v>
      </c>
      <c r="E993" s="39" t="str">
        <f>_xlfn.XLOOKUP(Table14[[#This Row],[Customer_ID]],Table10[Customer_ID],Table10[Membership],"Missing Membership")</f>
        <v>Bronze</v>
      </c>
      <c r="F993" s="10" t="s">
        <v>425</v>
      </c>
      <c r="G993" s="12" t="str">
        <f>_xlfn.XLOOKUP(Sales_Transactions!$F993,Products!$A$2:$A$151,Products!$B$2:$B$151,"missing product")</f>
        <v>Organic Fresh Fresh Vegetables 200g v2</v>
      </c>
      <c r="H993" s="12" t="str">
        <f>_xlfn.XLOOKUP(Sales_Transactions!$F993,Table9[Product_ID],Table9[Category],"Missing Catogory")</f>
        <v>Vegetables</v>
      </c>
      <c r="I993" s="12" t="s">
        <v>622</v>
      </c>
      <c r="J993" s="12" t="str">
        <f>_xlfn.XLOOKUP(Sales_Transactions!$I993,Store!$A$2:$A$181,Store!$B$2:$B$181,"Missing Store")</f>
        <v>FreshMart Mysuru Arcade</v>
      </c>
      <c r="K993" s="12" t="str">
        <f>_xlfn.XLOOKUP(Sales_Transactions!$I993,Store!$A$2:$A$181,Store!$D$2:$D$181,"East")</f>
        <v>South</v>
      </c>
      <c r="L993" s="12" t="s">
        <v>1124</v>
      </c>
      <c r="M993" s="12" t="s">
        <v>6193</v>
      </c>
      <c r="N993" s="12" t="str">
        <f>_xlfn.XLOOKUP(Sales_Transactions!$L993,Table12[Employee_ID],Table12[Department],"Missing Department")</f>
        <v>Sales</v>
      </c>
      <c r="O993" s="12">
        <v>4</v>
      </c>
      <c r="P993" s="13">
        <v>290.45</v>
      </c>
      <c r="Q993" s="12">
        <v>0</v>
      </c>
      <c r="R993" s="13">
        <v>0</v>
      </c>
      <c r="S993" s="13">
        <v>1161.8</v>
      </c>
      <c r="T993" s="13">
        <v>951.56</v>
      </c>
      <c r="U993" s="13">
        <v>210.24</v>
      </c>
      <c r="V993" s="12" t="s">
        <v>133</v>
      </c>
      <c r="W993" s="12" t="s">
        <v>24</v>
      </c>
      <c r="X993" s="12" t="s">
        <v>55</v>
      </c>
      <c r="Y993" s="12" t="s">
        <v>2261</v>
      </c>
      <c r="Z993" s="12" t="s">
        <v>49</v>
      </c>
    </row>
    <row r="994" spans="1:26" x14ac:dyDescent="0.3">
      <c r="A994" s="14" t="s">
        <v>2924</v>
      </c>
      <c r="B994" s="15">
        <v>46050</v>
      </c>
      <c r="C994" s="16" t="s">
        <v>370</v>
      </c>
      <c r="D994" s="16" t="str">
        <f>_xlfn.XLOOKUP(Sales_Transactions!$C994,Customer!$A$2:$A$701,Customer!$B$2:$B$701,"Missing")</f>
        <v>Gayathri Naidu</v>
      </c>
      <c r="E994" s="38" t="str">
        <f>_xlfn.XLOOKUP(Table14[[#This Row],[Customer_ID]],Table10[Customer_ID],Table10[Membership],"Missing Membership")</f>
        <v>Bronze</v>
      </c>
      <c r="F994" s="14" t="s">
        <v>538</v>
      </c>
      <c r="G994" s="16" t="str">
        <f>_xlfn.XLOOKUP(Sales_Transactions!$F994,Products!$A$2:$A$151,Products!$B$2:$B$151,"missing product")</f>
        <v>Aachi Ponni Rice 2kg</v>
      </c>
      <c r="H994" s="16" t="str">
        <f>_xlfn.XLOOKUP(Sales_Transactions!$F994,Table9[Product_ID],Table9[Category],"Missing Catogory")</f>
        <v>Rice</v>
      </c>
      <c r="I994" s="16" t="s">
        <v>851</v>
      </c>
      <c r="J994" s="16" t="str">
        <f>_xlfn.XLOOKUP(Sales_Transactions!$I994,Store!$A$2:$A$181,Store!$B$2:$B$181,"Missing Store")</f>
        <v>FreshMart Erode Extension</v>
      </c>
      <c r="K994" s="16" t="str">
        <f>_xlfn.XLOOKUP(Sales_Transactions!$I994,Store!$A$2:$A$181,Store!$D$2:$D$181,"East")</f>
        <v>South</v>
      </c>
      <c r="L994" s="16" t="s">
        <v>852</v>
      </c>
      <c r="M994" s="16" t="s">
        <v>6310</v>
      </c>
      <c r="N994" s="16" t="str">
        <f>_xlfn.XLOOKUP(Sales_Transactions!$L994,Table12[Employee_ID],Table12[Department],"Missing Department")</f>
        <v>Operations</v>
      </c>
      <c r="O994" s="16">
        <v>2</v>
      </c>
      <c r="P994" s="17">
        <v>251.73</v>
      </c>
      <c r="Q994" s="16">
        <v>0</v>
      </c>
      <c r="R994" s="17">
        <v>0</v>
      </c>
      <c r="S994" s="17">
        <v>503.46</v>
      </c>
      <c r="T994" s="17">
        <v>421.04</v>
      </c>
      <c r="U994" s="17">
        <v>82.42</v>
      </c>
      <c r="V994" s="16" t="s">
        <v>133</v>
      </c>
      <c r="W994" s="16" t="s">
        <v>24</v>
      </c>
      <c r="X994" s="16" t="s">
        <v>25</v>
      </c>
      <c r="Y994" s="16" t="s">
        <v>2925</v>
      </c>
      <c r="Z994" s="16" t="s">
        <v>49</v>
      </c>
    </row>
    <row r="995" spans="1:26" x14ac:dyDescent="0.3">
      <c r="A995" s="10" t="s">
        <v>2926</v>
      </c>
      <c r="B995" s="11">
        <v>45904</v>
      </c>
      <c r="C995" s="12" t="s">
        <v>354</v>
      </c>
      <c r="D995" s="12" t="str">
        <f>_xlfn.XLOOKUP(Sales_Transactions!$C995,Customer!$A$2:$A$701,Customer!$B$2:$B$701,"Missing")</f>
        <v>Rajesh Rao</v>
      </c>
      <c r="E995" s="39" t="str">
        <f>_xlfn.XLOOKUP(Table14[[#This Row],[Customer_ID]],Table10[Customer_ID],Table10[Membership],"Missing Membership")</f>
        <v>Gold</v>
      </c>
      <c r="F995" s="10" t="s">
        <v>147</v>
      </c>
      <c r="G995" s="12" t="str">
        <f>_xlfn.XLOOKUP(Sales_Transactions!$F995,Products!$A$2:$A$151,Products!$B$2:$B$151,"missing product")</f>
        <v>Pepsi Tea 200g</v>
      </c>
      <c r="H995" s="12" t="str">
        <f>_xlfn.XLOOKUP(Sales_Transactions!$F995,Table9[Product_ID],Table9[Category],"Missing Catogory")</f>
        <v>Beverages</v>
      </c>
      <c r="I995" s="12" t="s">
        <v>522</v>
      </c>
      <c r="J995" s="12" t="str">
        <f>_xlfn.XLOOKUP(Sales_Transactions!$I995,Store!$A$2:$A$181,Store!$B$2:$B$181,"Missing Store")</f>
        <v>FreshMart Ahmedabad Nagar</v>
      </c>
      <c r="K995" s="12" t="str">
        <f>_xlfn.XLOOKUP(Sales_Transactions!$I995,Store!$A$2:$A$181,Store!$D$2:$D$181,"East")</f>
        <v>West</v>
      </c>
      <c r="L995" s="12" t="s">
        <v>523</v>
      </c>
      <c r="M995" s="12" t="s">
        <v>6215</v>
      </c>
      <c r="N995" s="12" t="str">
        <f>_xlfn.XLOOKUP(Sales_Transactions!$L995,Table12[Employee_ID],Table12[Department],"Missing Department")</f>
        <v>Cashier</v>
      </c>
      <c r="O995" s="12">
        <v>5</v>
      </c>
      <c r="P995" s="13">
        <v>364.28</v>
      </c>
      <c r="Q995" s="12">
        <v>15</v>
      </c>
      <c r="R995" s="13">
        <v>273.20999999999998</v>
      </c>
      <c r="S995" s="13">
        <v>1548.19</v>
      </c>
      <c r="T995" s="13">
        <v>1306.0999999999999</v>
      </c>
      <c r="U995" s="13">
        <v>242.09</v>
      </c>
      <c r="V995" s="12" t="s">
        <v>133</v>
      </c>
      <c r="W995" s="12" t="s">
        <v>24</v>
      </c>
      <c r="X995" s="12" t="s">
        <v>33</v>
      </c>
      <c r="Y995" s="12" t="s">
        <v>2927</v>
      </c>
      <c r="Z995" s="12" t="s">
        <v>49</v>
      </c>
    </row>
    <row r="996" spans="1:26" x14ac:dyDescent="0.3">
      <c r="A996" s="14" t="s">
        <v>2942</v>
      </c>
      <c r="B996" s="15">
        <v>45933</v>
      </c>
      <c r="C996" s="16" t="s">
        <v>943</v>
      </c>
      <c r="D996" s="16" t="str">
        <f>_xlfn.XLOOKUP(Sales_Transactions!$C996,Customer!$A$2:$A$701,Customer!$B$2:$B$701,"Missing")</f>
        <v>Dhanush Venkataraman</v>
      </c>
      <c r="E996" s="38" t="str">
        <f>_xlfn.XLOOKUP(Table14[[#This Row],[Customer_ID]],Table10[Customer_ID],Table10[Membership],"Missing Membership")</f>
        <v>Gold</v>
      </c>
      <c r="F996" s="14" t="s">
        <v>302</v>
      </c>
      <c r="G996" s="16" t="str">
        <f>_xlfn.XLOOKUP(Sales_Transactions!$F996,Products!$A$2:$A$151,Products!$B$2:$B$151,"missing product")</f>
        <v>Harvest Gold Cookies 500g</v>
      </c>
      <c r="H996" s="16" t="str">
        <f>_xlfn.XLOOKUP(Sales_Transactions!$F996,Table9[Product_ID],Table9[Category],"Missing Catogory")</f>
        <v>Bakery</v>
      </c>
      <c r="I996" s="16" t="s">
        <v>209</v>
      </c>
      <c r="J996" s="16" t="str">
        <f>_xlfn.XLOOKUP(Sales_Transactions!$I996,Store!$A$2:$A$181,Store!$B$2:$B$181,"Missing Store")</f>
        <v>FreshMart Kochi Gardens</v>
      </c>
      <c r="K996" s="16" t="str">
        <f>_xlfn.XLOOKUP(Sales_Transactions!$I996,Store!$A$2:$A$181,Store!$D$2:$D$181,"East")</f>
        <v>South</v>
      </c>
      <c r="L996" s="16" t="s">
        <v>210</v>
      </c>
      <c r="M996" s="16" t="s">
        <v>6149</v>
      </c>
      <c r="N996" s="16" t="str">
        <f>_xlfn.XLOOKUP(Sales_Transactions!$L996,Table12[Employee_ID],Table12[Department],"Missing Department")</f>
        <v>Cashier</v>
      </c>
      <c r="O996" s="16">
        <v>8</v>
      </c>
      <c r="P996" s="17">
        <v>362.77</v>
      </c>
      <c r="Q996" s="16">
        <v>10</v>
      </c>
      <c r="R996" s="17">
        <v>290.22000000000003</v>
      </c>
      <c r="S996" s="17">
        <v>2611.94</v>
      </c>
      <c r="T996" s="17">
        <v>1730.56</v>
      </c>
      <c r="U996" s="17">
        <v>881.38</v>
      </c>
      <c r="V996" s="16" t="s">
        <v>133</v>
      </c>
      <c r="W996" s="16" t="s">
        <v>24</v>
      </c>
      <c r="X996" s="16" t="s">
        <v>25</v>
      </c>
      <c r="Y996" s="16" t="s">
        <v>857</v>
      </c>
      <c r="Z996" s="16" t="s">
        <v>49</v>
      </c>
    </row>
    <row r="997" spans="1:26" x14ac:dyDescent="0.3">
      <c r="A997" s="10" t="s">
        <v>2950</v>
      </c>
      <c r="B997" s="11">
        <v>45788</v>
      </c>
      <c r="C997" s="12" t="s">
        <v>1029</v>
      </c>
      <c r="D997" s="12" t="str">
        <f>_xlfn.XLOOKUP(Sales_Transactions!$C997,Customer!$A$2:$A$701,Customer!$B$2:$B$701,"Missing")</f>
        <v>Nithya Sharma</v>
      </c>
      <c r="E997" s="39" t="str">
        <f>_xlfn.XLOOKUP(Table14[[#This Row],[Customer_ID]],Table10[Customer_ID],Table10[Membership],"Missing Membership")</f>
        <v>Gold</v>
      </c>
      <c r="F997" s="10" t="s">
        <v>302</v>
      </c>
      <c r="G997" s="12" t="str">
        <f>_xlfn.XLOOKUP(Sales_Transactions!$F997,Products!$A$2:$A$151,Products!$B$2:$B$151,"missing product")</f>
        <v>Harvest Gold Cookies 500g</v>
      </c>
      <c r="H997" s="12" t="str">
        <f>_xlfn.XLOOKUP(Sales_Transactions!$F997,Table9[Product_ID],Table9[Category],"Missing Catogory")</f>
        <v>Bakery</v>
      </c>
      <c r="I997" s="12" t="s">
        <v>380</v>
      </c>
      <c r="J997" s="12" t="str">
        <f>_xlfn.XLOOKUP(Sales_Transactions!$I997,Store!$A$2:$A$181,Store!$B$2:$B$181,"Missing Store")</f>
        <v>FreshMart Ahmedabad Complex</v>
      </c>
      <c r="K997" s="12" t="str">
        <f>_xlfn.XLOOKUP(Sales_Transactions!$I997,Store!$A$2:$A$181,Store!$D$2:$D$181,"East")</f>
        <v>South</v>
      </c>
      <c r="L997" s="12" t="s">
        <v>2208</v>
      </c>
      <c r="M997" s="12" t="s">
        <v>6217</v>
      </c>
      <c r="N997" s="12" t="str">
        <f>_xlfn.XLOOKUP(Sales_Transactions!$L997,Table12[Employee_ID],Table12[Department],"Missing Department")</f>
        <v>Inventory</v>
      </c>
      <c r="O997" s="12">
        <v>8</v>
      </c>
      <c r="P997" s="13">
        <v>363.87</v>
      </c>
      <c r="Q997" s="12">
        <v>0</v>
      </c>
      <c r="R997" s="13">
        <v>0</v>
      </c>
      <c r="S997" s="13">
        <v>3347.6</v>
      </c>
      <c r="T997" s="13">
        <v>1730.56</v>
      </c>
      <c r="U997" s="13">
        <v>1617.04</v>
      </c>
      <c r="V997" s="12" t="s">
        <v>133</v>
      </c>
      <c r="W997" s="12" t="s">
        <v>24</v>
      </c>
      <c r="X997" s="12" t="s">
        <v>33</v>
      </c>
      <c r="Y997" s="12" t="s">
        <v>2951</v>
      </c>
      <c r="Z997" s="12" t="s">
        <v>27</v>
      </c>
    </row>
    <row r="998" spans="1:26" x14ac:dyDescent="0.3">
      <c r="A998" s="14" t="s">
        <v>2960</v>
      </c>
      <c r="B998" s="15">
        <v>45962</v>
      </c>
      <c r="C998" s="16" t="s">
        <v>1799</v>
      </c>
      <c r="D998" s="16" t="str">
        <f>_xlfn.XLOOKUP(Sales_Transactions!$C998,Customer!$A$2:$A$701,Customer!$B$2:$B$701,"Missing")</f>
        <v>Ramesh Naidu</v>
      </c>
      <c r="E998" s="38" t="str">
        <f>_xlfn.XLOOKUP(Table14[[#This Row],[Customer_ID]],Table10[Customer_ID],Table10[Membership],"Missing Membership")</f>
        <v>Gold</v>
      </c>
      <c r="F998" s="14" t="s">
        <v>548</v>
      </c>
      <c r="G998" s="16" t="str">
        <f>_xlfn.XLOOKUP(Sales_Transactions!$F998,Products!$A$2:$A$151,Products!$B$2:$B$151,"missing product")</f>
        <v>Local Farm Fresh Fruits Combo</v>
      </c>
      <c r="H998" s="16" t="str">
        <f>_xlfn.XLOOKUP(Sales_Transactions!$F998,Table9[Product_ID],Table9[Category],"Missing Catogory")</f>
        <v>Fruits</v>
      </c>
      <c r="I998" s="16" t="s">
        <v>1232</v>
      </c>
      <c r="J998" s="16" t="str">
        <f>_xlfn.XLOOKUP(Sales_Transactions!$I998,Store!$A$2:$A$181,Store!$B$2:$B$181,"Missing Store")</f>
        <v>FreshMart Tiruppur Towers</v>
      </c>
      <c r="K998" s="16" t="str">
        <f>_xlfn.XLOOKUP(Sales_Transactions!$I998,Store!$A$2:$A$181,Store!$D$2:$D$181,"East")</f>
        <v>South</v>
      </c>
      <c r="L998" s="16" t="s">
        <v>928</v>
      </c>
      <c r="M998" s="16" t="s">
        <v>6368</v>
      </c>
      <c r="N998" s="16" t="str">
        <f>_xlfn.XLOOKUP(Sales_Transactions!$L998,Table12[Employee_ID],Table12[Department],"Missing Department")</f>
        <v>Billing</v>
      </c>
      <c r="O998" s="16">
        <v>4</v>
      </c>
      <c r="P998" s="17">
        <v>246.31</v>
      </c>
      <c r="Q998" s="16">
        <v>0</v>
      </c>
      <c r="R998" s="17">
        <v>0</v>
      </c>
      <c r="S998" s="17">
        <v>1133.03</v>
      </c>
      <c r="T998" s="17">
        <v>728.68</v>
      </c>
      <c r="U998" s="17">
        <v>404.35</v>
      </c>
      <c r="V998" s="16" t="s">
        <v>133</v>
      </c>
      <c r="W998" s="16" t="s">
        <v>24</v>
      </c>
      <c r="X998" s="16" t="s">
        <v>55</v>
      </c>
      <c r="Y998" s="16" t="s">
        <v>2177</v>
      </c>
      <c r="Z998" s="16" t="s">
        <v>27</v>
      </c>
    </row>
    <row r="999" spans="1:26" x14ac:dyDescent="0.3">
      <c r="A999" s="10" t="s">
        <v>2966</v>
      </c>
      <c r="B999" s="11">
        <v>46088</v>
      </c>
      <c r="C999" s="12" t="s">
        <v>1954</v>
      </c>
      <c r="D999" s="12" t="str">
        <f>_xlfn.XLOOKUP(Sales_Transactions!$C999,Customer!$A$2:$A$701,Customer!$B$2:$B$701,"Missing")</f>
        <v>Nirmala Nair</v>
      </c>
      <c r="E999" s="39" t="str">
        <f>_xlfn.XLOOKUP(Table14[[#This Row],[Customer_ID]],Table10[Customer_ID],Table10[Membership],"Missing Membership")</f>
        <v>Silver</v>
      </c>
      <c r="F999" s="10" t="s">
        <v>52</v>
      </c>
      <c r="G999" s="12" t="str">
        <f>_xlfn.XLOOKUP(Sales_Transactions!$F999,Products!$A$2:$A$151,Products!$B$2:$B$151,"missing product")</f>
        <v>Aavin Milk Pack v2</v>
      </c>
      <c r="H999" s="12" t="str">
        <f>_xlfn.XLOOKUP(Sales_Transactions!$F999,Table9[Product_ID],Table9[Category],"Missing Catogory")</f>
        <v>Dairy</v>
      </c>
      <c r="I999" s="12" t="s">
        <v>794</v>
      </c>
      <c r="J999" s="12" t="str">
        <f>_xlfn.XLOOKUP(Sales_Transactions!$I999,Store!$A$2:$A$181,Store!$B$2:$B$181,"Missing Store")</f>
        <v>FreshMart Bengaluru Market</v>
      </c>
      <c r="K999" s="12" t="str">
        <f>_xlfn.XLOOKUP(Sales_Transactions!$I999,Store!$A$2:$A$181,Store!$D$2:$D$181,"East")</f>
        <v>South</v>
      </c>
      <c r="L999" s="12" t="s">
        <v>795</v>
      </c>
      <c r="M999" s="12" t="s">
        <v>6218</v>
      </c>
      <c r="N999" s="12" t="str">
        <f>_xlfn.XLOOKUP(Sales_Transactions!$L999,Table12[Employee_ID],Table12[Department],"Missing Department")</f>
        <v>Store Manager</v>
      </c>
      <c r="O999" s="12">
        <v>5</v>
      </c>
      <c r="P999" s="13">
        <v>313.47000000000003</v>
      </c>
      <c r="Q999" s="12">
        <v>0</v>
      </c>
      <c r="R999" s="13">
        <v>0</v>
      </c>
      <c r="S999" s="13">
        <v>1802.45</v>
      </c>
      <c r="T999" s="13">
        <v>1230.5999999999999</v>
      </c>
      <c r="U999" s="13">
        <v>571.85</v>
      </c>
      <c r="V999" s="12" t="s">
        <v>133</v>
      </c>
      <c r="W999" s="12" t="s">
        <v>24</v>
      </c>
      <c r="X999" s="12" t="s">
        <v>25</v>
      </c>
      <c r="Y999" s="12" t="s">
        <v>2432</v>
      </c>
      <c r="Z999" s="12" t="s">
        <v>27</v>
      </c>
    </row>
    <row r="1000" spans="1:26" x14ac:dyDescent="0.3">
      <c r="A1000" s="14" t="s">
        <v>2970</v>
      </c>
      <c r="B1000" s="15">
        <v>45991</v>
      </c>
      <c r="C1000" s="16" t="s">
        <v>1724</v>
      </c>
      <c r="D1000" s="16" t="str">
        <f>_xlfn.XLOOKUP(Sales_Transactions!$C1000,Customer!$A$2:$A$701,Customer!$B$2:$B$701,"Missing")</f>
        <v>Sudha Prabhu</v>
      </c>
      <c r="E1000" s="38" t="str">
        <f>_xlfn.XLOOKUP(Table14[[#This Row],[Customer_ID]],Table10[Customer_ID],Table10[Membership],"Missing Membership")</f>
        <v>Bronze</v>
      </c>
      <c r="F1000" s="14" t="s">
        <v>646</v>
      </c>
      <c r="G1000" s="16" t="str">
        <f>_xlfn.XLOOKUP(Sales_Transactions!$F1000,Products!$A$2:$A$151,Products!$B$2:$B$151,"missing product")</f>
        <v>Aachi Whole Spices 200g v2</v>
      </c>
      <c r="H1000" s="16" t="str">
        <f>_xlfn.XLOOKUP(Sales_Transactions!$F1000,Table9[Product_ID],Table9[Category],"Missing Catogory")</f>
        <v>Masala</v>
      </c>
      <c r="I1000" s="16" t="s">
        <v>21</v>
      </c>
      <c r="J1000" s="16" t="str">
        <f>_xlfn.XLOOKUP(Sales_Transactions!$I1000,Store!$A$2:$A$181,Store!$B$2:$B$181,"Missing Store")</f>
        <v>FreshMart Madurai Arcade</v>
      </c>
      <c r="K1000" s="16" t="str">
        <f>_xlfn.XLOOKUP(Sales_Transactions!$I1000,Store!$A$2:$A$181,Store!$D$2:$D$181,"East")</f>
        <v>South</v>
      </c>
      <c r="L1000" s="16" t="s">
        <v>2137</v>
      </c>
      <c r="M1000" s="16" t="s">
        <v>6262</v>
      </c>
      <c r="N1000" s="16" t="str">
        <f>_xlfn.XLOOKUP(Sales_Transactions!$L1000,Table12[Employee_ID],Table12[Department],"Missing Department")</f>
        <v>Cashier</v>
      </c>
      <c r="O1000" s="16">
        <v>1</v>
      </c>
      <c r="P1000" s="17">
        <v>123.11</v>
      </c>
      <c r="Q1000" s="16">
        <v>15</v>
      </c>
      <c r="R1000" s="17">
        <v>18.47</v>
      </c>
      <c r="S1000" s="17">
        <v>120.34</v>
      </c>
      <c r="T1000" s="17">
        <v>91.18</v>
      </c>
      <c r="U1000" s="17">
        <v>29.16</v>
      </c>
      <c r="V1000" s="16" t="s">
        <v>133</v>
      </c>
      <c r="W1000" s="16" t="s">
        <v>24</v>
      </c>
      <c r="X1000" s="16" t="s">
        <v>25</v>
      </c>
      <c r="Y1000" s="16" t="s">
        <v>2971</v>
      </c>
      <c r="Z1000" s="16" t="s">
        <v>27</v>
      </c>
    </row>
    <row r="1001" spans="1:26" x14ac:dyDescent="0.3">
      <c r="A1001" s="10" t="s">
        <v>2974</v>
      </c>
      <c r="B1001" s="11">
        <v>45844</v>
      </c>
      <c r="C1001" s="12" t="s">
        <v>2742</v>
      </c>
      <c r="D1001" s="12" t="str">
        <f>_xlfn.XLOOKUP(Sales_Transactions!$C1001,Customer!$A$2:$A$701,Customer!$B$2:$B$701,"Missing")</f>
        <v>Pandi Velan</v>
      </c>
      <c r="E1001" s="39" t="str">
        <f>_xlfn.XLOOKUP(Table14[[#This Row],[Customer_ID]],Table10[Customer_ID],Table10[Membership],"Missing Membership")</f>
        <v>Bronze</v>
      </c>
      <c r="F1001" s="10" t="s">
        <v>1328</v>
      </c>
      <c r="G1001" s="12" t="str">
        <f>_xlfn.XLOOKUP(Sales_Transactions!$F1001,Products!$A$2:$A$151,Products!$B$2:$B$151,"missing product")</f>
        <v>Eveready Batteries 250ml</v>
      </c>
      <c r="H1001" s="12" t="str">
        <f>_xlfn.XLOOKUP(Sales_Transactions!$F1001,Table9[Product_ID],Table9[Category],"Missing Catogory")</f>
        <v>Household</v>
      </c>
      <c r="I1001" s="12" t="s">
        <v>198</v>
      </c>
      <c r="J1001" s="12" t="str">
        <f>_xlfn.XLOOKUP(Sales_Transactions!$I1001,Store!$A$2:$A$181,Store!$B$2:$B$181,"Missing Store")</f>
        <v>FreshMart Salem Extension</v>
      </c>
      <c r="K1001" s="12" t="str">
        <f>_xlfn.XLOOKUP(Sales_Transactions!$I1001,Store!$A$2:$A$181,Store!$D$2:$D$181,"East")</f>
        <v>South</v>
      </c>
      <c r="L1001" s="12" t="s">
        <v>199</v>
      </c>
      <c r="M1001" s="12" t="s">
        <v>6306</v>
      </c>
      <c r="N1001" s="12" t="str">
        <f>_xlfn.XLOOKUP(Sales_Transactions!$L1001,Table12[Employee_ID],Table12[Department],"Missing Department")</f>
        <v>Sales</v>
      </c>
      <c r="O1001" s="12">
        <v>2</v>
      </c>
      <c r="P1001" s="13">
        <v>55.81</v>
      </c>
      <c r="Q1001" s="12">
        <v>0</v>
      </c>
      <c r="R1001" s="13">
        <v>0</v>
      </c>
      <c r="S1001" s="13">
        <v>128.36000000000001</v>
      </c>
      <c r="T1001" s="13">
        <v>89.92</v>
      </c>
      <c r="U1001" s="13">
        <v>38.44</v>
      </c>
      <c r="V1001" s="12" t="s">
        <v>133</v>
      </c>
      <c r="W1001" s="12" t="s">
        <v>24</v>
      </c>
      <c r="X1001" s="12" t="s">
        <v>25</v>
      </c>
      <c r="Y1001" s="12" t="s">
        <v>179</v>
      </c>
      <c r="Z1001" s="12" t="s">
        <v>27</v>
      </c>
    </row>
    <row r="1002" spans="1:26" x14ac:dyDescent="0.3">
      <c r="A1002" s="14" t="s">
        <v>2984</v>
      </c>
      <c r="B1002" s="15">
        <v>45997</v>
      </c>
      <c r="C1002" s="16" t="s">
        <v>1506</v>
      </c>
      <c r="D1002" s="16" t="str">
        <f>_xlfn.XLOOKUP(Sales_Transactions!$C1002,Customer!$A$2:$A$701,Customer!$B$2:$B$701,"Missing")</f>
        <v>Uma Nair</v>
      </c>
      <c r="E1002" s="38" t="str">
        <f>_xlfn.XLOOKUP(Table14[[#This Row],[Customer_ID]],Table10[Customer_ID],Table10[Membership],"Missing Membership")</f>
        <v>Gold</v>
      </c>
      <c r="F1002" s="14" t="s">
        <v>776</v>
      </c>
      <c r="G1002" s="16" t="str">
        <f>_xlfn.XLOOKUP(Sales_Transactions!$F1002,Products!$A$2:$A$151,Products!$B$2:$B$151,"missing product")</f>
        <v>Vim Tissue 500g</v>
      </c>
      <c r="H1002" s="16" t="str">
        <f>_xlfn.XLOOKUP(Sales_Transactions!$F1002,Table9[Product_ID],Table9[Category],"Missing Catogory")</f>
        <v>Household</v>
      </c>
      <c r="I1002" s="16" t="s">
        <v>968</v>
      </c>
      <c r="J1002" s="16" t="str">
        <f>_xlfn.XLOOKUP(Sales_Transactions!$I1002,Store!$A$2:$A$181,Store!$B$2:$B$181,"Missing Store")</f>
        <v>FreshMart Kanpur Gardens</v>
      </c>
      <c r="K1002" s="16" t="str">
        <f>_xlfn.XLOOKUP(Sales_Transactions!$I1002,Store!$A$2:$A$181,Store!$D$2:$D$181,"East")</f>
        <v>North</v>
      </c>
      <c r="L1002" s="16" t="s">
        <v>2208</v>
      </c>
      <c r="M1002" s="16" t="s">
        <v>6217</v>
      </c>
      <c r="N1002" s="16" t="str">
        <f>_xlfn.XLOOKUP(Sales_Transactions!$L1002,Table12[Employee_ID],Table12[Department],"Missing Department")</f>
        <v>Inventory</v>
      </c>
      <c r="O1002" s="16">
        <v>5</v>
      </c>
      <c r="P1002" s="17">
        <v>97.45</v>
      </c>
      <c r="Q1002" s="16">
        <v>20</v>
      </c>
      <c r="R1002" s="17">
        <v>97.45</v>
      </c>
      <c r="S1002" s="17">
        <v>448.27</v>
      </c>
      <c r="T1002" s="17">
        <v>340.85</v>
      </c>
      <c r="U1002" s="17">
        <v>107.42</v>
      </c>
      <c r="V1002" s="16" t="s">
        <v>133</v>
      </c>
      <c r="W1002" s="16" t="s">
        <v>24</v>
      </c>
      <c r="X1002" s="16" t="s">
        <v>25</v>
      </c>
      <c r="Y1002" s="16" t="s">
        <v>802</v>
      </c>
      <c r="Z1002" s="16" t="s">
        <v>27</v>
      </c>
    </row>
    <row r="1003" spans="1:26" x14ac:dyDescent="0.3">
      <c r="A1003" s="10" t="s">
        <v>2985</v>
      </c>
      <c r="B1003" s="11">
        <v>45996</v>
      </c>
      <c r="C1003" s="12" t="s">
        <v>1341</v>
      </c>
      <c r="D1003" s="12" t="str">
        <f>_xlfn.XLOOKUP(Sales_Transactions!$C1003,Customer!$A$2:$A$701,Customer!$B$2:$B$701,"Missing")</f>
        <v>Ishwarya Krishnan</v>
      </c>
      <c r="E1003" s="39" t="str">
        <f>_xlfn.XLOOKUP(Table14[[#This Row],[Customer_ID]],Table10[Customer_ID],Table10[Membership],"Missing Membership")</f>
        <v>Silver</v>
      </c>
      <c r="F1003" s="10" t="s">
        <v>308</v>
      </c>
      <c r="G1003" s="12" t="str">
        <f>_xlfn.XLOOKUP(Sales_Transactions!$F1003,Products!$A$2:$A$151,Products!$B$2:$B$151,"missing product")</f>
        <v>Britannia Cookies 200g</v>
      </c>
      <c r="H1003" s="12" t="str">
        <f>_xlfn.XLOOKUP(Sales_Transactions!$F1003,Table9[Product_ID],Table9[Category],"Missing Catogory")</f>
        <v>Bakery</v>
      </c>
      <c r="I1003" s="12" t="s">
        <v>153</v>
      </c>
      <c r="J1003" s="12" t="str">
        <f>_xlfn.XLOOKUP(Sales_Transactions!$I1003,Store!$A$2:$A$181,Store!$B$2:$B$181,"Missing Store")</f>
        <v>FreshMart Mysuru Circle</v>
      </c>
      <c r="K1003" s="12" t="str">
        <f>_xlfn.XLOOKUP(Sales_Transactions!$I1003,Store!$A$2:$A$181,Store!$D$2:$D$181,"East")</f>
        <v>South</v>
      </c>
      <c r="L1003" s="12" t="s">
        <v>182</v>
      </c>
      <c r="M1003" s="12" t="s">
        <v>6270</v>
      </c>
      <c r="N1003" s="12" t="str">
        <f>_xlfn.XLOOKUP(Sales_Transactions!$L1003,Table12[Employee_ID],Table12[Department],"Missing Department")</f>
        <v>Cashier</v>
      </c>
      <c r="O1003" s="12">
        <v>5</v>
      </c>
      <c r="P1003" s="13">
        <v>455.79</v>
      </c>
      <c r="Q1003" s="12">
        <v>10</v>
      </c>
      <c r="R1003" s="13">
        <v>227.9</v>
      </c>
      <c r="S1003" s="13">
        <v>2051.0500000000002</v>
      </c>
      <c r="T1003" s="13">
        <v>1414.4</v>
      </c>
      <c r="U1003" s="13">
        <v>636.65</v>
      </c>
      <c r="V1003" s="12" t="s">
        <v>133</v>
      </c>
      <c r="W1003" s="12" t="s">
        <v>24</v>
      </c>
      <c r="X1003" s="12" t="s">
        <v>25</v>
      </c>
      <c r="Y1003" s="12" t="s">
        <v>1011</v>
      </c>
      <c r="Z1003" s="12" t="s">
        <v>49</v>
      </c>
    </row>
    <row r="1004" spans="1:26" x14ac:dyDescent="0.3">
      <c r="A1004" s="14" t="s">
        <v>2992</v>
      </c>
      <c r="B1004" s="15">
        <v>45913</v>
      </c>
      <c r="C1004" s="16" t="s">
        <v>1559</v>
      </c>
      <c r="D1004" s="16" t="str">
        <f>_xlfn.XLOOKUP(Sales_Transactions!$C1004,Customer!$A$2:$A$701,Customer!$B$2:$B$701,"Missing")</f>
        <v>Prasath Raj</v>
      </c>
      <c r="E1004" s="38" t="str">
        <f>_xlfn.XLOOKUP(Table14[[#This Row],[Customer_ID]],Table10[Customer_ID],Table10[Membership],"Missing Membership")</f>
        <v>Silver</v>
      </c>
      <c r="F1004" s="14" t="s">
        <v>548</v>
      </c>
      <c r="G1004" s="16" t="str">
        <f>_xlfn.XLOOKUP(Sales_Transactions!$F1004,Products!$A$2:$A$151,Products!$B$2:$B$151,"missing product")</f>
        <v>Local Farm Fresh Fruits Combo</v>
      </c>
      <c r="H1004" s="16" t="str">
        <f>_xlfn.XLOOKUP(Sales_Transactions!$F1004,Table9[Product_ID],Table9[Category],"Missing Catogory")</f>
        <v>Fruits</v>
      </c>
      <c r="I1004" s="16" t="s">
        <v>708</v>
      </c>
      <c r="J1004" s="16" t="str">
        <f>_xlfn.XLOOKUP(Sales_Transactions!$I1004,Store!$A$2:$A$181,Store!$B$2:$B$181,"Missing Store")</f>
        <v>FreshMart Surat Crossing</v>
      </c>
      <c r="K1004" s="16" t="str">
        <f>_xlfn.XLOOKUP(Sales_Transactions!$I1004,Store!$A$2:$A$181,Store!$D$2:$D$181,"East")</f>
        <v>West</v>
      </c>
      <c r="L1004" s="16" t="s">
        <v>709</v>
      </c>
      <c r="M1004" s="16" t="s">
        <v>6245</v>
      </c>
      <c r="N1004" s="16" t="str">
        <f>_xlfn.XLOOKUP(Sales_Transactions!$L1004,Table12[Employee_ID],Table12[Department],"Missing Department")</f>
        <v>Cashier</v>
      </c>
      <c r="O1004" s="16">
        <v>2</v>
      </c>
      <c r="P1004" s="17">
        <v>221.61</v>
      </c>
      <c r="Q1004" s="16">
        <v>10</v>
      </c>
      <c r="R1004" s="17">
        <v>44.32</v>
      </c>
      <c r="S1004" s="17">
        <v>458.74</v>
      </c>
      <c r="T1004" s="17">
        <v>364.34</v>
      </c>
      <c r="U1004" s="17">
        <v>94.4</v>
      </c>
      <c r="V1004" s="16" t="s">
        <v>133</v>
      </c>
      <c r="W1004" s="16" t="s">
        <v>24</v>
      </c>
      <c r="X1004" s="16" t="s">
        <v>25</v>
      </c>
      <c r="Y1004" s="16" t="s">
        <v>2854</v>
      </c>
      <c r="Z1004" s="16" t="s">
        <v>27</v>
      </c>
    </row>
    <row r="1005" spans="1:26" x14ac:dyDescent="0.3">
      <c r="A1005" s="10" t="s">
        <v>2998</v>
      </c>
      <c r="B1005" s="11">
        <v>45815</v>
      </c>
      <c r="C1005" s="12" t="s">
        <v>2298</v>
      </c>
      <c r="D1005" s="12" t="str">
        <f>_xlfn.XLOOKUP(Sales_Transactions!$C1005,Customer!$A$2:$A$701,Customer!$B$2:$B$701,"Missing")</f>
        <v>Elango Sekar</v>
      </c>
      <c r="E1005" s="39" t="str">
        <f>_xlfn.XLOOKUP(Table14[[#This Row],[Customer_ID]],Table10[Customer_ID],Table10[Membership],"Missing Membership")</f>
        <v>Silver</v>
      </c>
      <c r="F1005" s="10" t="s">
        <v>314</v>
      </c>
      <c r="G1005" s="12" t="str">
        <f>_xlfn.XLOOKUP(Sales_Transactions!$F1005,Products!$A$2:$A$151,Products!$B$2:$B$151,"missing product")</f>
        <v>Nescafe Coffee 1kg</v>
      </c>
      <c r="H1005" s="12" t="str">
        <f>_xlfn.XLOOKUP(Sales_Transactions!$F1005,Table9[Product_ID],Table9[Category],"Missing Catogory")</f>
        <v>Beverages</v>
      </c>
      <c r="I1005" s="12" t="s">
        <v>912</v>
      </c>
      <c r="J1005" s="12" t="str">
        <f>_xlfn.XLOOKUP(Sales_Transactions!$I1005,Store!$A$2:$A$181,Store!$B$2:$B$181,"Missing Store")</f>
        <v>FreshMart Bengaluru Colony</v>
      </c>
      <c r="K1005" s="12" t="str">
        <f>_xlfn.XLOOKUP(Sales_Transactions!$I1005,Store!$A$2:$A$181,Store!$D$2:$D$181,"East")</f>
        <v>South</v>
      </c>
      <c r="L1005" s="12" t="s">
        <v>1683</v>
      </c>
      <c r="M1005" s="12" t="s">
        <v>6140</v>
      </c>
      <c r="N1005" s="12" t="str">
        <f>_xlfn.XLOOKUP(Sales_Transactions!$L1005,Table12[Employee_ID],Table12[Department],"Missing Department")</f>
        <v>Cashier</v>
      </c>
      <c r="O1005" s="12">
        <v>2</v>
      </c>
      <c r="P1005" s="13">
        <v>329.69</v>
      </c>
      <c r="Q1005" s="12">
        <v>0</v>
      </c>
      <c r="R1005" s="13">
        <v>0</v>
      </c>
      <c r="S1005" s="13">
        <v>758.29</v>
      </c>
      <c r="T1005" s="13">
        <v>494.5</v>
      </c>
      <c r="U1005" s="13">
        <v>263.79000000000002</v>
      </c>
      <c r="V1005" s="12" t="s">
        <v>133</v>
      </c>
      <c r="W1005" s="12" t="s">
        <v>24</v>
      </c>
      <c r="X1005" s="12" t="s">
        <v>25</v>
      </c>
      <c r="Y1005" s="12" t="s">
        <v>2999</v>
      </c>
      <c r="Z1005" s="12" t="s">
        <v>27</v>
      </c>
    </row>
    <row r="1006" spans="1:26" x14ac:dyDescent="0.3">
      <c r="A1006" s="14" t="s">
        <v>3005</v>
      </c>
      <c r="B1006" s="15">
        <v>45771</v>
      </c>
      <c r="C1006" s="16" t="s">
        <v>295</v>
      </c>
      <c r="D1006" s="16" t="str">
        <f>_xlfn.XLOOKUP(Sales_Transactions!$C1006,Customer!$A$2:$A$701,Customer!$B$2:$B$701,"Missing")</f>
        <v>Mala Nathan</v>
      </c>
      <c r="E1006" s="38" t="str">
        <f>_xlfn.XLOOKUP(Table14[[#This Row],[Customer_ID]],Table10[Customer_ID],Table10[Membership],"Missing Membership")</f>
        <v>Gold</v>
      </c>
      <c r="F1006" s="14" t="s">
        <v>186</v>
      </c>
      <c r="G1006" s="16" t="str">
        <f>_xlfn.XLOOKUP(Sales_Transactions!$F1006,Products!$A$2:$A$151,Products!$B$2:$B$151,"missing product")</f>
        <v>Bisleri Soft Drinks 2kg</v>
      </c>
      <c r="H1006" s="16" t="str">
        <f>_xlfn.XLOOKUP(Sales_Transactions!$F1006,Table9[Product_ID],Table9[Category],"Missing Catogory")</f>
        <v>Beverages</v>
      </c>
      <c r="I1006" s="16" t="s">
        <v>518</v>
      </c>
      <c r="J1006" s="16" t="str">
        <f>_xlfn.XLOOKUP(Sales_Transactions!$I1006,Store!$A$2:$A$181,Store!$B$2:$B$181,"Missing Store")</f>
        <v>FreshMart Nagpur Central</v>
      </c>
      <c r="K1006" s="16" t="str">
        <f>_xlfn.XLOOKUP(Sales_Transactions!$I1006,Store!$A$2:$A$181,Store!$D$2:$D$181,"East")</f>
        <v>West</v>
      </c>
      <c r="L1006" s="16" t="s">
        <v>519</v>
      </c>
      <c r="M1006" s="16" t="s">
        <v>5333</v>
      </c>
      <c r="N1006" s="16" t="str">
        <f>_xlfn.XLOOKUP(Sales_Transactions!$L1006,Table12[Employee_ID],Table12[Department],"Missing Department")</f>
        <v>Sales</v>
      </c>
      <c r="O1006" s="16">
        <v>7</v>
      </c>
      <c r="P1006" s="17">
        <v>237.06</v>
      </c>
      <c r="Q1006" s="16">
        <v>0</v>
      </c>
      <c r="R1006" s="17">
        <v>0</v>
      </c>
      <c r="S1006" s="17">
        <v>1659.42</v>
      </c>
      <c r="T1006" s="17">
        <v>1239.21</v>
      </c>
      <c r="U1006" s="17">
        <v>420.21</v>
      </c>
      <c r="V1006" s="16" t="s">
        <v>133</v>
      </c>
      <c r="W1006" s="16" t="s">
        <v>24</v>
      </c>
      <c r="X1006" s="16" t="s">
        <v>33</v>
      </c>
      <c r="Y1006" s="16" t="s">
        <v>1146</v>
      </c>
      <c r="Z1006" s="16" t="s">
        <v>49</v>
      </c>
    </row>
    <row r="1007" spans="1:26" x14ac:dyDescent="0.3">
      <c r="A1007" s="10" t="s">
        <v>3006</v>
      </c>
      <c r="B1007" s="11">
        <v>45971</v>
      </c>
      <c r="C1007" s="12" t="s">
        <v>3007</v>
      </c>
      <c r="D1007" s="12" t="str">
        <f>_xlfn.XLOOKUP(Sales_Transactions!$C1007,Customer!$A$2:$A$701,Customer!$B$2:$B$701,"Missing")</f>
        <v>Missing Customer Name</v>
      </c>
      <c r="E1007" s="39" t="str">
        <f>_xlfn.XLOOKUP(Table14[[#This Row],[Customer_ID]],Table10[Customer_ID],Table10[Membership],"Missing Membership")</f>
        <v>Gold</v>
      </c>
      <c r="F1007" s="10" t="s">
        <v>904</v>
      </c>
      <c r="G1007" s="12" t="str">
        <f>_xlfn.XLOOKUP(Sales_Transactions!$F1007,Products!$A$2:$A$151,Products!$B$2:$B$151,"missing product")</f>
        <v>Nestle Curd 1kg</v>
      </c>
      <c r="H1007" s="12" t="str">
        <f>_xlfn.XLOOKUP(Sales_Transactions!$F1007,Table9[Product_ID],Table9[Category],"Missing Catogory")</f>
        <v>Dairy</v>
      </c>
      <c r="I1007" s="12" t="s">
        <v>238</v>
      </c>
      <c r="J1007" s="12" t="str">
        <f>_xlfn.XLOOKUP(Sales_Transactions!$I1007,Store!$A$2:$A$181,Store!$B$2:$B$181,"Missing Store")</f>
        <v>FreshMart Kochi Main Road</v>
      </c>
      <c r="K1007" s="12" t="str">
        <f>_xlfn.XLOOKUP(Sales_Transactions!$I1007,Store!$A$2:$A$181,Store!$D$2:$D$181,"East")</f>
        <v>South</v>
      </c>
      <c r="L1007" s="12" t="s">
        <v>239</v>
      </c>
      <c r="M1007" s="12" t="s">
        <v>6235</v>
      </c>
      <c r="N1007" s="12" t="str">
        <f>_xlfn.XLOOKUP(Sales_Transactions!$L1007,Table12[Employee_ID],Table12[Department],"Missing Department")</f>
        <v>Sales</v>
      </c>
      <c r="O1007" s="12">
        <v>4</v>
      </c>
      <c r="P1007" s="13">
        <v>533.82000000000005</v>
      </c>
      <c r="Q1007" s="12">
        <v>0</v>
      </c>
      <c r="R1007" s="13">
        <v>0</v>
      </c>
      <c r="S1007" s="13">
        <v>2135.2800000000002</v>
      </c>
      <c r="T1007" s="13">
        <v>1590.76</v>
      </c>
      <c r="U1007" s="13">
        <v>544.52</v>
      </c>
      <c r="V1007" s="12" t="s">
        <v>133</v>
      </c>
      <c r="W1007" s="12" t="s">
        <v>24</v>
      </c>
      <c r="X1007" s="12" t="s">
        <v>25</v>
      </c>
      <c r="Y1007" s="12" t="s">
        <v>1525</v>
      </c>
      <c r="Z1007" s="12" t="s">
        <v>49</v>
      </c>
    </row>
    <row r="1008" spans="1:26" x14ac:dyDescent="0.3">
      <c r="A1008" s="14" t="s">
        <v>3008</v>
      </c>
      <c r="B1008" s="15">
        <v>45815</v>
      </c>
      <c r="C1008" s="16" t="s">
        <v>185</v>
      </c>
      <c r="D1008" s="16" t="str">
        <f>_xlfn.XLOOKUP(Sales_Transactions!$C1008,Customer!$A$2:$A$701,Customer!$B$2:$B$701,"Missing")</f>
        <v>Ovi Devi</v>
      </c>
      <c r="E1008" s="38" t="str">
        <f>_xlfn.XLOOKUP(Table14[[#This Row],[Customer_ID]],Table10[Customer_ID],Table10[Membership],"Missing Membership")</f>
        <v>Gold</v>
      </c>
      <c r="F1008" s="14" t="s">
        <v>722</v>
      </c>
      <c r="G1008" s="16" t="str">
        <f>_xlfn.XLOOKUP(Sales_Transactions!$F1008,Products!$A$2:$A$151,Products!$B$2:$B$151,"missing product")</f>
        <v>Local Farm Fresh Fruits 250ml</v>
      </c>
      <c r="H1008" s="16" t="str">
        <f>_xlfn.XLOOKUP(Sales_Transactions!$F1008,Table9[Product_ID],Table9[Category],"Missing Catogory")</f>
        <v xml:space="preserve"> Fruits</v>
      </c>
      <c r="I1008" s="16" t="s">
        <v>153</v>
      </c>
      <c r="J1008" s="16" t="str">
        <f>_xlfn.XLOOKUP(Sales_Transactions!$I1008,Store!$A$2:$A$181,Store!$B$2:$B$181,"Missing Store")</f>
        <v>FreshMart Mysuru Circle</v>
      </c>
      <c r="K1008" s="16" t="str">
        <f>_xlfn.XLOOKUP(Sales_Transactions!$I1008,Store!$A$2:$A$181,Store!$D$2:$D$181,"East")</f>
        <v>South</v>
      </c>
      <c r="L1008" s="16" t="s">
        <v>154</v>
      </c>
      <c r="M1008" s="16" t="s">
        <v>6139</v>
      </c>
      <c r="N1008" s="16" t="str">
        <f>_xlfn.XLOOKUP(Sales_Transactions!$L1008,Table12[Employee_ID],Table12[Department],"Missing Department")</f>
        <v>Sales</v>
      </c>
      <c r="O1008" s="16">
        <v>7</v>
      </c>
      <c r="P1008" s="17">
        <v>397.67</v>
      </c>
      <c r="Q1008" s="16">
        <v>0</v>
      </c>
      <c r="R1008" s="17">
        <v>0</v>
      </c>
      <c r="S1008" s="17">
        <v>3201.24</v>
      </c>
      <c r="T1008" s="17">
        <v>2110.9899999999998</v>
      </c>
      <c r="U1008" s="17">
        <v>1090.25</v>
      </c>
      <c r="V1008" s="16" t="s">
        <v>133</v>
      </c>
      <c r="W1008" s="16" t="s">
        <v>24</v>
      </c>
      <c r="X1008" s="16" t="s">
        <v>25</v>
      </c>
      <c r="Y1008" s="16" t="s">
        <v>2192</v>
      </c>
      <c r="Z1008" s="16" t="s">
        <v>27</v>
      </c>
    </row>
    <row r="1009" spans="1:26" x14ac:dyDescent="0.3">
      <c r="A1009" s="10" t="s">
        <v>3009</v>
      </c>
      <c r="B1009" s="11">
        <v>45845</v>
      </c>
      <c r="C1009" s="12" t="s">
        <v>2461</v>
      </c>
      <c r="D1009" s="12" t="str">
        <f>_xlfn.XLOOKUP(Sales_Transactions!$C1009,Customer!$A$2:$A$701,Customer!$B$2:$B$701,"Missing")</f>
        <v>Tara Rao</v>
      </c>
      <c r="E1009" s="39" t="str">
        <f>_xlfn.XLOOKUP(Table14[[#This Row],[Customer_ID]],Table10[Customer_ID],Table10[Membership],"Missing Membership")</f>
        <v>Gold</v>
      </c>
      <c r="F1009" s="10" t="s">
        <v>679</v>
      </c>
      <c r="G1009" s="12" t="str">
        <f>_xlfn.XLOOKUP(Sales_Transactions!$F1009,Products!$A$2:$A$151,Products!$B$2:$B$151,"missing product")</f>
        <v>Aachi Ponni Rice 1kg</v>
      </c>
      <c r="H1009" s="12" t="str">
        <f>_xlfn.XLOOKUP(Sales_Transactions!$F1009,Table9[Product_ID],Table9[Category],"Missing Catogory")</f>
        <v>Rice</v>
      </c>
      <c r="I1009" s="12" t="s">
        <v>912</v>
      </c>
      <c r="J1009" s="12" t="str">
        <f>_xlfn.XLOOKUP(Sales_Transactions!$I1009,Store!$A$2:$A$181,Store!$B$2:$B$181,"Missing Store")</f>
        <v>FreshMart Bengaluru Colony</v>
      </c>
      <c r="K1009" s="12" t="str">
        <f>_xlfn.XLOOKUP(Sales_Transactions!$I1009,Store!$A$2:$A$181,Store!$D$2:$D$181,"East")</f>
        <v>South</v>
      </c>
      <c r="L1009" s="12" t="s">
        <v>2323</v>
      </c>
      <c r="M1009" s="12" t="s">
        <v>6163</v>
      </c>
      <c r="N1009" s="12" t="str">
        <f>_xlfn.XLOOKUP(Sales_Transactions!$L1009,Table12[Employee_ID],Table12[Department],"Missing Department")</f>
        <v>Cashier</v>
      </c>
      <c r="O1009" s="12">
        <v>8</v>
      </c>
      <c r="P1009" s="13">
        <v>160.30000000000001</v>
      </c>
      <c r="Q1009" s="12">
        <v>15</v>
      </c>
      <c r="R1009" s="13">
        <v>192.36</v>
      </c>
      <c r="S1009" s="13">
        <v>1090.04</v>
      </c>
      <c r="T1009" s="13">
        <v>1103.5999999999999</v>
      </c>
      <c r="U1009" s="13">
        <v>-13.56</v>
      </c>
      <c r="V1009" s="12" t="s">
        <v>133</v>
      </c>
      <c r="W1009" s="12" t="s">
        <v>24</v>
      </c>
      <c r="X1009" s="12" t="s">
        <v>55</v>
      </c>
      <c r="Y1009" s="12" t="s">
        <v>3010</v>
      </c>
      <c r="Z1009" s="12" t="s">
        <v>49</v>
      </c>
    </row>
    <row r="1010" spans="1:26" x14ac:dyDescent="0.3">
      <c r="A1010" s="14" t="s">
        <v>3028</v>
      </c>
      <c r="B1010" s="15">
        <v>45844</v>
      </c>
      <c r="C1010" s="16" t="s">
        <v>859</v>
      </c>
      <c r="D1010" s="16" t="str">
        <f>_xlfn.XLOOKUP(Sales_Transactions!$C1010,Customer!$A$2:$A$701,Customer!$B$2:$B$701,"Missing")</f>
        <v>Geetha Sharma</v>
      </c>
      <c r="E1010" s="38" t="str">
        <f>_xlfn.XLOOKUP(Table14[[#This Row],[Customer_ID]],Table10[Customer_ID],Table10[Membership],"Missing Membership")</f>
        <v>Silver</v>
      </c>
      <c r="F1010" s="14" t="s">
        <v>1381</v>
      </c>
      <c r="G1010" s="16" t="str">
        <f>_xlfn.XLOOKUP(Sales_Transactions!$F1010,Products!$A$2:$A$151,Products!$B$2:$B$151,"missing product")</f>
        <v>Parle Chocolates 500g</v>
      </c>
      <c r="H1010" s="16" t="str">
        <f>_xlfn.XLOOKUP(Sales_Transactions!$F1010,Table9[Product_ID],Table9[Category],"Missing Catogory")</f>
        <v>Snacks</v>
      </c>
      <c r="I1010" s="16" t="s">
        <v>321</v>
      </c>
      <c r="J1010" s="16" t="str">
        <f>_xlfn.XLOOKUP(Sales_Transactions!$I1010,Store!$A$2:$A$181,Store!$B$2:$B$181,"Missing Store")</f>
        <v>FreshMart Coimbatore Main Road</v>
      </c>
      <c r="K1010" s="16" t="str">
        <f>_xlfn.XLOOKUP(Sales_Transactions!$I1010,Store!$A$2:$A$181,Store!$D$2:$D$181,"East")</f>
        <v>South</v>
      </c>
      <c r="L1010" s="16" t="s">
        <v>322</v>
      </c>
      <c r="M1010" s="16" t="s">
        <v>6311</v>
      </c>
      <c r="N1010" s="16" t="str">
        <f>_xlfn.XLOOKUP(Sales_Transactions!$L1010,Table12[Employee_ID],Table12[Department],"Missing Department")</f>
        <v>Sales</v>
      </c>
      <c r="O1010" s="16">
        <v>5</v>
      </c>
      <c r="P1010" s="17">
        <v>317.99</v>
      </c>
      <c r="Q1010" s="16">
        <v>0</v>
      </c>
      <c r="R1010" s="17">
        <v>0</v>
      </c>
      <c r="S1010" s="17">
        <v>1828.44</v>
      </c>
      <c r="T1010" s="17">
        <v>1175.25</v>
      </c>
      <c r="U1010" s="17">
        <v>653.19000000000005</v>
      </c>
      <c r="V1010" s="16" t="s">
        <v>133</v>
      </c>
      <c r="W1010" s="16" t="s">
        <v>345</v>
      </c>
      <c r="X1010" s="16" t="s">
        <v>25</v>
      </c>
      <c r="Y1010" s="16" t="s">
        <v>865</v>
      </c>
      <c r="Z1010" s="16" t="s">
        <v>27</v>
      </c>
    </row>
    <row r="1011" spans="1:26" x14ac:dyDescent="0.3">
      <c r="A1011" s="10" t="s">
        <v>3032</v>
      </c>
      <c r="B1011" s="11">
        <v>45983</v>
      </c>
      <c r="C1011" s="12" t="s">
        <v>2958</v>
      </c>
      <c r="D1011" s="12" t="str">
        <f>_xlfn.XLOOKUP(Sales_Transactions!$C1011,Customer!$A$2:$A$701,Customer!$B$2:$B$701,"Missing")</f>
        <v>Umesh Balan</v>
      </c>
      <c r="E1011" s="39" t="str">
        <f>_xlfn.XLOOKUP(Table14[[#This Row],[Customer_ID]],Table10[Customer_ID],Table10[Membership],"Missing Membership")</f>
        <v>Bronze</v>
      </c>
      <c r="F1011" s="10" t="s">
        <v>811</v>
      </c>
      <c r="G1011" s="12" t="str">
        <f>_xlfn.XLOOKUP(Sales_Transactions!$F1011,Products!$A$2:$A$151,Products!$B$2:$B$151,"missing product")</f>
        <v>Lays Namkeen 2kg</v>
      </c>
      <c r="H1011" s="12" t="str">
        <f>_xlfn.XLOOKUP(Sales_Transactions!$F1011,Table9[Product_ID],Table9[Category],"Missing Catogory")</f>
        <v>Snacks</v>
      </c>
      <c r="I1011" s="12" t="s">
        <v>426</v>
      </c>
      <c r="J1011" s="12" t="str">
        <f>_xlfn.XLOOKUP(Sales_Transactions!$I1011,Store!$A$2:$A$181,Store!$B$2:$B$181,"Missing Store")</f>
        <v>FreshMart Madurai Junction</v>
      </c>
      <c r="K1011" s="12" t="str">
        <f>_xlfn.XLOOKUP(Sales_Transactions!$I1011,Store!$A$2:$A$181,Store!$D$2:$D$181,"East")</f>
        <v>South</v>
      </c>
      <c r="L1011" s="12" t="s">
        <v>427</v>
      </c>
      <c r="M1011" s="12" t="s">
        <v>6170</v>
      </c>
      <c r="N1011" s="12" t="str">
        <f>_xlfn.XLOOKUP(Sales_Transactions!$L1011,Table12[Employee_ID],Table12[Department],"Missing Department")</f>
        <v>Billing</v>
      </c>
      <c r="O1011" s="12">
        <v>1</v>
      </c>
      <c r="P1011" s="13">
        <v>530.16</v>
      </c>
      <c r="Q1011" s="12">
        <v>20</v>
      </c>
      <c r="R1011" s="13">
        <v>106.03</v>
      </c>
      <c r="S1011" s="13">
        <v>487.75</v>
      </c>
      <c r="T1011" s="13">
        <v>379.19</v>
      </c>
      <c r="U1011" s="13">
        <v>108.56</v>
      </c>
      <c r="V1011" s="12" t="s">
        <v>133</v>
      </c>
      <c r="W1011" s="12" t="s">
        <v>24</v>
      </c>
      <c r="X1011" s="12" t="s">
        <v>33</v>
      </c>
      <c r="Y1011" s="12" t="s">
        <v>1125</v>
      </c>
      <c r="Z1011" s="12" t="s">
        <v>27</v>
      </c>
    </row>
    <row r="1012" spans="1:26" x14ac:dyDescent="0.3">
      <c r="A1012" s="14" t="s">
        <v>3042</v>
      </c>
      <c r="B1012" s="15">
        <v>45957</v>
      </c>
      <c r="C1012" s="16" t="s">
        <v>51</v>
      </c>
      <c r="D1012" s="16" t="str">
        <f>_xlfn.XLOOKUP(Sales_Transactions!$C1012,Customer!$A$2:$A$701,Customer!$B$2:$B$701,"Missing")</f>
        <v>Raghav Selvam</v>
      </c>
      <c r="E1012" s="38" t="str">
        <f>_xlfn.XLOOKUP(Table14[[#This Row],[Customer_ID]],Table10[Customer_ID],Table10[Membership],"Missing Membership")</f>
        <v>Gold</v>
      </c>
      <c r="F1012" s="14" t="s">
        <v>264</v>
      </c>
      <c r="G1012" s="16" t="str">
        <f>_xlfn.XLOOKUP(Sales_Transactions!$F1012,Products!$A$2:$A$151,Products!$B$2:$B$151,"missing product")</f>
        <v>Nescafe Soft Drinks Pack</v>
      </c>
      <c r="H1012" s="16" t="str">
        <f>_xlfn.XLOOKUP(Sales_Transactions!$F1012,Table9[Product_ID],Table9[Category],"Missing Catogory")</f>
        <v>Beverages</v>
      </c>
      <c r="I1012" s="16" t="s">
        <v>815</v>
      </c>
      <c r="J1012" s="16" t="str">
        <f>_xlfn.XLOOKUP(Sales_Transactions!$I1012,Store!$A$2:$A$181,Store!$B$2:$B$181,"Missing Store")</f>
        <v>FreshMart Hyderabad Hub</v>
      </c>
      <c r="K1012" s="16" t="str">
        <f>_xlfn.XLOOKUP(Sales_Transactions!$I1012,Store!$A$2:$A$181,Store!$D$2:$D$181,"East")</f>
        <v>South</v>
      </c>
      <c r="L1012" s="16" t="s">
        <v>816</v>
      </c>
      <c r="M1012" s="16" t="s">
        <v>6330</v>
      </c>
      <c r="N1012" s="16" t="str">
        <f>_xlfn.XLOOKUP(Sales_Transactions!$L1012,Table12[Employee_ID],Table12[Department],"Missing Department")</f>
        <v>Billing</v>
      </c>
      <c r="O1012" s="18">
        <v>0</v>
      </c>
      <c r="P1012" s="17">
        <v>416.63</v>
      </c>
      <c r="Q1012" s="16">
        <v>0</v>
      </c>
      <c r="R1012" s="17">
        <v>0</v>
      </c>
      <c r="S1012" s="17">
        <v>2916.41</v>
      </c>
      <c r="T1012" s="17">
        <v>2001.3</v>
      </c>
      <c r="U1012" s="17">
        <v>915.11</v>
      </c>
      <c r="V1012" s="16" t="s">
        <v>133</v>
      </c>
      <c r="W1012" s="16" t="s">
        <v>24</v>
      </c>
      <c r="X1012" s="16" t="s">
        <v>33</v>
      </c>
      <c r="Y1012" s="16" t="s">
        <v>2032</v>
      </c>
      <c r="Z1012" s="16" t="s">
        <v>49</v>
      </c>
    </row>
    <row r="1013" spans="1:26" x14ac:dyDescent="0.3">
      <c r="A1013" s="10" t="s">
        <v>3046</v>
      </c>
      <c r="B1013" s="11">
        <v>46061</v>
      </c>
      <c r="C1013" s="12" t="s">
        <v>1592</v>
      </c>
      <c r="D1013" s="12" t="str">
        <f>_xlfn.XLOOKUP(Sales_Transactions!$C1013,Customer!$A$2:$A$701,Customer!$B$2:$B$701,"Missing")</f>
        <v>Naveen Naidu</v>
      </c>
      <c r="E1013" s="39" t="str">
        <f>_xlfn.XLOOKUP(Table14[[#This Row],[Customer_ID]],Table10[Customer_ID],Table10[Membership],"Missing Membership")</f>
        <v>Silver</v>
      </c>
      <c r="F1013" s="10" t="s">
        <v>158</v>
      </c>
      <c r="G1013" s="12" t="str">
        <f>_xlfn.XLOOKUP(Sales_Transactions!$F1013,Products!$A$2:$A$151,Products!$B$2:$B$151,"missing product")</f>
        <v>Daawat Basmati Rice 2kg</v>
      </c>
      <c r="H1013" s="12" t="str">
        <f>_xlfn.XLOOKUP(Sales_Transactions!$F1013,Table9[Product_ID],Table9[Category],"Missing Catogory")</f>
        <v>Rice</v>
      </c>
      <c r="I1013" s="12" t="s">
        <v>21</v>
      </c>
      <c r="J1013" s="12" t="str">
        <f>_xlfn.XLOOKUP(Sales_Transactions!$I1013,Store!$A$2:$A$181,Store!$B$2:$B$181,"Missing Store")</f>
        <v>FreshMart Madurai Arcade</v>
      </c>
      <c r="K1013" s="12" t="str">
        <f>_xlfn.XLOOKUP(Sales_Transactions!$I1013,Store!$A$2:$A$181,Store!$D$2:$D$181,"East")</f>
        <v>South</v>
      </c>
      <c r="L1013" s="12" t="s">
        <v>947</v>
      </c>
      <c r="M1013" s="12" t="s">
        <v>5116</v>
      </c>
      <c r="N1013" s="12" t="str">
        <f>_xlfn.XLOOKUP(Sales_Transactions!$L1013,Table12[Employee_ID],Table12[Department],"Missing Department")</f>
        <v>Sales</v>
      </c>
      <c r="O1013" s="12">
        <v>2</v>
      </c>
      <c r="P1013" s="13">
        <v>306.62</v>
      </c>
      <c r="Q1013" s="12">
        <v>5</v>
      </c>
      <c r="R1013" s="13">
        <v>30.66</v>
      </c>
      <c r="S1013" s="13">
        <v>669.97</v>
      </c>
      <c r="T1013" s="13">
        <v>519.86</v>
      </c>
      <c r="U1013" s="13">
        <v>150.11000000000001</v>
      </c>
      <c r="V1013" s="12" t="s">
        <v>133</v>
      </c>
      <c r="W1013" s="12" t="s">
        <v>24</v>
      </c>
      <c r="X1013" s="12" t="s">
        <v>55</v>
      </c>
      <c r="Y1013" s="12" t="s">
        <v>3047</v>
      </c>
      <c r="Z1013" s="12" t="s">
        <v>27</v>
      </c>
    </row>
    <row r="1014" spans="1:26" x14ac:dyDescent="0.3">
      <c r="A1014" s="14" t="s">
        <v>3056</v>
      </c>
      <c r="B1014" s="15">
        <v>45908</v>
      </c>
      <c r="C1014" s="16" t="s">
        <v>642</v>
      </c>
      <c r="D1014" s="16" t="str">
        <f>_xlfn.XLOOKUP(Sales_Transactions!$C1014,Customer!$A$2:$A$701,Customer!$B$2:$B$701,"Missing")</f>
        <v>Sangeetha Pandian</v>
      </c>
      <c r="E1014" s="38" t="str">
        <f>_xlfn.XLOOKUP(Table14[[#This Row],[Customer_ID]],Table10[Customer_ID],Table10[Membership],"Missing Membership")</f>
        <v>Silver</v>
      </c>
      <c r="F1014" s="14" t="s">
        <v>30</v>
      </c>
      <c r="G1014" s="16" t="str">
        <f>_xlfn.XLOOKUP(Sales_Transactions!$F1014,Products!$A$2:$A$151,Products!$B$2:$B$151,"missing product")</f>
        <v>Amul Paneer 1kg</v>
      </c>
      <c r="H1014" s="16" t="str">
        <f>_xlfn.XLOOKUP(Sales_Transactions!$F1014,Table9[Product_ID],Table9[Category],"Missing Catogory")</f>
        <v>Dairy</v>
      </c>
      <c r="I1014" s="16" t="s">
        <v>759</v>
      </c>
      <c r="J1014" s="16" t="str">
        <f>_xlfn.XLOOKUP(Sales_Transactions!$I1014,Store!$A$2:$A$181,Store!$B$2:$B$181,"Missing Store")</f>
        <v>FreshMart Mumbai Complex</v>
      </c>
      <c r="K1014" s="16" t="str">
        <f>_xlfn.XLOOKUP(Sales_Transactions!$I1014,Store!$A$2:$A$181,Store!$D$2:$D$181,"East")</f>
        <v>West</v>
      </c>
      <c r="L1014" s="16" t="s">
        <v>760</v>
      </c>
      <c r="M1014" s="16" t="s">
        <v>6268</v>
      </c>
      <c r="N1014" s="16" t="str">
        <f>_xlfn.XLOOKUP(Sales_Transactions!$L1014,Table12[Employee_ID],Table12[Department],"Missing Department")</f>
        <v>Billing</v>
      </c>
      <c r="O1014" s="16">
        <v>5</v>
      </c>
      <c r="P1014" s="17">
        <v>448.94</v>
      </c>
      <c r="Q1014" s="16">
        <v>20</v>
      </c>
      <c r="R1014" s="17">
        <v>448.94</v>
      </c>
      <c r="S1014" s="17">
        <v>1795.76</v>
      </c>
      <c r="T1014" s="17">
        <v>1900.4</v>
      </c>
      <c r="U1014" s="17">
        <v>-104.64</v>
      </c>
      <c r="V1014" s="16" t="s">
        <v>133</v>
      </c>
      <c r="W1014" s="16" t="s">
        <v>24</v>
      </c>
      <c r="X1014" s="16" t="s">
        <v>25</v>
      </c>
      <c r="Y1014" s="16" t="s">
        <v>1508</v>
      </c>
      <c r="Z1014" s="16" t="s">
        <v>49</v>
      </c>
    </row>
    <row r="1015" spans="1:26" x14ac:dyDescent="0.3">
      <c r="A1015" s="10" t="s">
        <v>3075</v>
      </c>
      <c r="B1015" s="11">
        <v>46102</v>
      </c>
      <c r="C1015" s="12" t="s">
        <v>2624</v>
      </c>
      <c r="D1015" s="12" t="str">
        <f>_xlfn.XLOOKUP(Sales_Transactions!$C1015,Customer!$A$2:$A$701,Customer!$B$2:$B$701,"Missing")</f>
        <v>Lakshmi Gounder</v>
      </c>
      <c r="E1015" s="39" t="str">
        <f>_xlfn.XLOOKUP(Table14[[#This Row],[Customer_ID]],Table10[Customer_ID],Table10[Membership],"Missing Membership")</f>
        <v>Bronze</v>
      </c>
      <c r="F1015" s="10" t="s">
        <v>314</v>
      </c>
      <c r="G1015" s="12" t="str">
        <f>_xlfn.XLOOKUP(Sales_Transactions!$F1015,Products!$A$2:$A$151,Products!$B$2:$B$151,"missing product")</f>
        <v>Nescafe Coffee 1kg</v>
      </c>
      <c r="H1015" s="12" t="str">
        <f>_xlfn.XLOOKUP(Sales_Transactions!$F1015,Table9[Product_ID],Table9[Category],"Missing Catogory")</f>
        <v>Beverages</v>
      </c>
      <c r="I1015" s="12" t="s">
        <v>1371</v>
      </c>
      <c r="J1015" s="12" t="str">
        <f>_xlfn.XLOOKUP(Sales_Transactions!$I1015,Store!$A$2:$A$181,Store!$B$2:$B$181,"Missing Store")</f>
        <v>FreshMart Hyderabad Colony</v>
      </c>
      <c r="K1015" s="12" t="str">
        <f>_xlfn.XLOOKUP(Sales_Transactions!$I1015,Store!$A$2:$A$181,Store!$D$2:$D$181,"East")</f>
        <v>South</v>
      </c>
      <c r="L1015" s="12" t="s">
        <v>2625</v>
      </c>
      <c r="M1015" s="12" t="s">
        <v>6036</v>
      </c>
      <c r="N1015" s="12" t="str">
        <f>_xlfn.XLOOKUP(Sales_Transactions!$L1015,Table12[Employee_ID],Table12[Department],"Missing Department")</f>
        <v>Cashier</v>
      </c>
      <c r="O1015" s="12">
        <v>4</v>
      </c>
      <c r="P1015" s="13">
        <v>329.69</v>
      </c>
      <c r="Q1015" s="12">
        <v>0</v>
      </c>
      <c r="R1015" s="13">
        <v>0</v>
      </c>
      <c r="S1015" s="13">
        <v>1516.57</v>
      </c>
      <c r="T1015" s="13">
        <v>989</v>
      </c>
      <c r="U1015" s="13">
        <v>527.57000000000005</v>
      </c>
      <c r="V1015" s="12" t="s">
        <v>133</v>
      </c>
      <c r="W1015" s="12" t="s">
        <v>24</v>
      </c>
      <c r="X1015" s="12" t="s">
        <v>25</v>
      </c>
      <c r="Y1015" s="12" t="s">
        <v>2404</v>
      </c>
      <c r="Z1015" s="12" t="s">
        <v>27</v>
      </c>
    </row>
    <row r="1016" spans="1:26" x14ac:dyDescent="0.3">
      <c r="A1016" s="14" t="s">
        <v>3084</v>
      </c>
      <c r="B1016" s="15">
        <v>45994</v>
      </c>
      <c r="C1016" s="16" t="s">
        <v>2477</v>
      </c>
      <c r="D1016" s="16" t="str">
        <f>_xlfn.XLOOKUP(Sales_Transactions!$C1016,Customer!$A$2:$A$701,Customer!$B$2:$B$701,"Missing")</f>
        <v>Kalpana Murugan</v>
      </c>
      <c r="E1016" s="38" t="str">
        <f>_xlfn.XLOOKUP(Table14[[#This Row],[Customer_ID]],Table10[Customer_ID],Table10[Membership],"Missing Membership")</f>
        <v>Silver</v>
      </c>
      <c r="F1016" s="14" t="s">
        <v>1224</v>
      </c>
      <c r="G1016" s="16" t="str">
        <f>_xlfn.XLOOKUP(Sales_Transactions!$F1016,Products!$A$2:$A$151,Products!$B$2:$B$151,"missing product")</f>
        <v>Harvest Gold Cookies Pack</v>
      </c>
      <c r="H1016" s="16" t="str">
        <f>_xlfn.XLOOKUP(Sales_Transactions!$F1016,Table9[Product_ID],Table9[Category],"Missing Catogory")</f>
        <v xml:space="preserve"> Bakery</v>
      </c>
      <c r="I1016" s="16" t="s">
        <v>148</v>
      </c>
      <c r="J1016" s="16" t="str">
        <f>_xlfn.XLOOKUP(Sales_Transactions!$I1016,Store!$A$2:$A$181,Store!$B$2:$B$181,"Missing Store")</f>
        <v>FreshMart Tiruppur Heights</v>
      </c>
      <c r="K1016" s="16" t="str">
        <f>_xlfn.XLOOKUP(Sales_Transactions!$I1016,Store!$A$2:$A$181,Store!$D$2:$D$181,"East")</f>
        <v>South</v>
      </c>
      <c r="L1016" s="16" t="s">
        <v>149</v>
      </c>
      <c r="M1016" s="16" t="s">
        <v>6130</v>
      </c>
      <c r="N1016" s="16" t="str">
        <f>_xlfn.XLOOKUP(Sales_Transactions!$L1016,Table12[Employee_ID],Table12[Department],"Missing Department")</f>
        <v>Billing</v>
      </c>
      <c r="O1016" s="16">
        <v>4</v>
      </c>
      <c r="P1016" s="17">
        <v>182.3</v>
      </c>
      <c r="Q1016" s="16">
        <v>0</v>
      </c>
      <c r="R1016" s="17">
        <v>0</v>
      </c>
      <c r="S1016" s="17">
        <v>729.2</v>
      </c>
      <c r="T1016" s="17">
        <v>430.4</v>
      </c>
      <c r="U1016" s="17">
        <v>298.8</v>
      </c>
      <c r="V1016" s="16" t="s">
        <v>133</v>
      </c>
      <c r="W1016" s="16" t="s">
        <v>24</v>
      </c>
      <c r="X1016" s="16" t="s">
        <v>25</v>
      </c>
      <c r="Y1016" s="16" t="s">
        <v>2135</v>
      </c>
      <c r="Z1016" s="16" t="s">
        <v>49</v>
      </c>
    </row>
    <row r="1017" spans="1:26" x14ac:dyDescent="0.3">
      <c r="A1017" s="10" t="s">
        <v>3087</v>
      </c>
      <c r="B1017" s="11">
        <v>46033</v>
      </c>
      <c r="C1017" s="12" t="s">
        <v>843</v>
      </c>
      <c r="D1017" s="12" t="str">
        <f>_xlfn.XLOOKUP(Sales_Transactions!$C1017,Customer!$A$2:$A$701,Customer!$B$2:$B$701,"Missing")</f>
        <v>Devi Pandian</v>
      </c>
      <c r="E1017" s="39" t="str">
        <f>_xlfn.XLOOKUP(Table14[[#This Row],[Customer_ID]],Table10[Customer_ID],Table10[Membership],"Missing Membership")</f>
        <v>Silver</v>
      </c>
      <c r="F1017" s="10" t="s">
        <v>894</v>
      </c>
      <c r="G1017" s="12" t="str">
        <f>_xlfn.XLOOKUP(Sales_Transactions!$F1017,Products!$A$2:$A$151,Products!$B$2:$B$151,"missing product")</f>
        <v>Organic Fresh Fresh Fruits Pack v2</v>
      </c>
      <c r="H1017" s="12" t="str">
        <f>_xlfn.XLOOKUP(Sales_Transactions!$F1017,Table9[Product_ID],Table9[Category],"Missing Catogory")</f>
        <v>Fruits</v>
      </c>
      <c r="I1017" s="12" t="s">
        <v>652</v>
      </c>
      <c r="J1017" s="12" t="str">
        <f>_xlfn.XLOOKUP(Sales_Transactions!$I1017,Store!$A$2:$A$181,Store!$B$2:$B$181,"Missing Store")</f>
        <v>FreshMart Delhi Extension</v>
      </c>
      <c r="K1017" s="12" t="str">
        <f>_xlfn.XLOOKUP(Sales_Transactions!$I1017,Store!$A$2:$A$181,Store!$D$2:$D$181,"East")</f>
        <v>North</v>
      </c>
      <c r="L1017" s="12" t="s">
        <v>1219</v>
      </c>
      <c r="M1017" s="12" t="s">
        <v>6347</v>
      </c>
      <c r="N1017" s="12" t="str">
        <f>_xlfn.XLOOKUP(Sales_Transactions!$L1017,Table12[Employee_ID],Table12[Department],"Missing Department")</f>
        <v>Store Manager</v>
      </c>
      <c r="O1017" s="12">
        <v>4</v>
      </c>
      <c r="P1017" s="13">
        <v>438.7</v>
      </c>
      <c r="Q1017" s="12">
        <v>10</v>
      </c>
      <c r="R1017" s="13">
        <v>175.48</v>
      </c>
      <c r="S1017" s="13">
        <v>1816.22</v>
      </c>
      <c r="T1017" s="13">
        <v>1480.72</v>
      </c>
      <c r="U1017" s="13">
        <v>335.5</v>
      </c>
      <c r="V1017" s="12" t="s">
        <v>133</v>
      </c>
      <c r="W1017" s="12" t="s">
        <v>24</v>
      </c>
      <c r="X1017" s="12" t="s">
        <v>25</v>
      </c>
      <c r="Y1017" s="12" t="s">
        <v>3088</v>
      </c>
      <c r="Z1017" s="12" t="s">
        <v>27</v>
      </c>
    </row>
    <row r="1018" spans="1:26" x14ac:dyDescent="0.3">
      <c r="A1018" s="14" t="s">
        <v>3089</v>
      </c>
      <c r="B1018" s="15">
        <v>46045</v>
      </c>
      <c r="C1018" s="16" t="s">
        <v>342</v>
      </c>
      <c r="D1018" s="16" t="str">
        <f>_xlfn.XLOOKUP(Sales_Transactions!$C1018,Customer!$A$2:$A$701,Customer!$B$2:$B$701,"Missing")</f>
        <v>Elango Nair</v>
      </c>
      <c r="E1018" s="38" t="str">
        <f>_xlfn.XLOOKUP(Table14[[#This Row],[Customer_ID]],Table10[Customer_ID],Table10[Membership],"Missing Membership")</f>
        <v>Gold</v>
      </c>
      <c r="F1018" s="14" t="s">
        <v>890</v>
      </c>
      <c r="G1018" s="16" t="str">
        <f>_xlfn.XLOOKUP(Sales_Transactions!$F1018,Products!$A$2:$A$151,Products!$B$2:$B$151,"missing product")</f>
        <v>Organic Fresh Fresh Fruits 2kg</v>
      </c>
      <c r="H1018" s="16" t="str">
        <f>_xlfn.XLOOKUP(Sales_Transactions!$F1018,Table9[Product_ID],Table9[Category],"Missing Catogory")</f>
        <v>FRUITS</v>
      </c>
      <c r="I1018" s="16" t="s">
        <v>1346</v>
      </c>
      <c r="J1018" s="16" t="str">
        <f>_xlfn.XLOOKUP(Sales_Transactions!$I1018,Store!$A$2:$A$181,Store!$B$2:$B$181,"Missing Store")</f>
        <v>FreshMart Chennai Central</v>
      </c>
      <c r="K1018" s="16" t="str">
        <f>_xlfn.XLOOKUP(Sales_Transactions!$I1018,Store!$A$2:$A$181,Store!$D$2:$D$181,"East")</f>
        <v>South</v>
      </c>
      <c r="L1018" s="16" t="s">
        <v>1312</v>
      </c>
      <c r="M1018" s="16" t="s">
        <v>6249</v>
      </c>
      <c r="N1018" s="16" t="str">
        <f>_xlfn.XLOOKUP(Sales_Transactions!$L1018,Table12[Employee_ID],Table12[Department],"Missing Department")</f>
        <v>Operations</v>
      </c>
      <c r="O1018" s="16">
        <v>7</v>
      </c>
      <c r="P1018" s="17">
        <v>486.23</v>
      </c>
      <c r="Q1018" s="16">
        <v>15</v>
      </c>
      <c r="R1018" s="17">
        <v>510.54</v>
      </c>
      <c r="S1018" s="17">
        <v>2893.07</v>
      </c>
      <c r="T1018" s="17">
        <v>2502.29</v>
      </c>
      <c r="U1018" s="17">
        <v>390.78</v>
      </c>
      <c r="V1018" s="16" t="s">
        <v>133</v>
      </c>
      <c r="W1018" s="16" t="s">
        <v>24</v>
      </c>
      <c r="X1018" s="16" t="s">
        <v>25</v>
      </c>
      <c r="Y1018" s="16" t="s">
        <v>1695</v>
      </c>
      <c r="Z1018" s="16" t="s">
        <v>49</v>
      </c>
    </row>
    <row r="1019" spans="1:26" x14ac:dyDescent="0.3">
      <c r="A1019" s="10" t="s">
        <v>3094</v>
      </c>
      <c r="B1019" s="11">
        <v>45767</v>
      </c>
      <c r="C1019" s="12" t="s">
        <v>3095</v>
      </c>
      <c r="D1019" s="12" t="str">
        <f>_xlfn.XLOOKUP(Sales_Transactions!$C1019,Customer!$A$2:$A$701,Customer!$B$2:$B$701,"Missing")</f>
        <v>Mani Nair</v>
      </c>
      <c r="E1019" s="39" t="str">
        <f>_xlfn.XLOOKUP(Table14[[#This Row],[Customer_ID]],Table10[Customer_ID],Table10[Membership],"Missing Membership")</f>
        <v>Bronze</v>
      </c>
      <c r="F1019" s="10" t="s">
        <v>571</v>
      </c>
      <c r="G1019" s="12" t="str">
        <f>_xlfn.XLOOKUP(Sales_Transactions!$F1019,Products!$A$2:$A$151,Products!$B$2:$B$151,"missing product")</f>
        <v>Vim Floor Cleaner 1L</v>
      </c>
      <c r="H1019" s="12" t="str">
        <f>_xlfn.XLOOKUP(Sales_Transactions!$F1019,Table9[Product_ID],Table9[Category],"Missing Catogory")</f>
        <v>Cleaning</v>
      </c>
      <c r="I1019" s="12" t="s">
        <v>303</v>
      </c>
      <c r="J1019" s="12" t="str">
        <f>_xlfn.XLOOKUP(Sales_Transactions!$I1019,Store!$A$2:$A$181,Store!$B$2:$B$181,"Missing Store")</f>
        <v>FreshMart Mysuru Market</v>
      </c>
      <c r="K1019" s="12" t="str">
        <f>_xlfn.XLOOKUP(Sales_Transactions!$I1019,Store!$A$2:$A$181,Store!$D$2:$D$181,"East")</f>
        <v>South</v>
      </c>
      <c r="L1019" s="12" t="s">
        <v>891</v>
      </c>
      <c r="M1019" s="12" t="s">
        <v>6404</v>
      </c>
      <c r="N1019" s="12" t="str">
        <f>_xlfn.XLOOKUP(Sales_Transactions!$L1019,Table12[Employee_ID],Table12[Department],"Missing Department")</f>
        <v>Billing</v>
      </c>
      <c r="O1019" s="12">
        <v>2</v>
      </c>
      <c r="P1019" s="13">
        <v>46.76</v>
      </c>
      <c r="Q1019" s="12">
        <v>0</v>
      </c>
      <c r="R1019" s="13">
        <v>0</v>
      </c>
      <c r="S1019" s="13">
        <v>107.55</v>
      </c>
      <c r="T1019" s="13">
        <v>73.3</v>
      </c>
      <c r="U1019" s="13">
        <v>34.25</v>
      </c>
      <c r="V1019" s="12" t="s">
        <v>133</v>
      </c>
      <c r="W1019" s="12" t="s">
        <v>24</v>
      </c>
      <c r="X1019" s="12" t="s">
        <v>25</v>
      </c>
      <c r="Y1019" s="12" t="s">
        <v>2747</v>
      </c>
      <c r="Z1019" s="12" t="s">
        <v>27</v>
      </c>
    </row>
    <row r="1020" spans="1:26" x14ac:dyDescent="0.3">
      <c r="A1020" s="14" t="s">
        <v>3111</v>
      </c>
      <c r="B1020" s="15">
        <v>45817</v>
      </c>
      <c r="C1020" s="16" t="s">
        <v>3112</v>
      </c>
      <c r="D1020" s="16" t="str">
        <f>_xlfn.XLOOKUP(Sales_Transactions!$C1020,Customer!$A$2:$A$701,Customer!$B$2:$B$701,"Missing")</f>
        <v>Hari Raj</v>
      </c>
      <c r="E1020" s="38" t="str">
        <f>_xlfn.XLOOKUP(Table14[[#This Row],[Customer_ID]],Table10[Customer_ID],Table10[Membership],"Missing Membership")</f>
        <v>Gold</v>
      </c>
      <c r="F1020" s="14" t="s">
        <v>448</v>
      </c>
      <c r="G1020" s="16" t="str">
        <f>_xlfn.XLOOKUP(Sales_Transactions!$F1020,Products!$A$2:$A$151,Products!$B$2:$B$151,"missing product")</f>
        <v>Surf Excel Tissue Combo v2</v>
      </c>
      <c r="H1020" s="16" t="str">
        <f>_xlfn.XLOOKUP(Sales_Transactions!$F1020,Table9[Product_ID],Table9[Category],"Missing Catogory")</f>
        <v>Household</v>
      </c>
      <c r="I1020" s="16" t="s">
        <v>759</v>
      </c>
      <c r="J1020" s="16" t="str">
        <f>_xlfn.XLOOKUP(Sales_Transactions!$I1020,Store!$A$2:$A$181,Store!$B$2:$B$181,"Missing Store")</f>
        <v>FreshMart Mumbai Complex</v>
      </c>
      <c r="K1020" s="16" t="str">
        <f>_xlfn.XLOOKUP(Sales_Transactions!$I1020,Store!$A$2:$A$181,Store!$D$2:$D$181,"East")</f>
        <v>West</v>
      </c>
      <c r="L1020" s="16" t="s">
        <v>760</v>
      </c>
      <c r="M1020" s="16" t="s">
        <v>6268</v>
      </c>
      <c r="N1020" s="16" t="str">
        <f>_xlfn.XLOOKUP(Sales_Transactions!$L1020,Table12[Employee_ID],Table12[Department],"Missing Department")</f>
        <v>Billing</v>
      </c>
      <c r="O1020" s="16">
        <v>4</v>
      </c>
      <c r="P1020" s="17">
        <v>423.99</v>
      </c>
      <c r="Q1020" s="16">
        <v>5</v>
      </c>
      <c r="R1020" s="17">
        <v>84.8</v>
      </c>
      <c r="S1020" s="17">
        <v>1611.16</v>
      </c>
      <c r="T1020" s="17">
        <v>1280.76</v>
      </c>
      <c r="U1020" s="17">
        <v>330.4</v>
      </c>
      <c r="V1020" s="16" t="s">
        <v>133</v>
      </c>
      <c r="W1020" s="16" t="s">
        <v>24</v>
      </c>
      <c r="X1020" s="16" t="s">
        <v>25</v>
      </c>
      <c r="Y1020" s="16" t="s">
        <v>1036</v>
      </c>
      <c r="Z1020" s="16" t="s">
        <v>49</v>
      </c>
    </row>
    <row r="1021" spans="1:26" x14ac:dyDescent="0.3">
      <c r="A1021" s="10" t="s">
        <v>3113</v>
      </c>
      <c r="B1021" s="11">
        <v>45977</v>
      </c>
      <c r="C1021" s="12" t="s">
        <v>769</v>
      </c>
      <c r="D1021" s="12" t="str">
        <f>_xlfn.XLOOKUP(Sales_Transactions!$C1021,Customer!$A$2:$A$701,Customer!$B$2:$B$701,"Missing")</f>
        <v>Janani Iyer</v>
      </c>
      <c r="E1021" s="39" t="str">
        <f>_xlfn.XLOOKUP(Table14[[#This Row],[Customer_ID]],Table10[Customer_ID],Table10[Membership],"Missing Membership")</f>
        <v>Bronze</v>
      </c>
      <c r="F1021" s="10" t="s">
        <v>326</v>
      </c>
      <c r="G1021" s="12" t="str">
        <f>_xlfn.XLOOKUP(Sales_Transactions!$F1021,Products!$A$2:$A$151,Products!$B$2:$B$151,"missing product")</f>
        <v>Local Farm Fresh Vegetables 200g v2</v>
      </c>
      <c r="H1021" s="12" t="str">
        <f>_xlfn.XLOOKUP(Sales_Transactions!$F1021,Table9[Product_ID],Table9[Category],"Missing Catogory")</f>
        <v>Vegetables</v>
      </c>
      <c r="I1021" s="12" t="s">
        <v>270</v>
      </c>
      <c r="J1021" s="12" t="str">
        <f>_xlfn.XLOOKUP(Sales_Transactions!$I1021,Store!$A$2:$A$181,Store!$B$2:$B$181,"Missing Store")</f>
        <v>FreshMart Ahmedabad Hub</v>
      </c>
      <c r="K1021" s="12" t="str">
        <f>_xlfn.XLOOKUP(Sales_Transactions!$I1021,Store!$A$2:$A$181,Store!$D$2:$D$181,"East")</f>
        <v>West</v>
      </c>
      <c r="L1021" s="12" t="s">
        <v>3114</v>
      </c>
      <c r="M1021" s="12" t="s">
        <v>6240</v>
      </c>
      <c r="N1021" s="12" t="str">
        <f>_xlfn.XLOOKUP(Sales_Transactions!$L1021,Table12[Employee_ID],Table12[Department],"Missing Department")</f>
        <v>Cashier</v>
      </c>
      <c r="O1021" s="12">
        <v>4</v>
      </c>
      <c r="P1021" s="13">
        <v>400.33</v>
      </c>
      <c r="Q1021" s="12">
        <v>10</v>
      </c>
      <c r="R1021" s="13">
        <v>160.13</v>
      </c>
      <c r="S1021" s="13">
        <v>1657.37</v>
      </c>
      <c r="T1021" s="13">
        <v>1363.6</v>
      </c>
      <c r="U1021" s="13">
        <v>293.77</v>
      </c>
      <c r="V1021" s="12" t="s">
        <v>133</v>
      </c>
      <c r="W1021" s="12" t="s">
        <v>345</v>
      </c>
      <c r="X1021" s="12" t="s">
        <v>33</v>
      </c>
      <c r="Y1021" s="12" t="s">
        <v>1060</v>
      </c>
      <c r="Z1021" s="12" t="s">
        <v>27</v>
      </c>
    </row>
    <row r="1022" spans="1:26" x14ac:dyDescent="0.3">
      <c r="A1022" s="14" t="s">
        <v>3129</v>
      </c>
      <c r="B1022" s="15">
        <v>45861</v>
      </c>
      <c r="C1022" s="16" t="s">
        <v>1812</v>
      </c>
      <c r="D1022" s="16" t="str">
        <f>_xlfn.XLOOKUP(Sales_Transactions!$C1022,Customer!$A$2:$A$701,Customer!$B$2:$B$701,"Missing")</f>
        <v>Thenmozhi Rao</v>
      </c>
      <c r="E1022" s="38" t="str">
        <f>_xlfn.XLOOKUP(Table14[[#This Row],[Customer_ID]],Table10[Customer_ID],Table10[Membership],"Missing Membership")</f>
        <v>gold</v>
      </c>
      <c r="F1022" s="14" t="s">
        <v>431</v>
      </c>
      <c r="G1022" s="16" t="str">
        <f>_xlfn.XLOOKUP(Sales_Transactions!$F1022,Products!$A$2:$A$151,Products!$B$2:$B$151,"missing product")</f>
        <v>Organic Fresh Fresh Fruits 500g</v>
      </c>
      <c r="H1022" s="16" t="str">
        <f>_xlfn.XLOOKUP(Sales_Transactions!$F1022,Table9[Product_ID],Table9[Category],"Missing Catogory")</f>
        <v>Fruits</v>
      </c>
      <c r="I1022" s="16" t="s">
        <v>1232</v>
      </c>
      <c r="J1022" s="16" t="str">
        <f>_xlfn.XLOOKUP(Sales_Transactions!$I1022,Store!$A$2:$A$181,Store!$B$2:$B$181,"Missing Store")</f>
        <v>FreshMart Tiruppur Towers</v>
      </c>
      <c r="K1022" s="16" t="str">
        <f>_xlfn.XLOOKUP(Sales_Transactions!$I1022,Store!$A$2:$A$181,Store!$D$2:$D$181,"East")</f>
        <v>South</v>
      </c>
      <c r="L1022" s="16" t="s">
        <v>928</v>
      </c>
      <c r="M1022" s="16" t="s">
        <v>6368</v>
      </c>
      <c r="N1022" s="16" t="str">
        <f>_xlfn.XLOOKUP(Sales_Transactions!$L1022,Table12[Employee_ID],Table12[Department],"Missing Department")</f>
        <v>Billing</v>
      </c>
      <c r="O1022" s="16">
        <v>2</v>
      </c>
      <c r="P1022" s="17">
        <v>305.67</v>
      </c>
      <c r="Q1022" s="16">
        <v>0</v>
      </c>
      <c r="R1022" s="17">
        <v>0</v>
      </c>
      <c r="S1022" s="17">
        <v>611.34</v>
      </c>
      <c r="T1022" s="17">
        <v>502.84</v>
      </c>
      <c r="U1022" s="17">
        <v>108.5</v>
      </c>
      <c r="V1022" s="16" t="s">
        <v>133</v>
      </c>
      <c r="W1022" s="16" t="s">
        <v>24</v>
      </c>
      <c r="X1022" s="16" t="s">
        <v>25</v>
      </c>
      <c r="Y1022" s="16" t="s">
        <v>3088</v>
      </c>
      <c r="Z1022" s="16" t="s">
        <v>49</v>
      </c>
    </row>
    <row r="1023" spans="1:26" x14ac:dyDescent="0.3">
      <c r="A1023" s="10" t="s">
        <v>3135</v>
      </c>
      <c r="B1023" s="11">
        <v>46073</v>
      </c>
      <c r="C1023" s="12" t="s">
        <v>1553</v>
      </c>
      <c r="D1023" s="12" t="str">
        <f>_xlfn.XLOOKUP(Sales_Transactions!$C1023,Customer!$A$2:$A$701,Customer!$B$2:$B$701,"Missing")</f>
        <v>Suresh Chettiar</v>
      </c>
      <c r="E1023" s="39" t="str">
        <f>_xlfn.XLOOKUP(Table14[[#This Row],[Customer_ID]],Table10[Customer_ID],Table10[Membership],"Missing Membership")</f>
        <v>Bronze</v>
      </c>
      <c r="F1023" s="10" t="s">
        <v>264</v>
      </c>
      <c r="G1023" s="12" t="str">
        <f>_xlfn.XLOOKUP(Sales_Transactions!$F1023,Products!$A$2:$A$151,Products!$B$2:$B$151,"missing product")</f>
        <v>Nescafe Soft Drinks Pack</v>
      </c>
      <c r="H1023" s="12" t="str">
        <f>_xlfn.XLOOKUP(Sales_Transactions!$F1023,Table9[Product_ID],Table9[Category],"Missing Catogory")</f>
        <v>Beverages</v>
      </c>
      <c r="I1023" s="12" t="s">
        <v>2047</v>
      </c>
      <c r="J1023" s="12" t="str">
        <f>_xlfn.XLOOKUP(Sales_Transactions!$I1023,Store!$A$2:$A$181,Store!$B$2:$B$181,"Missing Store")</f>
        <v>FreshMart Patna Arcade</v>
      </c>
      <c r="K1023" s="12" t="str">
        <f>_xlfn.XLOOKUP(Sales_Transactions!$I1023,Store!$A$2:$A$181,Store!$D$2:$D$181,"East")</f>
        <v>East</v>
      </c>
      <c r="L1023" s="12" t="s">
        <v>1992</v>
      </c>
      <c r="M1023" s="12" t="s">
        <v>6313</v>
      </c>
      <c r="N1023" s="12" t="str">
        <f>_xlfn.XLOOKUP(Sales_Transactions!$L1023,Table12[Employee_ID],Table12[Department],"Missing Department")</f>
        <v>Sales</v>
      </c>
      <c r="O1023" s="12">
        <v>1</v>
      </c>
      <c r="P1023" s="13">
        <v>383.51</v>
      </c>
      <c r="Q1023" s="12">
        <v>20</v>
      </c>
      <c r="R1023" s="13">
        <v>76.7</v>
      </c>
      <c r="S1023" s="13">
        <v>306.81</v>
      </c>
      <c r="T1023" s="13">
        <v>285.89999999999998</v>
      </c>
      <c r="U1023" s="13">
        <v>20.91</v>
      </c>
      <c r="V1023" s="12" t="s">
        <v>133</v>
      </c>
      <c r="W1023" s="12" t="s">
        <v>24</v>
      </c>
      <c r="X1023" s="12" t="s">
        <v>25</v>
      </c>
      <c r="Y1023" s="12" t="s">
        <v>240</v>
      </c>
      <c r="Z1023" s="12" t="s">
        <v>49</v>
      </c>
    </row>
    <row r="1024" spans="1:26" x14ac:dyDescent="0.3">
      <c r="A1024" s="14" t="s">
        <v>3141</v>
      </c>
      <c r="B1024" s="15">
        <v>45863</v>
      </c>
      <c r="C1024" s="16" t="s">
        <v>1196</v>
      </c>
      <c r="D1024" s="16" t="str">
        <f>_xlfn.XLOOKUP(Sales_Transactions!$C1024,Customer!$A$2:$A$701,Customer!$B$2:$B$701,"Missing")</f>
        <v>Kishore Murugan</v>
      </c>
      <c r="E1024" s="38" t="str">
        <f>_xlfn.XLOOKUP(Table14[[#This Row],[Customer_ID]],Table10[Customer_ID],Table10[Membership],"Missing Membership")</f>
        <v>Gold</v>
      </c>
      <c r="F1024" s="14" t="s">
        <v>308</v>
      </c>
      <c r="G1024" s="16" t="str">
        <f>_xlfn.XLOOKUP(Sales_Transactions!$F1024,Products!$A$2:$A$151,Products!$B$2:$B$151,"missing product")</f>
        <v>Britannia Cookies 200g</v>
      </c>
      <c r="H1024" s="16" t="str">
        <f>_xlfn.XLOOKUP(Sales_Transactions!$F1024,Table9[Product_ID],Table9[Category],"Missing Catogory")</f>
        <v>Bakery</v>
      </c>
      <c r="I1024" s="16" t="s">
        <v>390</v>
      </c>
      <c r="J1024" s="16" t="str">
        <f>_xlfn.XLOOKUP(Sales_Transactions!$I1024,Store!$A$2:$A$181,Store!$B$2:$B$181,"Missing Store")</f>
        <v>FreshMart Bengaluru Square</v>
      </c>
      <c r="K1024" s="16" t="str">
        <f>_xlfn.XLOOKUP(Sales_Transactions!$I1024,Store!$A$2:$A$181,Store!$D$2:$D$181,"East")</f>
        <v>South</v>
      </c>
      <c r="L1024" s="16" t="s">
        <v>391</v>
      </c>
      <c r="M1024" s="16" t="s">
        <v>6385</v>
      </c>
      <c r="N1024" s="16" t="str">
        <f>_xlfn.XLOOKUP(Sales_Transactions!$L1024,Table12[Employee_ID],Table12[Department],"Missing Department")</f>
        <v>Sales</v>
      </c>
      <c r="O1024" s="16">
        <v>5</v>
      </c>
      <c r="P1024" s="17">
        <v>482.65</v>
      </c>
      <c r="Q1024" s="16">
        <v>0</v>
      </c>
      <c r="R1024" s="17">
        <v>0</v>
      </c>
      <c r="S1024" s="17">
        <v>2413.25</v>
      </c>
      <c r="T1024" s="17">
        <v>1414.4</v>
      </c>
      <c r="U1024" s="17">
        <v>998.85</v>
      </c>
      <c r="V1024" s="16" t="s">
        <v>133</v>
      </c>
      <c r="W1024" s="16" t="s">
        <v>24</v>
      </c>
      <c r="X1024" s="16" t="s">
        <v>25</v>
      </c>
      <c r="Y1024" s="16" t="s">
        <v>1531</v>
      </c>
      <c r="Z1024" s="16" t="s">
        <v>49</v>
      </c>
    </row>
    <row r="1025" spans="1:26" x14ac:dyDescent="0.3">
      <c r="A1025" s="10" t="s">
        <v>3152</v>
      </c>
      <c r="B1025" s="11">
        <v>45955</v>
      </c>
      <c r="C1025" s="12" t="s">
        <v>476</v>
      </c>
      <c r="D1025" s="12" t="str">
        <f>_xlfn.XLOOKUP(Sales_Transactions!$C1025,Customer!$A$2:$A$701,Customer!$B$2:$B$701,"Missing")</f>
        <v>Ramesh Devi</v>
      </c>
      <c r="E1025" s="39" t="str">
        <f>_xlfn.XLOOKUP(Table14[[#This Row],[Customer_ID]],Table10[Customer_ID],Table10[Membership],"Missing Membership")</f>
        <v>Gold</v>
      </c>
      <c r="F1025" s="10" t="s">
        <v>538</v>
      </c>
      <c r="G1025" s="12" t="str">
        <f>_xlfn.XLOOKUP(Sales_Transactions!$F1025,Products!$A$2:$A$151,Products!$B$2:$B$151,"missing product")</f>
        <v>Aachi Ponni Rice 2kg</v>
      </c>
      <c r="H1025" s="12" t="str">
        <f>_xlfn.XLOOKUP(Sales_Transactions!$F1025,Table9[Product_ID],Table9[Category],"Missing Catogory")</f>
        <v>Rice</v>
      </c>
      <c r="I1025" s="12" t="s">
        <v>259</v>
      </c>
      <c r="J1025" s="12" t="str">
        <f>_xlfn.XLOOKUP(Sales_Transactions!$I1025,Store!$A$2:$A$181,Store!$B$2:$B$181,"Missing Store")</f>
        <v>FreshMart Pune Square</v>
      </c>
      <c r="K1025" s="12" t="str">
        <f>_xlfn.XLOOKUP(Sales_Transactions!$I1025,Store!$A$2:$A$181,Store!$D$2:$D$181,"East")</f>
        <v>West</v>
      </c>
      <c r="L1025" s="12" t="s">
        <v>260</v>
      </c>
      <c r="M1025" s="12" t="s">
        <v>6337</v>
      </c>
      <c r="N1025" s="12" t="str">
        <f>_xlfn.XLOOKUP(Sales_Transactions!$L1025,Table12[Employee_ID],Table12[Department],"Missing Department")</f>
        <v>Sales</v>
      </c>
      <c r="O1025" s="12">
        <v>6</v>
      </c>
      <c r="P1025" s="13">
        <v>283.7</v>
      </c>
      <c r="Q1025" s="12">
        <v>20</v>
      </c>
      <c r="R1025" s="13">
        <v>340.44</v>
      </c>
      <c r="S1025" s="13">
        <v>1566.02</v>
      </c>
      <c r="T1025" s="13">
        <v>1263.1199999999999</v>
      </c>
      <c r="U1025" s="13">
        <v>302.89999999999998</v>
      </c>
      <c r="V1025" s="12" t="s">
        <v>133</v>
      </c>
      <c r="W1025" s="12" t="s">
        <v>24</v>
      </c>
      <c r="X1025" s="12" t="s">
        <v>25</v>
      </c>
      <c r="Y1025" s="12" t="s">
        <v>455</v>
      </c>
      <c r="Z1025" s="12" t="s">
        <v>27</v>
      </c>
    </row>
    <row r="1026" spans="1:26" x14ac:dyDescent="0.3">
      <c r="A1026" s="14" t="s">
        <v>3160</v>
      </c>
      <c r="B1026" s="15">
        <v>45915</v>
      </c>
      <c r="C1026" s="16" t="s">
        <v>2425</v>
      </c>
      <c r="D1026" s="16" t="str">
        <f>_xlfn.XLOOKUP(Sales_Transactions!$C1026,Customer!$A$2:$A$701,Customer!$B$2:$B$701,"Missing")</f>
        <v>Sundar Prabhu</v>
      </c>
      <c r="E1026" s="38" t="str">
        <f>_xlfn.XLOOKUP(Table14[[#This Row],[Customer_ID]],Table10[Customer_ID],Table10[Membership],"Missing Membership")</f>
        <v>Bronze</v>
      </c>
      <c r="F1026" s="14" t="s">
        <v>275</v>
      </c>
      <c r="G1026" s="16" t="str">
        <f>_xlfn.XLOOKUP(Sales_Transactions!$F1026,Products!$A$2:$A$151,Products!$B$2:$B$151,"missing product")</f>
        <v>Parle Namkeen 500g</v>
      </c>
      <c r="H1026" s="16" t="str">
        <f>_xlfn.XLOOKUP(Sales_Transactions!$F1026,Table9[Product_ID],Table9[Category],"Missing Catogory")</f>
        <v>Snacks</v>
      </c>
      <c r="I1026" s="16" t="s">
        <v>633</v>
      </c>
      <c r="J1026" s="16" t="str">
        <f>_xlfn.XLOOKUP(Sales_Transactions!$I1026,Store!$A$2:$A$181,Store!$B$2:$B$181,"Missing Store")</f>
        <v>FreshMart Kochi Colony</v>
      </c>
      <c r="K1026" s="16" t="str">
        <f>_xlfn.XLOOKUP(Sales_Transactions!$I1026,Store!$A$2:$A$181,Store!$D$2:$D$181,"East")</f>
        <v>South</v>
      </c>
      <c r="L1026" s="16" t="s">
        <v>1855</v>
      </c>
      <c r="M1026" s="16" t="s">
        <v>6125</v>
      </c>
      <c r="N1026" s="16" t="str">
        <f>_xlfn.XLOOKUP(Sales_Transactions!$L1026,Table12[Employee_ID],Table12[Department],"Missing Department")</f>
        <v>Sales</v>
      </c>
      <c r="O1026" s="16">
        <v>1</v>
      </c>
      <c r="P1026" s="17">
        <v>51.33</v>
      </c>
      <c r="Q1026" s="16">
        <v>5</v>
      </c>
      <c r="R1026" s="17">
        <v>2.57</v>
      </c>
      <c r="S1026" s="17">
        <v>48.76</v>
      </c>
      <c r="T1026" s="17">
        <v>37.479999999999997</v>
      </c>
      <c r="U1026" s="17">
        <v>11.28</v>
      </c>
      <c r="V1026" s="16" t="s">
        <v>133</v>
      </c>
      <c r="W1026" s="16" t="s">
        <v>24</v>
      </c>
      <c r="X1026" s="16" t="s">
        <v>25</v>
      </c>
      <c r="Y1026" s="16" t="s">
        <v>3161</v>
      </c>
      <c r="Z1026" s="16" t="s">
        <v>49</v>
      </c>
    </row>
    <row r="1027" spans="1:26" x14ac:dyDescent="0.3">
      <c r="A1027" s="10" t="s">
        <v>3165</v>
      </c>
      <c r="B1027" s="11">
        <v>45976</v>
      </c>
      <c r="C1027" s="12" t="s">
        <v>3007</v>
      </c>
      <c r="D1027" s="12" t="str">
        <f>_xlfn.XLOOKUP(Sales_Transactions!$C1027,Customer!$A$2:$A$701,Customer!$B$2:$B$701,"Missing")</f>
        <v>Missing Customer Name</v>
      </c>
      <c r="E1027" s="39" t="str">
        <f>_xlfn.XLOOKUP(Table14[[#This Row],[Customer_ID]],Table10[Customer_ID],Table10[Membership],"Missing Membership")</f>
        <v>Gold</v>
      </c>
      <c r="F1027" s="10" t="s">
        <v>750</v>
      </c>
      <c r="G1027" s="12" t="str">
        <f>_xlfn.XLOOKUP(Sales_Transactions!$F1027,Products!$A$2:$A$151,Products!$B$2:$B$151,"missing product")</f>
        <v>Amul Frozen Vegetables 500g</v>
      </c>
      <c r="H1027" s="12" t="str">
        <f>_xlfn.XLOOKUP(Sales_Transactions!$F1027,Table9[Product_ID],Table9[Category],"Missing Catogory")</f>
        <v>Frozen Foods</v>
      </c>
      <c r="I1027" s="12" t="s">
        <v>90</v>
      </c>
      <c r="J1027" s="12" t="str">
        <f>_xlfn.XLOOKUP(Sales_Transactions!$I1027,Store!$A$2:$A$181,Store!$B$2:$B$181,"Missing Store")</f>
        <v>FreshMart Tiruppur Market</v>
      </c>
      <c r="K1027" s="12" t="str">
        <f>_xlfn.XLOOKUP(Sales_Transactions!$I1027,Store!$A$2:$A$181,Store!$D$2:$D$181,"East")</f>
        <v>South</v>
      </c>
      <c r="L1027" s="12" t="s">
        <v>91</v>
      </c>
      <c r="M1027" s="12" t="s">
        <v>6361</v>
      </c>
      <c r="N1027" s="12" t="str">
        <f>_xlfn.XLOOKUP(Sales_Transactions!$L1027,Table12[Employee_ID],Table12[Department],"Missing Department")</f>
        <v>Sales</v>
      </c>
      <c r="O1027" s="12">
        <v>3</v>
      </c>
      <c r="P1027" s="13">
        <v>158.04</v>
      </c>
      <c r="Q1027" s="12">
        <v>20</v>
      </c>
      <c r="R1027" s="13">
        <v>94.82</v>
      </c>
      <c r="S1027" s="13">
        <v>436.19</v>
      </c>
      <c r="T1027" s="13">
        <v>382.44</v>
      </c>
      <c r="U1027" s="13">
        <v>53.75</v>
      </c>
      <c r="V1027" s="12" t="s">
        <v>133</v>
      </c>
      <c r="W1027" s="12" t="s">
        <v>24</v>
      </c>
      <c r="X1027" s="12" t="s">
        <v>25</v>
      </c>
      <c r="Y1027" s="12" t="s">
        <v>2069</v>
      </c>
      <c r="Z1027" s="12" t="s">
        <v>27</v>
      </c>
    </row>
    <row r="1028" spans="1:26" x14ac:dyDescent="0.3">
      <c r="A1028" s="14" t="s">
        <v>3168</v>
      </c>
      <c r="B1028" s="15">
        <v>46018</v>
      </c>
      <c r="C1028" s="16" t="s">
        <v>29</v>
      </c>
      <c r="D1028" s="16" t="str">
        <f>_xlfn.XLOOKUP(Sales_Transactions!$C1028,Customer!$A$2:$A$701,Customer!$B$2:$B$701,"Missing")</f>
        <v>Hariharan Menon</v>
      </c>
      <c r="E1028" s="38" t="str">
        <f>_xlfn.XLOOKUP(Table14[[#This Row],[Customer_ID]],Table10[Customer_ID],Table10[Membership],"Missing Membership")</f>
        <v>Bronze</v>
      </c>
      <c r="F1028" s="14" t="s">
        <v>124</v>
      </c>
      <c r="G1028" s="16" t="str">
        <f>_xlfn.XLOOKUP(Sales_Transactions!$F1028,Products!$A$2:$A$151,Products!$B$2:$B$151,"missing product")</f>
        <v>Aavin Milk Pack</v>
      </c>
      <c r="H1028" s="16" t="str">
        <f>_xlfn.XLOOKUP(Sales_Transactions!$F1028,Table9[Product_ID],Table9[Category],"Missing Catogory")</f>
        <v>Dairy</v>
      </c>
      <c r="I1028" s="16" t="s">
        <v>1619</v>
      </c>
      <c r="J1028" s="16" t="str">
        <f>_xlfn.XLOOKUP(Sales_Transactions!$I1028,Store!$A$2:$A$181,Store!$B$2:$B$181,"Missing Store")</f>
        <v>FreshMart Mysuru Plaza</v>
      </c>
      <c r="K1028" s="16" t="str">
        <f>_xlfn.XLOOKUP(Sales_Transactions!$I1028,Store!$A$2:$A$181,Store!$D$2:$D$181,"East")</f>
        <v>South</v>
      </c>
      <c r="L1028" s="16" t="s">
        <v>1620</v>
      </c>
      <c r="M1028" s="16" t="s">
        <v>5865</v>
      </c>
      <c r="N1028" s="16" t="str">
        <f>_xlfn.XLOOKUP(Sales_Transactions!$L1028,Table12[Employee_ID],Table12[Department],"Missing Department")</f>
        <v>Inventory</v>
      </c>
      <c r="O1028" s="16">
        <v>1</v>
      </c>
      <c r="P1028" s="17">
        <v>397.22</v>
      </c>
      <c r="Q1028" s="16">
        <v>5</v>
      </c>
      <c r="R1028" s="17">
        <v>19.86</v>
      </c>
      <c r="S1028" s="17">
        <v>433.96</v>
      </c>
      <c r="T1028" s="17">
        <v>319.37</v>
      </c>
      <c r="U1028" s="17">
        <v>114.59</v>
      </c>
      <c r="V1028" s="16" t="s">
        <v>133</v>
      </c>
      <c r="W1028" s="16" t="s">
        <v>24</v>
      </c>
      <c r="X1028" s="16" t="s">
        <v>55</v>
      </c>
      <c r="Y1028" s="16" t="s">
        <v>3062</v>
      </c>
      <c r="Z1028" s="16" t="s">
        <v>27</v>
      </c>
    </row>
    <row r="1029" spans="1:26" x14ac:dyDescent="0.3">
      <c r="A1029" s="10" t="s">
        <v>3176</v>
      </c>
      <c r="B1029" s="11">
        <v>45948</v>
      </c>
      <c r="C1029" s="12" t="s">
        <v>721</v>
      </c>
      <c r="D1029" s="12" t="str">
        <f>_xlfn.XLOOKUP(Sales_Transactions!$C1029,Customer!$A$2:$A$701,Customer!$B$2:$B$701,"Missing")</f>
        <v>Divya Reddy</v>
      </c>
      <c r="E1029" s="39" t="str">
        <f>_xlfn.XLOOKUP(Table14[[#This Row],[Customer_ID]],Table10[Customer_ID],Table10[Membership],"Missing Membership")</f>
        <v>Gold</v>
      </c>
      <c r="F1029" s="10" t="s">
        <v>1155</v>
      </c>
      <c r="G1029" s="12" t="str">
        <f>_xlfn.XLOOKUP(Sales_Transactions!$F1029,Products!$A$2:$A$151,Products!$B$2:$B$151,"missing product")</f>
        <v>Lays Chocolates 1kg</v>
      </c>
      <c r="H1029" s="12" t="str">
        <f>_xlfn.XLOOKUP(Sales_Transactions!$F1029,Table9[Product_ID],Table9[Category],"Missing Catogory")</f>
        <v>Snacks</v>
      </c>
      <c r="I1029" s="12" t="s">
        <v>248</v>
      </c>
      <c r="J1029" s="12" t="str">
        <f>_xlfn.XLOOKUP(Sales_Transactions!$I1029,Store!$A$2:$A$181,Store!$B$2:$B$181,"Missing Store")</f>
        <v>FreshMart Mysuru Complex</v>
      </c>
      <c r="K1029" s="12" t="str">
        <f>_xlfn.XLOOKUP(Sales_Transactions!$I1029,Store!$A$2:$A$181,Store!$D$2:$D$181,"East")</f>
        <v>South</v>
      </c>
      <c r="L1029" s="12" t="s">
        <v>249</v>
      </c>
      <c r="M1029" s="12" t="s">
        <v>6299</v>
      </c>
      <c r="N1029" s="12" t="str">
        <f>_xlfn.XLOOKUP(Sales_Transactions!$L1029,Table12[Employee_ID],Table12[Department],"Missing Department")</f>
        <v>Inventory</v>
      </c>
      <c r="O1029" s="12">
        <v>8</v>
      </c>
      <c r="P1029" s="13">
        <v>166.69</v>
      </c>
      <c r="Q1029" s="12">
        <v>15</v>
      </c>
      <c r="R1029" s="13">
        <v>200.03</v>
      </c>
      <c r="S1029" s="13">
        <v>1303.51</v>
      </c>
      <c r="T1029" s="13">
        <v>873.68</v>
      </c>
      <c r="U1029" s="13">
        <v>429.83</v>
      </c>
      <c r="V1029" s="12" t="s">
        <v>133</v>
      </c>
      <c r="W1029" s="12" t="s">
        <v>24</v>
      </c>
      <c r="X1029" s="12" t="s">
        <v>33</v>
      </c>
      <c r="Y1029" s="12" t="s">
        <v>2878</v>
      </c>
      <c r="Z1029" s="12" t="s">
        <v>27</v>
      </c>
    </row>
    <row r="1030" spans="1:26" x14ac:dyDescent="0.3">
      <c r="A1030" s="14" t="s">
        <v>3177</v>
      </c>
      <c r="B1030" s="15">
        <v>46018</v>
      </c>
      <c r="C1030" s="16" t="s">
        <v>2655</v>
      </c>
      <c r="D1030" s="16" t="str">
        <f>_xlfn.XLOOKUP(Sales_Transactions!$C1030,Customer!$A$2:$A$701,Customer!$B$2:$B$701,"Missing")</f>
        <v>Sudha Pandian</v>
      </c>
      <c r="E1030" s="38" t="str">
        <f>_xlfn.XLOOKUP(Table14[[#This Row],[Customer_ID]],Table10[Customer_ID],Table10[Membership],"Missing Membership")</f>
        <v>Bronze</v>
      </c>
      <c r="F1030" s="14" t="s">
        <v>722</v>
      </c>
      <c r="G1030" s="16" t="str">
        <f>_xlfn.XLOOKUP(Sales_Transactions!$F1030,Products!$A$2:$A$151,Products!$B$2:$B$151,"missing product")</f>
        <v>Local Farm Fresh Fruits 250ml</v>
      </c>
      <c r="H1030" s="16" t="str">
        <f>_xlfn.XLOOKUP(Sales_Transactions!$F1030,Table9[Product_ID],Table9[Category],"Missing Catogory")</f>
        <v xml:space="preserve"> Fruits</v>
      </c>
      <c r="I1030" s="16" t="s">
        <v>794</v>
      </c>
      <c r="J1030" s="16" t="str">
        <f>_xlfn.XLOOKUP(Sales_Transactions!$I1030,Store!$A$2:$A$181,Store!$B$2:$B$181,"Missing Store")</f>
        <v>FreshMart Bengaluru Market</v>
      </c>
      <c r="K1030" s="16" t="str">
        <f>_xlfn.XLOOKUP(Sales_Transactions!$I1030,Store!$A$2:$A$181,Store!$D$2:$D$181,"East")</f>
        <v>South</v>
      </c>
      <c r="L1030" s="16" t="s">
        <v>991</v>
      </c>
      <c r="M1030" s="16" t="s">
        <v>6343</v>
      </c>
      <c r="N1030" s="16" t="str">
        <f>_xlfn.XLOOKUP(Sales_Transactions!$L1030,Table12[Employee_ID],Table12[Department],"Missing Department")</f>
        <v>Store Manager</v>
      </c>
      <c r="O1030" s="16">
        <v>3</v>
      </c>
      <c r="P1030" s="17">
        <v>376.11</v>
      </c>
      <c r="Q1030" s="16">
        <v>10</v>
      </c>
      <c r="R1030" s="17">
        <v>112.83</v>
      </c>
      <c r="S1030" s="17">
        <v>1167.82</v>
      </c>
      <c r="T1030" s="17">
        <v>904.71</v>
      </c>
      <c r="U1030" s="17">
        <v>263.11</v>
      </c>
      <c r="V1030" s="16" t="s">
        <v>133</v>
      </c>
      <c r="W1030" s="16" t="s">
        <v>24</v>
      </c>
      <c r="X1030" s="16" t="s">
        <v>25</v>
      </c>
      <c r="Y1030" s="16" t="s">
        <v>2354</v>
      </c>
      <c r="Z1030" s="16" t="s">
        <v>27</v>
      </c>
    </row>
    <row r="1031" spans="1:26" x14ac:dyDescent="0.3">
      <c r="A1031" s="10" t="s">
        <v>3200</v>
      </c>
      <c r="B1031" s="11">
        <v>45856</v>
      </c>
      <c r="C1031" s="12" t="s">
        <v>2321</v>
      </c>
      <c r="D1031" s="12" t="str">
        <f>_xlfn.XLOOKUP(Sales_Transactions!$C1031,Customer!$A$2:$A$701,Customer!$B$2:$B$701,"Missing")</f>
        <v>Vijay Velan</v>
      </c>
      <c r="E1031" s="39" t="str">
        <f>_xlfn.XLOOKUP(Table14[[#This Row],[Customer_ID]],Table10[Customer_ID],Table10[Membership],"Missing Membership")</f>
        <v>Silver</v>
      </c>
      <c r="F1031" s="10" t="s">
        <v>431</v>
      </c>
      <c r="G1031" s="12" t="str">
        <f>_xlfn.XLOOKUP(Sales_Transactions!$F1031,Products!$A$2:$A$151,Products!$B$2:$B$151,"missing product")</f>
        <v>Organic Fresh Fresh Fruits 500g</v>
      </c>
      <c r="H1031" s="12" t="str">
        <f>_xlfn.XLOOKUP(Sales_Transactions!$F1031,Table9[Product_ID],Table9[Category],"Missing Catogory")</f>
        <v>Fruits</v>
      </c>
      <c r="I1031" s="12" t="s">
        <v>350</v>
      </c>
      <c r="J1031" s="12" t="str">
        <f>_xlfn.XLOOKUP(Sales_Transactions!$I1031,Store!$A$2:$A$181,Store!$B$2:$B$181,"Missing Store")</f>
        <v>FreshMart Tiruppur Square</v>
      </c>
      <c r="K1031" s="12" t="str">
        <f>_xlfn.XLOOKUP(Sales_Transactions!$I1031,Store!$A$2:$A$181,Store!$D$2:$D$181,"East")</f>
        <v>South</v>
      </c>
      <c r="L1031" s="12" t="s">
        <v>351</v>
      </c>
      <c r="M1031" s="12" t="s">
        <v>5297</v>
      </c>
      <c r="N1031" s="12" t="str">
        <f>_xlfn.XLOOKUP(Sales_Transactions!$L1031,Table12[Employee_ID],Table12[Department],"Missing Department")</f>
        <v>Inventory</v>
      </c>
      <c r="O1031" s="12">
        <v>2</v>
      </c>
      <c r="P1031" s="13">
        <v>305.67</v>
      </c>
      <c r="Q1031" s="12">
        <v>5</v>
      </c>
      <c r="R1031" s="13">
        <v>30.57</v>
      </c>
      <c r="S1031" s="13">
        <v>580.77</v>
      </c>
      <c r="T1031" s="13">
        <v>502.84</v>
      </c>
      <c r="U1031" s="13">
        <v>77.930000000000007</v>
      </c>
      <c r="V1031" s="12" t="s">
        <v>133</v>
      </c>
      <c r="W1031" s="12" t="s">
        <v>24</v>
      </c>
      <c r="X1031" s="12" t="s">
        <v>25</v>
      </c>
      <c r="Y1031" s="12" t="s">
        <v>1088</v>
      </c>
      <c r="Z1031" s="12" t="s">
        <v>49</v>
      </c>
    </row>
    <row r="1032" spans="1:26" x14ac:dyDescent="0.3">
      <c r="A1032" s="14" t="s">
        <v>3201</v>
      </c>
      <c r="B1032" s="15">
        <v>45831</v>
      </c>
      <c r="C1032" s="16" t="s">
        <v>664</v>
      </c>
      <c r="D1032" s="16" t="str">
        <f>_xlfn.XLOOKUP(Sales_Transactions!$C1032,Customer!$A$2:$A$701,Customer!$B$2:$B$701,"Missing")</f>
        <v>Eswari Reddy</v>
      </c>
      <c r="E1032" s="38" t="str">
        <f>_xlfn.XLOOKUP(Table14[[#This Row],[Customer_ID]],Table10[Customer_ID],Table10[Membership],"Missing Membership")</f>
        <v>Bronze</v>
      </c>
      <c r="F1032" s="14" t="s">
        <v>314</v>
      </c>
      <c r="G1032" s="16" t="str">
        <f>_xlfn.XLOOKUP(Sales_Transactions!$F1032,Products!$A$2:$A$151,Products!$B$2:$B$151,"missing product")</f>
        <v>Nescafe Coffee 1kg</v>
      </c>
      <c r="H1032" s="16" t="str">
        <f>_xlfn.XLOOKUP(Sales_Transactions!$F1032,Table9[Product_ID],Table9[Category],"Missing Catogory")</f>
        <v>Beverages</v>
      </c>
      <c r="I1032" s="16" t="s">
        <v>950</v>
      </c>
      <c r="J1032" s="16" t="str">
        <f>_xlfn.XLOOKUP(Sales_Transactions!$I1032,Store!$A$2:$A$181,Store!$B$2:$B$181,"Missing Store")</f>
        <v>FreshMart Mysuru Square</v>
      </c>
      <c r="K1032" s="16" t="str">
        <f>_xlfn.XLOOKUP(Sales_Transactions!$I1032,Store!$A$2:$A$181,Store!$D$2:$D$181,"East")</f>
        <v>South</v>
      </c>
      <c r="L1032" s="16" t="s">
        <v>530</v>
      </c>
      <c r="M1032" s="16" t="s">
        <v>6384</v>
      </c>
      <c r="N1032" s="16" t="str">
        <f>_xlfn.XLOOKUP(Sales_Transactions!$L1032,Table12[Employee_ID],Table12[Department],"Missing Department")</f>
        <v>Store Manager</v>
      </c>
      <c r="O1032" s="16">
        <v>1</v>
      </c>
      <c r="P1032" s="17">
        <v>329.69</v>
      </c>
      <c r="Q1032" s="16">
        <v>15</v>
      </c>
      <c r="R1032" s="17">
        <v>49.45</v>
      </c>
      <c r="S1032" s="17">
        <v>280.24</v>
      </c>
      <c r="T1032" s="17">
        <v>247.25</v>
      </c>
      <c r="U1032" s="17">
        <v>32.99</v>
      </c>
      <c r="V1032" s="16" t="s">
        <v>133</v>
      </c>
      <c r="W1032" s="16" t="s">
        <v>24</v>
      </c>
      <c r="X1032" s="16" t="s">
        <v>25</v>
      </c>
      <c r="Y1032" s="16" t="s">
        <v>1270</v>
      </c>
      <c r="Z1032" s="16" t="s">
        <v>49</v>
      </c>
    </row>
    <row r="1033" spans="1:26" x14ac:dyDescent="0.3">
      <c r="A1033" s="10" t="s">
        <v>3205</v>
      </c>
      <c r="B1033" s="11">
        <v>45875</v>
      </c>
      <c r="C1033" s="12" t="s">
        <v>903</v>
      </c>
      <c r="D1033" s="12" t="str">
        <f>_xlfn.XLOOKUP(Sales_Transactions!$C1033,Customer!$A$2:$A$701,Customer!$B$2:$B$701,"Missing")</f>
        <v>Chandran Mudaliar</v>
      </c>
      <c r="E1033" s="39" t="str">
        <f>_xlfn.XLOOKUP(Table14[[#This Row],[Customer_ID]],Table10[Customer_ID],Table10[Membership],"Missing Membership")</f>
        <v>Silver</v>
      </c>
      <c r="F1033" s="10" t="s">
        <v>707</v>
      </c>
      <c r="G1033" s="12" t="str">
        <f>_xlfn.XLOOKUP(Sales_Transactions!$F1033,Products!$A$2:$A$151,Products!$B$2:$B$151,"missing product")</f>
        <v>Lays Chocolates Combo</v>
      </c>
      <c r="H1033" s="12" t="str">
        <f>_xlfn.XLOOKUP(Sales_Transactions!$F1033,Table9[Product_ID],Table9[Category],"Missing Catogory")</f>
        <v>Snacks</v>
      </c>
      <c r="I1033" s="12" t="s">
        <v>487</v>
      </c>
      <c r="J1033" s="12" t="str">
        <f>_xlfn.XLOOKUP(Sales_Transactions!$I1033,Store!$A$2:$A$181,Store!$B$2:$B$181,"Missing Store")</f>
        <v>FreshMart Erode Hub</v>
      </c>
      <c r="K1033" s="12" t="str">
        <f>_xlfn.XLOOKUP(Sales_Transactions!$I1033,Store!$A$2:$A$181,Store!$D$2:$D$181,"East")</f>
        <v>South</v>
      </c>
      <c r="L1033" s="12" t="s">
        <v>488</v>
      </c>
      <c r="M1033" s="12" t="s">
        <v>6367</v>
      </c>
      <c r="N1033" s="12" t="str">
        <f>_xlfn.XLOOKUP(Sales_Transactions!$L1033,Table12[Employee_ID],Table12[Department],"Missing Department")</f>
        <v>Inventory</v>
      </c>
      <c r="O1033" s="12">
        <v>1</v>
      </c>
      <c r="P1033" s="13">
        <v>474.19</v>
      </c>
      <c r="Q1033" s="12">
        <v>20</v>
      </c>
      <c r="R1033" s="13">
        <v>94.84</v>
      </c>
      <c r="S1033" s="13">
        <v>379.35</v>
      </c>
      <c r="T1033" s="13">
        <v>343.89</v>
      </c>
      <c r="U1033" s="13">
        <v>35.46</v>
      </c>
      <c r="V1033" s="12" t="s">
        <v>133</v>
      </c>
      <c r="W1033" s="12" t="s">
        <v>24</v>
      </c>
      <c r="X1033" s="12" t="s">
        <v>25</v>
      </c>
      <c r="Y1033" s="12" t="s">
        <v>3206</v>
      </c>
      <c r="Z1033" s="12" t="s">
        <v>49</v>
      </c>
    </row>
    <row r="1034" spans="1:26" x14ac:dyDescent="0.3">
      <c r="A1034" s="14" t="s">
        <v>3211</v>
      </c>
      <c r="B1034" s="15">
        <v>45909</v>
      </c>
      <c r="C1034" s="16" t="s">
        <v>1360</v>
      </c>
      <c r="D1034" s="16" t="str">
        <f>_xlfn.XLOOKUP(Sales_Transactions!$C1034,Customer!$A$2:$A$701,Customer!$B$2:$B$701,"Missing")</f>
        <v>Vijay Nair</v>
      </c>
      <c r="E1034" s="38" t="str">
        <f>_xlfn.XLOOKUP(Table14[[#This Row],[Customer_ID]],Table10[Customer_ID],Table10[Membership],"Missing Membership")</f>
        <v>Bronze</v>
      </c>
      <c r="F1034" s="14" t="s">
        <v>604</v>
      </c>
      <c r="G1034" s="16" t="str">
        <f>_xlfn.XLOOKUP(Sales_Transactions!$F1034,Products!$A$2:$A$151,Products!$B$2:$B$151,"missing product")</f>
        <v>Organic Fresh Fresh Vegetables 200g</v>
      </c>
      <c r="H1034" s="16" t="str">
        <f>_xlfn.XLOOKUP(Sales_Transactions!$F1034,Table9[Product_ID],Table9[Category],"Missing Catogory")</f>
        <v>Vegetables</v>
      </c>
      <c r="I1034" s="16" t="s">
        <v>815</v>
      </c>
      <c r="J1034" s="16" t="str">
        <f>_xlfn.XLOOKUP(Sales_Transactions!$I1034,Store!$A$2:$A$181,Store!$B$2:$B$181,"Missing Store")</f>
        <v>FreshMart Hyderabad Hub</v>
      </c>
      <c r="K1034" s="16" t="str">
        <f>_xlfn.XLOOKUP(Sales_Transactions!$I1034,Store!$A$2:$A$181,Store!$D$2:$D$181,"East")</f>
        <v>South</v>
      </c>
      <c r="L1034" s="16" t="s">
        <v>1587</v>
      </c>
      <c r="M1034" s="16" t="s">
        <v>4751</v>
      </c>
      <c r="N1034" s="16" t="str">
        <f>_xlfn.XLOOKUP(Sales_Transactions!$L1034,Table12[Employee_ID],Table12[Department],"Missing Department")</f>
        <v>Inventory</v>
      </c>
      <c r="O1034" s="16">
        <v>4</v>
      </c>
      <c r="P1034" s="17">
        <v>75.680000000000007</v>
      </c>
      <c r="Q1034" s="16">
        <v>15</v>
      </c>
      <c r="R1034" s="17">
        <v>45.41</v>
      </c>
      <c r="S1034" s="17">
        <v>257.31</v>
      </c>
      <c r="T1034" s="17">
        <v>248.56</v>
      </c>
      <c r="U1034" s="17">
        <v>8.75</v>
      </c>
      <c r="V1034" s="16" t="s">
        <v>133</v>
      </c>
      <c r="W1034" s="16" t="s">
        <v>24</v>
      </c>
      <c r="X1034" s="16" t="s">
        <v>25</v>
      </c>
      <c r="Y1034" s="16" t="s">
        <v>1492</v>
      </c>
      <c r="Z1034" s="16" t="s">
        <v>49</v>
      </c>
    </row>
    <row r="1035" spans="1:26" x14ac:dyDescent="0.3">
      <c r="A1035" s="10" t="s">
        <v>3223</v>
      </c>
      <c r="B1035" s="11">
        <v>46042</v>
      </c>
      <c r="C1035" s="12" t="s">
        <v>376</v>
      </c>
      <c r="D1035" s="12" t="str">
        <f>_xlfn.XLOOKUP(Sales_Transactions!$C1035,Customer!$A$2:$A$701,Customer!$B$2:$B$701,"Missing")</f>
        <v>Madhavan Naidu</v>
      </c>
      <c r="E1035" s="39" t="str">
        <f>_xlfn.XLOOKUP(Table14[[#This Row],[Customer_ID]],Table10[Customer_ID],Table10[Membership],"Missing Membership")</f>
        <v>Silver</v>
      </c>
      <c r="F1035" s="10" t="s">
        <v>707</v>
      </c>
      <c r="G1035" s="12" t="str">
        <f>_xlfn.XLOOKUP(Sales_Transactions!$F1035,Products!$A$2:$A$151,Products!$B$2:$B$151,"missing product")</f>
        <v>Lays Chocolates Combo</v>
      </c>
      <c r="H1035" s="12" t="str">
        <f>_xlfn.XLOOKUP(Sales_Transactions!$F1035,Table9[Product_ID],Table9[Category],"Missing Catogory")</f>
        <v>Snacks</v>
      </c>
      <c r="I1035" s="12" t="s">
        <v>1066</v>
      </c>
      <c r="J1035" s="12" t="str">
        <f>_xlfn.XLOOKUP(Sales_Transactions!$I1035,Store!$A$2:$A$181,Store!$B$2:$B$181,"Missing Store")</f>
        <v>FreshMart Mysuru Colony</v>
      </c>
      <c r="K1035" s="12" t="str">
        <f>_xlfn.XLOOKUP(Sales_Transactions!$I1035,Store!$A$2:$A$181,Store!$D$2:$D$181,"East")</f>
        <v>South</v>
      </c>
      <c r="L1035" s="12" t="s">
        <v>2137</v>
      </c>
      <c r="M1035" s="12" t="s">
        <v>6262</v>
      </c>
      <c r="N1035" s="12" t="str">
        <f>_xlfn.XLOOKUP(Sales_Transactions!$L1035,Table12[Employee_ID],Table12[Department],"Missing Department")</f>
        <v>Cashier</v>
      </c>
      <c r="O1035" s="12">
        <v>5</v>
      </c>
      <c r="P1035" s="13">
        <v>474.19</v>
      </c>
      <c r="Q1035" s="12">
        <v>5</v>
      </c>
      <c r="R1035" s="13">
        <v>118.55</v>
      </c>
      <c r="S1035" s="13">
        <v>2252.4</v>
      </c>
      <c r="T1035" s="13">
        <v>1719.45</v>
      </c>
      <c r="U1035" s="13">
        <v>532.95000000000005</v>
      </c>
      <c r="V1035" s="12" t="s">
        <v>133</v>
      </c>
      <c r="W1035" s="12" t="s">
        <v>24</v>
      </c>
      <c r="X1035" s="12" t="s">
        <v>55</v>
      </c>
      <c r="Y1035" s="12" t="s">
        <v>3224</v>
      </c>
      <c r="Z1035" s="12" t="s">
        <v>49</v>
      </c>
    </row>
    <row r="1036" spans="1:26" x14ac:dyDescent="0.3">
      <c r="A1036" s="14" t="s">
        <v>3256</v>
      </c>
      <c r="B1036" s="15">
        <v>45935</v>
      </c>
      <c r="C1036" s="16" t="s">
        <v>1694</v>
      </c>
      <c r="D1036" s="16" t="str">
        <f>_xlfn.XLOOKUP(Sales_Transactions!$C1036,Customer!$A$2:$A$701,Customer!$B$2:$B$701,"Missing")</f>
        <v>Hemalatha Murugan</v>
      </c>
      <c r="E1036" s="38" t="str">
        <f>_xlfn.XLOOKUP(Table14[[#This Row],[Customer_ID]],Table10[Customer_ID],Table10[Membership],"Missing Membership")</f>
        <v>Bronze</v>
      </c>
      <c r="F1036" s="14" t="s">
        <v>65</v>
      </c>
      <c r="G1036" s="16" t="str">
        <f>_xlfn.XLOOKUP(Sales_Transactions!$F1036,Products!$A$2:$A$151,Products!$B$2:$B$151,"missing product")</f>
        <v>Nescafe Tea Combo</v>
      </c>
      <c r="H1036" s="16" t="str">
        <f>_xlfn.XLOOKUP(Sales_Transactions!$F1036,Table9[Product_ID],Table9[Category],"Missing Catogory")</f>
        <v>Beverages</v>
      </c>
      <c r="I1036" s="16" t="s">
        <v>1899</v>
      </c>
      <c r="J1036" s="16" t="str">
        <f>_xlfn.XLOOKUP(Sales_Transactions!$I1036,Store!$A$2:$A$181,Store!$B$2:$B$181,"Missing Store")</f>
        <v>FreshMart Kolkata Hub</v>
      </c>
      <c r="K1036" s="16" t="str">
        <f>_xlfn.XLOOKUP(Sales_Transactions!$I1036,Store!$A$2:$A$181,Store!$D$2:$D$181,"East")</f>
        <v>East</v>
      </c>
      <c r="L1036" s="16" t="s">
        <v>3257</v>
      </c>
      <c r="M1036" s="16" t="s">
        <v>5773</v>
      </c>
      <c r="N1036" s="16" t="str">
        <f>_xlfn.XLOOKUP(Sales_Transactions!$L1036,Table12[Employee_ID],Table12[Department],"Missing Department")</f>
        <v>Store Manager</v>
      </c>
      <c r="O1036" s="16">
        <v>2</v>
      </c>
      <c r="P1036" s="17">
        <v>172.63</v>
      </c>
      <c r="Q1036" s="16">
        <v>0</v>
      </c>
      <c r="R1036" s="17">
        <v>0</v>
      </c>
      <c r="S1036" s="17">
        <v>397.05</v>
      </c>
      <c r="T1036" s="17">
        <v>284</v>
      </c>
      <c r="U1036" s="17">
        <v>113.05</v>
      </c>
      <c r="V1036" s="16" t="s">
        <v>133</v>
      </c>
      <c r="W1036" s="16" t="s">
        <v>24</v>
      </c>
      <c r="X1036" s="16" t="s">
        <v>55</v>
      </c>
      <c r="Y1036" s="16" t="s">
        <v>2369</v>
      </c>
      <c r="Z1036" s="16" t="s">
        <v>27</v>
      </c>
    </row>
    <row r="1037" spans="1:26" x14ac:dyDescent="0.3">
      <c r="A1037" s="10" t="s">
        <v>3259</v>
      </c>
      <c r="B1037" s="11">
        <v>46004</v>
      </c>
      <c r="C1037" s="12" t="s">
        <v>931</v>
      </c>
      <c r="D1037" s="12" t="str">
        <f>_xlfn.XLOOKUP(Sales_Transactions!$C1037,Customer!$A$2:$A$701,Customer!$B$2:$B$701,"Missing")</f>
        <v>Hemalatha Balan</v>
      </c>
      <c r="E1037" s="39" t="str">
        <f>_xlfn.XLOOKUP(Table14[[#This Row],[Customer_ID]],Table10[Customer_ID],Table10[Membership],"Missing Membership")</f>
        <v>Gold</v>
      </c>
      <c r="F1037" s="10" t="s">
        <v>107</v>
      </c>
      <c r="G1037" s="12" t="str">
        <f>_xlfn.XLOOKUP(Sales_Transactions!$F1037,Products!$A$2:$A$151,Products!$B$2:$B$151,"missing product")</f>
        <v>Milky Mist Milk 2kg</v>
      </c>
      <c r="H1037" s="12" t="str">
        <f>_xlfn.XLOOKUP(Sales_Transactions!$F1037,Table9[Product_ID],Table9[Category],"Missing Catogory")</f>
        <v>Dairy</v>
      </c>
      <c r="I1037" s="12" t="s">
        <v>611</v>
      </c>
      <c r="J1037" s="12" t="str">
        <f>_xlfn.XLOOKUP(Sales_Transactions!$I1037,Store!$A$2:$A$181,Store!$B$2:$B$181,"Missing Store")</f>
        <v>FreshMart Coimbatore Circle</v>
      </c>
      <c r="K1037" s="12" t="str">
        <f>_xlfn.XLOOKUP(Sales_Transactions!$I1037,Store!$A$2:$A$181,Store!$D$2:$D$181,"East")</f>
        <v>South</v>
      </c>
      <c r="L1037" s="12" t="s">
        <v>1265</v>
      </c>
      <c r="M1037" s="12" t="s">
        <v>6214</v>
      </c>
      <c r="N1037" s="12" t="str">
        <f>_xlfn.XLOOKUP(Sales_Transactions!$L1037,Table12[Employee_ID],Table12[Department],"Missing Department")</f>
        <v>Store Manager</v>
      </c>
      <c r="O1037" s="12">
        <v>4</v>
      </c>
      <c r="P1037" s="13">
        <v>65.06</v>
      </c>
      <c r="Q1037" s="12">
        <v>0</v>
      </c>
      <c r="R1037" s="13">
        <v>0</v>
      </c>
      <c r="S1037" s="13">
        <v>299.27999999999997</v>
      </c>
      <c r="T1037" s="13">
        <v>192.6</v>
      </c>
      <c r="U1037" s="13">
        <v>-261.85000000000002</v>
      </c>
      <c r="V1037" s="12" t="s">
        <v>133</v>
      </c>
      <c r="W1037" s="12" t="s">
        <v>24</v>
      </c>
      <c r="X1037" s="12" t="s">
        <v>55</v>
      </c>
      <c r="Y1037" s="12" t="s">
        <v>2339</v>
      </c>
      <c r="Z1037" s="12" t="s">
        <v>27</v>
      </c>
    </row>
    <row r="1038" spans="1:26" x14ac:dyDescent="0.3">
      <c r="A1038" s="14" t="s">
        <v>3270</v>
      </c>
      <c r="B1038" s="15">
        <v>45975</v>
      </c>
      <c r="C1038" s="16" t="s">
        <v>2202</v>
      </c>
      <c r="D1038" s="16" t="str">
        <f>_xlfn.XLOOKUP(Sales_Transactions!$C1038,Customer!$A$2:$A$701,Customer!$B$2:$B$701,"Missing")</f>
        <v>Missing Customer Name</v>
      </c>
      <c r="E1038" s="38" t="str">
        <f>_xlfn.XLOOKUP(Table14[[#This Row],[Customer_ID]],Table10[Customer_ID],Table10[Membership],"Missing Membership")</f>
        <v>Gold</v>
      </c>
      <c r="F1038" s="14" t="s">
        <v>242</v>
      </c>
      <c r="G1038" s="16" t="str">
        <f>_xlfn.XLOOKUP(Sales_Transactions!$F1038,Products!$A$2:$A$151,Products!$B$2:$B$151,"missing product")</f>
        <v>Aachi Powdered Spices 200g</v>
      </c>
      <c r="H1038" s="16" t="str">
        <f>_xlfn.XLOOKUP(Sales_Transactions!$F1038,Table9[Product_ID],Table9[Category],"Missing Catogory")</f>
        <v>Masala</v>
      </c>
      <c r="I1038" s="16" t="s">
        <v>1338</v>
      </c>
      <c r="J1038" s="16" t="str">
        <f>_xlfn.XLOOKUP(Sales_Transactions!$I1038,Store!$A$2:$A$181,Store!$B$2:$B$181,"Missing Store")</f>
        <v>FreshMart Mysuru Enclave</v>
      </c>
      <c r="K1038" s="16" t="str">
        <f>_xlfn.XLOOKUP(Sales_Transactions!$I1038,Store!$A$2:$A$181,Store!$D$2:$D$181,"East")</f>
        <v>South</v>
      </c>
      <c r="L1038" s="16" t="s">
        <v>1309</v>
      </c>
      <c r="M1038" s="16" t="s">
        <v>6277</v>
      </c>
      <c r="N1038" s="16" t="str">
        <f>_xlfn.XLOOKUP(Sales_Transactions!$L1038,Table12[Employee_ID],Table12[Department],"Missing Department")</f>
        <v>Billing</v>
      </c>
      <c r="O1038" s="16">
        <v>3</v>
      </c>
      <c r="P1038" s="17">
        <v>87.9</v>
      </c>
      <c r="Q1038" s="16">
        <v>10</v>
      </c>
      <c r="R1038" s="17">
        <v>26.37</v>
      </c>
      <c r="S1038" s="17">
        <v>237.33</v>
      </c>
      <c r="T1038" s="17">
        <v>186.75</v>
      </c>
      <c r="U1038" s="17">
        <v>50.58</v>
      </c>
      <c r="V1038" s="16" t="s">
        <v>133</v>
      </c>
      <c r="W1038" s="16" t="s">
        <v>24</v>
      </c>
      <c r="X1038" s="16" t="s">
        <v>25</v>
      </c>
      <c r="Y1038" s="16" t="s">
        <v>1097</v>
      </c>
      <c r="Z1038" s="16" t="s">
        <v>49</v>
      </c>
    </row>
    <row r="1039" spans="1:26" x14ac:dyDescent="0.3">
      <c r="A1039" s="10" t="s">
        <v>3271</v>
      </c>
      <c r="B1039" s="11">
        <v>46083</v>
      </c>
      <c r="C1039" s="12" t="s">
        <v>1924</v>
      </c>
      <c r="D1039" s="12" t="str">
        <f>_xlfn.XLOOKUP(Sales_Transactions!$C1039,Customer!$A$2:$A$701,Customer!$B$2:$B$701,"Missing")</f>
        <v>Deepa Sekar</v>
      </c>
      <c r="E1039" s="39" t="str">
        <f>_xlfn.XLOOKUP(Table14[[#This Row],[Customer_ID]],Table10[Customer_ID],Table10[Membership],"Missing Membership")</f>
        <v>Gold</v>
      </c>
      <c r="F1039" s="10" t="s">
        <v>469</v>
      </c>
      <c r="G1039" s="12" t="str">
        <f>_xlfn.XLOOKUP(Sales_Transactions!$F1039,Products!$A$2:$A$151,Products!$B$2:$B$151,"missing product")</f>
        <v>Harvest Gold Buns Combo</v>
      </c>
      <c r="H1039" s="12" t="str">
        <f>_xlfn.XLOOKUP(Sales_Transactions!$F1039,Table9[Product_ID],Table9[Category],"Missing Catogory")</f>
        <v>Bakery</v>
      </c>
      <c r="I1039" s="12" t="s">
        <v>863</v>
      </c>
      <c r="J1039" s="12" t="str">
        <f>_xlfn.XLOOKUP(Sales_Transactions!$I1039,Store!$A$2:$A$181,Store!$B$2:$B$181,"Missing Store")</f>
        <v>FreshMart Kochi Extension</v>
      </c>
      <c r="K1039" s="12" t="str">
        <f>_xlfn.XLOOKUP(Sales_Transactions!$I1039,Store!$A$2:$A$181,Store!$D$2:$D$181,"East")</f>
        <v>South</v>
      </c>
      <c r="L1039" s="12" t="s">
        <v>3272</v>
      </c>
      <c r="M1039" s="12" t="s">
        <v>6146</v>
      </c>
      <c r="N1039" s="12" t="str">
        <f>_xlfn.XLOOKUP(Sales_Transactions!$L1039,Table12[Employee_ID],Table12[Department],"Missing Department")</f>
        <v>Billing</v>
      </c>
      <c r="O1039" s="12">
        <v>8</v>
      </c>
      <c r="P1039" s="13">
        <v>601.62</v>
      </c>
      <c r="Q1039" s="12">
        <v>20</v>
      </c>
      <c r="R1039" s="13">
        <v>962.59</v>
      </c>
      <c r="S1039" s="13">
        <v>3850.37</v>
      </c>
      <c r="T1039" s="13">
        <v>2749.2</v>
      </c>
      <c r="U1039" s="13">
        <v>1101.17</v>
      </c>
      <c r="V1039" s="12" t="s">
        <v>133</v>
      </c>
      <c r="W1039" s="12" t="s">
        <v>24</v>
      </c>
      <c r="X1039" s="12" t="s">
        <v>25</v>
      </c>
      <c r="Y1039" s="12" t="s">
        <v>1049</v>
      </c>
      <c r="Z1039" s="12" t="s">
        <v>49</v>
      </c>
    </row>
    <row r="1040" spans="1:26" x14ac:dyDescent="0.3">
      <c r="A1040" s="14" t="s">
        <v>3147</v>
      </c>
      <c r="B1040" s="15">
        <v>45799</v>
      </c>
      <c r="C1040" s="16" t="s">
        <v>1536</v>
      </c>
      <c r="D1040" s="16" t="str">
        <f>_xlfn.XLOOKUP(Sales_Transactions!$C1040,Customer!$A$2:$A$701,Customer!$B$2:$B$701,"Missing")</f>
        <v>Prakash Achari</v>
      </c>
      <c r="E1040" s="38" t="str">
        <f>_xlfn.XLOOKUP(Table14[[#This Row],[Customer_ID]],Table10[Customer_ID],Table10[Membership],"Missing Membership")</f>
        <v>Gold</v>
      </c>
      <c r="F1040" s="14" t="s">
        <v>220</v>
      </c>
      <c r="G1040" s="16" t="str">
        <f>_xlfn.XLOOKUP(Sales_Transactions!$F1040,Products!$A$2:$A$151,Products!$B$2:$B$151,"missing product")</f>
        <v>Amul Paneer 250ml</v>
      </c>
      <c r="H1040" s="16" t="str">
        <f>_xlfn.XLOOKUP(Sales_Transactions!$F1040,Table9[Product_ID],Table9[Category],"Missing Catogory")</f>
        <v>Bakery</v>
      </c>
      <c r="I1040" s="16" t="s">
        <v>1346</v>
      </c>
      <c r="J1040" s="16" t="str">
        <f>_xlfn.XLOOKUP(Sales_Transactions!$I1040,Store!$A$2:$A$181,Store!$B$2:$B$181,"Missing Store")</f>
        <v>FreshMart Chennai Central</v>
      </c>
      <c r="K1040" s="16" t="str">
        <f>_xlfn.XLOOKUP(Sales_Transactions!$I1040,Store!$A$2:$A$181,Store!$D$2:$D$181,"East")</f>
        <v>South</v>
      </c>
      <c r="L1040" s="16" t="s">
        <v>1312</v>
      </c>
      <c r="M1040" s="16" t="s">
        <v>6249</v>
      </c>
      <c r="N1040" s="16" t="str">
        <f>_xlfn.XLOOKUP(Sales_Transactions!$L1040,Table12[Employee_ID],Table12[Department],"Missing Department")</f>
        <v>Operations</v>
      </c>
      <c r="O1040" s="16">
        <v>3</v>
      </c>
      <c r="P1040" s="17">
        <v>334.1</v>
      </c>
      <c r="Q1040" s="16">
        <v>0</v>
      </c>
      <c r="R1040" s="17">
        <v>0</v>
      </c>
      <c r="S1040" s="17">
        <v>1002.3</v>
      </c>
      <c r="T1040" s="17">
        <v>615.80999999999995</v>
      </c>
      <c r="U1040" s="17">
        <v>386.49</v>
      </c>
      <c r="V1040" s="16" t="s">
        <v>133</v>
      </c>
      <c r="W1040" s="16" t="s">
        <v>24</v>
      </c>
      <c r="X1040" s="16" t="s">
        <v>25</v>
      </c>
      <c r="Y1040" s="16" t="s">
        <v>898</v>
      </c>
      <c r="Z1040" s="16" t="s">
        <v>49</v>
      </c>
    </row>
    <row r="1041" spans="1:26" x14ac:dyDescent="0.3">
      <c r="A1041" s="10" t="s">
        <v>3284</v>
      </c>
      <c r="B1041" s="11">
        <v>46048</v>
      </c>
      <c r="C1041" s="12" t="s">
        <v>3285</v>
      </c>
      <c r="D1041" s="12" t="str">
        <f>_xlfn.XLOOKUP(Sales_Transactions!$C1041,Customer!$A$2:$A$701,Customer!$B$2:$B$701,"Missing")</f>
        <v>Kishore Mudaliar</v>
      </c>
      <c r="E1041" s="39" t="str">
        <f>_xlfn.XLOOKUP(Table14[[#This Row],[Customer_ID]],Table10[Customer_ID],Table10[Membership],"Missing Membership")</f>
        <v>Bronze</v>
      </c>
      <c r="F1041" s="10" t="s">
        <v>1112</v>
      </c>
      <c r="G1041" s="12" t="str">
        <f>_xlfn.XLOOKUP(Sales_Transactions!$F1041,Products!$A$2:$A$151,Products!$B$2:$B$151,"missing product")</f>
        <v>Fortune Gingelly Oil 1L</v>
      </c>
      <c r="H1041" s="12" t="str">
        <f>_xlfn.XLOOKUP(Sales_Transactions!$F1041,Table9[Product_ID],Table9[Category],"Missing Catogory")</f>
        <v>Oil</v>
      </c>
      <c r="I1041" s="12" t="s">
        <v>674</v>
      </c>
      <c r="J1041" s="12" t="str">
        <f>_xlfn.XLOOKUP(Sales_Transactions!$I1041,Store!$A$2:$A$181,Store!$B$2:$B$181,"Missing Store")</f>
        <v>FreshMart Pune Main Road</v>
      </c>
      <c r="K1041" s="12" t="str">
        <f>_xlfn.XLOOKUP(Sales_Transactions!$I1041,Store!$A$2:$A$181,Store!$D$2:$D$181,"East")</f>
        <v>North</v>
      </c>
      <c r="L1041" s="12" t="s">
        <v>600</v>
      </c>
      <c r="M1041" s="12" t="s">
        <v>7268</v>
      </c>
      <c r="N1041" s="12" t="str">
        <f>_xlfn.XLOOKUP(Sales_Transactions!$L1041,Table12[Employee_ID],Table12[Department],"Missing Department")</f>
        <v>Sales</v>
      </c>
      <c r="O1041" s="12">
        <v>4</v>
      </c>
      <c r="P1041" s="13">
        <v>360.52</v>
      </c>
      <c r="Q1041" s="12">
        <v>0</v>
      </c>
      <c r="R1041" s="13">
        <v>0</v>
      </c>
      <c r="S1041" s="13">
        <v>1442.08</v>
      </c>
      <c r="T1041" s="13">
        <v>1297.92</v>
      </c>
      <c r="U1041" s="13">
        <v>144.16</v>
      </c>
      <c r="V1041" s="12" t="s">
        <v>133</v>
      </c>
      <c r="W1041" s="12" t="s">
        <v>24</v>
      </c>
      <c r="X1041" s="12" t="s">
        <v>25</v>
      </c>
      <c r="Y1041" s="12" t="s">
        <v>1365</v>
      </c>
      <c r="Z1041" s="12" t="s">
        <v>49</v>
      </c>
    </row>
    <row r="1042" spans="1:26" x14ac:dyDescent="0.3">
      <c r="A1042" s="14" t="s">
        <v>3288</v>
      </c>
      <c r="B1042" s="15">
        <v>45775</v>
      </c>
      <c r="C1042" s="16" t="s">
        <v>2231</v>
      </c>
      <c r="D1042" s="16" t="str">
        <f>_xlfn.XLOOKUP(Sales_Transactions!$C1042,Customer!$A$2:$A$701,Customer!$B$2:$B$701,"Missing")</f>
        <v>Gayathri Gounder</v>
      </c>
      <c r="E1042" s="38" t="str">
        <f>_xlfn.XLOOKUP(Table14[[#This Row],[Customer_ID]],Table10[Customer_ID],Table10[Membership],"Missing Membership")</f>
        <v>Gold</v>
      </c>
      <c r="F1042" s="14" t="s">
        <v>431</v>
      </c>
      <c r="G1042" s="16" t="str">
        <f>_xlfn.XLOOKUP(Sales_Transactions!$F1042,Products!$A$2:$A$151,Products!$B$2:$B$151,"missing product")</f>
        <v>Organic Fresh Fresh Fruits 500g</v>
      </c>
      <c r="H1042" s="16" t="str">
        <f>_xlfn.XLOOKUP(Sales_Transactions!$F1042,Table9[Product_ID],Table9[Category],"Missing Catogory")</f>
        <v>Fruits</v>
      </c>
      <c r="I1042" s="16" t="s">
        <v>549</v>
      </c>
      <c r="J1042" s="16" t="str">
        <f>_xlfn.XLOOKUP(Sales_Transactions!$I1042,Store!$A$2:$A$181,Store!$B$2:$B$181,"Missing Store")</f>
        <v>FreshMart Mysuru Bypass</v>
      </c>
      <c r="K1042" s="16" t="str">
        <f>_xlfn.XLOOKUP(Sales_Transactions!$I1042,Store!$A$2:$A$181,Store!$D$2:$D$181,"East")</f>
        <v>South</v>
      </c>
      <c r="L1042" s="16" t="s">
        <v>1442</v>
      </c>
      <c r="M1042" s="16" t="s">
        <v>6301</v>
      </c>
      <c r="N1042" s="16" t="str">
        <f>_xlfn.XLOOKUP(Sales_Transactions!$L1042,Table12[Employee_ID],Table12[Department],"Missing Department")</f>
        <v>Operations</v>
      </c>
      <c r="O1042" s="16">
        <v>6</v>
      </c>
      <c r="P1042" s="17">
        <v>332.46</v>
      </c>
      <c r="Q1042" s="16">
        <v>0</v>
      </c>
      <c r="R1042" s="17">
        <v>0</v>
      </c>
      <c r="S1042" s="17">
        <v>1994.76</v>
      </c>
      <c r="T1042" s="17">
        <v>1508.52</v>
      </c>
      <c r="U1042" s="17">
        <v>486.24</v>
      </c>
      <c r="V1042" s="16" t="s">
        <v>133</v>
      </c>
      <c r="W1042" s="16" t="s">
        <v>24</v>
      </c>
      <c r="X1042" s="16" t="s">
        <v>33</v>
      </c>
      <c r="Y1042" s="16" t="s">
        <v>2235</v>
      </c>
      <c r="Z1042" s="16" t="s">
        <v>49</v>
      </c>
    </row>
    <row r="1043" spans="1:26" x14ac:dyDescent="0.3">
      <c r="A1043" s="10" t="s">
        <v>3289</v>
      </c>
      <c r="B1043" s="11">
        <v>45956</v>
      </c>
      <c r="C1043" s="12" t="s">
        <v>2065</v>
      </c>
      <c r="D1043" s="12" t="str">
        <f>_xlfn.XLOOKUP(Sales_Transactions!$C1043,Customer!$A$2:$A$701,Customer!$B$2:$B$701,"Missing")</f>
        <v>Gayathri Naicker</v>
      </c>
      <c r="E1043" s="39" t="str">
        <f>_xlfn.XLOOKUP(Table14[[#This Row],[Customer_ID]],Table10[Customer_ID],Table10[Membership],"Missing Membership")</f>
        <v>Silver</v>
      </c>
      <c r="F1043" s="10" t="s">
        <v>469</v>
      </c>
      <c r="G1043" s="12" t="str">
        <f>_xlfn.XLOOKUP(Sales_Transactions!$F1043,Products!$A$2:$A$151,Products!$B$2:$B$151,"missing product")</f>
        <v>Harvest Gold Buns Combo</v>
      </c>
      <c r="H1043" s="12" t="str">
        <f>_xlfn.XLOOKUP(Sales_Transactions!$F1043,Table9[Product_ID],Table9[Category],"Missing Catogory")</f>
        <v>Bakery</v>
      </c>
      <c r="I1043" s="12" t="s">
        <v>31</v>
      </c>
      <c r="J1043" s="12" t="str">
        <f>_xlfn.XLOOKUP(Sales_Transactions!$I1043,Store!$A$2:$A$181,Store!$B$2:$B$181,"Missing Store")</f>
        <v>FreshMart Salem Bypass</v>
      </c>
      <c r="K1043" s="12" t="str">
        <f>_xlfn.XLOOKUP(Sales_Transactions!$I1043,Store!$A$2:$A$181,Store!$D$2:$D$181,"East")</f>
        <v>South</v>
      </c>
      <c r="L1043" s="12" t="s">
        <v>32</v>
      </c>
      <c r="M1043" s="12" t="s">
        <v>6219</v>
      </c>
      <c r="N1043" s="12" t="str">
        <f>_xlfn.XLOOKUP(Sales_Transactions!$L1043,Table12[Employee_ID],Table12[Department],"Missing Department")</f>
        <v>Store Manager</v>
      </c>
      <c r="O1043" s="12">
        <v>4</v>
      </c>
      <c r="P1043" s="13">
        <v>589.75</v>
      </c>
      <c r="Q1043" s="12">
        <v>0</v>
      </c>
      <c r="R1043" s="13">
        <v>0</v>
      </c>
      <c r="S1043" s="13">
        <v>2712.85</v>
      </c>
      <c r="T1043" s="13">
        <v>1374.6</v>
      </c>
      <c r="U1043" s="13">
        <v>1338.25</v>
      </c>
      <c r="V1043" s="12" t="s">
        <v>133</v>
      </c>
      <c r="W1043" s="12" t="s">
        <v>24</v>
      </c>
      <c r="X1043" s="12" t="s">
        <v>55</v>
      </c>
      <c r="Y1043" s="12" t="s">
        <v>1737</v>
      </c>
      <c r="Z1043" s="12" t="s">
        <v>27</v>
      </c>
    </row>
    <row r="1044" spans="1:26" x14ac:dyDescent="0.3">
      <c r="A1044" s="14" t="s">
        <v>3292</v>
      </c>
      <c r="B1044" s="15">
        <v>46005</v>
      </c>
      <c r="C1044" s="16" t="s">
        <v>1949</v>
      </c>
      <c r="D1044" s="16" t="str">
        <f>_xlfn.XLOOKUP(Sales_Transactions!$C1044,Customer!$A$2:$A$701,Customer!$B$2:$B$701,"Missing")</f>
        <v>Geetha Venkataraman</v>
      </c>
      <c r="E1044" s="38" t="str">
        <f>_xlfn.XLOOKUP(Table14[[#This Row],[Customer_ID]],Table10[Customer_ID],Table10[Membership],"Missing Membership")</f>
        <v>Bronze</v>
      </c>
      <c r="F1044" s="14" t="s">
        <v>2666</v>
      </c>
      <c r="G1044" s="16" t="str">
        <f>_xlfn.XLOOKUP(Sales_Transactions!$F1044,Products!$A$2:$A$151,Products!$B$2:$B$151,"missing product")</f>
        <v>Aachi Whole Spices 200g</v>
      </c>
      <c r="H1044" s="16" t="str">
        <f>_xlfn.XLOOKUP(Sales_Transactions!$F1044,Table9[Product_ID],Table9[Category],"Missing Catogory")</f>
        <v>Masala</v>
      </c>
      <c r="I1044" s="16" t="s">
        <v>53</v>
      </c>
      <c r="J1044" s="16" t="str">
        <f>_xlfn.XLOOKUP(Sales_Transactions!$I1044,Store!$A$2:$A$181,Store!$B$2:$B$181,"Missing Store")</f>
        <v>FreshMart Surat Enclave</v>
      </c>
      <c r="K1044" s="16" t="str">
        <f>_xlfn.XLOOKUP(Sales_Transactions!$I1044,Store!$A$2:$A$181,Store!$D$2:$D$181,"East")</f>
        <v>West</v>
      </c>
      <c r="L1044" s="16" t="s">
        <v>1453</v>
      </c>
      <c r="M1044" s="16" t="s">
        <v>6133</v>
      </c>
      <c r="N1044" s="16" t="str">
        <f>_xlfn.XLOOKUP(Sales_Transactions!$L1044,Table12[Employee_ID],Table12[Department],"Missing Department")</f>
        <v>Cashier</v>
      </c>
      <c r="O1044" s="16">
        <v>2</v>
      </c>
      <c r="P1044" s="17">
        <v>519.78</v>
      </c>
      <c r="Q1044" s="16">
        <v>5</v>
      </c>
      <c r="R1044" s="17">
        <v>51.98</v>
      </c>
      <c r="S1044" s="17">
        <v>1135.72</v>
      </c>
      <c r="T1044" s="17">
        <v>795.84</v>
      </c>
      <c r="U1044" s="17">
        <v>339.88</v>
      </c>
      <c r="V1044" s="16" t="s">
        <v>133</v>
      </c>
      <c r="W1044" s="16" t="s">
        <v>24</v>
      </c>
      <c r="X1044" s="16" t="s">
        <v>25</v>
      </c>
      <c r="Y1044" s="16" t="s">
        <v>1547</v>
      </c>
      <c r="Z1044" s="16" t="s">
        <v>27</v>
      </c>
    </row>
    <row r="1045" spans="1:26" x14ac:dyDescent="0.3">
      <c r="A1045" s="10" t="s">
        <v>3303</v>
      </c>
      <c r="B1045" s="11">
        <v>46011</v>
      </c>
      <c r="C1045" s="12" t="s">
        <v>3304</v>
      </c>
      <c r="D1045" s="12" t="str">
        <f>_xlfn.XLOOKUP(Sales_Transactions!$C1045,Customer!$A$2:$A$701,Customer!$B$2:$B$701,"Missing")</f>
        <v>Balaji Varma</v>
      </c>
      <c r="E1045" s="39" t="str">
        <f>_xlfn.XLOOKUP(Table14[[#This Row],[Customer_ID]],Table10[Customer_ID],Table10[Membership],"Missing Membership")</f>
        <v>Silver</v>
      </c>
      <c r="F1045" s="10" t="s">
        <v>508</v>
      </c>
      <c r="G1045" s="12" t="str">
        <f>_xlfn.XLOOKUP(Sales_Transactions!$F1045,Products!$A$2:$A$151,Products!$B$2:$B$151,"missing product")</f>
        <v>India Gate Ponni Rice 1kg</v>
      </c>
      <c r="H1045" s="12" t="str">
        <f>_xlfn.XLOOKUP(Sales_Transactions!$F1045,Table9[Product_ID],Table9[Category],"Missing Catogory")</f>
        <v>Rice</v>
      </c>
      <c r="I1045" s="12" t="s">
        <v>1156</v>
      </c>
      <c r="J1045" s="12" t="str">
        <f>_xlfn.XLOOKUP(Sales_Transactions!$I1045,Store!$A$2:$A$181,Store!$B$2:$B$181,"Missing Store")</f>
        <v>FreshMart Madurai Colony</v>
      </c>
      <c r="K1045" s="12" t="str">
        <f>_xlfn.XLOOKUP(Sales_Transactions!$I1045,Store!$A$2:$A$181,Store!$D$2:$D$181,"East")</f>
        <v>South</v>
      </c>
      <c r="L1045" s="12" t="s">
        <v>1157</v>
      </c>
      <c r="M1045" s="12" t="s">
        <v>6358</v>
      </c>
      <c r="N1045" s="12" t="str">
        <f>_xlfn.XLOOKUP(Sales_Transactions!$L1045,Table12[Employee_ID],Table12[Department],"Missing Department")</f>
        <v>Store Manager</v>
      </c>
      <c r="O1045" s="12">
        <v>3</v>
      </c>
      <c r="P1045" s="13">
        <v>291.93</v>
      </c>
      <c r="Q1045" s="12">
        <v>15</v>
      </c>
      <c r="R1045" s="13">
        <v>131.37</v>
      </c>
      <c r="S1045" s="12" t="s">
        <v>3305</v>
      </c>
      <c r="T1045" s="13">
        <v>761.1</v>
      </c>
      <c r="U1045" s="13">
        <v>94.98</v>
      </c>
      <c r="V1045" s="12" t="s">
        <v>133</v>
      </c>
      <c r="W1045" s="12" t="s">
        <v>24</v>
      </c>
      <c r="X1045" s="12" t="s">
        <v>33</v>
      </c>
      <c r="Y1045" s="12" t="s">
        <v>2481</v>
      </c>
      <c r="Z1045" s="12" t="s">
        <v>27</v>
      </c>
    </row>
    <row r="1046" spans="1:26" x14ac:dyDescent="0.3">
      <c r="A1046" s="14" t="s">
        <v>3307</v>
      </c>
      <c r="B1046" s="15">
        <v>45958</v>
      </c>
      <c r="C1046" s="16" t="s">
        <v>3308</v>
      </c>
      <c r="D1046" s="16" t="str">
        <f>_xlfn.XLOOKUP(Sales_Transactions!$C1046,Customer!$A$2:$A$701,Customer!$B$2:$B$701,"Missing")</f>
        <v>Deepak Prabhu</v>
      </c>
      <c r="E1046" s="38" t="str">
        <f>_xlfn.XLOOKUP(Table14[[#This Row],[Customer_ID]],Table10[Customer_ID],Table10[Membership],"Missing Membership")</f>
        <v>Bronze</v>
      </c>
      <c r="F1046" s="14" t="s">
        <v>119</v>
      </c>
      <c r="G1046" s="16" t="str">
        <f>_xlfn.XLOOKUP(Sales_Transactions!$F1046,Products!$A$2:$A$151,Products!$B$2:$B$151,"missing product")</f>
        <v>Coca-Cola Coffee Combo</v>
      </c>
      <c r="H1046" s="16" t="str">
        <f>_xlfn.XLOOKUP(Sales_Transactions!$F1046,Table9[Product_ID],Table9[Category],"Missing Catogory")</f>
        <v>Beverages</v>
      </c>
      <c r="I1046" s="16" t="s">
        <v>834</v>
      </c>
      <c r="J1046" s="16" t="str">
        <f>_xlfn.XLOOKUP(Sales_Transactions!$I1046,Store!$A$2:$A$181,Store!$B$2:$B$181,"Missing Store")</f>
        <v>FreshMart Ahmedabad Gardens</v>
      </c>
      <c r="K1046" s="16" t="str">
        <f>_xlfn.XLOOKUP(Sales_Transactions!$I1046,Store!$A$2:$A$181,Store!$D$2:$D$181,"East")</f>
        <v>West</v>
      </c>
      <c r="L1046" s="16" t="s">
        <v>704</v>
      </c>
      <c r="M1046" s="16" t="s">
        <v>6284</v>
      </c>
      <c r="N1046" s="16" t="str">
        <f>_xlfn.XLOOKUP(Sales_Transactions!$L1046,Table12[Employee_ID],Table12[Department],"Missing Department")</f>
        <v>Sales</v>
      </c>
      <c r="O1046" s="16">
        <v>3</v>
      </c>
      <c r="P1046" s="17">
        <v>141.11000000000001</v>
      </c>
      <c r="Q1046" s="16">
        <v>0</v>
      </c>
      <c r="R1046" s="17">
        <v>0</v>
      </c>
      <c r="S1046" s="17">
        <v>423.33</v>
      </c>
      <c r="T1046" s="17">
        <v>347.73</v>
      </c>
      <c r="U1046" s="17">
        <v>75.599999999999994</v>
      </c>
      <c r="V1046" s="16" t="s">
        <v>133</v>
      </c>
      <c r="W1046" s="16" t="s">
        <v>24</v>
      </c>
      <c r="X1046" s="16" t="s">
        <v>25</v>
      </c>
      <c r="Y1046" s="16" t="s">
        <v>3309</v>
      </c>
      <c r="Z1046" s="16" t="s">
        <v>49</v>
      </c>
    </row>
    <row r="1047" spans="1:26" x14ac:dyDescent="0.3">
      <c r="A1047" s="10" t="s">
        <v>3311</v>
      </c>
      <c r="B1047" s="11">
        <v>45985</v>
      </c>
      <c r="C1047" s="12" t="s">
        <v>721</v>
      </c>
      <c r="D1047" s="12" t="str">
        <f>_xlfn.XLOOKUP(Sales_Transactions!$C1047,Customer!$A$2:$A$701,Customer!$B$2:$B$701,"Missing")</f>
        <v>Divya Reddy</v>
      </c>
      <c r="E1047" s="39" t="str">
        <f>_xlfn.XLOOKUP(Table14[[#This Row],[Customer_ID]],Table10[Customer_ID],Table10[Membership],"Missing Membership")</f>
        <v>Gold</v>
      </c>
      <c r="F1047" s="10" t="s">
        <v>801</v>
      </c>
      <c r="G1047" s="12" t="str">
        <f>_xlfn.XLOOKUP(Sales_Transactions!$F1047,Products!$A$2:$A$151,Products!$B$2:$B$151,"missing product")</f>
        <v>Organic Fresh Fresh Vegetables 2kg</v>
      </c>
      <c r="H1047" s="12" t="str">
        <f>_xlfn.XLOOKUP(Sales_Transactions!$F1047,Table9[Product_ID],Table9[Category],"Missing Catogory")</f>
        <v>Vegetables</v>
      </c>
      <c r="I1047" s="12" t="s">
        <v>575</v>
      </c>
      <c r="J1047" s="12" t="str">
        <f>_xlfn.XLOOKUP(Sales_Transactions!$I1047,Store!$A$2:$A$181,Store!$B$2:$B$181,"Missing Store")</f>
        <v>FreshMart Ahmedabad Arcade</v>
      </c>
      <c r="K1047" s="12" t="str">
        <f>_xlfn.XLOOKUP(Sales_Transactions!$I1047,Store!$A$2:$A$181,Store!$D$2:$D$181,"East")</f>
        <v>West</v>
      </c>
      <c r="L1047" s="12" t="s">
        <v>1150</v>
      </c>
      <c r="M1047" s="12" t="s">
        <v>6406</v>
      </c>
      <c r="N1047" s="12" t="str">
        <f>_xlfn.XLOOKUP(Sales_Transactions!$L1047,Table12[Employee_ID],Table12[Department],"Missing Department")</f>
        <v>Cashier</v>
      </c>
      <c r="O1047" s="12">
        <v>4</v>
      </c>
      <c r="P1047" s="13">
        <v>332.05</v>
      </c>
      <c r="Q1047" s="12">
        <v>15</v>
      </c>
      <c r="R1047" s="13">
        <v>199.23</v>
      </c>
      <c r="S1047" s="13">
        <v>1128.97</v>
      </c>
      <c r="T1047" s="13">
        <v>1002.76</v>
      </c>
      <c r="U1047" s="13">
        <v>126.21</v>
      </c>
      <c r="V1047" s="12" t="s">
        <v>133</v>
      </c>
      <c r="W1047" s="12" t="s">
        <v>24</v>
      </c>
      <c r="X1047" s="12" t="s">
        <v>25</v>
      </c>
      <c r="Y1047" s="12" t="s">
        <v>1588</v>
      </c>
      <c r="Z1047" s="12" t="s">
        <v>49</v>
      </c>
    </row>
    <row r="1048" spans="1:26" x14ac:dyDescent="0.3">
      <c r="A1048" s="14" t="s">
        <v>3320</v>
      </c>
      <c r="B1048" s="15">
        <v>46009</v>
      </c>
      <c r="C1048" s="16" t="s">
        <v>547</v>
      </c>
      <c r="D1048" s="16" t="str">
        <f>_xlfn.XLOOKUP(Sales_Transactions!$C1048,Customer!$A$2:$A$701,Customer!$B$2:$B$701,"Missing")</f>
        <v>Priya Varma</v>
      </c>
      <c r="E1048" s="38" t="str">
        <f>_xlfn.XLOOKUP(Table14[[#This Row],[Customer_ID]],Table10[Customer_ID],Table10[Membership],"Missing Membership")</f>
        <v>Gold</v>
      </c>
      <c r="F1048" s="14" t="s">
        <v>1648</v>
      </c>
      <c r="G1048" s="16" t="str">
        <f>_xlfn.XLOOKUP(Sales_Transactions!$F1048,Products!$A$2:$A$151,Products!$B$2:$B$151,"missing product")</f>
        <v>Patanjali Shampoo 2kg</v>
      </c>
      <c r="H1048" s="16" t="str">
        <f>_xlfn.XLOOKUP(Sales_Transactions!$F1048,Table9[Product_ID],Table9[Category],"Missing Catogory")</f>
        <v>Personal Care</v>
      </c>
      <c r="I1048" s="16" t="s">
        <v>638</v>
      </c>
      <c r="J1048" s="16" t="str">
        <f>_xlfn.XLOOKUP(Sales_Transactions!$I1048,Store!$A$2:$A$181,Store!$B$2:$B$181,"Missing Store")</f>
        <v>FreshMart Erode Crossing</v>
      </c>
      <c r="K1048" s="16" t="str">
        <f>_xlfn.XLOOKUP(Sales_Transactions!$I1048,Store!$A$2:$A$181,Store!$D$2:$D$181,"East")</f>
        <v>South</v>
      </c>
      <c r="L1048" s="16" t="s">
        <v>1197</v>
      </c>
      <c r="M1048" s="16" t="s">
        <v>5781</v>
      </c>
      <c r="N1048" s="16" t="str">
        <f>_xlfn.XLOOKUP(Sales_Transactions!$L1048,Table12[Employee_ID],Table12[Department],"Missing Department")</f>
        <v>Billing</v>
      </c>
      <c r="O1048" s="16">
        <v>8</v>
      </c>
      <c r="P1048" s="17">
        <v>253.59</v>
      </c>
      <c r="Q1048" s="16">
        <v>15</v>
      </c>
      <c r="R1048" s="17">
        <v>304.31</v>
      </c>
      <c r="S1048" s="17">
        <v>1724.41</v>
      </c>
      <c r="T1048" s="17">
        <v>1287.8399999999999</v>
      </c>
      <c r="U1048" s="17">
        <v>436.57</v>
      </c>
      <c r="V1048" s="16" t="s">
        <v>133</v>
      </c>
      <c r="W1048" s="16" t="s">
        <v>24</v>
      </c>
      <c r="X1048" s="16" t="s">
        <v>25</v>
      </c>
      <c r="Y1048" s="16" t="s">
        <v>3321</v>
      </c>
      <c r="Z1048" s="16" t="s">
        <v>49</v>
      </c>
    </row>
    <row r="1049" spans="1:26" x14ac:dyDescent="0.3">
      <c r="A1049" s="10" t="s">
        <v>3327</v>
      </c>
      <c r="B1049" s="11">
        <v>46096</v>
      </c>
      <c r="C1049" s="12" t="s">
        <v>1753</v>
      </c>
      <c r="D1049" s="12" t="str">
        <f>_xlfn.XLOOKUP(Sales_Transactions!$C1049,Customer!$A$2:$A$701,Customer!$B$2:$B$701,"Missing")</f>
        <v>Raghav Naicker</v>
      </c>
      <c r="E1049" s="39" t="str">
        <f>_xlfn.XLOOKUP(Table14[[#This Row],[Customer_ID]],Table10[Customer_ID],Table10[Membership],"Missing Membership")</f>
        <v>Silver</v>
      </c>
      <c r="F1049" s="10" t="s">
        <v>580</v>
      </c>
      <c r="G1049" s="12" t="str">
        <f>_xlfn.XLOOKUP(Sales_Transactions!$F1049,Products!$A$2:$A$151,Products!$B$2:$B$151,"missing product")</f>
        <v>Coca-Cola Tea 1kg</v>
      </c>
      <c r="H1049" s="12" t="str">
        <f>_xlfn.XLOOKUP(Sales_Transactions!$F1049,Table9[Product_ID],Table9[Category],"Missing Catogory")</f>
        <v>Beverages</v>
      </c>
      <c r="I1049" s="12" t="s">
        <v>962</v>
      </c>
      <c r="J1049" s="12" t="str">
        <f>_xlfn.XLOOKUP(Sales_Transactions!$I1049,Store!$A$2:$A$181,Store!$B$2:$B$181,"Missing Store")</f>
        <v>FreshMart Mumbai Bypass</v>
      </c>
      <c r="K1049" s="12" t="str">
        <f>_xlfn.XLOOKUP(Sales_Transactions!$I1049,Store!$A$2:$A$181,Store!$D$2:$D$181,"East")</f>
        <v>West</v>
      </c>
      <c r="L1049" s="12" t="s">
        <v>963</v>
      </c>
      <c r="M1049" s="12" t="s">
        <v>6372</v>
      </c>
      <c r="N1049" s="12" t="str">
        <f>_xlfn.XLOOKUP(Sales_Transactions!$L1049,Table12[Employee_ID],Table12[Department],"Missing Department")</f>
        <v>Inventory</v>
      </c>
      <c r="O1049" s="12">
        <v>3</v>
      </c>
      <c r="P1049" s="13">
        <v>139.21</v>
      </c>
      <c r="Q1049" s="12">
        <v>20</v>
      </c>
      <c r="R1049" s="13">
        <v>83.53</v>
      </c>
      <c r="S1049" s="13">
        <v>384.21</v>
      </c>
      <c r="T1049" s="13">
        <v>320.97000000000003</v>
      </c>
      <c r="U1049" s="13">
        <v>63.24</v>
      </c>
      <c r="V1049" s="12" t="s">
        <v>133</v>
      </c>
      <c r="W1049" s="12" t="s">
        <v>24</v>
      </c>
      <c r="X1049" s="12" t="s">
        <v>25</v>
      </c>
      <c r="Y1049" s="12" t="s">
        <v>3321</v>
      </c>
      <c r="Z1049" s="12" t="s">
        <v>27</v>
      </c>
    </row>
    <row r="1050" spans="1:26" x14ac:dyDescent="0.3">
      <c r="A1050" s="14" t="s">
        <v>3342</v>
      </c>
      <c r="B1050" s="15">
        <v>45813</v>
      </c>
      <c r="C1050" s="16" t="s">
        <v>1963</v>
      </c>
      <c r="D1050" s="16" t="str">
        <f>_xlfn.XLOOKUP(Sales_Transactions!$C1050,Customer!$A$2:$A$701,Customer!$B$2:$B$701,"Missing")</f>
        <v>Karthik Iyer</v>
      </c>
      <c r="E1050" s="38" t="str">
        <f>_xlfn.XLOOKUP(Table14[[#This Row],[Customer_ID]],Table10[Customer_ID],Table10[Membership],"Missing Membership")</f>
        <v>Gold</v>
      </c>
      <c r="F1050" s="14" t="s">
        <v>431</v>
      </c>
      <c r="G1050" s="16" t="str">
        <f>_xlfn.XLOOKUP(Sales_Transactions!$F1050,Products!$A$2:$A$151,Products!$B$2:$B$151,"missing product")</f>
        <v>Organic Fresh Fresh Fruits 500g</v>
      </c>
      <c r="H1050" s="16" t="str">
        <f>_xlfn.XLOOKUP(Sales_Transactions!$F1050,Table9[Product_ID],Table9[Category],"Missing Catogory")</f>
        <v>Fruits</v>
      </c>
      <c r="I1050" s="16" t="s">
        <v>243</v>
      </c>
      <c r="J1050" s="16" t="str">
        <f>_xlfn.XLOOKUP(Sales_Transactions!$I1050,Store!$A$2:$A$181,Store!$B$2:$B$181,"Missing Store")</f>
        <v>FreshMart Tiruppur Complex</v>
      </c>
      <c r="K1050" s="16" t="str">
        <f>_xlfn.XLOOKUP(Sales_Transactions!$I1050,Store!$A$2:$A$181,Store!$D$2:$D$181,"East")</f>
        <v>South</v>
      </c>
      <c r="L1050" s="16" t="s">
        <v>1164</v>
      </c>
      <c r="M1050" s="16" t="s">
        <v>4687</v>
      </c>
      <c r="N1050" s="16" t="str">
        <f>_xlfn.XLOOKUP(Sales_Transactions!$L1050,Table12[Employee_ID],Table12[Department],"Missing Department")</f>
        <v>Sales</v>
      </c>
      <c r="O1050" s="16">
        <v>7</v>
      </c>
      <c r="P1050" s="17">
        <v>345</v>
      </c>
      <c r="Q1050" s="16">
        <v>10</v>
      </c>
      <c r="R1050" s="17">
        <v>241.5</v>
      </c>
      <c r="S1050" s="17">
        <v>2173.5</v>
      </c>
      <c r="T1050" s="17">
        <v>1759.94</v>
      </c>
      <c r="U1050" s="17">
        <v>413.56</v>
      </c>
      <c r="V1050" s="16" t="s">
        <v>133</v>
      </c>
      <c r="W1050" s="16" t="s">
        <v>24</v>
      </c>
      <c r="X1050" s="16" t="s">
        <v>25</v>
      </c>
      <c r="Y1050" s="16" t="s">
        <v>2152</v>
      </c>
      <c r="Z1050" s="16" t="s">
        <v>49</v>
      </c>
    </row>
    <row r="1051" spans="1:26" x14ac:dyDescent="0.3">
      <c r="A1051" s="10" t="s">
        <v>3361</v>
      </c>
      <c r="B1051" s="11">
        <v>45940</v>
      </c>
      <c r="C1051" s="12" t="s">
        <v>3362</v>
      </c>
      <c r="D1051" s="12" t="str">
        <f>_xlfn.XLOOKUP(Sales_Transactions!$C1051,Customer!$A$2:$A$701,Customer!$B$2:$B$701,"Missing")</f>
        <v>Balamurugan Nair</v>
      </c>
      <c r="E1051" s="39" t="str">
        <f>_xlfn.XLOOKUP(Table14[[#This Row],[Customer_ID]],Table10[Customer_ID],Table10[Membership],"Missing Membership")</f>
        <v>Bronze</v>
      </c>
      <c r="F1051" s="10" t="s">
        <v>237</v>
      </c>
      <c r="G1051" s="12" t="str">
        <f>_xlfn.XLOOKUP(Sales_Transactions!$F1051,Products!$A$2:$A$151,Products!$B$2:$B$151,"missing product")</f>
        <v>Harvest Gold Rusk 1kg</v>
      </c>
      <c r="H1051" s="12" t="str">
        <f>_xlfn.XLOOKUP(Sales_Transactions!$F1051,Table9[Product_ID],Table9[Category],"Missing Catogory")</f>
        <v>Bakery</v>
      </c>
      <c r="I1051" s="12" t="s">
        <v>31</v>
      </c>
      <c r="J1051" s="12" t="str">
        <f>_xlfn.XLOOKUP(Sales_Transactions!$I1051,Store!$A$2:$A$181,Store!$B$2:$B$181,"Missing Store")</f>
        <v>FreshMart Salem Bypass</v>
      </c>
      <c r="K1051" s="12" t="str">
        <f>_xlfn.XLOOKUP(Sales_Transactions!$I1051,Store!$A$2:$A$181,Store!$D$2:$D$181,"East")</f>
        <v>South</v>
      </c>
      <c r="L1051" s="12" t="s">
        <v>32</v>
      </c>
      <c r="M1051" s="12" t="s">
        <v>6219</v>
      </c>
      <c r="N1051" s="12" t="str">
        <f>_xlfn.XLOOKUP(Sales_Transactions!$L1051,Table12[Employee_ID],Table12[Department],"Missing Department")</f>
        <v>Store Manager</v>
      </c>
      <c r="O1051" s="12">
        <v>2</v>
      </c>
      <c r="P1051" s="13">
        <v>541.35</v>
      </c>
      <c r="Q1051" s="12">
        <v>10</v>
      </c>
      <c r="R1051" s="13">
        <v>108.27</v>
      </c>
      <c r="S1051" s="13">
        <v>974.43</v>
      </c>
      <c r="T1051" s="13">
        <v>672.8</v>
      </c>
      <c r="U1051" s="13">
        <v>301.63</v>
      </c>
      <c r="V1051" s="12" t="s">
        <v>133</v>
      </c>
      <c r="W1051" s="12" t="s">
        <v>24</v>
      </c>
      <c r="X1051" s="12" t="s">
        <v>33</v>
      </c>
      <c r="Y1051" s="12" t="s">
        <v>2632</v>
      </c>
      <c r="Z1051" s="12" t="s">
        <v>49</v>
      </c>
    </row>
    <row r="1052" spans="1:26" x14ac:dyDescent="0.3">
      <c r="A1052" s="14" t="s">
        <v>3377</v>
      </c>
      <c r="B1052" s="15">
        <v>46004</v>
      </c>
      <c r="C1052" s="16" t="s">
        <v>2248</v>
      </c>
      <c r="D1052" s="16" t="str">
        <f>_xlfn.XLOOKUP(Sales_Transactions!$C1052,Customer!$A$2:$A$701,Customer!$B$2:$B$701,"Missing")</f>
        <v>Uma Iyer</v>
      </c>
      <c r="E1052" s="38" t="str">
        <f>_xlfn.XLOOKUP(Table14[[#This Row],[Customer_ID]],Table10[Customer_ID],Table10[Membership],"Missing Membership")</f>
        <v>Bronze</v>
      </c>
      <c r="F1052" s="14" t="s">
        <v>170</v>
      </c>
      <c r="G1052" s="16" t="str">
        <f>_xlfn.XLOOKUP(Sales_Transactions!$F1052,Products!$A$2:$A$151,Products!$B$2:$B$151,"missing product")</f>
        <v>Aachi Idli Rice 500g</v>
      </c>
      <c r="H1052" s="16" t="str">
        <f>_xlfn.XLOOKUP(Sales_Transactions!$F1052,Table9[Product_ID],Table9[Category],"Missing Catogory")</f>
        <v>Rice</v>
      </c>
      <c r="I1052" s="16" t="s">
        <v>807</v>
      </c>
      <c r="J1052" s="16" t="str">
        <f>_xlfn.XLOOKUP(Sales_Transactions!$I1052,Store!$A$2:$A$181,Store!$B$2:$B$181,"Missing Store")</f>
        <v>FreshMart Mysuru Towers</v>
      </c>
      <c r="K1052" s="16" t="str">
        <f>_xlfn.XLOOKUP(Sales_Transactions!$I1052,Store!$A$2:$A$181,Store!$D$2:$D$181,"East")</f>
        <v>South</v>
      </c>
      <c r="L1052" s="16" t="s">
        <v>216</v>
      </c>
      <c r="M1052" s="16" t="s">
        <v>6227</v>
      </c>
      <c r="N1052" s="16" t="str">
        <f>_xlfn.XLOOKUP(Sales_Transactions!$L1052,Table12[Employee_ID],Table12[Department],"Missing Department")</f>
        <v>Sales</v>
      </c>
      <c r="O1052" s="16">
        <v>4</v>
      </c>
      <c r="P1052" s="17">
        <v>225.45</v>
      </c>
      <c r="Q1052" s="16">
        <v>0</v>
      </c>
      <c r="R1052" s="17">
        <v>0</v>
      </c>
      <c r="S1052" s="17">
        <v>1037.07</v>
      </c>
      <c r="T1052" s="17">
        <v>763.6</v>
      </c>
      <c r="U1052" s="17">
        <v>273.47000000000003</v>
      </c>
      <c r="V1052" s="16" t="s">
        <v>133</v>
      </c>
      <c r="W1052" s="16" t="s">
        <v>24</v>
      </c>
      <c r="X1052" s="16" t="s">
        <v>25</v>
      </c>
      <c r="Y1052" s="16" t="s">
        <v>1278</v>
      </c>
      <c r="Z1052" s="16" t="s">
        <v>27</v>
      </c>
    </row>
    <row r="1053" spans="1:26" x14ac:dyDescent="0.3">
      <c r="A1053" s="10" t="s">
        <v>3378</v>
      </c>
      <c r="B1053" s="11">
        <v>45797</v>
      </c>
      <c r="C1053" s="12" t="s">
        <v>961</v>
      </c>
      <c r="D1053" s="12" t="str">
        <f>_xlfn.XLOOKUP(Sales_Transactions!$C1053,Customer!$A$2:$A$701,Customer!$B$2:$B$701,"Missing")</f>
        <v>Banu Iyer</v>
      </c>
      <c r="E1053" s="39" t="str">
        <f>_xlfn.XLOOKUP(Table14[[#This Row],[Customer_ID]],Table10[Customer_ID],Table10[Membership],"Missing Membership")</f>
        <v>Silver</v>
      </c>
      <c r="F1053" s="10" t="s">
        <v>502</v>
      </c>
      <c r="G1053" s="12" t="str">
        <f>_xlfn.XLOOKUP(Sales_Transactions!$F1053,Products!$A$2:$A$151,Products!$B$2:$B$151,"missing product")</f>
        <v>Coca-Cola Coffee 500g</v>
      </c>
      <c r="H1053" s="12" t="str">
        <f>_xlfn.XLOOKUP(Sales_Transactions!$F1053,Table9[Product_ID],Table9[Category],"Missing Catogory")</f>
        <v>Beverages</v>
      </c>
      <c r="I1053" s="12" t="s">
        <v>638</v>
      </c>
      <c r="J1053" s="12" t="str">
        <f>_xlfn.XLOOKUP(Sales_Transactions!$I1053,Store!$A$2:$A$181,Store!$B$2:$B$181,"Missing Store")</f>
        <v>FreshMart Erode Crossing</v>
      </c>
      <c r="K1053" s="12" t="str">
        <f>_xlfn.XLOOKUP(Sales_Transactions!$I1053,Store!$A$2:$A$181,Store!$D$2:$D$181,"East")</f>
        <v>South</v>
      </c>
      <c r="L1053" s="12" t="s">
        <v>1052</v>
      </c>
      <c r="M1053" s="12" t="s">
        <v>6150</v>
      </c>
      <c r="N1053" s="12" t="str">
        <f>_xlfn.XLOOKUP(Sales_Transactions!$L1053,Table12[Employee_ID],Table12[Department],"Missing Department")</f>
        <v>Cashier</v>
      </c>
      <c r="O1053" s="12">
        <v>4</v>
      </c>
      <c r="P1053" s="13">
        <v>503.36</v>
      </c>
      <c r="Q1053" s="12">
        <v>20</v>
      </c>
      <c r="R1053" s="13">
        <v>402.69</v>
      </c>
      <c r="S1053" s="13">
        <v>1610.75</v>
      </c>
      <c r="T1053" s="13">
        <v>1559.2</v>
      </c>
      <c r="U1053" s="13">
        <v>51.55</v>
      </c>
      <c r="V1053" s="12" t="s">
        <v>133</v>
      </c>
      <c r="W1053" s="12" t="s">
        <v>24</v>
      </c>
      <c r="X1053" s="12" t="s">
        <v>55</v>
      </c>
      <c r="Y1053" s="12" t="s">
        <v>2766</v>
      </c>
      <c r="Z1053" s="12" t="s">
        <v>49</v>
      </c>
    </row>
    <row r="1054" spans="1:26" x14ac:dyDescent="0.3">
      <c r="A1054" s="14" t="s">
        <v>3383</v>
      </c>
      <c r="B1054" s="15">
        <v>45769</v>
      </c>
      <c r="C1054" s="16" t="s">
        <v>3384</v>
      </c>
      <c r="D1054" s="16" t="str">
        <f>_xlfn.XLOOKUP(Sales_Transactions!$C1054,Customer!$A$2:$A$701,Customer!$B$2:$B$701,"Missing")</f>
        <v>Hari Kumar</v>
      </c>
      <c r="E1054" s="38" t="str">
        <f>_xlfn.XLOOKUP(Table14[[#This Row],[Customer_ID]],Table10[Customer_ID],Table10[Membership],"Missing Membership")</f>
        <v>Silver</v>
      </c>
      <c r="F1054" s="14" t="s">
        <v>1648</v>
      </c>
      <c r="G1054" s="16" t="str">
        <f>_xlfn.XLOOKUP(Sales_Transactions!$F1054,Products!$A$2:$A$151,Products!$B$2:$B$151,"missing product")</f>
        <v>Patanjali Shampoo 2kg</v>
      </c>
      <c r="H1054" s="16" t="str">
        <f>_xlfn.XLOOKUP(Sales_Transactions!$F1054,Table9[Product_ID],Table9[Category],"Missing Catogory")</f>
        <v>Personal Care</v>
      </c>
      <c r="I1054" s="16" t="s">
        <v>1889</v>
      </c>
      <c r="J1054" s="16" t="str">
        <f>_xlfn.XLOOKUP(Sales_Transactions!$I1054,Store!$A$2:$A$181,Store!$B$2:$B$181,"Missing Store")</f>
        <v>FreshMart Jaipur Hub</v>
      </c>
      <c r="K1054" s="16" t="str">
        <f>_xlfn.XLOOKUP(Sales_Transactions!$I1054,Store!$A$2:$A$181,Store!$D$2:$D$181,"East")</f>
        <v>North</v>
      </c>
      <c r="L1054" s="16" t="s">
        <v>527</v>
      </c>
      <c r="M1054" s="16" t="s">
        <v>6173</v>
      </c>
      <c r="N1054" s="16" t="str">
        <f>_xlfn.XLOOKUP(Sales_Transactions!$L1054,Table12[Employee_ID],Table12[Department],"Missing Department")</f>
        <v>Operations</v>
      </c>
      <c r="O1054" s="16">
        <v>3</v>
      </c>
      <c r="P1054" s="17">
        <v>232.2</v>
      </c>
      <c r="Q1054" s="16">
        <v>20</v>
      </c>
      <c r="R1054" s="17">
        <v>139.32</v>
      </c>
      <c r="S1054" s="17">
        <v>557.28</v>
      </c>
      <c r="T1054" s="17">
        <v>482.94</v>
      </c>
      <c r="U1054" s="17">
        <v>74.34</v>
      </c>
      <c r="V1054" s="16" t="s">
        <v>133</v>
      </c>
      <c r="W1054" s="16" t="s">
        <v>24</v>
      </c>
      <c r="X1054" s="16" t="s">
        <v>25</v>
      </c>
      <c r="Y1054" s="16" t="s">
        <v>1875</v>
      </c>
      <c r="Z1054" s="16" t="s">
        <v>49</v>
      </c>
    </row>
    <row r="1055" spans="1:26" x14ac:dyDescent="0.3">
      <c r="A1055" s="10" t="s">
        <v>3385</v>
      </c>
      <c r="B1055" s="11">
        <v>46004</v>
      </c>
      <c r="C1055" s="12" t="s">
        <v>1016</v>
      </c>
      <c r="D1055" s="12" t="str">
        <f>_xlfn.XLOOKUP(Sales_Transactions!$C1055,Customer!$A$2:$A$701,Customer!$B$2:$B$701,"Missing")</f>
        <v>Bharath Devi</v>
      </c>
      <c r="E1055" s="39" t="str">
        <f>_xlfn.XLOOKUP(Table14[[#This Row],[Customer_ID]],Table10[Customer_ID],Table10[Membership],"Missing Membership")</f>
        <v>Gold</v>
      </c>
      <c r="F1055" s="10" t="s">
        <v>548</v>
      </c>
      <c r="G1055" s="12" t="str">
        <f>_xlfn.XLOOKUP(Sales_Transactions!$F1055,Products!$A$2:$A$151,Products!$B$2:$B$151,"missing product")</f>
        <v>Local Farm Fresh Fruits Combo</v>
      </c>
      <c r="H1055" s="12" t="str">
        <f>_xlfn.XLOOKUP(Sales_Transactions!$F1055,Table9[Product_ID],Table9[Category],"Missing Catogory")</f>
        <v>Fruits</v>
      </c>
      <c r="I1055" s="12" t="s">
        <v>549</v>
      </c>
      <c r="J1055" s="12" t="str">
        <f>_xlfn.XLOOKUP(Sales_Transactions!$I1055,Store!$A$2:$A$181,Store!$B$2:$B$181,"Missing Store")</f>
        <v>FreshMart Mysuru Bypass</v>
      </c>
      <c r="K1055" s="12" t="str">
        <f>_xlfn.XLOOKUP(Sales_Transactions!$I1055,Store!$A$2:$A$181,Store!$D$2:$D$181,"East")</f>
        <v>South</v>
      </c>
      <c r="L1055" s="12" t="s">
        <v>1442</v>
      </c>
      <c r="M1055" s="12" t="s">
        <v>6301</v>
      </c>
      <c r="N1055" s="12" t="str">
        <f>_xlfn.XLOOKUP(Sales_Transactions!$L1055,Table12[Employee_ID],Table12[Department],"Missing Department")</f>
        <v>Operations</v>
      </c>
      <c r="O1055" s="12">
        <v>6</v>
      </c>
      <c r="P1055" s="13">
        <v>242.93</v>
      </c>
      <c r="Q1055" s="12">
        <v>0</v>
      </c>
      <c r="R1055" s="13">
        <v>0</v>
      </c>
      <c r="S1055" s="13">
        <v>1676.22</v>
      </c>
      <c r="T1055" s="13">
        <v>1093.02</v>
      </c>
      <c r="U1055" s="13">
        <v>583.20000000000005</v>
      </c>
      <c r="V1055" s="12" t="s">
        <v>133</v>
      </c>
      <c r="W1055" s="12" t="s">
        <v>24</v>
      </c>
      <c r="X1055" s="12" t="s">
        <v>25</v>
      </c>
      <c r="Y1055" s="12" t="s">
        <v>2296</v>
      </c>
      <c r="Z1055" s="12" t="s">
        <v>27</v>
      </c>
    </row>
    <row r="1056" spans="1:26" x14ac:dyDescent="0.3">
      <c r="A1056" s="14" t="s">
        <v>3388</v>
      </c>
      <c r="B1056" s="15">
        <v>45983</v>
      </c>
      <c r="C1056" s="16" t="s">
        <v>3222</v>
      </c>
      <c r="D1056" s="16" t="str">
        <f>_xlfn.XLOOKUP(Sales_Transactions!$C1056,Customer!$A$2:$A$701,Customer!$B$2:$B$701,"Missing")</f>
        <v>Yamuna Mudaliar</v>
      </c>
      <c r="E1056" s="38" t="str">
        <f>_xlfn.XLOOKUP(Table14[[#This Row],[Customer_ID]],Table10[Customer_ID],Table10[Membership],"Missing Membership")</f>
        <v>Silver</v>
      </c>
      <c r="F1056" s="14" t="s">
        <v>237</v>
      </c>
      <c r="G1056" s="16" t="str">
        <f>_xlfn.XLOOKUP(Sales_Transactions!$F1056,Products!$A$2:$A$151,Products!$B$2:$B$151,"missing product")</f>
        <v>Harvest Gold Rusk 1kg</v>
      </c>
      <c r="H1056" s="16" t="str">
        <f>_xlfn.XLOOKUP(Sales_Transactions!$F1056,Table9[Product_ID],Table9[Category],"Missing Catogory")</f>
        <v>Bakery</v>
      </c>
      <c r="I1056" s="16" t="s">
        <v>327</v>
      </c>
      <c r="J1056" s="16" t="str">
        <f>_xlfn.XLOOKUP(Sales_Transactions!$I1056,Store!$A$2:$A$181,Store!$B$2:$B$181,"Missing Store")</f>
        <v>FreshMart Chennai Gardens</v>
      </c>
      <c r="K1056" s="16" t="str">
        <f>_xlfn.XLOOKUP(Sales_Transactions!$I1056,Store!$A$2:$A$181,Store!$D$2:$D$181,"East")</f>
        <v>South</v>
      </c>
      <c r="L1056" s="16" t="s">
        <v>328</v>
      </c>
      <c r="M1056" s="16" t="s">
        <v>6225</v>
      </c>
      <c r="N1056" s="16" t="str">
        <f>_xlfn.XLOOKUP(Sales_Transactions!$L1056,Table12[Employee_ID],Table12[Department],"Missing Department")</f>
        <v>Cashier</v>
      </c>
      <c r="O1056" s="16">
        <v>5</v>
      </c>
      <c r="P1056" s="17">
        <v>541.35</v>
      </c>
      <c r="Q1056" s="16">
        <v>5</v>
      </c>
      <c r="R1056" s="17">
        <v>135.34</v>
      </c>
      <c r="S1056" s="17">
        <v>2957.12</v>
      </c>
      <c r="T1056" s="17">
        <v>1682</v>
      </c>
      <c r="U1056" s="17">
        <v>1275.1199999999999</v>
      </c>
      <c r="V1056" s="16" t="s">
        <v>133</v>
      </c>
      <c r="W1056" s="16" t="s">
        <v>24</v>
      </c>
      <c r="X1056" s="16" t="s">
        <v>25</v>
      </c>
      <c r="Y1056" s="16" t="s">
        <v>3206</v>
      </c>
      <c r="Z1056" s="16" t="s">
        <v>27</v>
      </c>
    </row>
    <row r="1057" spans="1:26" x14ac:dyDescent="0.3">
      <c r="A1057" s="10" t="s">
        <v>3391</v>
      </c>
      <c r="B1057" s="11">
        <v>45940</v>
      </c>
      <c r="C1057" s="12" t="s">
        <v>3392</v>
      </c>
      <c r="D1057" s="12" t="str">
        <f>_xlfn.XLOOKUP(Sales_Transactions!$C1057,Customer!$A$2:$A$701,Customer!$B$2:$B$701,"Missing")</f>
        <v>Umesh Nair</v>
      </c>
      <c r="E1057" s="39" t="str">
        <f>_xlfn.XLOOKUP(Table14[[#This Row],[Customer_ID]],Table10[Customer_ID],Table10[Membership],"Missing Membership")</f>
        <v>Silver</v>
      </c>
      <c r="F1057" s="10" t="s">
        <v>1381</v>
      </c>
      <c r="G1057" s="12" t="str">
        <f>_xlfn.XLOOKUP(Sales_Transactions!$F1057,Products!$A$2:$A$151,Products!$B$2:$B$151,"missing product")</f>
        <v>Parle Chocolates 500g</v>
      </c>
      <c r="H1057" s="12" t="str">
        <f>_xlfn.XLOOKUP(Sales_Transactions!$F1057,Table9[Product_ID],Table9[Category],"Missing Catogory")</f>
        <v>Snacks</v>
      </c>
      <c r="I1057" s="12" t="s">
        <v>85</v>
      </c>
      <c r="J1057" s="12" t="str">
        <f>_xlfn.XLOOKUP(Sales_Transactions!$I1057,Store!$A$2:$A$181,Store!$B$2:$B$181,"Missing Store")</f>
        <v>FreshMart Salem Crossing</v>
      </c>
      <c r="K1057" s="12" t="str">
        <f>_xlfn.XLOOKUP(Sales_Transactions!$I1057,Store!$A$2:$A$181,Store!$D$2:$D$181,"East")</f>
        <v>South</v>
      </c>
      <c r="L1057" s="12" t="s">
        <v>2196</v>
      </c>
      <c r="M1057" s="12" t="s">
        <v>6224</v>
      </c>
      <c r="N1057" s="12" t="str">
        <f>_xlfn.XLOOKUP(Sales_Transactions!$L1057,Table12[Employee_ID],Table12[Department],"Missing Department")</f>
        <v>Cashier</v>
      </c>
      <c r="O1057" s="12">
        <v>3</v>
      </c>
      <c r="P1057" s="13">
        <v>317.99</v>
      </c>
      <c r="Q1057" s="12">
        <v>0</v>
      </c>
      <c r="R1057" s="13">
        <v>0</v>
      </c>
      <c r="S1057" s="13">
        <v>953.97</v>
      </c>
      <c r="T1057" s="13">
        <v>705.15</v>
      </c>
      <c r="U1057" s="13">
        <v>248.82</v>
      </c>
      <c r="V1057" s="12" t="s">
        <v>133</v>
      </c>
      <c r="W1057" s="12" t="s">
        <v>24</v>
      </c>
      <c r="X1057" s="12" t="s">
        <v>25</v>
      </c>
      <c r="Y1057" s="12" t="s">
        <v>3393</v>
      </c>
      <c r="Z1057" s="12" t="s">
        <v>49</v>
      </c>
    </row>
    <row r="1058" spans="1:26" x14ac:dyDescent="0.3">
      <c r="A1058" s="14" t="s">
        <v>3394</v>
      </c>
      <c r="B1058" s="15">
        <v>45945</v>
      </c>
      <c r="C1058" s="16" t="s">
        <v>1944</v>
      </c>
      <c r="D1058" s="16" t="str">
        <f>_xlfn.XLOOKUP(Sales_Transactions!$C1058,Customer!$A$2:$A$701,Customer!$B$2:$B$701,"Missing")</f>
        <v>Jaya Naicker</v>
      </c>
      <c r="E1058" s="38" t="str">
        <f>_xlfn.XLOOKUP(Table14[[#This Row],[Customer_ID]],Table10[Customer_ID],Table10[Membership],"Missing Membership")</f>
        <v>Gold</v>
      </c>
      <c r="F1058" s="14" t="s">
        <v>492</v>
      </c>
      <c r="G1058" s="16" t="str">
        <f>_xlfn.XLOOKUP(Sales_Transactions!$F1058,Products!$A$2:$A$151,Products!$B$2:$B$151,"missing product")</f>
        <v>Aavin Cheese 200g</v>
      </c>
      <c r="H1058" s="16" t="str">
        <f>_xlfn.XLOOKUP(Sales_Transactions!$F1058,Table9[Product_ID],Table9[Category],"Missing Catogory")</f>
        <v>Dairy</v>
      </c>
      <c r="I1058" s="16" t="s">
        <v>2005</v>
      </c>
      <c r="J1058" s="16" t="str">
        <f>_xlfn.XLOOKUP(Sales_Transactions!$I1058,Store!$A$2:$A$181,Store!$B$2:$B$181,"Missing Store")</f>
        <v>FreshMart Surat Junction</v>
      </c>
      <c r="K1058" s="16" t="str">
        <f>_xlfn.XLOOKUP(Sales_Transactions!$I1058,Store!$A$2:$A$181,Store!$D$2:$D$181,"East")</f>
        <v>West</v>
      </c>
      <c r="L1058" s="16" t="s">
        <v>1169</v>
      </c>
      <c r="M1058" s="16" t="s">
        <v>6141</v>
      </c>
      <c r="N1058" s="16" t="str">
        <f>_xlfn.XLOOKUP(Sales_Transactions!$L1058,Table12[Employee_ID],Table12[Department],"Missing Department")</f>
        <v>Inventory</v>
      </c>
      <c r="O1058" s="16">
        <v>4</v>
      </c>
      <c r="P1058" s="17">
        <v>259.32</v>
      </c>
      <c r="Q1058" s="16">
        <v>10</v>
      </c>
      <c r="R1058" s="17">
        <v>103.73</v>
      </c>
      <c r="S1058" s="17">
        <v>933.55</v>
      </c>
      <c r="T1058" s="17">
        <v>764.8</v>
      </c>
      <c r="U1058" s="17">
        <v>168.75</v>
      </c>
      <c r="V1058" s="16" t="s">
        <v>133</v>
      </c>
      <c r="W1058" s="16" t="s">
        <v>24</v>
      </c>
      <c r="X1058" s="16" t="s">
        <v>25</v>
      </c>
      <c r="Y1058" s="16" t="s">
        <v>2074</v>
      </c>
      <c r="Z1058" s="16" t="s">
        <v>49</v>
      </c>
    </row>
    <row r="1059" spans="1:26" x14ac:dyDescent="0.3">
      <c r="A1059" s="10" t="s">
        <v>3395</v>
      </c>
      <c r="B1059" s="11">
        <v>45973</v>
      </c>
      <c r="C1059" s="12" t="s">
        <v>3020</v>
      </c>
      <c r="D1059" s="12" t="str">
        <f>_xlfn.XLOOKUP(Sales_Transactions!$C1059,Customer!$A$2:$A$701,Customer!$B$2:$B$701,"Missing")</f>
        <v>Sanjay Chandran</v>
      </c>
      <c r="E1059" s="39" t="str">
        <f>_xlfn.XLOOKUP(Table14[[#This Row],[Customer_ID]],Table10[Customer_ID],Table10[Membership],"Missing Membership")</f>
        <v>Bronze</v>
      </c>
      <c r="F1059" s="10" t="s">
        <v>744</v>
      </c>
      <c r="G1059" s="12" t="str">
        <f>_xlfn.XLOOKUP(Sales_Transactions!$F1059,Products!$A$2:$A$151,Products!$B$2:$B$151,"missing product")</f>
        <v>Britannia Rusk 1L</v>
      </c>
      <c r="H1059" s="12" t="str">
        <f>_xlfn.XLOOKUP(Sales_Transactions!$F1059,Table9[Product_ID],Table9[Category],"Missing Catogory")</f>
        <v>Bakery</v>
      </c>
      <c r="I1059" s="12" t="s">
        <v>1412</v>
      </c>
      <c r="J1059" s="12" t="str">
        <f>_xlfn.XLOOKUP(Sales_Transactions!$I1059,Store!$A$2:$A$181,Store!$B$2:$B$181,"Missing Store")</f>
        <v>FreshMart Kochi Square</v>
      </c>
      <c r="K1059" s="12" t="str">
        <f>_xlfn.XLOOKUP(Sales_Transactions!$I1059,Store!$A$2:$A$181,Store!$D$2:$D$181,"East")</f>
        <v>South</v>
      </c>
      <c r="L1059" s="12" t="s">
        <v>1825</v>
      </c>
      <c r="M1059" s="12" t="s">
        <v>6393</v>
      </c>
      <c r="N1059" s="12" t="str">
        <f>_xlfn.XLOOKUP(Sales_Transactions!$L1059,Table12[Employee_ID],Table12[Department],"Missing Department")</f>
        <v>Billing</v>
      </c>
      <c r="O1059" s="12">
        <v>3</v>
      </c>
      <c r="P1059" s="13">
        <v>168.36</v>
      </c>
      <c r="Q1059" s="12">
        <v>5</v>
      </c>
      <c r="R1059" s="13">
        <v>25.25</v>
      </c>
      <c r="S1059" s="13">
        <v>479.83</v>
      </c>
      <c r="T1059" s="13">
        <v>306.69</v>
      </c>
      <c r="U1059" s="13">
        <v>173.14</v>
      </c>
      <c r="V1059" s="12" t="s">
        <v>133</v>
      </c>
      <c r="W1059" s="12" t="s">
        <v>24</v>
      </c>
      <c r="X1059" s="12" t="s">
        <v>25</v>
      </c>
      <c r="Y1059" s="12" t="s">
        <v>2021</v>
      </c>
      <c r="Z1059" s="12" t="s">
        <v>49</v>
      </c>
    </row>
    <row r="1060" spans="1:26" x14ac:dyDescent="0.3">
      <c r="A1060" s="14" t="s">
        <v>3398</v>
      </c>
      <c r="B1060" s="15">
        <v>45983</v>
      </c>
      <c r="C1060" s="16" t="s">
        <v>3199</v>
      </c>
      <c r="D1060" s="16" t="str">
        <f>_xlfn.XLOOKUP(Sales_Transactions!$C1060,Customer!$A$2:$A$701,Customer!$B$2:$B$701,"Missing")</f>
        <v>Vijay Chandran</v>
      </c>
      <c r="E1060" s="38" t="str">
        <f>_xlfn.XLOOKUP(Table14[[#This Row],[Customer_ID]],Table10[Customer_ID],Table10[Membership],"Missing Membership")</f>
        <v>Gold</v>
      </c>
      <c r="F1060" s="14" t="s">
        <v>308</v>
      </c>
      <c r="G1060" s="16" t="str">
        <f>_xlfn.XLOOKUP(Sales_Transactions!$F1060,Products!$A$2:$A$151,Products!$B$2:$B$151,"missing product")</f>
        <v>Britannia Cookies 200g</v>
      </c>
      <c r="H1060" s="16" t="str">
        <f>_xlfn.XLOOKUP(Sales_Transactions!$F1060,Table9[Product_ID],Table9[Category],"Missing Catogory")</f>
        <v>Bakery</v>
      </c>
      <c r="I1060" s="16" t="s">
        <v>1889</v>
      </c>
      <c r="J1060" s="16" t="str">
        <f>_xlfn.XLOOKUP(Sales_Transactions!$I1060,Store!$A$2:$A$181,Store!$B$2:$B$181,"Missing Store")</f>
        <v>FreshMart Jaipur Hub</v>
      </c>
      <c r="K1060" s="16" t="str">
        <f>_xlfn.XLOOKUP(Sales_Transactions!$I1060,Store!$A$2:$A$181,Store!$D$2:$D$181,"East")</f>
        <v>North</v>
      </c>
      <c r="L1060" s="16" t="s">
        <v>2597</v>
      </c>
      <c r="M1060" s="16" t="s">
        <v>5586</v>
      </c>
      <c r="N1060" s="16" t="str">
        <f>_xlfn.XLOOKUP(Sales_Transactions!$L1060,Table12[Employee_ID],Table12[Department],"Missing Department")</f>
        <v>Sales</v>
      </c>
      <c r="O1060" s="16">
        <v>8</v>
      </c>
      <c r="P1060" s="17">
        <v>495.59</v>
      </c>
      <c r="Q1060" s="16">
        <v>20</v>
      </c>
      <c r="R1060" s="17">
        <v>792.94</v>
      </c>
      <c r="S1060" s="17">
        <v>3647.55</v>
      </c>
      <c r="T1060" s="17">
        <v>2263.04</v>
      </c>
      <c r="U1060" s="17">
        <v>1384.51</v>
      </c>
      <c r="V1060" s="16" t="s">
        <v>133</v>
      </c>
      <c r="W1060" s="16" t="s">
        <v>24</v>
      </c>
      <c r="X1060" s="16" t="s">
        <v>25</v>
      </c>
      <c r="Y1060" s="16" t="s">
        <v>640</v>
      </c>
      <c r="Z1060" s="16" t="s">
        <v>27</v>
      </c>
    </row>
    <row r="1061" spans="1:26" x14ac:dyDescent="0.3">
      <c r="A1061" s="10" t="s">
        <v>3401</v>
      </c>
      <c r="B1061" s="11">
        <v>45942</v>
      </c>
      <c r="C1061" s="12" t="s">
        <v>819</v>
      </c>
      <c r="D1061" s="12" t="str">
        <f>_xlfn.XLOOKUP(Sales_Transactions!$C1061,Customer!$A$2:$A$701,Customer!$B$2:$B$701,"Missing")</f>
        <v>Banu Sharma</v>
      </c>
      <c r="E1061" s="39" t="str">
        <f>_xlfn.XLOOKUP(Table14[[#This Row],[Customer_ID]],Table10[Customer_ID],Table10[Membership],"Missing Membership")</f>
        <v>Bronze</v>
      </c>
      <c r="F1061" s="10" t="s">
        <v>59</v>
      </c>
      <c r="G1061" s="12" t="str">
        <f>_xlfn.XLOOKUP(Sales_Transactions!$F1061,Products!$A$2:$A$151,Products!$B$2:$B$151,"missing product")</f>
        <v>Nescafe Coffee Pack</v>
      </c>
      <c r="H1061" s="12" t="str">
        <f>_xlfn.XLOOKUP(Sales_Transactions!$F1061,Table9[Product_ID],Table9[Category],"Missing Catogory")</f>
        <v>Beverages</v>
      </c>
      <c r="I1061" s="12" t="s">
        <v>1901</v>
      </c>
      <c r="J1061" s="12" t="str">
        <f>_xlfn.XLOOKUP(Sales_Transactions!$I1061,Store!$A$2:$A$181,Store!$B$2:$B$181,"Missing Store")</f>
        <v>FreshMart Ahmedabad Heights</v>
      </c>
      <c r="K1061" s="12" t="str">
        <f>_xlfn.XLOOKUP(Sales_Transactions!$I1061,Store!$A$2:$A$181,Store!$D$2:$D$181,"East")</f>
        <v>West</v>
      </c>
      <c r="L1061" s="12" t="s">
        <v>1100</v>
      </c>
      <c r="M1061" s="12" t="s">
        <v>6409</v>
      </c>
      <c r="N1061" s="12" t="str">
        <f>_xlfn.XLOOKUP(Sales_Transactions!$L1061,Table12[Employee_ID],Table12[Department],"Missing Department")</f>
        <v>Inventory</v>
      </c>
      <c r="O1061" s="12">
        <v>3</v>
      </c>
      <c r="P1061" s="13">
        <v>342.46</v>
      </c>
      <c r="Q1061" s="12">
        <v>10</v>
      </c>
      <c r="R1061" s="13">
        <v>102.74</v>
      </c>
      <c r="S1061" s="13">
        <v>1063.3399999999999</v>
      </c>
      <c r="T1061" s="13">
        <v>815.34</v>
      </c>
      <c r="U1061" s="13">
        <v>248</v>
      </c>
      <c r="V1061" s="12" t="s">
        <v>133</v>
      </c>
      <c r="W1061" s="12" t="s">
        <v>24</v>
      </c>
      <c r="X1061" s="12" t="s">
        <v>25</v>
      </c>
      <c r="Y1061" s="12" t="s">
        <v>3402</v>
      </c>
      <c r="Z1061" s="12" t="s">
        <v>27</v>
      </c>
    </row>
    <row r="1062" spans="1:26" x14ac:dyDescent="0.3">
      <c r="A1062" s="14" t="s">
        <v>3411</v>
      </c>
      <c r="B1062" s="15">
        <v>46037</v>
      </c>
      <c r="C1062" s="16" t="s">
        <v>1348</v>
      </c>
      <c r="D1062" s="16" t="str">
        <f>_xlfn.XLOOKUP(Sales_Transactions!$C1062,Customer!$A$2:$A$701,Customer!$B$2:$B$701,"Missing")</f>
        <v>Padma Naicker</v>
      </c>
      <c r="E1062" s="38" t="str">
        <f>_xlfn.XLOOKUP(Table14[[#This Row],[Customer_ID]],Table10[Customer_ID],Table10[Membership],"Missing Membership")</f>
        <v>Silver</v>
      </c>
      <c r="F1062" s="14" t="s">
        <v>44</v>
      </c>
      <c r="G1062" s="16" t="str">
        <f>_xlfn.XLOOKUP(Sales_Transactions!$F1062,Products!$A$2:$A$151,Products!$B$2:$B$151,"missing product")</f>
        <v>Britannia Buns 2kg</v>
      </c>
      <c r="H1062" s="16" t="str">
        <f>_xlfn.XLOOKUP(Sales_Transactions!$F1062,Table9[Product_ID],Table9[Category],"Missing Catogory")</f>
        <v>Bakery</v>
      </c>
      <c r="I1062" s="16" t="s">
        <v>1322</v>
      </c>
      <c r="J1062" s="16" t="str">
        <f>_xlfn.XLOOKUP(Sales_Transactions!$I1062,Store!$A$2:$A$181,Store!$B$2:$B$181,"Missing Store")</f>
        <v>FreshMart Madurai Point</v>
      </c>
      <c r="K1062" s="16" t="str">
        <f>_xlfn.XLOOKUP(Sales_Transactions!$I1062,Store!$A$2:$A$181,Store!$D$2:$D$181,"East")</f>
        <v>South</v>
      </c>
      <c r="L1062" s="16" t="s">
        <v>2867</v>
      </c>
      <c r="M1062" s="16" t="s">
        <v>7267</v>
      </c>
      <c r="N1062" s="16" t="str">
        <f>_xlfn.XLOOKUP(Sales_Transactions!$L1062,Table12[Employee_ID],Table12[Department],"Missing Department")</f>
        <v>Cashier</v>
      </c>
      <c r="O1062" s="16">
        <v>1</v>
      </c>
      <c r="P1062" s="17">
        <v>398.25</v>
      </c>
      <c r="Q1062" s="16">
        <v>15</v>
      </c>
      <c r="R1062" s="17">
        <v>59.74</v>
      </c>
      <c r="S1062" s="17">
        <v>338.51</v>
      </c>
      <c r="T1062" s="17">
        <v>236.54</v>
      </c>
      <c r="U1062" s="17">
        <v>101.97</v>
      </c>
      <c r="V1062" s="16" t="s">
        <v>133</v>
      </c>
      <c r="W1062" s="16" t="s">
        <v>24</v>
      </c>
      <c r="X1062" s="16" t="s">
        <v>25</v>
      </c>
      <c r="Y1062" s="16" t="s">
        <v>2339</v>
      </c>
      <c r="Z1062" s="16" t="s">
        <v>49</v>
      </c>
    </row>
    <row r="1063" spans="1:26" x14ac:dyDescent="0.3">
      <c r="A1063" s="10" t="s">
        <v>3412</v>
      </c>
      <c r="B1063" s="11">
        <v>45807</v>
      </c>
      <c r="C1063" s="12" t="s">
        <v>1491</v>
      </c>
      <c r="D1063" s="12" t="str">
        <f>_xlfn.XLOOKUP(Sales_Transactions!$C1063,Customer!$A$2:$A$701,Customer!$B$2:$B$701,"Missing")</f>
        <v>Hari Sharma</v>
      </c>
      <c r="E1063" s="39" t="str">
        <f>_xlfn.XLOOKUP(Table14[[#This Row],[Customer_ID]],Table10[Customer_ID],Table10[Membership],"Missing Membership")</f>
        <v>Silver</v>
      </c>
      <c r="F1063" s="10" t="s">
        <v>101</v>
      </c>
      <c r="G1063" s="12" t="str">
        <f>_xlfn.XLOOKUP(Sales_Transactions!$F1063,Products!$A$2:$A$151,Products!$B$2:$B$151,"missing product")</f>
        <v>Milky Mist Curd 1kg</v>
      </c>
      <c r="H1063" s="12" t="str">
        <f>_xlfn.XLOOKUP(Sales_Transactions!$F1063,Table9[Product_ID],Table9[Category],"Missing Catogory")</f>
        <v>Dairy</v>
      </c>
      <c r="I1063" s="12" t="s">
        <v>616</v>
      </c>
      <c r="J1063" s="12" t="str">
        <f>_xlfn.XLOOKUP(Sales_Transactions!$I1063,Store!$A$2:$A$181,Store!$B$2:$B$181,"Missing Store")</f>
        <v>FreshMart Bengaluru Plaza</v>
      </c>
      <c r="K1063" s="12" t="str">
        <f>_xlfn.XLOOKUP(Sales_Transactions!$I1063,Store!$A$2:$A$181,Store!$D$2:$D$181,"East")</f>
        <v>South</v>
      </c>
      <c r="L1063" s="12" t="s">
        <v>239</v>
      </c>
      <c r="M1063" s="12" t="s">
        <v>6235</v>
      </c>
      <c r="N1063" s="12" t="str">
        <f>_xlfn.XLOOKUP(Sales_Transactions!$L1063,Table12[Employee_ID],Table12[Department],"Missing Department")</f>
        <v>Sales</v>
      </c>
      <c r="O1063" s="12">
        <v>2</v>
      </c>
      <c r="P1063" s="13">
        <v>434.65</v>
      </c>
      <c r="Q1063" s="12">
        <v>20</v>
      </c>
      <c r="R1063" s="13">
        <v>173.86</v>
      </c>
      <c r="S1063" s="12" t="s">
        <v>3413</v>
      </c>
      <c r="T1063" s="13">
        <v>703.26</v>
      </c>
      <c r="U1063" s="13">
        <v>-7.82</v>
      </c>
      <c r="V1063" s="12" t="s">
        <v>133</v>
      </c>
      <c r="W1063" s="12" t="s">
        <v>24</v>
      </c>
      <c r="X1063" s="12" t="s">
        <v>25</v>
      </c>
      <c r="Y1063" s="12" t="s">
        <v>1262</v>
      </c>
      <c r="Z1063" s="12" t="s">
        <v>49</v>
      </c>
    </row>
    <row r="1064" spans="1:26" x14ac:dyDescent="0.3">
      <c r="A1064" s="14" t="s">
        <v>3418</v>
      </c>
      <c r="B1064" s="15">
        <v>45943</v>
      </c>
      <c r="C1064" s="16" t="s">
        <v>3419</v>
      </c>
      <c r="D1064" s="16" t="str">
        <f>_xlfn.XLOOKUP(Sales_Transactions!$C1064,Customer!$A$2:$A$701,Customer!$B$2:$B$701,"Missing")</f>
        <v>Ilango Mudaliar</v>
      </c>
      <c r="E1064" s="38" t="str">
        <f>_xlfn.XLOOKUP(Table14[[#This Row],[Customer_ID]],Table10[Customer_ID],Table10[Membership],"Missing Membership")</f>
        <v>Bronze</v>
      </c>
      <c r="F1064" s="14" t="s">
        <v>944</v>
      </c>
      <c r="G1064" s="16" t="str">
        <f>_xlfn.XLOOKUP(Sales_Transactions!$F1064,Products!$A$2:$A$151,Products!$B$2:$B$151,"missing product")</f>
        <v>Cadbury Namkeen Combo</v>
      </c>
      <c r="H1064" s="16" t="str">
        <f>_xlfn.XLOOKUP(Sales_Transactions!$F1064,Table9[Product_ID],Table9[Category],"Missing Catogory")</f>
        <v>Snacks</v>
      </c>
      <c r="I1064" s="16" t="s">
        <v>125</v>
      </c>
      <c r="J1064" s="16" t="str">
        <f>_xlfn.XLOOKUP(Sales_Transactions!$I1064,Store!$A$2:$A$181,Store!$B$2:$B$181,"Missing Store")</f>
        <v>FreshMart Salem Main Road</v>
      </c>
      <c r="K1064" s="16" t="str">
        <f>_xlfn.XLOOKUP(Sales_Transactions!$I1064,Store!$A$2:$A$181,Store!$D$2:$D$181,"East")</f>
        <v>South</v>
      </c>
      <c r="L1064" s="16" t="s">
        <v>778</v>
      </c>
      <c r="M1064" s="16" t="s">
        <v>4680</v>
      </c>
      <c r="N1064" s="16" t="str">
        <f>_xlfn.XLOOKUP(Sales_Transactions!$L1064,Table12[Employee_ID],Table12[Department],"Missing Department")</f>
        <v>Cashier</v>
      </c>
      <c r="O1064" s="16">
        <v>3</v>
      </c>
      <c r="P1064" s="17">
        <v>333.54</v>
      </c>
      <c r="Q1064" s="16">
        <v>5</v>
      </c>
      <c r="R1064" s="17">
        <v>50.03</v>
      </c>
      <c r="S1064" s="17">
        <v>950.59</v>
      </c>
      <c r="T1064" s="17">
        <v>715.29</v>
      </c>
      <c r="U1064" s="17">
        <v>235.3</v>
      </c>
      <c r="V1064" s="16" t="s">
        <v>133</v>
      </c>
      <c r="W1064" s="16" t="s">
        <v>24</v>
      </c>
      <c r="X1064" s="16" t="s">
        <v>25</v>
      </c>
      <c r="Y1064" s="16" t="s">
        <v>3420</v>
      </c>
      <c r="Z1064" s="16" t="s">
        <v>49</v>
      </c>
    </row>
    <row r="1065" spans="1:26" x14ac:dyDescent="0.3">
      <c r="A1065" s="10" t="s">
        <v>3426</v>
      </c>
      <c r="B1065" s="11">
        <v>45943</v>
      </c>
      <c r="C1065" s="12" t="s">
        <v>1772</v>
      </c>
      <c r="D1065" s="12" t="str">
        <f>_xlfn.XLOOKUP(Sales_Transactions!$C1065,Customer!$A$2:$A$701,Customer!$B$2:$B$701,"Missing")</f>
        <v>Naveen Achari</v>
      </c>
      <c r="E1065" s="39" t="str">
        <f>_xlfn.XLOOKUP(Table14[[#This Row],[Customer_ID]],Table10[Customer_ID],Table10[Membership],"Missing Membership")</f>
        <v>Gold</v>
      </c>
      <c r="F1065" s="10" t="s">
        <v>231</v>
      </c>
      <c r="G1065" s="12" t="str">
        <f>_xlfn.XLOOKUP(Sales_Transactions!$F1065,Products!$A$2:$A$151,Products!$B$2:$B$151,"missing product")</f>
        <v>Cadbury Chips 1kg</v>
      </c>
      <c r="H1065" s="12" t="str">
        <f>_xlfn.XLOOKUP(Sales_Transactions!$F1065,Table9[Product_ID],Table9[Category],"Missing Catogory")</f>
        <v>Snacks</v>
      </c>
      <c r="I1065" s="12" t="s">
        <v>905</v>
      </c>
      <c r="J1065" s="12" t="str">
        <f>_xlfn.XLOOKUP(Sales_Transactions!$I1065,Store!$A$2:$A$181,Store!$B$2:$B$181,"Missing Store")</f>
        <v>FreshMart Madurai Circle</v>
      </c>
      <c r="K1065" s="12" t="str">
        <f>_xlfn.XLOOKUP(Sales_Transactions!$I1065,Store!$A$2:$A$181,Store!$D$2:$D$181,"East")</f>
        <v>South</v>
      </c>
      <c r="L1065" s="12" t="s">
        <v>906</v>
      </c>
      <c r="M1065" s="12" t="s">
        <v>6179</v>
      </c>
      <c r="N1065" s="12" t="str">
        <f>_xlfn.XLOOKUP(Sales_Transactions!$L1065,Table12[Employee_ID],Table12[Department],"Missing Department")</f>
        <v>Sales</v>
      </c>
      <c r="O1065" s="12">
        <v>4</v>
      </c>
      <c r="P1065" s="13">
        <v>420.54</v>
      </c>
      <c r="Q1065" s="12">
        <v>0</v>
      </c>
      <c r="R1065" s="13">
        <v>0</v>
      </c>
      <c r="S1065" s="13">
        <v>1682.16</v>
      </c>
      <c r="T1065" s="13">
        <v>1235.76</v>
      </c>
      <c r="U1065" s="13">
        <v>446.4</v>
      </c>
      <c r="V1065" s="12" t="s">
        <v>133</v>
      </c>
      <c r="W1065" s="12" t="s">
        <v>24</v>
      </c>
      <c r="X1065" s="12" t="s">
        <v>25</v>
      </c>
      <c r="Y1065" s="12" t="s">
        <v>994</v>
      </c>
      <c r="Z1065" s="12" t="s">
        <v>49</v>
      </c>
    </row>
    <row r="1066" spans="1:26" x14ac:dyDescent="0.3">
      <c r="A1066" s="14" t="s">
        <v>3439</v>
      </c>
      <c r="B1066" s="15">
        <v>45922</v>
      </c>
      <c r="C1066" s="16" t="s">
        <v>1506</v>
      </c>
      <c r="D1066" s="16" t="str">
        <f>_xlfn.XLOOKUP(Sales_Transactions!$C1066,Customer!$A$2:$A$701,Customer!$B$2:$B$701,"Missing")</f>
        <v>Uma Nair</v>
      </c>
      <c r="E1066" s="38" t="str">
        <f>_xlfn.XLOOKUP(Table14[[#This Row],[Customer_ID]],Table10[Customer_ID],Table10[Membership],"Missing Membership")</f>
        <v>Gold</v>
      </c>
      <c r="F1066" s="14" t="s">
        <v>502</v>
      </c>
      <c r="G1066" s="16" t="str">
        <f>_xlfn.XLOOKUP(Sales_Transactions!$F1066,Products!$A$2:$A$151,Products!$B$2:$B$151,"missing product")</f>
        <v>Coca-Cola Coffee 500g</v>
      </c>
      <c r="H1066" s="16" t="str">
        <f>_xlfn.XLOOKUP(Sales_Transactions!$F1066,Table9[Product_ID],Table9[Category],"Missing Catogory")</f>
        <v>Beverages</v>
      </c>
      <c r="I1066" s="16" t="s">
        <v>1322</v>
      </c>
      <c r="J1066" s="16" t="str">
        <f>_xlfn.XLOOKUP(Sales_Transactions!$I1066,Store!$A$2:$A$181,Store!$B$2:$B$181,"Missing Store")</f>
        <v>FreshMart Madurai Point</v>
      </c>
      <c r="K1066" s="16" t="str">
        <f>_xlfn.XLOOKUP(Sales_Transactions!$I1066,Store!$A$2:$A$181,Store!$D$2:$D$181,"East")</f>
        <v>South</v>
      </c>
      <c r="L1066" s="16" t="s">
        <v>54</v>
      </c>
      <c r="M1066" s="16" t="s">
        <v>6302</v>
      </c>
      <c r="N1066" s="16" t="str">
        <f>_xlfn.XLOOKUP(Sales_Transactions!$L1066,Table12[Employee_ID],Table12[Department],"Missing Department")</f>
        <v>Sales</v>
      </c>
      <c r="O1066" s="16">
        <v>8</v>
      </c>
      <c r="P1066" s="17">
        <v>509.6</v>
      </c>
      <c r="Q1066" s="16">
        <v>5</v>
      </c>
      <c r="R1066" s="17">
        <v>203.84</v>
      </c>
      <c r="S1066" s="17">
        <v>3872.96</v>
      </c>
      <c r="T1066" s="17">
        <v>3118.4</v>
      </c>
      <c r="U1066" s="17">
        <v>754.56</v>
      </c>
      <c r="V1066" s="16" t="s">
        <v>133</v>
      </c>
      <c r="W1066" s="16" t="s">
        <v>24</v>
      </c>
      <c r="X1066" s="16" t="s">
        <v>55</v>
      </c>
      <c r="Y1066" s="16" t="s">
        <v>630</v>
      </c>
      <c r="Z1066" s="16" t="s">
        <v>49</v>
      </c>
    </row>
    <row r="1067" spans="1:26" x14ac:dyDescent="0.3">
      <c r="A1067" s="10" t="s">
        <v>3454</v>
      </c>
      <c r="B1067" s="11">
        <v>45990</v>
      </c>
      <c r="C1067" s="12" t="s">
        <v>2242</v>
      </c>
      <c r="D1067" s="12" t="str">
        <f>_xlfn.XLOOKUP(Sales_Transactions!$C1067,Customer!$A$2:$A$701,Customer!$B$2:$B$701,"Missing")</f>
        <v>Jayakumar Nathan</v>
      </c>
      <c r="E1067" s="39" t="str">
        <f>_xlfn.XLOOKUP(Table14[[#This Row],[Customer_ID]],Table10[Customer_ID],Table10[Membership],"Missing Membership")</f>
        <v>Silver</v>
      </c>
      <c r="F1067" s="10" t="s">
        <v>89</v>
      </c>
      <c r="G1067" s="12" t="str">
        <f>_xlfn.XLOOKUP(Sales_Transactions!$F1067,Products!$A$2:$A$151,Products!$B$2:$B$151,"missing product")</f>
        <v>Milky Mist Butter Pack</v>
      </c>
      <c r="H1067" s="12" t="str">
        <f>_xlfn.XLOOKUP(Sales_Transactions!$F1067,Table9[Product_ID],Table9[Category],"Missing Catogory")</f>
        <v>Dairy</v>
      </c>
      <c r="I1067" s="12" t="s">
        <v>464</v>
      </c>
      <c r="J1067" s="12" t="str">
        <f>_xlfn.XLOOKUP(Sales_Transactions!$I1067,Store!$A$2:$A$181,Store!$B$2:$B$181,"Missing Store")</f>
        <v>FreshMart Delhi Complex</v>
      </c>
      <c r="K1067" s="12" t="str">
        <f>_xlfn.XLOOKUP(Sales_Transactions!$I1067,Store!$A$2:$A$181,Store!$D$2:$D$181,"East")</f>
        <v>North</v>
      </c>
      <c r="L1067" s="12" t="s">
        <v>465</v>
      </c>
      <c r="M1067" s="12" t="s">
        <v>6264</v>
      </c>
      <c r="N1067" s="12" t="str">
        <f>_xlfn.XLOOKUP(Sales_Transactions!$L1067,Table12[Employee_ID],Table12[Department],"Missing Department")</f>
        <v>Sales</v>
      </c>
      <c r="O1067" s="12">
        <v>4</v>
      </c>
      <c r="P1067" s="13">
        <v>38.659999999999997</v>
      </c>
      <c r="Q1067" s="12">
        <v>0</v>
      </c>
      <c r="R1067" s="13">
        <v>0</v>
      </c>
      <c r="S1067" s="13">
        <v>177.84</v>
      </c>
      <c r="T1067" s="13">
        <v>129.6</v>
      </c>
      <c r="U1067" s="13">
        <v>48.24</v>
      </c>
      <c r="V1067" s="12" t="s">
        <v>133</v>
      </c>
      <c r="W1067" s="12" t="s">
        <v>24</v>
      </c>
      <c r="X1067" s="12" t="s">
        <v>25</v>
      </c>
      <c r="Y1067" s="12" t="s">
        <v>545</v>
      </c>
      <c r="Z1067" s="12" t="s">
        <v>27</v>
      </c>
    </row>
    <row r="1068" spans="1:26" x14ac:dyDescent="0.3">
      <c r="A1068" s="14" t="s">
        <v>3455</v>
      </c>
      <c r="B1068" s="15">
        <v>46075</v>
      </c>
      <c r="C1068" s="16" t="s">
        <v>579</v>
      </c>
      <c r="D1068" s="16" t="str">
        <f>_xlfn.XLOOKUP(Sales_Transactions!$C1068,Customer!$A$2:$A$701,Customer!$B$2:$B$701,"Missing")</f>
        <v>Usha Raj</v>
      </c>
      <c r="E1068" s="38" t="str">
        <f>_xlfn.XLOOKUP(Table14[[#This Row],[Customer_ID]],Table10[Customer_ID],Table10[Membership],"Missing Membership")</f>
        <v>Gold</v>
      </c>
      <c r="F1068" s="14" t="s">
        <v>548</v>
      </c>
      <c r="G1068" s="16" t="str">
        <f>_xlfn.XLOOKUP(Sales_Transactions!$F1068,Products!$A$2:$A$151,Products!$B$2:$B$151,"missing product")</f>
        <v>Local Farm Fresh Fruits Combo</v>
      </c>
      <c r="H1068" s="16" t="str">
        <f>_xlfn.XLOOKUP(Sales_Transactions!$F1068,Table9[Product_ID],Table9[Category],"Missing Catogory")</f>
        <v>Fruits</v>
      </c>
      <c r="I1068" s="16" t="s">
        <v>437</v>
      </c>
      <c r="J1068" s="16" t="str">
        <f>_xlfn.XLOOKUP(Sales_Transactions!$I1068,Store!$A$2:$A$181,Store!$B$2:$B$181,"Missing Store")</f>
        <v>FreshMart Tiruppur Extension</v>
      </c>
      <c r="K1068" s="16" t="str">
        <f>_xlfn.XLOOKUP(Sales_Transactions!$I1068,Store!$A$2:$A$181,Store!$D$2:$D$181,"East")</f>
        <v>South</v>
      </c>
      <c r="L1068" s="16" t="s">
        <v>478</v>
      </c>
      <c r="M1068" s="16" t="s">
        <v>6188</v>
      </c>
      <c r="N1068" s="16" t="str">
        <f>_xlfn.XLOOKUP(Sales_Transactions!$L1068,Table12[Employee_ID],Table12[Department],"Missing Department")</f>
        <v>Cashier</v>
      </c>
      <c r="O1068" s="16">
        <v>7</v>
      </c>
      <c r="P1068" s="17">
        <v>228.59</v>
      </c>
      <c r="Q1068" s="16">
        <v>10</v>
      </c>
      <c r="R1068" s="17">
        <v>160.01</v>
      </c>
      <c r="S1068" s="17">
        <v>1656.14</v>
      </c>
      <c r="T1068" s="17">
        <v>1275.19</v>
      </c>
      <c r="U1068" s="17">
        <v>380.95</v>
      </c>
      <c r="V1068" s="16" t="s">
        <v>133</v>
      </c>
      <c r="W1068" s="16" t="s">
        <v>24</v>
      </c>
      <c r="X1068" s="16" t="s">
        <v>33</v>
      </c>
      <c r="Y1068" s="16" t="s">
        <v>3456</v>
      </c>
      <c r="Z1068" s="16" t="s">
        <v>27</v>
      </c>
    </row>
    <row r="1069" spans="1:26" x14ac:dyDescent="0.3">
      <c r="A1069" s="10" t="s">
        <v>3472</v>
      </c>
      <c r="B1069" s="11">
        <v>45786</v>
      </c>
      <c r="C1069" s="12" t="s">
        <v>2102</v>
      </c>
      <c r="D1069" s="12" t="str">
        <f>_xlfn.XLOOKUP(Sales_Transactions!$C1069,Customer!$A$2:$A$701,Customer!$B$2:$B$701,"Missing")</f>
        <v>Ishwarya Mudaliar</v>
      </c>
      <c r="E1069" s="39" t="str">
        <f>_xlfn.XLOOKUP(Table14[[#This Row],[Customer_ID]],Table10[Customer_ID],Table10[Membership],"Missing Membership")</f>
        <v>Silver</v>
      </c>
      <c r="F1069" s="10" t="s">
        <v>30</v>
      </c>
      <c r="G1069" s="12" t="str">
        <f>_xlfn.XLOOKUP(Sales_Transactions!$F1069,Products!$A$2:$A$151,Products!$B$2:$B$151,"missing product")</f>
        <v>Amul Paneer 1kg</v>
      </c>
      <c r="H1069" s="12" t="str">
        <f>_xlfn.XLOOKUP(Sales_Transactions!$F1069,Table9[Product_ID],Table9[Category],"Missing Catogory")</f>
        <v>Dairy</v>
      </c>
      <c r="I1069" s="12" t="s">
        <v>350</v>
      </c>
      <c r="J1069" s="12" t="str">
        <f>_xlfn.XLOOKUP(Sales_Transactions!$I1069,Store!$A$2:$A$181,Store!$B$2:$B$181,"Missing Store")</f>
        <v>FreshMart Tiruppur Square</v>
      </c>
      <c r="K1069" s="12" t="str">
        <f>_xlfn.XLOOKUP(Sales_Transactions!$I1069,Store!$A$2:$A$181,Store!$D$2:$D$181,"East")</f>
        <v>South</v>
      </c>
      <c r="L1069" s="12" t="s">
        <v>1258</v>
      </c>
      <c r="M1069" s="12" t="s">
        <v>6369</v>
      </c>
      <c r="N1069" s="12" t="str">
        <f>_xlfn.XLOOKUP(Sales_Transactions!$L1069,Table12[Employee_ID],Table12[Department],"Missing Department")</f>
        <v>Billing</v>
      </c>
      <c r="O1069" s="12">
        <v>3</v>
      </c>
      <c r="P1069" s="13">
        <v>448.94</v>
      </c>
      <c r="Q1069" s="12">
        <v>10</v>
      </c>
      <c r="R1069" s="13">
        <v>134.68</v>
      </c>
      <c r="S1069" s="13">
        <v>1212.1400000000001</v>
      </c>
      <c r="T1069" s="13">
        <v>1140.24</v>
      </c>
      <c r="U1069" s="13">
        <v>71.900000000000006</v>
      </c>
      <c r="V1069" s="12" t="s">
        <v>133</v>
      </c>
      <c r="W1069" s="12" t="s">
        <v>24</v>
      </c>
      <c r="X1069" s="12" t="s">
        <v>25</v>
      </c>
      <c r="Y1069" s="12" t="s">
        <v>1344</v>
      </c>
      <c r="Z1069" s="12" t="s">
        <v>49</v>
      </c>
    </row>
    <row r="1070" spans="1:26" x14ac:dyDescent="0.3">
      <c r="A1070" s="14" t="s">
        <v>3505</v>
      </c>
      <c r="B1070" s="15">
        <v>45907</v>
      </c>
      <c r="C1070" s="16" t="s">
        <v>1622</v>
      </c>
      <c r="D1070" s="16" t="str">
        <f>_xlfn.XLOOKUP(Sales_Transactions!$C1070,Customer!$A$2:$A$701,Customer!$B$2:$B$701,"Missing")</f>
        <v>Gokul Chettiar</v>
      </c>
      <c r="E1070" s="38" t="str">
        <f>_xlfn.XLOOKUP(Table14[[#This Row],[Customer_ID]],Table10[Customer_ID],Table10[Membership],"Missing Membership")</f>
        <v>Gold</v>
      </c>
      <c r="F1070" s="14" t="s">
        <v>59</v>
      </c>
      <c r="G1070" s="16" t="str">
        <f>_xlfn.XLOOKUP(Sales_Transactions!$F1070,Products!$A$2:$A$151,Products!$B$2:$B$151,"missing product")</f>
        <v>Nescafe Coffee Pack</v>
      </c>
      <c r="H1070" s="16" t="str">
        <f>_xlfn.XLOOKUP(Sales_Transactions!$F1070,Table9[Product_ID],Table9[Category],"Missing Catogory")</f>
        <v>Beverages</v>
      </c>
      <c r="I1070" s="16" t="s">
        <v>372</v>
      </c>
      <c r="J1070" s="16" t="str">
        <f>_xlfn.XLOOKUP(Sales_Transactions!$I1070,Store!$A$2:$A$181,Store!$B$2:$B$181,"Missing Store")</f>
        <v>FreshMart Nagpur Crossing</v>
      </c>
      <c r="K1070" s="16" t="str">
        <f>_xlfn.XLOOKUP(Sales_Transactions!$I1070,Store!$A$2:$A$181,Store!$D$2:$D$181,"East")</f>
        <v>West</v>
      </c>
      <c r="L1070" s="16" t="s">
        <v>373</v>
      </c>
      <c r="M1070" s="16" t="s">
        <v>6181</v>
      </c>
      <c r="N1070" s="16" t="str">
        <f>_xlfn.XLOOKUP(Sales_Transactions!$L1070,Table12[Employee_ID],Table12[Department],"Missing Department")</f>
        <v>Sales</v>
      </c>
      <c r="O1070" s="16">
        <v>5</v>
      </c>
      <c r="P1070" s="17">
        <v>373.84</v>
      </c>
      <c r="Q1070" s="16">
        <v>15</v>
      </c>
      <c r="R1070" s="17">
        <v>280.38</v>
      </c>
      <c r="S1070" s="17">
        <v>1827.14</v>
      </c>
      <c r="T1070" s="17">
        <v>1358.9</v>
      </c>
      <c r="U1070" s="17">
        <v>468.24</v>
      </c>
      <c r="V1070" s="16" t="s">
        <v>133</v>
      </c>
      <c r="W1070" s="16" t="s">
        <v>24</v>
      </c>
      <c r="X1070" s="16" t="s">
        <v>25</v>
      </c>
      <c r="Y1070" s="16" t="s">
        <v>551</v>
      </c>
      <c r="Z1070" s="16" t="s">
        <v>27</v>
      </c>
    </row>
    <row r="1071" spans="1:26" x14ac:dyDescent="0.3">
      <c r="A1071" s="10" t="s">
        <v>3509</v>
      </c>
      <c r="B1071" s="11">
        <v>46070</v>
      </c>
      <c r="C1071" s="12" t="s">
        <v>1127</v>
      </c>
      <c r="D1071" s="12" t="str">
        <f>_xlfn.XLOOKUP(Sales_Transactions!$C1071,Customer!$A$2:$A$701,Customer!$B$2:$B$701,"Missing")</f>
        <v>Sundar Balan</v>
      </c>
      <c r="E1071" s="39" t="str">
        <f>_xlfn.XLOOKUP(Table14[[#This Row],[Customer_ID]],Table10[Customer_ID],Table10[Membership],"Missing Membership")</f>
        <v>Gold</v>
      </c>
      <c r="F1071" s="10" t="s">
        <v>107</v>
      </c>
      <c r="G1071" s="12" t="str">
        <f>_xlfn.XLOOKUP(Sales_Transactions!$F1071,Products!$A$2:$A$151,Products!$B$2:$B$151,"missing product")</f>
        <v>Milky Mist Milk 2kg</v>
      </c>
      <c r="H1071" s="12" t="str">
        <f>_xlfn.XLOOKUP(Sales_Transactions!$F1071,Table9[Product_ID],Table9[Category],"Missing Catogory")</f>
        <v>Dairy</v>
      </c>
      <c r="I1071" s="12" t="s">
        <v>85</v>
      </c>
      <c r="J1071" s="12" t="str">
        <f>_xlfn.XLOOKUP(Sales_Transactions!$I1071,Store!$A$2:$A$181,Store!$B$2:$B$181,"Missing Store")</f>
        <v>FreshMart Salem Crossing</v>
      </c>
      <c r="K1071" s="12" t="str">
        <f>_xlfn.XLOOKUP(Sales_Transactions!$I1071,Store!$A$2:$A$181,Store!$D$2:$D$181,"East")</f>
        <v>South</v>
      </c>
      <c r="L1071" s="12" t="s">
        <v>86</v>
      </c>
      <c r="M1071" s="12" t="s">
        <v>6274</v>
      </c>
      <c r="N1071" s="12" t="str">
        <f>_xlfn.XLOOKUP(Sales_Transactions!$L1071,Table12[Employee_ID],Table12[Department],"Missing Department")</f>
        <v>Billing</v>
      </c>
      <c r="O1071" s="12">
        <v>8</v>
      </c>
      <c r="P1071" s="13">
        <v>66.260000000000005</v>
      </c>
      <c r="Q1071" s="12">
        <v>0</v>
      </c>
      <c r="R1071" s="13">
        <v>0</v>
      </c>
      <c r="S1071" s="13">
        <v>530.08000000000004</v>
      </c>
      <c r="T1071" s="13">
        <v>385.2</v>
      </c>
      <c r="U1071" s="13">
        <v>144.88</v>
      </c>
      <c r="V1071" s="12" t="s">
        <v>133</v>
      </c>
      <c r="W1071" s="12" t="s">
        <v>24</v>
      </c>
      <c r="X1071" s="12" t="s">
        <v>25</v>
      </c>
      <c r="Y1071" s="12" t="s">
        <v>2027</v>
      </c>
      <c r="Z1071" s="12" t="s">
        <v>49</v>
      </c>
    </row>
    <row r="1072" spans="1:26" x14ac:dyDescent="0.3">
      <c r="A1072" s="14" t="s">
        <v>3510</v>
      </c>
      <c r="B1072" s="15">
        <v>46095</v>
      </c>
      <c r="C1072" s="16" t="s">
        <v>359</v>
      </c>
      <c r="D1072" s="16" t="str">
        <f>_xlfn.XLOOKUP(Sales_Transactions!$C1072,Customer!$A$2:$A$701,Customer!$B$2:$B$701,"Missing")</f>
        <v>Revathi Murugan</v>
      </c>
      <c r="E1072" s="38" t="str">
        <f>_xlfn.XLOOKUP(Table14[[#This Row],[Customer_ID]],Table10[Customer_ID],Table10[Membership],"Missing Membership")</f>
        <v>Silver</v>
      </c>
      <c r="F1072" s="14" t="s">
        <v>37</v>
      </c>
      <c r="G1072" s="16" t="str">
        <f>_xlfn.XLOOKUP(Sales_Transactions!$F1072,Products!$A$2:$A$151,Products!$B$2:$B$151,"missing product")</f>
        <v>Gold Winner Sunflower Oil 200g</v>
      </c>
      <c r="H1072" s="16" t="str">
        <f>_xlfn.XLOOKUP(Sales_Transactions!$F1072,Table9[Product_ID],Table9[Category],"Missing Catogory")</f>
        <v>Oil</v>
      </c>
      <c r="I1072" s="16" t="s">
        <v>518</v>
      </c>
      <c r="J1072" s="16" t="str">
        <f>_xlfn.XLOOKUP(Sales_Transactions!$I1072,Store!$A$2:$A$181,Store!$B$2:$B$181,"Missing Store")</f>
        <v>FreshMart Nagpur Central</v>
      </c>
      <c r="K1072" s="16" t="str">
        <f>_xlfn.XLOOKUP(Sales_Transactions!$I1072,Store!$A$2:$A$181,Store!$D$2:$D$181,"East")</f>
        <v>West</v>
      </c>
      <c r="L1072" s="16" t="s">
        <v>519</v>
      </c>
      <c r="M1072" s="16" t="s">
        <v>5333</v>
      </c>
      <c r="N1072" s="16" t="str">
        <f>_xlfn.XLOOKUP(Sales_Transactions!$L1072,Table12[Employee_ID],Table12[Department],"Missing Department")</f>
        <v>Sales</v>
      </c>
      <c r="O1072" s="16">
        <v>4</v>
      </c>
      <c r="P1072" s="17">
        <v>234.86</v>
      </c>
      <c r="Q1072" s="16">
        <v>0</v>
      </c>
      <c r="R1072" s="17">
        <v>0</v>
      </c>
      <c r="S1072" s="17">
        <v>1080.3599999999999</v>
      </c>
      <c r="T1072" s="17">
        <v>852.92</v>
      </c>
      <c r="U1072" s="17">
        <v>227.44</v>
      </c>
      <c r="V1072" s="16" t="s">
        <v>133</v>
      </c>
      <c r="W1072" s="16" t="s">
        <v>24</v>
      </c>
      <c r="X1072" s="16" t="s">
        <v>25</v>
      </c>
      <c r="Y1072" s="16" t="s">
        <v>2977</v>
      </c>
      <c r="Z1072" s="16" t="s">
        <v>27</v>
      </c>
    </row>
    <row r="1073" spans="1:26" x14ac:dyDescent="0.3">
      <c r="A1073" s="10" t="s">
        <v>3530</v>
      </c>
      <c r="B1073" s="11">
        <v>45789</v>
      </c>
      <c r="C1073" s="12" t="s">
        <v>279</v>
      </c>
      <c r="D1073" s="12" t="str">
        <f>_xlfn.XLOOKUP(Sales_Transactions!$C1073,Customer!$A$2:$A$701,Customer!$B$2:$B$701,"Missing")</f>
        <v>Chandran Prabhu</v>
      </c>
      <c r="E1073" s="39" t="str">
        <f>_xlfn.XLOOKUP(Table14[[#This Row],[Customer_ID]],Table10[Customer_ID],Table10[Membership],"Missing Membership")</f>
        <v>Silver</v>
      </c>
      <c r="F1073" s="10" t="s">
        <v>580</v>
      </c>
      <c r="G1073" s="12" t="str">
        <f>_xlfn.XLOOKUP(Sales_Transactions!$F1073,Products!$A$2:$A$151,Products!$B$2:$B$151,"missing product")</f>
        <v>Coca-Cola Tea 1kg</v>
      </c>
      <c r="H1073" s="12" t="str">
        <f>_xlfn.XLOOKUP(Sales_Transactions!$F1073,Table9[Product_ID],Table9[Category],"Missing Catogory")</f>
        <v>Beverages</v>
      </c>
      <c r="I1073" s="12" t="s">
        <v>566</v>
      </c>
      <c r="J1073" s="12" t="str">
        <f>_xlfn.XLOOKUP(Sales_Transactions!$I1073,Store!$A$2:$A$181,Store!$B$2:$B$181,"Missing Store")</f>
        <v>FreshMart Hyderabad Extension</v>
      </c>
      <c r="K1073" s="12" t="str">
        <f>_xlfn.XLOOKUP(Sales_Transactions!$I1073,Store!$A$2:$A$181,Store!$D$2:$D$181,"East")</f>
        <v>South</v>
      </c>
      <c r="L1073" s="12" t="s">
        <v>1605</v>
      </c>
      <c r="M1073" s="12" t="s">
        <v>5405</v>
      </c>
      <c r="N1073" s="12" t="str">
        <f>_xlfn.XLOOKUP(Sales_Transactions!$L1073,Table12[Employee_ID],Table12[Department],"Missing Department")</f>
        <v>HR</v>
      </c>
      <c r="O1073" s="12">
        <v>5</v>
      </c>
      <c r="P1073" s="13">
        <v>139.21</v>
      </c>
      <c r="Q1073" s="12">
        <v>5</v>
      </c>
      <c r="R1073" s="13">
        <v>34.799999999999997</v>
      </c>
      <c r="S1073" s="13">
        <v>661.25</v>
      </c>
      <c r="T1073" s="13">
        <v>534.95000000000005</v>
      </c>
      <c r="U1073" s="13">
        <v>126.3</v>
      </c>
      <c r="V1073" s="12" t="s">
        <v>133</v>
      </c>
      <c r="W1073" s="12" t="s">
        <v>24</v>
      </c>
      <c r="X1073" s="12" t="s">
        <v>55</v>
      </c>
      <c r="Y1073" s="12" t="s">
        <v>3255</v>
      </c>
      <c r="Z1073" s="12" t="s">
        <v>49</v>
      </c>
    </row>
    <row r="1074" spans="1:26" x14ac:dyDescent="0.3">
      <c r="A1074" s="14" t="s">
        <v>3535</v>
      </c>
      <c r="B1074" s="15">
        <v>46066</v>
      </c>
      <c r="C1074" s="16" t="s">
        <v>1234</v>
      </c>
      <c r="D1074" s="16" t="str">
        <f>_xlfn.XLOOKUP(Sales_Transactions!$C1074,Customer!$A$2:$A$701,Customer!$B$2:$B$701,"Missing")</f>
        <v>Sudha Menon</v>
      </c>
      <c r="E1074" s="38" t="str">
        <f>_xlfn.XLOOKUP(Table14[[#This Row],[Customer_ID]],Table10[Customer_ID],Table10[Membership],"Missing Membership")</f>
        <v>Silver</v>
      </c>
      <c r="F1074" s="14" t="s">
        <v>542</v>
      </c>
      <c r="G1074" s="16" t="str">
        <f>_xlfn.XLOOKUP(Sales_Transactions!$F1074,Products!$A$2:$A$151,Products!$B$2:$B$151,"missing product")</f>
        <v>Patanjali Soap Combo</v>
      </c>
      <c r="H1074" s="16" t="str">
        <f>_xlfn.XLOOKUP(Sales_Transactions!$F1074,Table9[Product_ID],Table9[Category],"Missing Catogory")</f>
        <v>Personal Care</v>
      </c>
      <c r="I1074" s="16" t="s">
        <v>366</v>
      </c>
      <c r="J1074" s="16" t="str">
        <f>_xlfn.XLOOKUP(Sales_Transactions!$I1074,Store!$A$2:$A$181,Store!$B$2:$B$181,"Missing Store")</f>
        <v>FreshMart Hyderabad Enclave</v>
      </c>
      <c r="K1074" s="16" t="str">
        <f>_xlfn.XLOOKUP(Sales_Transactions!$I1074,Store!$A$2:$A$181,Store!$D$2:$D$181,"East")</f>
        <v>South</v>
      </c>
      <c r="L1074" s="16" t="s">
        <v>895</v>
      </c>
      <c r="M1074" s="16" t="s">
        <v>6260</v>
      </c>
      <c r="N1074" s="16" t="str">
        <f>_xlfn.XLOOKUP(Sales_Transactions!$L1074,Table12[Employee_ID],Table12[Department],"Missing Department")</f>
        <v>Sales</v>
      </c>
      <c r="O1074" s="16">
        <v>4</v>
      </c>
      <c r="P1074" s="17">
        <v>386.17</v>
      </c>
      <c r="Q1074" s="16">
        <v>5</v>
      </c>
      <c r="R1074" s="17">
        <v>77.23</v>
      </c>
      <c r="S1074" s="17">
        <v>1467.45</v>
      </c>
      <c r="T1074" s="17">
        <v>1102.68</v>
      </c>
      <c r="U1074" s="17">
        <v>364.77</v>
      </c>
      <c r="V1074" s="16" t="s">
        <v>133</v>
      </c>
      <c r="W1074" s="16" t="s">
        <v>24</v>
      </c>
      <c r="X1074" s="16" t="s">
        <v>25</v>
      </c>
      <c r="Y1074" s="16" t="s">
        <v>2925</v>
      </c>
      <c r="Z1074" s="16" t="s">
        <v>49</v>
      </c>
    </row>
    <row r="1075" spans="1:26" x14ac:dyDescent="0.3">
      <c r="A1075" s="10" t="s">
        <v>3552</v>
      </c>
      <c r="B1075" s="11">
        <v>45940</v>
      </c>
      <c r="C1075" s="12" t="s">
        <v>987</v>
      </c>
      <c r="D1075" s="12" t="str">
        <f>_xlfn.XLOOKUP(Sales_Transactions!$C1075,Customer!$A$2:$A$701,Customer!$B$2:$B$701,"Missing")</f>
        <v>Yogesh Gounder</v>
      </c>
      <c r="E1075" s="39" t="str">
        <f>_xlfn.XLOOKUP(Table14[[#This Row],[Customer_ID]],Table10[Customer_ID],Table10[Membership],"Missing Membership")</f>
        <v>BRONZE</v>
      </c>
      <c r="F1075" s="10" t="s">
        <v>107</v>
      </c>
      <c r="G1075" s="12" t="str">
        <f>_xlfn.XLOOKUP(Sales_Transactions!$F1075,Products!$A$2:$A$151,Products!$B$2:$B$151,"missing product")</f>
        <v>Milky Mist Milk 2kg</v>
      </c>
      <c r="H1075" s="12" t="str">
        <f>_xlfn.XLOOKUP(Sales_Transactions!$F1075,Table9[Product_ID],Table9[Category],"Missing Catogory")</f>
        <v>Dairy</v>
      </c>
      <c r="I1075" s="12" t="s">
        <v>66</v>
      </c>
      <c r="J1075" s="12" t="str">
        <f>_xlfn.XLOOKUP(Sales_Transactions!$I1075,Store!$A$2:$A$181,Store!$B$2:$B$181,"Missing Store")</f>
        <v>FreshMart Coimbatore Plaza</v>
      </c>
      <c r="K1075" s="12" t="str">
        <f>_xlfn.XLOOKUP(Sales_Transactions!$I1075,Store!$A$2:$A$181,Store!$D$2:$D$181,"East")</f>
        <v>South</v>
      </c>
      <c r="L1075" s="12" t="s">
        <v>681</v>
      </c>
      <c r="M1075" s="12" t="s">
        <v>5220</v>
      </c>
      <c r="N1075" s="12" t="str">
        <f>_xlfn.XLOOKUP(Sales_Transactions!$L1075,Table12[Employee_ID],Table12[Department],"Missing Department")</f>
        <v>Cashier</v>
      </c>
      <c r="O1075" s="12">
        <v>3</v>
      </c>
      <c r="P1075" s="13">
        <v>61.22</v>
      </c>
      <c r="Q1075" s="12">
        <v>20</v>
      </c>
      <c r="R1075" s="13">
        <v>36.729999999999997</v>
      </c>
      <c r="S1075" s="13">
        <v>146.93</v>
      </c>
      <c r="T1075" s="13">
        <v>144.44999999999999</v>
      </c>
      <c r="U1075" s="13">
        <v>2.48</v>
      </c>
      <c r="V1075" s="12" t="s">
        <v>133</v>
      </c>
      <c r="W1075" s="12" t="s">
        <v>24</v>
      </c>
      <c r="X1075" s="12" t="s">
        <v>25</v>
      </c>
      <c r="Y1075" s="12" t="s">
        <v>346</v>
      </c>
      <c r="Z1075" s="12" t="s">
        <v>49</v>
      </c>
    </row>
    <row r="1076" spans="1:26" x14ac:dyDescent="0.3">
      <c r="A1076" s="14" t="s">
        <v>3553</v>
      </c>
      <c r="B1076" s="15">
        <v>45958</v>
      </c>
      <c r="C1076" s="16" t="s">
        <v>1556</v>
      </c>
      <c r="D1076" s="16" t="str">
        <f>_xlfn.XLOOKUP(Sales_Transactions!$C1076,Customer!$A$2:$A$701,Customer!$B$2:$B$701,"Missing")</f>
        <v>Raghav Nair</v>
      </c>
      <c r="E1076" s="38" t="str">
        <f>_xlfn.XLOOKUP(Table14[[#This Row],[Customer_ID]],Table10[Customer_ID],Table10[Membership],"Missing Membership")</f>
        <v>Silver</v>
      </c>
      <c r="F1076" s="14" t="s">
        <v>750</v>
      </c>
      <c r="G1076" s="16" t="str">
        <f>_xlfn.XLOOKUP(Sales_Transactions!$F1076,Products!$A$2:$A$151,Products!$B$2:$B$151,"missing product")</f>
        <v>Amul Frozen Vegetables 500g</v>
      </c>
      <c r="H1076" s="16" t="str">
        <f>_xlfn.XLOOKUP(Sales_Transactions!$F1076,Table9[Product_ID],Table9[Category],"Missing Catogory")</f>
        <v>Frozen Foods</v>
      </c>
      <c r="I1076" s="16" t="s">
        <v>390</v>
      </c>
      <c r="J1076" s="16" t="str">
        <f>_xlfn.XLOOKUP(Sales_Transactions!$I1076,Store!$A$2:$A$181,Store!$B$2:$B$181,"Missing Store")</f>
        <v>FreshMart Bengaluru Square</v>
      </c>
      <c r="K1076" s="16" t="str">
        <f>_xlfn.XLOOKUP(Sales_Transactions!$I1076,Store!$A$2:$A$181,Store!$D$2:$D$181,"East")</f>
        <v>South</v>
      </c>
      <c r="L1076" s="16" t="s">
        <v>820</v>
      </c>
      <c r="M1076" s="16" t="s">
        <v>6250</v>
      </c>
      <c r="N1076" s="16" t="str">
        <f>_xlfn.XLOOKUP(Sales_Transactions!$L1076,Table12[Employee_ID],Table12[Department],"Missing Department")</f>
        <v>Store Manager</v>
      </c>
      <c r="O1076" s="16">
        <v>4</v>
      </c>
      <c r="P1076" s="17">
        <v>144.03</v>
      </c>
      <c r="Q1076" s="16">
        <v>0</v>
      </c>
      <c r="R1076" s="17">
        <v>0</v>
      </c>
      <c r="S1076" s="17">
        <v>576.12</v>
      </c>
      <c r="T1076" s="17">
        <v>509.92</v>
      </c>
      <c r="U1076" s="17">
        <v>66.2</v>
      </c>
      <c r="V1076" s="16" t="s">
        <v>133</v>
      </c>
      <c r="W1076" s="16" t="s">
        <v>24</v>
      </c>
      <c r="X1076" s="16" t="s">
        <v>25</v>
      </c>
      <c r="Y1076" s="16" t="s">
        <v>2369</v>
      </c>
      <c r="Z1076" s="16" t="s">
        <v>49</v>
      </c>
    </row>
    <row r="1077" spans="1:26" x14ac:dyDescent="0.3">
      <c r="A1077" s="10" t="s">
        <v>3556</v>
      </c>
      <c r="B1077" s="11">
        <v>46022</v>
      </c>
      <c r="C1077" s="12" t="s">
        <v>915</v>
      </c>
      <c r="D1077" s="12" t="str">
        <f>_xlfn.XLOOKUP(Sales_Transactions!$C1077,Customer!$A$2:$A$701,Customer!$B$2:$B$701,"Missing")</f>
        <v>Malathi Sharma</v>
      </c>
      <c r="E1077" s="39" t="str">
        <f>_xlfn.XLOOKUP(Table14[[#This Row],[Customer_ID]],Table10[Customer_ID],Table10[Membership],"Missing Membership")</f>
        <v>Silver</v>
      </c>
      <c r="F1077" s="10" t="s">
        <v>302</v>
      </c>
      <c r="G1077" s="12" t="str">
        <f>_xlfn.XLOOKUP(Sales_Transactions!$F1077,Products!$A$2:$A$151,Products!$B$2:$B$151,"missing product")</f>
        <v>Harvest Gold Cookies 500g</v>
      </c>
      <c r="H1077" s="12" t="str">
        <f>_xlfn.XLOOKUP(Sales_Transactions!$F1077,Table9[Product_ID],Table9[Category],"Missing Catogory")</f>
        <v>Bakery</v>
      </c>
      <c r="I1077" s="12" t="s">
        <v>254</v>
      </c>
      <c r="J1077" s="12" t="str">
        <f>_xlfn.XLOOKUP(Sales_Transactions!$I1077,Store!$A$2:$A$181,Store!$B$2:$B$181,"Missing Store")</f>
        <v>FreshMart Mysuru Crossing</v>
      </c>
      <c r="K1077" s="12" t="str">
        <f>_xlfn.XLOOKUP(Sales_Transactions!$I1077,Store!$A$2:$A$181,Store!$D$2:$D$181,"East")</f>
        <v>South</v>
      </c>
      <c r="L1077" s="12" t="s">
        <v>255</v>
      </c>
      <c r="M1077" s="12" t="s">
        <v>6328</v>
      </c>
      <c r="N1077" s="12" t="str">
        <f>_xlfn.XLOOKUP(Sales_Transactions!$L1077,Table12[Employee_ID],Table12[Department],"Missing Department")</f>
        <v>HR</v>
      </c>
      <c r="O1077" s="12">
        <v>5</v>
      </c>
      <c r="P1077" s="13">
        <v>343.56</v>
      </c>
      <c r="Q1077" s="12">
        <v>0</v>
      </c>
      <c r="R1077" s="13">
        <v>0</v>
      </c>
      <c r="S1077" s="13">
        <v>1717.8</v>
      </c>
      <c r="T1077" s="13">
        <v>1081.5999999999999</v>
      </c>
      <c r="U1077" s="13">
        <v>636.20000000000005</v>
      </c>
      <c r="V1077" s="12" t="s">
        <v>133</v>
      </c>
      <c r="W1077" s="12" t="s">
        <v>24</v>
      </c>
      <c r="X1077" s="12" t="s">
        <v>25</v>
      </c>
      <c r="Y1077" s="12" t="s">
        <v>3245</v>
      </c>
      <c r="Z1077" s="12" t="s">
        <v>49</v>
      </c>
    </row>
    <row r="1078" spans="1:26" x14ac:dyDescent="0.3">
      <c r="A1078" s="14" t="s">
        <v>3559</v>
      </c>
      <c r="B1078" s="15">
        <v>46093</v>
      </c>
      <c r="C1078" s="16" t="s">
        <v>3560</v>
      </c>
      <c r="D1078" s="16" t="str">
        <f>_xlfn.XLOOKUP(Sales_Transactions!$C1078,Customer!$A$2:$A$701,Customer!$B$2:$B$701,"Missing")</f>
        <v>Chitra Naicker</v>
      </c>
      <c r="E1078" s="38" t="str">
        <f>_xlfn.XLOOKUP(Table14[[#This Row],[Customer_ID]],Table10[Customer_ID],Table10[Membership],"Missing Membership")</f>
        <v>Silver</v>
      </c>
      <c r="F1078" s="14" t="s">
        <v>405</v>
      </c>
      <c r="G1078" s="16" t="str">
        <f>_xlfn.XLOOKUP(Sales_Transactions!$F1078,Products!$A$2:$A$151,Products!$B$2:$B$151,"missing product")</f>
        <v>Britannia Buns Pack</v>
      </c>
      <c r="H1078" s="16" t="str">
        <f>_xlfn.XLOOKUP(Sales_Transactions!$F1078,Table9[Product_ID],Table9[Category],"Missing Catogory")</f>
        <v>Bakery</v>
      </c>
      <c r="I1078" s="16" t="s">
        <v>846</v>
      </c>
      <c r="J1078" s="16" t="str">
        <f>_xlfn.XLOOKUP(Sales_Transactions!$I1078,Store!$A$2:$A$181,Store!$B$2:$B$181,"Missing Store")</f>
        <v>FreshMart Pune Extension</v>
      </c>
      <c r="K1078" s="16" t="str">
        <f>_xlfn.XLOOKUP(Sales_Transactions!$I1078,Store!$A$2:$A$181,Store!$D$2:$D$181,"East")</f>
        <v>West</v>
      </c>
      <c r="L1078" s="16" t="s">
        <v>1689</v>
      </c>
      <c r="M1078" s="16" t="s">
        <v>4765</v>
      </c>
      <c r="N1078" s="16" t="str">
        <f>_xlfn.XLOOKUP(Sales_Transactions!$L1078,Table12[Employee_ID],Table12[Department],"Missing Department")</f>
        <v>Sales</v>
      </c>
      <c r="O1078" s="16">
        <v>5</v>
      </c>
      <c r="P1078" s="17">
        <v>440.5</v>
      </c>
      <c r="Q1078" s="16">
        <v>15</v>
      </c>
      <c r="R1078" s="17">
        <v>330.38</v>
      </c>
      <c r="S1078" s="17">
        <v>1872.12</v>
      </c>
      <c r="T1078" s="17">
        <v>1270.25</v>
      </c>
      <c r="U1078" s="17">
        <v>601.87</v>
      </c>
      <c r="V1078" s="16" t="s">
        <v>133</v>
      </c>
      <c r="W1078" s="16" t="s">
        <v>24</v>
      </c>
      <c r="X1078" s="16" t="s">
        <v>55</v>
      </c>
      <c r="Y1078" s="16" t="s">
        <v>1220</v>
      </c>
      <c r="Z1078" s="16" t="s">
        <v>49</v>
      </c>
    </row>
    <row r="1079" spans="1:26" x14ac:dyDescent="0.3">
      <c r="A1079" s="10" t="s">
        <v>3564</v>
      </c>
      <c r="B1079" s="11">
        <v>45928</v>
      </c>
      <c r="C1079" s="12" t="s">
        <v>2395</v>
      </c>
      <c r="D1079" s="12" t="str">
        <f>_xlfn.XLOOKUP(Sales_Transactions!$C1079,Customer!$A$2:$A$701,Customer!$B$2:$B$701,"Missing")</f>
        <v>Suresh Prabhu</v>
      </c>
      <c r="E1079" s="39" t="str">
        <f>_xlfn.XLOOKUP(Table14[[#This Row],[Customer_ID]],Table10[Customer_ID],Table10[Membership],"Missing Membership")</f>
        <v>Silver</v>
      </c>
      <c r="F1079" s="10" t="s">
        <v>1865</v>
      </c>
      <c r="G1079" s="12" t="str">
        <f>_xlfn.XLOOKUP(Sales_Transactions!$F1079,Products!$A$2:$A$151,Products!$B$2:$B$151,"missing product")</f>
        <v>Lizol Toilet Cleaner 200g</v>
      </c>
      <c r="H1079" s="12" t="str">
        <f>_xlfn.XLOOKUP(Sales_Transactions!$F1079,Table9[Product_ID],Table9[Category],"Missing Catogory")</f>
        <v>Cleaning</v>
      </c>
      <c r="I1079" s="12" t="s">
        <v>829</v>
      </c>
      <c r="J1079" s="12" t="str">
        <f>_xlfn.XLOOKUP(Sales_Transactions!$I1079,Store!$A$2:$A$181,Store!$B$2:$B$181,"Missing Store")</f>
        <v>FreshMart Mysuru Main Road</v>
      </c>
      <c r="K1079" s="12" t="str">
        <f>_xlfn.XLOOKUP(Sales_Transactions!$I1079,Store!$A$2:$A$181,Store!$D$2:$D$181,"East")</f>
        <v>South</v>
      </c>
      <c r="L1079" s="12" t="s">
        <v>830</v>
      </c>
      <c r="M1079" s="12" t="s">
        <v>6345</v>
      </c>
      <c r="N1079" s="12" t="str">
        <f>_xlfn.XLOOKUP(Sales_Transactions!$L1079,Table12[Employee_ID],Table12[Department],"Missing Department")</f>
        <v>Operations</v>
      </c>
      <c r="O1079" s="12">
        <v>4</v>
      </c>
      <c r="P1079" s="13">
        <v>108.97</v>
      </c>
      <c r="Q1079" s="12">
        <v>0</v>
      </c>
      <c r="R1079" s="13">
        <v>0</v>
      </c>
      <c r="S1079" s="13">
        <v>501.26</v>
      </c>
      <c r="T1079" s="13">
        <v>333.32</v>
      </c>
      <c r="U1079" s="13">
        <v>167.94</v>
      </c>
      <c r="V1079" s="12" t="s">
        <v>133</v>
      </c>
      <c r="W1079" s="12" t="s">
        <v>24</v>
      </c>
      <c r="X1079" s="12" t="s">
        <v>25</v>
      </c>
      <c r="Y1079" s="12" t="s">
        <v>910</v>
      </c>
      <c r="Z1079" s="12" t="s">
        <v>27</v>
      </c>
    </row>
    <row r="1080" spans="1:26" x14ac:dyDescent="0.3">
      <c r="A1080" s="14" t="s">
        <v>3567</v>
      </c>
      <c r="B1080" s="15">
        <v>46074</v>
      </c>
      <c r="C1080" s="16" t="s">
        <v>2735</v>
      </c>
      <c r="D1080" s="16" t="str">
        <f>_xlfn.XLOOKUP(Sales_Transactions!$C1080,Customer!$A$2:$A$701,Customer!$B$2:$B$701,"Missing")</f>
        <v>Gopal Venkataraman</v>
      </c>
      <c r="E1080" s="38" t="str">
        <f>_xlfn.XLOOKUP(Table14[[#This Row],[Customer_ID]],Table10[Customer_ID],Table10[Membership],"Missing Membership")</f>
        <v>Silver</v>
      </c>
      <c r="F1080" s="14" t="s">
        <v>1155</v>
      </c>
      <c r="G1080" s="16" t="str">
        <f>_xlfn.XLOOKUP(Sales_Transactions!$F1080,Products!$A$2:$A$151,Products!$B$2:$B$151,"missing product")</f>
        <v>Lays Chocolates 1kg</v>
      </c>
      <c r="H1080" s="16" t="str">
        <f>_xlfn.XLOOKUP(Sales_Transactions!$F1080,Table9[Product_ID],Table9[Category],"Missing Catogory")</f>
        <v>Snacks</v>
      </c>
      <c r="I1080" s="16" t="s">
        <v>171</v>
      </c>
      <c r="J1080" s="16" t="str">
        <f>_xlfn.XLOOKUP(Sales_Transactions!$I1080,Store!$A$2:$A$181,Store!$B$2:$B$181,"Missing Store")</f>
        <v>FreshMart Madurai Crossing</v>
      </c>
      <c r="K1080" s="16" t="str">
        <f>_xlfn.XLOOKUP(Sales_Transactions!$I1080,Store!$A$2:$A$181,Store!$D$2:$D$181,"East")</f>
        <v>South</v>
      </c>
      <c r="L1080" s="16" t="s">
        <v>1269</v>
      </c>
      <c r="M1080" s="16" t="s">
        <v>6297</v>
      </c>
      <c r="N1080" s="16" t="str">
        <f>_xlfn.XLOOKUP(Sales_Transactions!$L1080,Table12[Employee_ID],Table12[Department],"Missing Department")</f>
        <v>Billing</v>
      </c>
      <c r="O1080" s="16">
        <v>5</v>
      </c>
      <c r="P1080" s="17">
        <v>147.72</v>
      </c>
      <c r="Q1080" s="16">
        <v>0</v>
      </c>
      <c r="R1080" s="17">
        <v>0</v>
      </c>
      <c r="S1080" s="17">
        <v>849.39</v>
      </c>
      <c r="T1080" s="17">
        <v>546.04999999999995</v>
      </c>
      <c r="U1080" s="17">
        <v>303.33999999999997</v>
      </c>
      <c r="V1080" s="16" t="s">
        <v>133</v>
      </c>
      <c r="W1080" s="16" t="s">
        <v>24</v>
      </c>
      <c r="X1080" s="16" t="s">
        <v>33</v>
      </c>
      <c r="Y1080" s="16" t="s">
        <v>484</v>
      </c>
      <c r="Z1080" s="16" t="s">
        <v>27</v>
      </c>
    </row>
    <row r="1081" spans="1:26" x14ac:dyDescent="0.3">
      <c r="A1081" s="10" t="s">
        <v>3579</v>
      </c>
      <c r="B1081" s="11">
        <v>45955</v>
      </c>
      <c r="C1081" s="12" t="s">
        <v>2231</v>
      </c>
      <c r="D1081" s="12" t="str">
        <f>_xlfn.XLOOKUP(Sales_Transactions!$C1081,Customer!$A$2:$A$701,Customer!$B$2:$B$701,"Missing")</f>
        <v>Gayathri Gounder</v>
      </c>
      <c r="E1081" s="39" t="str">
        <f>_xlfn.XLOOKUP(Table14[[#This Row],[Customer_ID]],Table10[Customer_ID],Table10[Membership],"Missing Membership")</f>
        <v>Gold</v>
      </c>
      <c r="F1081" s="10" t="s">
        <v>107</v>
      </c>
      <c r="G1081" s="12" t="str">
        <f>_xlfn.XLOOKUP(Sales_Transactions!$F1081,Products!$A$2:$A$151,Products!$B$2:$B$151,"missing product")</f>
        <v>Milky Mist Milk 2kg</v>
      </c>
      <c r="H1081" s="12" t="str">
        <f>_xlfn.XLOOKUP(Sales_Transactions!$F1081,Table9[Product_ID],Table9[Category],"Missing Catogory")</f>
        <v>Dairy</v>
      </c>
      <c r="I1081" s="12" t="s">
        <v>2590</v>
      </c>
      <c r="J1081" s="12" t="str">
        <f>_xlfn.XLOOKUP(Sales_Transactions!$I1081,Store!$A$2:$A$181,Store!$B$2:$B$181,"Missing Store")</f>
        <v>FreshMart Surat Towers</v>
      </c>
      <c r="K1081" s="12" t="str">
        <f>_xlfn.XLOOKUP(Sales_Transactions!$I1081,Store!$A$2:$A$181,Store!$D$2:$D$181,"East")</f>
        <v>West</v>
      </c>
      <c r="L1081" s="12" t="s">
        <v>1190</v>
      </c>
      <c r="M1081" s="12" t="s">
        <v>5977</v>
      </c>
      <c r="N1081" s="12" t="str">
        <f>_xlfn.XLOOKUP(Sales_Transactions!$L1081,Table12[Employee_ID],Table12[Department],"Missing Department")</f>
        <v>Store Manager</v>
      </c>
      <c r="O1081" s="12">
        <v>6</v>
      </c>
      <c r="P1081" s="13">
        <v>66.16</v>
      </c>
      <c r="Q1081" s="12">
        <v>0</v>
      </c>
      <c r="R1081" s="13">
        <v>0</v>
      </c>
      <c r="S1081" s="13">
        <v>456.5</v>
      </c>
      <c r="T1081" s="13">
        <v>288.89999999999998</v>
      </c>
      <c r="U1081" s="13">
        <v>167.6</v>
      </c>
      <c r="V1081" s="12" t="s">
        <v>133</v>
      </c>
      <c r="W1081" s="12" t="s">
        <v>24</v>
      </c>
      <c r="X1081" s="12" t="s">
        <v>55</v>
      </c>
      <c r="Y1081" s="12" t="s">
        <v>1508</v>
      </c>
      <c r="Z1081" s="12" t="s">
        <v>27</v>
      </c>
    </row>
    <row r="1082" spans="1:26" x14ac:dyDescent="0.3">
      <c r="A1082" s="14" t="s">
        <v>3584</v>
      </c>
      <c r="B1082" s="15">
        <v>45899</v>
      </c>
      <c r="C1082" s="16" t="s">
        <v>3585</v>
      </c>
      <c r="D1082" s="16" t="str">
        <f>_xlfn.XLOOKUP(Sales_Transactions!$C1082,Customer!$A$2:$A$701,Customer!$B$2:$B$701,"Missing")</f>
        <v>Deepa Varma</v>
      </c>
      <c r="E1082" s="38" t="str">
        <f>_xlfn.XLOOKUP(Table14[[#This Row],[Customer_ID]],Table10[Customer_ID],Table10[Membership],"Missing Membership")</f>
        <v>Silver</v>
      </c>
      <c r="F1082" s="14" t="s">
        <v>399</v>
      </c>
      <c r="G1082" s="16" t="str">
        <f>_xlfn.XLOOKUP(Sales_Transactions!$F1082,Products!$A$2:$A$151,Products!$B$2:$B$151,"missing product")</f>
        <v>Aavin Milk 1L</v>
      </c>
      <c r="H1082" s="16" t="str">
        <f>_xlfn.XLOOKUP(Sales_Transactions!$F1082,Table9[Product_ID],Table9[Category],"Missing Catogory")</f>
        <v>Dairy</v>
      </c>
      <c r="I1082" s="16" t="s">
        <v>605</v>
      </c>
      <c r="J1082" s="16" t="str">
        <f>_xlfn.XLOOKUP(Sales_Transactions!$I1082,Store!$A$2:$A$181,Store!$B$2:$B$181,"Missing Store")</f>
        <v>FreshMart Surat Plaza</v>
      </c>
      <c r="K1082" s="16" t="str">
        <f>_xlfn.XLOOKUP(Sales_Transactions!$I1082,Store!$A$2:$A$181,Store!$D$2:$D$181,"East")</f>
        <v>West</v>
      </c>
      <c r="L1082" s="16" t="s">
        <v>629</v>
      </c>
      <c r="M1082" s="16" t="s">
        <v>6211</v>
      </c>
      <c r="N1082" s="16" t="str">
        <f>_xlfn.XLOOKUP(Sales_Transactions!$L1082,Table12[Employee_ID],Table12[Department],"Missing Department")</f>
        <v>Sales</v>
      </c>
      <c r="O1082" s="16">
        <v>3</v>
      </c>
      <c r="P1082" s="17">
        <v>99.93</v>
      </c>
      <c r="Q1082" s="16">
        <v>20</v>
      </c>
      <c r="R1082" s="17">
        <v>59.96</v>
      </c>
      <c r="S1082" s="17">
        <v>275.8</v>
      </c>
      <c r="T1082" s="17">
        <v>258.14999999999998</v>
      </c>
      <c r="U1082" s="17">
        <v>17.649999999999999</v>
      </c>
      <c r="V1082" s="16" t="s">
        <v>133</v>
      </c>
      <c r="W1082" s="16" t="s">
        <v>24</v>
      </c>
      <c r="X1082" s="16" t="s">
        <v>25</v>
      </c>
      <c r="Y1082" s="16" t="s">
        <v>2197</v>
      </c>
      <c r="Z1082" s="16" t="s">
        <v>27</v>
      </c>
    </row>
    <row r="1083" spans="1:26" x14ac:dyDescent="0.3">
      <c r="A1083" s="10" t="s">
        <v>3590</v>
      </c>
      <c r="B1083" s="11">
        <v>46060</v>
      </c>
      <c r="C1083" s="12" t="s">
        <v>440</v>
      </c>
      <c r="D1083" s="12" t="str">
        <f>_xlfn.XLOOKUP(Sales_Transactions!$C1083,Customer!$A$2:$A$701,Customer!$B$2:$B$701,"Missing")</f>
        <v>Usha Gounder</v>
      </c>
      <c r="E1083" s="39" t="str">
        <f>_xlfn.XLOOKUP(Table14[[#This Row],[Customer_ID]],Table10[Customer_ID],Table10[Membership],"Missing Membership")</f>
        <v>Bronze</v>
      </c>
      <c r="F1083" s="10" t="s">
        <v>758</v>
      </c>
      <c r="G1083" s="12" t="str">
        <f>_xlfn.XLOOKUP(Sales_Transactions!$F1083,Products!$A$2:$A$151,Products!$B$2:$B$151,"missing product")</f>
        <v>Amul Frozen Vegetables 250ml</v>
      </c>
      <c r="H1083" s="12" t="str">
        <f>_xlfn.XLOOKUP(Sales_Transactions!$F1083,Table9[Product_ID],Table9[Category],"Missing Catogory")</f>
        <v>Frozen Foods</v>
      </c>
      <c r="I1083" s="12" t="s">
        <v>1059</v>
      </c>
      <c r="J1083" s="12" t="str">
        <f>_xlfn.XLOOKUP(Sales_Transactions!$I1083,Store!$A$2:$A$181,Store!$B$2:$B$181,"Missing Store")</f>
        <v>FreshMart Coimbatore Colony</v>
      </c>
      <c r="K1083" s="12" t="str">
        <f>_xlfn.XLOOKUP(Sales_Transactions!$I1083,Store!$A$2:$A$181,Store!$D$2:$D$181,"East")</f>
        <v>West</v>
      </c>
      <c r="L1083" s="12" t="s">
        <v>304</v>
      </c>
      <c r="M1083" s="12" t="s">
        <v>5564</v>
      </c>
      <c r="N1083" s="12" t="str">
        <f>_xlfn.XLOOKUP(Sales_Transactions!$L1083,Table12[Employee_ID],Table12[Department],"Missing Department")</f>
        <v>Billing</v>
      </c>
      <c r="O1083" s="12">
        <v>3</v>
      </c>
      <c r="P1083" s="13">
        <v>217.85</v>
      </c>
      <c r="Q1083" s="12">
        <v>20</v>
      </c>
      <c r="R1083" s="13">
        <v>130.71</v>
      </c>
      <c r="S1083" s="13">
        <v>601.27</v>
      </c>
      <c r="T1083" s="13">
        <v>569.07000000000005</v>
      </c>
      <c r="U1083" s="13">
        <v>32.200000000000003</v>
      </c>
      <c r="V1083" s="12" t="s">
        <v>133</v>
      </c>
      <c r="W1083" s="12" t="s">
        <v>24</v>
      </c>
      <c r="X1083" s="12" t="s">
        <v>55</v>
      </c>
      <c r="Y1083" s="12" t="s">
        <v>1976</v>
      </c>
      <c r="Z1083" s="12" t="s">
        <v>27</v>
      </c>
    </row>
    <row r="1084" spans="1:26" x14ac:dyDescent="0.3">
      <c r="A1084" s="14" t="s">
        <v>3592</v>
      </c>
      <c r="B1084" s="15">
        <v>45998</v>
      </c>
      <c r="C1084" s="16" t="s">
        <v>626</v>
      </c>
      <c r="D1084" s="16" t="str">
        <f>_xlfn.XLOOKUP(Sales_Transactions!$C1084,Customer!$A$2:$A$701,Customer!$B$2:$B$701,"Missing")</f>
        <v>Bharath Gupta</v>
      </c>
      <c r="E1084" s="38" t="str">
        <f>_xlfn.XLOOKUP(Table14[[#This Row],[Customer_ID]],Table10[Customer_ID],Table10[Membership],"Missing Membership")</f>
        <v>Bronze</v>
      </c>
      <c r="F1084" s="14" t="s">
        <v>119</v>
      </c>
      <c r="G1084" s="16" t="str">
        <f>_xlfn.XLOOKUP(Sales_Transactions!$F1084,Products!$A$2:$A$151,Products!$B$2:$B$151,"missing product")</f>
        <v>Coca-Cola Coffee Combo</v>
      </c>
      <c r="H1084" s="16" t="str">
        <f>_xlfn.XLOOKUP(Sales_Transactions!$F1084,Table9[Product_ID],Table9[Category],"Missing Catogory")</f>
        <v>Beverages</v>
      </c>
      <c r="I1084" s="16" t="s">
        <v>950</v>
      </c>
      <c r="J1084" s="16" t="str">
        <f>_xlfn.XLOOKUP(Sales_Transactions!$I1084,Store!$A$2:$A$181,Store!$B$2:$B$181,"Missing Store")</f>
        <v>FreshMart Mysuru Square</v>
      </c>
      <c r="K1084" s="16" t="str">
        <f>_xlfn.XLOOKUP(Sales_Transactions!$I1084,Store!$A$2:$A$181,Store!$D$2:$D$181,"East")</f>
        <v>South</v>
      </c>
      <c r="L1084" s="16" t="s">
        <v>109</v>
      </c>
      <c r="M1084" s="16" t="s">
        <v>5493</v>
      </c>
      <c r="N1084" s="16" t="str">
        <f>_xlfn.XLOOKUP(Sales_Transactions!$L1084,Table12[Employee_ID],Table12[Department],"Missing Department")</f>
        <v>Store Manager</v>
      </c>
      <c r="O1084" s="16">
        <v>1</v>
      </c>
      <c r="P1084" s="17">
        <v>141.11000000000001</v>
      </c>
      <c r="Q1084" s="16">
        <v>0</v>
      </c>
      <c r="R1084" s="17">
        <v>0</v>
      </c>
      <c r="S1084" s="17">
        <v>162.28</v>
      </c>
      <c r="T1084" s="17">
        <v>115.91</v>
      </c>
      <c r="U1084" s="17">
        <v>46.37</v>
      </c>
      <c r="V1084" s="16" t="s">
        <v>133</v>
      </c>
      <c r="W1084" s="16" t="s">
        <v>24</v>
      </c>
      <c r="X1084" s="16" t="s">
        <v>25</v>
      </c>
      <c r="Y1084" s="16" t="s">
        <v>1983</v>
      </c>
      <c r="Z1084" s="16" t="s">
        <v>27</v>
      </c>
    </row>
    <row r="1085" spans="1:26" x14ac:dyDescent="0.3">
      <c r="A1085" s="10" t="s">
        <v>3608</v>
      </c>
      <c r="B1085" s="11">
        <v>45924</v>
      </c>
      <c r="C1085" s="12" t="s">
        <v>2231</v>
      </c>
      <c r="D1085" s="12" t="str">
        <f>_xlfn.XLOOKUP(Sales_Transactions!$C1085,Customer!$A$2:$A$701,Customer!$B$2:$B$701,"Missing")</f>
        <v>Gayathri Gounder</v>
      </c>
      <c r="E1085" s="39" t="str">
        <f>_xlfn.XLOOKUP(Table14[[#This Row],[Customer_ID]],Table10[Customer_ID],Table10[Membership],"Missing Membership")</f>
        <v>Gold</v>
      </c>
      <c r="F1085" s="10" t="s">
        <v>119</v>
      </c>
      <c r="G1085" s="12" t="str">
        <f>_xlfn.XLOOKUP(Sales_Transactions!$F1085,Products!$A$2:$A$151,Products!$B$2:$B$151,"missing product")</f>
        <v>Coca-Cola Coffee Combo</v>
      </c>
      <c r="H1085" s="12" t="str">
        <f>_xlfn.XLOOKUP(Sales_Transactions!$F1085,Table9[Product_ID],Table9[Category],"Missing Catogory")</f>
        <v>Beverages</v>
      </c>
      <c r="I1085" s="12" t="s">
        <v>1066</v>
      </c>
      <c r="J1085" s="12" t="str">
        <f>_xlfn.XLOOKUP(Sales_Transactions!$I1085,Store!$A$2:$A$181,Store!$B$2:$B$181,"Missing Store")</f>
        <v>FreshMart Mysuru Colony</v>
      </c>
      <c r="K1085" s="12" t="str">
        <f>_xlfn.XLOOKUP(Sales_Transactions!$I1085,Store!$A$2:$A$181,Store!$D$2:$D$181,"East")</f>
        <v>South</v>
      </c>
      <c r="L1085" s="12" t="s">
        <v>470</v>
      </c>
      <c r="M1085" s="12" t="s">
        <v>6276</v>
      </c>
      <c r="N1085" s="12" t="str">
        <f>_xlfn.XLOOKUP(Sales_Transactions!$L1085,Table12[Employee_ID],Table12[Department],"Missing Department")</f>
        <v>Billing</v>
      </c>
      <c r="O1085" s="12">
        <v>7</v>
      </c>
      <c r="P1085" s="13">
        <v>145.25</v>
      </c>
      <c r="Q1085" s="12">
        <v>20</v>
      </c>
      <c r="R1085" s="13">
        <v>203.35</v>
      </c>
      <c r="S1085" s="13">
        <v>813.4</v>
      </c>
      <c r="T1085" s="13">
        <v>811.37</v>
      </c>
      <c r="U1085" s="13">
        <v>2.0299999999999998</v>
      </c>
      <c r="V1085" s="12" t="s">
        <v>133</v>
      </c>
      <c r="W1085" s="12" t="s">
        <v>24</v>
      </c>
      <c r="X1085" s="12" t="s">
        <v>55</v>
      </c>
      <c r="Y1085" s="12" t="s">
        <v>1654</v>
      </c>
      <c r="Z1085" s="12" t="s">
        <v>49</v>
      </c>
    </row>
    <row r="1086" spans="1:26" x14ac:dyDescent="0.3">
      <c r="A1086" s="14" t="s">
        <v>3613</v>
      </c>
      <c r="B1086" s="15">
        <v>45890</v>
      </c>
      <c r="C1086" s="16" t="s">
        <v>2877</v>
      </c>
      <c r="D1086" s="16" t="str">
        <f>_xlfn.XLOOKUP(Sales_Transactions!$C1086,Customer!$A$2:$A$701,Customer!$B$2:$B$701,"Missing")</f>
        <v>Karthik Prabhu</v>
      </c>
      <c r="E1086" s="38" t="str">
        <f>_xlfn.XLOOKUP(Table14[[#This Row],[Customer_ID]],Table10[Customer_ID],Table10[Membership],"Missing Membership")</f>
        <v>Bronze</v>
      </c>
      <c r="F1086" s="14" t="s">
        <v>538</v>
      </c>
      <c r="G1086" s="16" t="str">
        <f>_xlfn.XLOOKUP(Sales_Transactions!$F1086,Products!$A$2:$A$151,Products!$B$2:$B$151,"missing product")</f>
        <v>Aachi Ponni Rice 2kg</v>
      </c>
      <c r="H1086" s="16" t="str">
        <f>_xlfn.XLOOKUP(Sales_Transactions!$F1086,Table9[Product_ID],Table9[Category],"Missing Catogory")</f>
        <v>Rice</v>
      </c>
      <c r="I1086" s="16" t="s">
        <v>291</v>
      </c>
      <c r="J1086" s="16" t="str">
        <f>_xlfn.XLOOKUP(Sales_Transactions!$I1086,Store!$A$2:$A$181,Store!$B$2:$B$181,"Missing Store")</f>
        <v>FreshMart Chennai Main Road</v>
      </c>
      <c r="K1086" s="16" t="str">
        <f>_xlfn.XLOOKUP(Sales_Transactions!$I1086,Store!$A$2:$A$181,Store!$D$2:$D$181,"East")</f>
        <v>South</v>
      </c>
      <c r="L1086" s="16" t="s">
        <v>2190</v>
      </c>
      <c r="M1086" s="16" t="s">
        <v>6344</v>
      </c>
      <c r="N1086" s="16" t="str">
        <f>_xlfn.XLOOKUP(Sales_Transactions!$L1086,Table12[Employee_ID],Table12[Department],"Missing Department")</f>
        <v>Billing</v>
      </c>
      <c r="O1086" s="16">
        <v>4</v>
      </c>
      <c r="P1086" s="17">
        <v>251.73</v>
      </c>
      <c r="Q1086" s="16">
        <v>0</v>
      </c>
      <c r="R1086" s="17">
        <v>0</v>
      </c>
      <c r="S1086" s="17">
        <v>1006.92</v>
      </c>
      <c r="T1086" s="17">
        <v>842.08</v>
      </c>
      <c r="U1086" s="17">
        <v>164.84</v>
      </c>
      <c r="V1086" s="16" t="s">
        <v>133</v>
      </c>
      <c r="W1086" s="16" t="s">
        <v>24</v>
      </c>
      <c r="X1086" s="16" t="s">
        <v>25</v>
      </c>
      <c r="Y1086" s="16" t="s">
        <v>1606</v>
      </c>
      <c r="Z1086" s="16" t="s">
        <v>49</v>
      </c>
    </row>
    <row r="1087" spans="1:26" x14ac:dyDescent="0.3">
      <c r="A1087" s="10" t="s">
        <v>3619</v>
      </c>
      <c r="B1087" s="11">
        <v>45901</v>
      </c>
      <c r="C1087" s="12" t="s">
        <v>301</v>
      </c>
      <c r="D1087" s="12" t="str">
        <f>_xlfn.XLOOKUP(Sales_Transactions!$C1087,Customer!$A$2:$A$701,Customer!$B$2:$B$701,"Missing")</f>
        <v>Anjali Kumar</v>
      </c>
      <c r="E1087" s="39" t="str">
        <f>_xlfn.XLOOKUP(Table14[[#This Row],[Customer_ID]],Table10[Customer_ID],Table10[Membership],"Missing Membership")</f>
        <v>Silver</v>
      </c>
      <c r="F1087" s="10" t="s">
        <v>731</v>
      </c>
      <c r="G1087" s="12" t="str">
        <f>_xlfn.XLOOKUP(Sales_Transactions!$F1087,Products!$A$2:$A$151,Products!$B$2:$B$151,"missing product")</f>
        <v>Harvest Gold Buns 200g</v>
      </c>
      <c r="H1087" s="12" t="str">
        <f>_xlfn.XLOOKUP(Sales_Transactions!$F1087,Table9[Product_ID],Table9[Category],"Missing Catogory")</f>
        <v>Bakery</v>
      </c>
      <c r="I1087" s="12" t="s">
        <v>192</v>
      </c>
      <c r="J1087" s="12" t="str">
        <f>_xlfn.XLOOKUP(Sales_Transactions!$I1087,Store!$A$2:$A$181,Store!$B$2:$B$181,"Missing Store")</f>
        <v>FreshMart Erode Heights</v>
      </c>
      <c r="K1087" s="12" t="str">
        <f>_xlfn.XLOOKUP(Sales_Transactions!$I1087,Store!$A$2:$A$181,Store!$D$2:$D$181,"East")</f>
        <v>South</v>
      </c>
      <c r="L1087" s="12" t="s">
        <v>2919</v>
      </c>
      <c r="M1087" s="12" t="s">
        <v>6136</v>
      </c>
      <c r="N1087" s="12" t="str">
        <f>_xlfn.XLOOKUP(Sales_Transactions!$L1087,Table12[Employee_ID],Table12[Department],"Missing Department")</f>
        <v>Billing</v>
      </c>
      <c r="O1087" s="12">
        <v>2</v>
      </c>
      <c r="P1087" s="13">
        <v>661.91</v>
      </c>
      <c r="Q1087" s="12">
        <v>15</v>
      </c>
      <c r="R1087" s="13">
        <v>198.57</v>
      </c>
      <c r="S1087" s="13">
        <v>1125.25</v>
      </c>
      <c r="T1087" s="13">
        <v>797.44</v>
      </c>
      <c r="U1087" s="13">
        <v>327.81</v>
      </c>
      <c r="V1087" s="12" t="s">
        <v>133</v>
      </c>
      <c r="W1087" s="12" t="s">
        <v>24</v>
      </c>
      <c r="X1087" s="12" t="s">
        <v>55</v>
      </c>
      <c r="Y1087" s="12" t="s">
        <v>1764</v>
      </c>
      <c r="Z1087" s="12" t="s">
        <v>49</v>
      </c>
    </row>
    <row r="1088" spans="1:26" x14ac:dyDescent="0.3">
      <c r="A1088" s="14" t="s">
        <v>3625</v>
      </c>
      <c r="B1088" s="15">
        <v>45940</v>
      </c>
      <c r="C1088" s="16" t="s">
        <v>364</v>
      </c>
      <c r="D1088" s="16" t="str">
        <f>_xlfn.XLOOKUP(Sales_Transactions!$C1088,Customer!$A$2:$A$701,Customer!$B$2:$B$701,"Missing")</f>
        <v>Hemalatha Kumar</v>
      </c>
      <c r="E1088" s="38" t="str">
        <f>_xlfn.XLOOKUP(Table14[[#This Row],[Customer_ID]],Table10[Customer_ID],Table10[Membership],"Missing Membership")</f>
        <v>Gold</v>
      </c>
      <c r="F1088" s="14" t="s">
        <v>59</v>
      </c>
      <c r="G1088" s="16" t="str">
        <f>_xlfn.XLOOKUP(Sales_Transactions!$F1088,Products!$A$2:$A$151,Products!$B$2:$B$151,"missing product")</f>
        <v>Nescafe Coffee Pack</v>
      </c>
      <c r="H1088" s="16" t="str">
        <f>_xlfn.XLOOKUP(Sales_Transactions!$F1088,Table9[Product_ID],Table9[Category],"Missing Catogory")</f>
        <v>Beverages</v>
      </c>
      <c r="I1088" s="16" t="s">
        <v>204</v>
      </c>
      <c r="J1088" s="16" t="str">
        <f>_xlfn.XLOOKUP(Sales_Transactions!$I1088,Store!$A$2:$A$181,Store!$B$2:$B$181,"Missing Store")</f>
        <v>FreshMart Madurai Plaza</v>
      </c>
      <c r="K1088" s="16" t="str">
        <f>_xlfn.XLOOKUP(Sales_Transactions!$I1088,Store!$A$2:$A$181,Store!$D$2:$D$181,"East")</f>
        <v>South</v>
      </c>
      <c r="L1088" s="16" t="s">
        <v>205</v>
      </c>
      <c r="M1088" s="16" t="s">
        <v>6199</v>
      </c>
      <c r="N1088" s="16" t="str">
        <f>_xlfn.XLOOKUP(Sales_Transactions!$L1088,Table12[Employee_ID],Table12[Department],"Missing Department")</f>
        <v>Sales</v>
      </c>
      <c r="O1088" s="16">
        <v>5</v>
      </c>
      <c r="P1088" s="17">
        <v>370.83</v>
      </c>
      <c r="Q1088" s="16">
        <v>0</v>
      </c>
      <c r="R1088" s="17">
        <v>0</v>
      </c>
      <c r="S1088" s="17">
        <v>1854.15</v>
      </c>
      <c r="T1088" s="17">
        <v>1358.9</v>
      </c>
      <c r="U1088" s="17">
        <v>495.25</v>
      </c>
      <c r="V1088" s="16" t="s">
        <v>133</v>
      </c>
      <c r="W1088" s="16" t="s">
        <v>24</v>
      </c>
      <c r="X1088" s="16" t="s">
        <v>25</v>
      </c>
      <c r="Y1088" s="16" t="s">
        <v>1710</v>
      </c>
      <c r="Z1088" s="16" t="s">
        <v>49</v>
      </c>
    </row>
    <row r="1089" spans="1:26" x14ac:dyDescent="0.3">
      <c r="A1089" s="10" t="s">
        <v>3627</v>
      </c>
      <c r="B1089" s="11">
        <v>46026</v>
      </c>
      <c r="C1089" s="12" t="s">
        <v>1837</v>
      </c>
      <c r="D1089" s="12" t="str">
        <f>_xlfn.XLOOKUP(Sales_Transactions!$C1089,Customer!$A$2:$A$701,Customer!$B$2:$B$701,"Missing")</f>
        <v>Kishore Prabhu</v>
      </c>
      <c r="E1089" s="39" t="str">
        <f>_xlfn.XLOOKUP(Table14[[#This Row],[Customer_ID]],Table10[Customer_ID],Table10[Membership],"Missing Membership")</f>
        <v>Silver</v>
      </c>
      <c r="F1089" s="10" t="s">
        <v>1149</v>
      </c>
      <c r="G1089" s="12" t="str">
        <f>_xlfn.XLOOKUP(Sales_Transactions!$F1089,Products!$A$2:$A$151,Products!$B$2:$B$151,"missing product")</f>
        <v>Patanjali Shampoo 1kg</v>
      </c>
      <c r="H1089" s="12" t="str">
        <f>_xlfn.XLOOKUP(Sales_Transactions!$F1089,Table9[Product_ID],Table9[Category],"Missing Catogory")</f>
        <v>Personal Care</v>
      </c>
      <c r="I1089" s="12" t="s">
        <v>1092</v>
      </c>
      <c r="J1089" s="12" t="str">
        <f>_xlfn.XLOOKUP(Sales_Transactions!$I1089,Store!$A$2:$A$181,Store!$B$2:$B$181,"Missing Store")</f>
        <v>FreshMart Surat Arcade</v>
      </c>
      <c r="K1089" s="12" t="str">
        <f>_xlfn.XLOOKUP(Sales_Transactions!$I1089,Store!$A$2:$A$181,Store!$D$2:$D$181,"East")</f>
        <v>West</v>
      </c>
      <c r="L1089" s="12" t="s">
        <v>1093</v>
      </c>
      <c r="M1089" s="12" t="s">
        <v>6158</v>
      </c>
      <c r="N1089" s="12" t="str">
        <f>_xlfn.XLOOKUP(Sales_Transactions!$L1089,Table12[Employee_ID],Table12[Department],"Missing Department")</f>
        <v>Inventory</v>
      </c>
      <c r="O1089" s="12">
        <v>2</v>
      </c>
      <c r="P1089" s="13">
        <v>468.94</v>
      </c>
      <c r="Q1089" s="12">
        <v>0</v>
      </c>
      <c r="R1089" s="13">
        <v>0</v>
      </c>
      <c r="S1089" s="13">
        <v>1078.56</v>
      </c>
      <c r="T1089" s="13">
        <v>673.6</v>
      </c>
      <c r="U1089" s="13">
        <v>404.96</v>
      </c>
      <c r="V1089" s="12" t="s">
        <v>133</v>
      </c>
      <c r="W1089" s="12" t="s">
        <v>24</v>
      </c>
      <c r="X1089" s="12" t="s">
        <v>55</v>
      </c>
      <c r="Y1089" s="12" t="s">
        <v>2830</v>
      </c>
      <c r="Z1089" s="12" t="s">
        <v>27</v>
      </c>
    </row>
    <row r="1090" spans="1:26" x14ac:dyDescent="0.3">
      <c r="A1090" s="14" t="s">
        <v>3629</v>
      </c>
      <c r="B1090" s="15">
        <v>45954</v>
      </c>
      <c r="C1090" s="16" t="s">
        <v>3630</v>
      </c>
      <c r="D1090" s="16" t="str">
        <f>_xlfn.XLOOKUP(Sales_Transactions!$C1090,Customer!$A$2:$A$701,Customer!$B$2:$B$701,"Missing")</f>
        <v>Jayakumar Velan</v>
      </c>
      <c r="E1090" s="38" t="str">
        <f>_xlfn.XLOOKUP(Table14[[#This Row],[Customer_ID]],Table10[Customer_ID],Table10[Membership],"Missing Membership")</f>
        <v>Silver</v>
      </c>
      <c r="F1090" s="14" t="s">
        <v>2666</v>
      </c>
      <c r="G1090" s="16" t="str">
        <f>_xlfn.XLOOKUP(Sales_Transactions!$F1090,Products!$A$2:$A$151,Products!$B$2:$B$151,"missing product")</f>
        <v>Aachi Whole Spices 200g</v>
      </c>
      <c r="H1090" s="16" t="str">
        <f>_xlfn.XLOOKUP(Sales_Transactions!$F1090,Table9[Product_ID],Table9[Category],"Missing Catogory")</f>
        <v>Masala</v>
      </c>
      <c r="I1090" s="16" t="s">
        <v>950</v>
      </c>
      <c r="J1090" s="16" t="str">
        <f>_xlfn.XLOOKUP(Sales_Transactions!$I1090,Store!$A$2:$A$181,Store!$B$2:$B$181,"Missing Store")</f>
        <v>FreshMart Mysuru Square</v>
      </c>
      <c r="K1090" s="16" t="str">
        <f>_xlfn.XLOOKUP(Sales_Transactions!$I1090,Store!$A$2:$A$181,Store!$D$2:$D$181,"East")</f>
        <v>South</v>
      </c>
      <c r="L1090" s="16" t="s">
        <v>3452</v>
      </c>
      <c r="M1090" s="16" t="s">
        <v>6252</v>
      </c>
      <c r="N1090" s="16" t="str">
        <f>_xlfn.XLOOKUP(Sales_Transactions!$L1090,Table12[Employee_ID],Table12[Department],"Missing Department")</f>
        <v>Inventory</v>
      </c>
      <c r="O1090" s="16">
        <v>4</v>
      </c>
      <c r="P1090" s="17">
        <v>519.78</v>
      </c>
      <c r="Q1090" s="16">
        <v>0</v>
      </c>
      <c r="R1090" s="17">
        <v>0</v>
      </c>
      <c r="S1090" s="17">
        <v>2079.12</v>
      </c>
      <c r="T1090" s="17">
        <v>1591.68</v>
      </c>
      <c r="U1090" s="17">
        <v>487.44</v>
      </c>
      <c r="V1090" s="16" t="s">
        <v>133</v>
      </c>
      <c r="W1090" s="16" t="s">
        <v>24</v>
      </c>
      <c r="X1090" s="16" t="s">
        <v>25</v>
      </c>
      <c r="Y1090" s="16" t="s">
        <v>261</v>
      </c>
      <c r="Z1090" s="16" t="s">
        <v>49</v>
      </c>
    </row>
    <row r="1091" spans="1:26" x14ac:dyDescent="0.3">
      <c r="A1091" s="10" t="s">
        <v>3633</v>
      </c>
      <c r="B1091" s="11">
        <v>46085</v>
      </c>
      <c r="C1091" s="12" t="s">
        <v>3007</v>
      </c>
      <c r="D1091" s="12" t="str">
        <f>_xlfn.XLOOKUP(Sales_Transactions!$C1091,Customer!$A$2:$A$701,Customer!$B$2:$B$701,"Missing")</f>
        <v>Missing Customer Name</v>
      </c>
      <c r="E1091" s="39" t="str">
        <f>_xlfn.XLOOKUP(Table14[[#This Row],[Customer_ID]],Table10[Customer_ID],Table10[Membership],"Missing Membership")</f>
        <v>Gold</v>
      </c>
      <c r="F1091" s="10" t="s">
        <v>308</v>
      </c>
      <c r="G1091" s="12" t="str">
        <f>_xlfn.XLOOKUP(Sales_Transactions!$F1091,Products!$A$2:$A$151,Products!$B$2:$B$151,"missing product")</f>
        <v>Britannia Cookies 200g</v>
      </c>
      <c r="H1091" s="12" t="str">
        <f>_xlfn.XLOOKUP(Sales_Transactions!$F1091,Table9[Product_ID],Table9[Category],"Missing Catogory")</f>
        <v>Bakery</v>
      </c>
      <c r="I1091" s="12" t="s">
        <v>2474</v>
      </c>
      <c r="J1091" s="12" t="str">
        <f>_xlfn.XLOOKUP(Sales_Transactions!$I1091,Store!$A$2:$A$181,Store!$B$2:$B$181,"Missing Store")</f>
        <v>FreshMart Ahmedabad Square</v>
      </c>
      <c r="K1091" s="12" t="str">
        <f>_xlfn.XLOOKUP(Sales_Transactions!$I1091,Store!$A$2:$A$181,Store!$D$2:$D$181,"East")</f>
        <v>West</v>
      </c>
      <c r="L1091" s="12" t="s">
        <v>3537</v>
      </c>
      <c r="M1091" s="12" t="s">
        <v>6159</v>
      </c>
      <c r="N1091" s="12" t="str">
        <f>_xlfn.XLOOKUP(Sales_Transactions!$L1091,Table12[Employee_ID],Table12[Department],"Missing Department")</f>
        <v>Store Manager</v>
      </c>
      <c r="O1091" s="12">
        <v>6</v>
      </c>
      <c r="P1091" s="13">
        <v>460.4</v>
      </c>
      <c r="Q1091" s="12">
        <v>20</v>
      </c>
      <c r="R1091" s="13">
        <v>552.48</v>
      </c>
      <c r="S1091" s="13">
        <v>2209.92</v>
      </c>
      <c r="T1091" s="13">
        <v>1697.28</v>
      </c>
      <c r="U1091" s="13">
        <v>512.64</v>
      </c>
      <c r="V1091" s="12" t="s">
        <v>133</v>
      </c>
      <c r="W1091" s="12" t="s">
        <v>24</v>
      </c>
      <c r="X1091" s="12" t="s">
        <v>25</v>
      </c>
      <c r="Y1091" s="12" t="s">
        <v>1906</v>
      </c>
      <c r="Z1091" s="12" t="s">
        <v>49</v>
      </c>
    </row>
    <row r="1092" spans="1:26" x14ac:dyDescent="0.3">
      <c r="A1092" s="14" t="s">
        <v>3645</v>
      </c>
      <c r="B1092" s="15">
        <v>45976</v>
      </c>
      <c r="C1092" s="16" t="s">
        <v>2255</v>
      </c>
      <c r="D1092" s="16" t="str">
        <f>_xlfn.XLOOKUP(Sales_Transactions!$C1092,Customer!$A$2:$A$701,Customer!$B$2:$B$701,"Missing")</f>
        <v>Prasath Gupta</v>
      </c>
      <c r="E1092" s="38" t="str">
        <f>_xlfn.XLOOKUP(Table14[[#This Row],[Customer_ID]],Table10[Customer_ID],Table10[Membership],"Missing Membership")</f>
        <v>Bronze</v>
      </c>
      <c r="F1092" s="14" t="s">
        <v>881</v>
      </c>
      <c r="G1092" s="16" t="str">
        <f>_xlfn.XLOOKUP(Sales_Transactions!$F1092,Products!$A$2:$A$151,Products!$B$2:$B$151,"missing product")</f>
        <v>Cadbury Namkeen Pack</v>
      </c>
      <c r="H1092" s="16" t="str">
        <f>_xlfn.XLOOKUP(Sales_Transactions!$F1092,Table9[Product_ID],Table9[Category],"Missing Catogory")</f>
        <v>Snacks</v>
      </c>
      <c r="I1092" s="16" t="s">
        <v>2607</v>
      </c>
      <c r="J1092" s="16" t="str">
        <f>_xlfn.XLOOKUP(Sales_Transactions!$I1092,Store!$A$2:$A$181,Store!$B$2:$B$181,"Missing Store")</f>
        <v>FreshMart Pune Complex</v>
      </c>
      <c r="K1092" s="16" t="str">
        <f>_xlfn.XLOOKUP(Sales_Transactions!$I1092,Store!$A$2:$A$181,Store!$D$2:$D$181,"East")</f>
        <v>West</v>
      </c>
      <c r="L1092" s="16" t="s">
        <v>2608</v>
      </c>
      <c r="M1092" s="16" t="s">
        <v>5750</v>
      </c>
      <c r="N1092" s="16" t="str">
        <f>_xlfn.XLOOKUP(Sales_Transactions!$L1092,Table12[Employee_ID],Table12[Department],"Missing Department")</f>
        <v>Sales</v>
      </c>
      <c r="O1092" s="16">
        <v>3</v>
      </c>
      <c r="P1092" s="17">
        <v>262.77</v>
      </c>
      <c r="Q1092" s="16">
        <v>20</v>
      </c>
      <c r="R1092" s="17">
        <v>157.66</v>
      </c>
      <c r="S1092" s="16" t="s">
        <v>3646</v>
      </c>
      <c r="T1092" s="17">
        <v>583.91999999999996</v>
      </c>
      <c r="U1092" s="17">
        <v>141.33000000000001</v>
      </c>
      <c r="V1092" s="16" t="s">
        <v>133</v>
      </c>
      <c r="W1092" s="16" t="s">
        <v>24</v>
      </c>
      <c r="X1092" s="16" t="s">
        <v>55</v>
      </c>
      <c r="Y1092" s="16" t="s">
        <v>873</v>
      </c>
      <c r="Z1092" s="16" t="s">
        <v>27</v>
      </c>
    </row>
    <row r="1093" spans="1:26" x14ac:dyDescent="0.3">
      <c r="A1093" s="10" t="s">
        <v>3655</v>
      </c>
      <c r="B1093" s="11">
        <v>46002</v>
      </c>
      <c r="C1093" s="12" t="s">
        <v>1383</v>
      </c>
      <c r="D1093" s="12" t="str">
        <f>_xlfn.XLOOKUP(Sales_Transactions!$C1093,Customer!$A$2:$A$701,Customer!$B$2:$B$701,"Missing")</f>
        <v>Balamurugan Sharma</v>
      </c>
      <c r="E1093" s="39" t="str">
        <f>_xlfn.XLOOKUP(Table14[[#This Row],[Customer_ID]],Table10[Customer_ID],Table10[Membership],"Missing Membership")</f>
        <v>Gold</v>
      </c>
      <c r="F1093" s="10" t="s">
        <v>409</v>
      </c>
      <c r="G1093" s="12" t="str">
        <f>_xlfn.XLOOKUP(Sales_Transactions!$F1093,Products!$A$2:$A$151,Products!$B$2:$B$151,"missing product")</f>
        <v>Local Bakers Buns 1kg</v>
      </c>
      <c r="H1093" s="12" t="str">
        <f>_xlfn.XLOOKUP(Sales_Transactions!$F1093,Table9[Product_ID],Table9[Category],"Missing Catogory")</f>
        <v>Bakery</v>
      </c>
      <c r="I1093" s="12" t="s">
        <v>957</v>
      </c>
      <c r="J1093" s="12" t="str">
        <f>_xlfn.XLOOKUP(Sales_Transactions!$I1093,Store!$A$2:$A$181,Store!$B$2:$B$181,"Missing Store")</f>
        <v>FreshMart Ahmedabad Hub</v>
      </c>
      <c r="K1093" s="12" t="str">
        <f>_xlfn.XLOOKUP(Sales_Transactions!$I1093,Store!$A$2:$A$181,Store!$D$2:$D$181,"East")</f>
        <v>South</v>
      </c>
      <c r="L1093" s="12" t="s">
        <v>1733</v>
      </c>
      <c r="M1093" s="12" t="s">
        <v>6226</v>
      </c>
      <c r="N1093" s="12" t="str">
        <f>_xlfn.XLOOKUP(Sales_Transactions!$L1093,Table12[Employee_ID],Table12[Department],"Missing Department")</f>
        <v>Cashier</v>
      </c>
      <c r="O1093" s="12">
        <v>8</v>
      </c>
      <c r="P1093" s="13">
        <v>314.61</v>
      </c>
      <c r="Q1093" s="12">
        <v>0</v>
      </c>
      <c r="R1093" s="13">
        <v>0</v>
      </c>
      <c r="S1093" s="13">
        <v>2516.88</v>
      </c>
      <c r="T1093" s="13">
        <v>1477.92</v>
      </c>
      <c r="U1093" s="13">
        <v>1038.96</v>
      </c>
      <c r="V1093" s="12" t="s">
        <v>133</v>
      </c>
      <c r="W1093" s="12" t="s">
        <v>24</v>
      </c>
      <c r="X1093" s="12" t="s">
        <v>25</v>
      </c>
      <c r="Y1093" s="12" t="s">
        <v>2165</v>
      </c>
      <c r="Z1093" s="12" t="s">
        <v>49</v>
      </c>
    </row>
    <row r="1094" spans="1:26" x14ac:dyDescent="0.3">
      <c r="A1094" s="14" t="s">
        <v>3660</v>
      </c>
      <c r="B1094" s="15">
        <v>45960</v>
      </c>
      <c r="C1094" s="16" t="s">
        <v>1080</v>
      </c>
      <c r="D1094" s="16" t="str">
        <f>_xlfn.XLOOKUP(Sales_Transactions!$C1094,Customer!$A$2:$A$701,Customer!$B$2:$B$701,"Missing")</f>
        <v>Ramesh Murugan</v>
      </c>
      <c r="E1094" s="38" t="str">
        <f>_xlfn.XLOOKUP(Table14[[#This Row],[Customer_ID]],Table10[Customer_ID],Table10[Membership],"Missing Membership")</f>
        <v>Bronze</v>
      </c>
      <c r="F1094" s="14" t="s">
        <v>1328</v>
      </c>
      <c r="G1094" s="16" t="str">
        <f>_xlfn.XLOOKUP(Sales_Transactions!$F1094,Products!$A$2:$A$151,Products!$B$2:$B$151,"missing product")</f>
        <v>Eveready Batteries 250ml</v>
      </c>
      <c r="H1094" s="16" t="str">
        <f>_xlfn.XLOOKUP(Sales_Transactions!$F1094,Table9[Product_ID],Table9[Category],"Missing Catogory")</f>
        <v>Household</v>
      </c>
      <c r="I1094" s="16" t="s">
        <v>177</v>
      </c>
      <c r="J1094" s="16" t="str">
        <f>_xlfn.XLOOKUP(Sales_Transactions!$I1094,Store!$A$2:$A$181,Store!$B$2:$B$181,"Missing Store")</f>
        <v>FreshMart Nagpur Square</v>
      </c>
      <c r="K1094" s="16" t="str">
        <f>_xlfn.XLOOKUP(Sales_Transactions!$I1094,Store!$A$2:$A$181,Store!$D$2:$D$181,"East")</f>
        <v>West</v>
      </c>
      <c r="L1094" s="16" t="s">
        <v>333</v>
      </c>
      <c r="M1094" s="16" t="s">
        <v>6248</v>
      </c>
      <c r="N1094" s="16" t="str">
        <f>_xlfn.XLOOKUP(Sales_Transactions!$L1094,Table12[Employee_ID],Table12[Department],"Missing Department")</f>
        <v>Billing</v>
      </c>
      <c r="O1094" s="16">
        <v>3</v>
      </c>
      <c r="P1094" s="17">
        <v>55.81</v>
      </c>
      <c r="Q1094" s="16">
        <v>10</v>
      </c>
      <c r="R1094" s="17">
        <v>16.739999999999998</v>
      </c>
      <c r="S1094" s="17">
        <v>150.69</v>
      </c>
      <c r="T1094" s="17">
        <v>134.88</v>
      </c>
      <c r="U1094" s="17">
        <v>15.81</v>
      </c>
      <c r="V1094" s="16" t="s">
        <v>133</v>
      </c>
      <c r="W1094" s="16" t="s">
        <v>24</v>
      </c>
      <c r="X1094" s="16" t="s">
        <v>55</v>
      </c>
      <c r="Y1094" s="16" t="s">
        <v>1990</v>
      </c>
      <c r="Z1094" s="16" t="s">
        <v>49</v>
      </c>
    </row>
    <row r="1095" spans="1:26" x14ac:dyDescent="0.3">
      <c r="A1095" s="10" t="s">
        <v>3663</v>
      </c>
      <c r="B1095" s="11">
        <v>45759</v>
      </c>
      <c r="C1095" s="12" t="s">
        <v>3630</v>
      </c>
      <c r="D1095" s="12" t="str">
        <f>_xlfn.XLOOKUP(Sales_Transactions!$C1095,Customer!$A$2:$A$701,Customer!$B$2:$B$701,"Missing")</f>
        <v>Jayakumar Velan</v>
      </c>
      <c r="E1095" s="39" t="str">
        <f>_xlfn.XLOOKUP(Table14[[#This Row],[Customer_ID]],Table10[Customer_ID],Table10[Membership],"Missing Membership")</f>
        <v>Silver</v>
      </c>
      <c r="F1095" s="10" t="s">
        <v>107</v>
      </c>
      <c r="G1095" s="12" t="str">
        <f>_xlfn.XLOOKUP(Sales_Transactions!$F1095,Products!$A$2:$A$151,Products!$B$2:$B$151,"missing product")</f>
        <v>Milky Mist Milk 2kg</v>
      </c>
      <c r="H1095" s="12" t="str">
        <f>_xlfn.XLOOKUP(Sales_Transactions!$F1095,Table9[Product_ID],Table9[Category],"Missing Catogory")</f>
        <v>Dairy</v>
      </c>
      <c r="I1095" s="12" t="s">
        <v>708</v>
      </c>
      <c r="J1095" s="12" t="str">
        <f>_xlfn.XLOOKUP(Sales_Transactions!$I1095,Store!$A$2:$A$181,Store!$B$2:$B$181,"Missing Store")</f>
        <v>FreshMart Surat Crossing</v>
      </c>
      <c r="K1095" s="12" t="str">
        <f>_xlfn.XLOOKUP(Sales_Transactions!$I1095,Store!$A$2:$A$181,Store!$D$2:$D$181,"East")</f>
        <v>West</v>
      </c>
      <c r="L1095" s="12" t="s">
        <v>709</v>
      </c>
      <c r="M1095" s="12" t="s">
        <v>6245</v>
      </c>
      <c r="N1095" s="12" t="str">
        <f>_xlfn.XLOOKUP(Sales_Transactions!$L1095,Table12[Employee_ID],Table12[Department],"Missing Department")</f>
        <v>Cashier</v>
      </c>
      <c r="O1095" s="12">
        <v>3</v>
      </c>
      <c r="P1095" s="13">
        <v>59.92</v>
      </c>
      <c r="Q1095" s="12">
        <v>20</v>
      </c>
      <c r="R1095" s="13">
        <v>35.950000000000003</v>
      </c>
      <c r="S1095" s="13">
        <v>165.38</v>
      </c>
      <c r="T1095" s="13">
        <v>144.44999999999999</v>
      </c>
      <c r="U1095" s="13">
        <v>20.93</v>
      </c>
      <c r="V1095" s="12" t="s">
        <v>133</v>
      </c>
      <c r="W1095" s="12" t="s">
        <v>24</v>
      </c>
      <c r="X1095" s="12" t="s">
        <v>25</v>
      </c>
      <c r="Y1095" s="12" t="s">
        <v>1425</v>
      </c>
      <c r="Z1095" s="12" t="s">
        <v>27</v>
      </c>
    </row>
    <row r="1096" spans="1:26" x14ac:dyDescent="0.3">
      <c r="A1096" s="14" t="s">
        <v>3668</v>
      </c>
      <c r="B1096" s="15">
        <v>45815</v>
      </c>
      <c r="C1096" s="16" t="s">
        <v>2454</v>
      </c>
      <c r="D1096" s="16" t="str">
        <f>_xlfn.XLOOKUP(Sales_Transactions!$C1096,Customer!$A$2:$A$701,Customer!$B$2:$B$701,"Missing")</f>
        <v>Indira Chettiar</v>
      </c>
      <c r="E1096" s="38" t="str">
        <f>_xlfn.XLOOKUP(Table14[[#This Row],[Customer_ID]],Table10[Customer_ID],Table10[Membership],"Missing Membership")</f>
        <v>Gold</v>
      </c>
      <c r="F1096" s="14" t="s">
        <v>604</v>
      </c>
      <c r="G1096" s="16" t="str">
        <f>_xlfn.XLOOKUP(Sales_Transactions!$F1096,Products!$A$2:$A$151,Products!$B$2:$B$151,"missing product")</f>
        <v>Organic Fresh Fresh Vegetables 200g</v>
      </c>
      <c r="H1096" s="16" t="str">
        <f>_xlfn.XLOOKUP(Sales_Transactions!$F1096,Table9[Product_ID],Table9[Category],"Missing Catogory")</f>
        <v>Vegetables</v>
      </c>
      <c r="I1096" s="16" t="s">
        <v>950</v>
      </c>
      <c r="J1096" s="16" t="str">
        <f>_xlfn.XLOOKUP(Sales_Transactions!$I1096,Store!$A$2:$A$181,Store!$B$2:$B$181,"Missing Store")</f>
        <v>FreshMart Mysuru Square</v>
      </c>
      <c r="K1096" s="16" t="str">
        <f>_xlfn.XLOOKUP(Sales_Transactions!$I1096,Store!$A$2:$A$181,Store!$D$2:$D$181,"East")</f>
        <v>South</v>
      </c>
      <c r="L1096" s="16" t="s">
        <v>2272</v>
      </c>
      <c r="M1096" s="16" t="s">
        <v>6154</v>
      </c>
      <c r="N1096" s="16" t="str">
        <f>_xlfn.XLOOKUP(Sales_Transactions!$L1096,Table12[Employee_ID],Table12[Department],"Missing Department")</f>
        <v>HR</v>
      </c>
      <c r="O1096" s="16">
        <v>7</v>
      </c>
      <c r="P1096" s="17">
        <v>85.31</v>
      </c>
      <c r="Q1096" s="16">
        <v>0</v>
      </c>
      <c r="R1096" s="17">
        <v>0</v>
      </c>
      <c r="S1096" s="17">
        <v>686.75</v>
      </c>
      <c r="T1096" s="17">
        <v>434.98</v>
      </c>
      <c r="U1096" s="17">
        <v>251.77</v>
      </c>
      <c r="V1096" s="16" t="s">
        <v>133</v>
      </c>
      <c r="W1096" s="16" t="s">
        <v>24</v>
      </c>
      <c r="X1096" s="16" t="s">
        <v>25</v>
      </c>
      <c r="Y1096" s="16" t="s">
        <v>772</v>
      </c>
      <c r="Z1096" s="16" t="s">
        <v>27</v>
      </c>
    </row>
    <row r="1097" spans="1:26" x14ac:dyDescent="0.3">
      <c r="A1097" s="10" t="s">
        <v>3682</v>
      </c>
      <c r="B1097" s="11">
        <v>46109</v>
      </c>
      <c r="C1097" s="12" t="s">
        <v>1348</v>
      </c>
      <c r="D1097" s="12" t="str">
        <f>_xlfn.XLOOKUP(Sales_Transactions!$C1097,Customer!$A$2:$A$701,Customer!$B$2:$B$701,"Missing")</f>
        <v>Padma Naicker</v>
      </c>
      <c r="E1097" s="39" t="str">
        <f>_xlfn.XLOOKUP(Table14[[#This Row],[Customer_ID]],Table10[Customer_ID],Table10[Membership],"Missing Membership")</f>
        <v>Silver</v>
      </c>
      <c r="F1097" s="10" t="s">
        <v>554</v>
      </c>
      <c r="G1097" s="12" t="str">
        <f>_xlfn.XLOOKUP(Sales_Transactions!$F1097,Products!$A$2:$A$151,Products!$B$2:$B$151,"missing product")</f>
        <v>Dove Shampoo 2kg</v>
      </c>
      <c r="H1097" s="12" t="str">
        <f>_xlfn.XLOOKUP(Sales_Transactions!$F1097,Table9[Product_ID],Table9[Category],"Missing Catogory")</f>
        <v>Personal Care</v>
      </c>
      <c r="I1097" s="12" t="s">
        <v>321</v>
      </c>
      <c r="J1097" s="12" t="str">
        <f>_xlfn.XLOOKUP(Sales_Transactions!$I1097,Store!$A$2:$A$181,Store!$B$2:$B$181,"Missing Store")</f>
        <v>FreshMart Coimbatore Main Road</v>
      </c>
      <c r="K1097" s="12" t="str">
        <f>_xlfn.XLOOKUP(Sales_Transactions!$I1097,Store!$A$2:$A$181,Store!$D$2:$D$181,"East")</f>
        <v>South</v>
      </c>
      <c r="L1097" s="12" t="s">
        <v>1507</v>
      </c>
      <c r="M1097" s="12" t="s">
        <v>6376</v>
      </c>
      <c r="N1097" s="12" t="str">
        <f>_xlfn.XLOOKUP(Sales_Transactions!$L1097,Table12[Employee_ID],Table12[Department],"Missing Department")</f>
        <v>Billing</v>
      </c>
      <c r="O1097" s="12">
        <v>5</v>
      </c>
      <c r="P1097" s="13">
        <v>491.81</v>
      </c>
      <c r="Q1097" s="12">
        <v>20</v>
      </c>
      <c r="R1097" s="13">
        <v>491.81</v>
      </c>
      <c r="S1097" s="13">
        <v>2262.33</v>
      </c>
      <c r="T1097" s="13">
        <v>1827.85</v>
      </c>
      <c r="U1097" s="13">
        <v>434.48</v>
      </c>
      <c r="V1097" s="12" t="s">
        <v>133</v>
      </c>
      <c r="W1097" s="12" t="s">
        <v>24</v>
      </c>
      <c r="X1097" s="12" t="s">
        <v>25</v>
      </c>
      <c r="Y1097" s="12" t="s">
        <v>1961</v>
      </c>
      <c r="Z1097" s="12" t="s">
        <v>27</v>
      </c>
    </row>
    <row r="1098" spans="1:26" x14ac:dyDescent="0.3">
      <c r="A1098" s="14" t="s">
        <v>3683</v>
      </c>
      <c r="B1098" s="15">
        <v>45935</v>
      </c>
      <c r="C1098" s="16" t="s">
        <v>246</v>
      </c>
      <c r="D1098" s="16" t="str">
        <f>_xlfn.XLOOKUP(Sales_Transactions!$C1098,Customer!$A$2:$A$701,Customer!$B$2:$B$701,"Missing")</f>
        <v>Chandrasekar Balan</v>
      </c>
      <c r="E1098" s="38" t="str">
        <f>_xlfn.XLOOKUP(Table14[[#This Row],[Customer_ID]],Table10[Customer_ID],Table10[Membership],"Missing Membership")</f>
        <v>Gold</v>
      </c>
      <c r="F1098" s="14" t="s">
        <v>1676</v>
      </c>
      <c r="G1098" s="16" t="str">
        <f>_xlfn.XLOOKUP(Sales_Transactions!$F1098,Products!$A$2:$A$151,Products!$B$2:$B$151,"missing product")</f>
        <v>Amul Butter 1L</v>
      </c>
      <c r="H1098" s="16" t="str">
        <f>_xlfn.XLOOKUP(Sales_Transactions!$F1098,Table9[Product_ID],Table9[Category],"Missing Catogory")</f>
        <v>Dairy</v>
      </c>
      <c r="I1098" s="16" t="s">
        <v>215</v>
      </c>
      <c r="J1098" s="16" t="str">
        <f>_xlfn.XLOOKUP(Sales_Transactions!$I1098,Store!$A$2:$A$181,Store!$B$2:$B$181,"Missing Store")</f>
        <v>FreshMart Salem Point</v>
      </c>
      <c r="K1098" s="16" t="str">
        <f>_xlfn.XLOOKUP(Sales_Transactions!$I1098,Store!$A$2:$A$181,Store!$D$2:$D$181,"East")</f>
        <v>South</v>
      </c>
      <c r="L1098" s="16" t="s">
        <v>216</v>
      </c>
      <c r="M1098" s="16" t="s">
        <v>6227</v>
      </c>
      <c r="N1098" s="16" t="str">
        <f>_xlfn.XLOOKUP(Sales_Transactions!$L1098,Table12[Employee_ID],Table12[Department],"Missing Department")</f>
        <v>Sales</v>
      </c>
      <c r="O1098" s="16">
        <v>7</v>
      </c>
      <c r="P1098" s="17">
        <v>377.42</v>
      </c>
      <c r="Q1098" s="16">
        <v>0</v>
      </c>
      <c r="R1098" s="17">
        <v>0</v>
      </c>
      <c r="S1098" s="17">
        <v>3038.23</v>
      </c>
      <c r="T1098" s="17">
        <v>1862.7</v>
      </c>
      <c r="U1098" s="17">
        <v>1175.53</v>
      </c>
      <c r="V1098" s="16" t="s">
        <v>133</v>
      </c>
      <c r="W1098" s="16" t="s">
        <v>24</v>
      </c>
      <c r="X1098" s="16" t="s">
        <v>25</v>
      </c>
      <c r="Y1098" s="16" t="s">
        <v>3684</v>
      </c>
      <c r="Z1098" s="16" t="s">
        <v>27</v>
      </c>
    </row>
    <row r="1099" spans="1:26" x14ac:dyDescent="0.3">
      <c r="A1099" s="10" t="s">
        <v>3687</v>
      </c>
      <c r="B1099" s="11">
        <v>45914</v>
      </c>
      <c r="C1099" s="12" t="s">
        <v>843</v>
      </c>
      <c r="D1099" s="12" t="str">
        <f>_xlfn.XLOOKUP(Sales_Transactions!$C1099,Customer!$A$2:$A$701,Customer!$B$2:$B$701,"Missing")</f>
        <v>Devi Pandian</v>
      </c>
      <c r="E1099" s="39" t="str">
        <f>_xlfn.XLOOKUP(Table14[[#This Row],[Customer_ID]],Table10[Customer_ID],Table10[Membership],"Missing Membership")</f>
        <v>Silver</v>
      </c>
      <c r="F1099" s="10" t="s">
        <v>280</v>
      </c>
      <c r="G1099" s="12" t="str">
        <f>_xlfn.XLOOKUP(Sales_Transactions!$F1099,Products!$A$2:$A$151,Products!$B$2:$B$151,"missing product")</f>
        <v>Nescafe Coffee 500g</v>
      </c>
      <c r="H1099" s="12" t="str">
        <f>_xlfn.XLOOKUP(Sales_Transactions!$F1099,Table9[Product_ID],Table9[Category],"Missing Catogory")</f>
        <v>Beverages</v>
      </c>
      <c r="I1099" s="12" t="s">
        <v>209</v>
      </c>
      <c r="J1099" s="12" t="str">
        <f>_xlfn.XLOOKUP(Sales_Transactions!$I1099,Store!$A$2:$A$181,Store!$B$2:$B$181,"Missing Store")</f>
        <v>FreshMart Kochi Gardens</v>
      </c>
      <c r="K1099" s="12" t="str">
        <f>_xlfn.XLOOKUP(Sales_Transactions!$I1099,Store!$A$2:$A$181,Store!$D$2:$D$181,"East")</f>
        <v>South</v>
      </c>
      <c r="L1099" s="12" t="s">
        <v>210</v>
      </c>
      <c r="M1099" s="12" t="s">
        <v>6149</v>
      </c>
      <c r="N1099" s="12" t="str">
        <f>_xlfn.XLOOKUP(Sales_Transactions!$L1099,Table12[Employee_ID],Table12[Department],"Missing Department")</f>
        <v>Cashier</v>
      </c>
      <c r="O1099" s="12">
        <v>5</v>
      </c>
      <c r="P1099" s="13">
        <v>124.84</v>
      </c>
      <c r="Q1099" s="12">
        <v>10</v>
      </c>
      <c r="R1099" s="13">
        <v>62.42</v>
      </c>
      <c r="S1099" s="13">
        <v>646.04999999999995</v>
      </c>
      <c r="T1099" s="13">
        <v>486.75</v>
      </c>
      <c r="U1099" s="13">
        <v>159.30000000000001</v>
      </c>
      <c r="V1099" s="12" t="s">
        <v>133</v>
      </c>
      <c r="W1099" s="12" t="s">
        <v>24</v>
      </c>
      <c r="X1099" s="12" t="s">
        <v>25</v>
      </c>
      <c r="Y1099" s="12" t="s">
        <v>3688</v>
      </c>
      <c r="Z1099" s="12" t="s">
        <v>27</v>
      </c>
    </row>
    <row r="1100" spans="1:26" x14ac:dyDescent="0.3">
      <c r="A1100" s="14" t="s">
        <v>3692</v>
      </c>
      <c r="B1100" s="15">
        <v>46090</v>
      </c>
      <c r="C1100" s="16" t="s">
        <v>977</v>
      </c>
      <c r="D1100" s="16" t="str">
        <f>_xlfn.XLOOKUP(Sales_Transactions!$C1100,Customer!$A$2:$A$701,Customer!$B$2:$B$701,"Missing")</f>
        <v>Mala Nair</v>
      </c>
      <c r="E1100" s="38" t="str">
        <f>_xlfn.XLOOKUP(Table14[[#This Row],[Customer_ID]],Table10[Customer_ID],Table10[Membership],"Missing Membership")</f>
        <v>Gold</v>
      </c>
      <c r="F1100" s="14" t="s">
        <v>498</v>
      </c>
      <c r="G1100" s="16" t="str">
        <f>_xlfn.XLOOKUP(Sales_Transactions!$F1100,Products!$A$2:$A$151,Products!$B$2:$B$151,"missing product")</f>
        <v>Local Farm Fresh Vegetables 200g</v>
      </c>
      <c r="H1100" s="16" t="str">
        <f>_xlfn.XLOOKUP(Sales_Transactions!$F1100,Table9[Product_ID],Table9[Category],"Missing Catogory")</f>
        <v>Vegetables</v>
      </c>
      <c r="I1100" s="16" t="s">
        <v>415</v>
      </c>
      <c r="J1100" s="16" t="str">
        <f>_xlfn.XLOOKUP(Sales_Transactions!$I1100,Store!$A$2:$A$181,Store!$B$2:$B$181,"Missing Store")</f>
        <v>FreshMart Hyderabad Towers</v>
      </c>
      <c r="K1100" s="16" t="str">
        <f>_xlfn.XLOOKUP(Sales_Transactions!$I1100,Store!$A$2:$A$181,Store!$D$2:$D$181,"East")</f>
        <v>South</v>
      </c>
      <c r="L1100" s="16" t="s">
        <v>416</v>
      </c>
      <c r="M1100" s="16" t="s">
        <v>5689</v>
      </c>
      <c r="N1100" s="16" t="str">
        <f>_xlfn.XLOOKUP(Sales_Transactions!$L1100,Table12[Employee_ID],Table12[Department],"Missing Department")</f>
        <v>Cashier</v>
      </c>
      <c r="O1100" s="16">
        <v>8</v>
      </c>
      <c r="P1100" s="17">
        <v>442.74</v>
      </c>
      <c r="Q1100" s="16">
        <v>15</v>
      </c>
      <c r="R1100" s="17">
        <v>531.29</v>
      </c>
      <c r="S1100" s="17">
        <v>3010.63</v>
      </c>
      <c r="T1100" s="17">
        <v>2779.76</v>
      </c>
      <c r="U1100" s="17">
        <v>230.87</v>
      </c>
      <c r="V1100" s="16" t="s">
        <v>133</v>
      </c>
      <c r="W1100" s="16" t="s">
        <v>24</v>
      </c>
      <c r="X1100" s="16" t="s">
        <v>55</v>
      </c>
      <c r="Y1100" s="16" t="s">
        <v>808</v>
      </c>
      <c r="Z1100" s="16" t="s">
        <v>49</v>
      </c>
    </row>
    <row r="1101" spans="1:26" x14ac:dyDescent="0.3">
      <c r="A1101" s="10" t="s">
        <v>3697</v>
      </c>
      <c r="B1101" s="11">
        <v>45972</v>
      </c>
      <c r="C1101" s="12" t="s">
        <v>185</v>
      </c>
      <c r="D1101" s="12" t="str">
        <f>_xlfn.XLOOKUP(Sales_Transactions!$C1101,Customer!$A$2:$A$701,Customer!$B$2:$B$701,"Missing")</f>
        <v>Ovi Devi</v>
      </c>
      <c r="E1101" s="39" t="str">
        <f>_xlfn.XLOOKUP(Table14[[#This Row],[Customer_ID]],Table10[Customer_ID],Table10[Membership],"Missing Membership")</f>
        <v>Gold</v>
      </c>
      <c r="F1101" s="10" t="s">
        <v>176</v>
      </c>
      <c r="G1101" s="12" t="str">
        <f>_xlfn.XLOOKUP(Sales_Transactions!$F1101,Products!$A$2:$A$151,Products!$B$2:$B$151,"missing product")</f>
        <v>Organic Fresh Fresh Vegetables Pack</v>
      </c>
      <c r="H1101" s="12" t="str">
        <f>_xlfn.XLOOKUP(Sales_Transactions!$F1101,Table9[Product_ID],Table9[Category],"Missing Catogory")</f>
        <v>Vegetables</v>
      </c>
      <c r="I1101" s="12" t="s">
        <v>703</v>
      </c>
      <c r="J1101" s="12" t="str">
        <f>_xlfn.XLOOKUP(Sales_Transactions!$I1101,Store!$A$2:$A$181,Store!$B$2:$B$181,"Missing Store")</f>
        <v>FreshMart Bengaluru Nagar</v>
      </c>
      <c r="K1101" s="12" t="str">
        <f>_xlfn.XLOOKUP(Sales_Transactions!$I1101,Store!$A$2:$A$181,Store!$D$2:$D$181,"East")</f>
        <v>South</v>
      </c>
      <c r="L1101" s="12" t="s">
        <v>3657</v>
      </c>
      <c r="M1101" s="12" t="s">
        <v>6124</v>
      </c>
      <c r="N1101" s="12" t="str">
        <f>_xlfn.XLOOKUP(Sales_Transactions!$L1101,Table12[Employee_ID],Table12[Department],"Missing Department")</f>
        <v>Sales</v>
      </c>
      <c r="O1101" s="12">
        <v>3</v>
      </c>
      <c r="P1101" s="13">
        <v>398.76</v>
      </c>
      <c r="Q1101" s="12">
        <v>5</v>
      </c>
      <c r="R1101" s="13">
        <v>59.81</v>
      </c>
      <c r="S1101" s="13">
        <v>1136.47</v>
      </c>
      <c r="T1101" s="13">
        <v>910.23</v>
      </c>
      <c r="U1101" s="13">
        <v>226.24</v>
      </c>
      <c r="V1101" s="12" t="s">
        <v>133</v>
      </c>
      <c r="W1101" s="12" t="s">
        <v>24</v>
      </c>
      <c r="X1101" s="12" t="s">
        <v>25</v>
      </c>
      <c r="Y1101" s="12" t="s">
        <v>495</v>
      </c>
      <c r="Z1101" s="12" t="s">
        <v>49</v>
      </c>
    </row>
    <row r="1102" spans="1:26" x14ac:dyDescent="0.3">
      <c r="A1102" s="14" t="s">
        <v>3703</v>
      </c>
      <c r="B1102" s="15">
        <v>45860</v>
      </c>
      <c r="C1102" s="16" t="s">
        <v>2784</v>
      </c>
      <c r="D1102" s="16" t="str">
        <f>_xlfn.XLOOKUP(Sales_Transactions!$C1102,Customer!$A$2:$A$701,Customer!$B$2:$B$701,"Missing")</f>
        <v>Dhanya Krishnan</v>
      </c>
      <c r="E1102" s="38" t="str">
        <f>_xlfn.XLOOKUP(Table14[[#This Row],[Customer_ID]],Table10[Customer_ID],Table10[Membership],"Missing Membership")</f>
        <v>Bronze</v>
      </c>
      <c r="F1102" s="14" t="s">
        <v>119</v>
      </c>
      <c r="G1102" s="16" t="str">
        <f>_xlfn.XLOOKUP(Sales_Transactions!$F1102,Products!$A$2:$A$151,Products!$B$2:$B$151,"missing product")</f>
        <v>Coca-Cola Coffee Combo</v>
      </c>
      <c r="H1102" s="16" t="str">
        <f>_xlfn.XLOOKUP(Sales_Transactions!$F1102,Table9[Product_ID],Table9[Category],"Missing Catogory")</f>
        <v>Beverages</v>
      </c>
      <c r="I1102" s="16" t="s">
        <v>1066</v>
      </c>
      <c r="J1102" s="16" t="str">
        <f>_xlfn.XLOOKUP(Sales_Transactions!$I1102,Store!$A$2:$A$181,Store!$B$2:$B$181,"Missing Store")</f>
        <v>FreshMart Mysuru Colony</v>
      </c>
      <c r="K1102" s="16" t="str">
        <f>_xlfn.XLOOKUP(Sales_Transactions!$I1102,Store!$A$2:$A$181,Store!$D$2:$D$181,"East")</f>
        <v>South</v>
      </c>
      <c r="L1102" s="16" t="s">
        <v>1200</v>
      </c>
      <c r="M1102" s="16" t="s">
        <v>5529</v>
      </c>
      <c r="N1102" s="16" t="str">
        <f>_xlfn.XLOOKUP(Sales_Transactions!$L1102,Table12[Employee_ID],Table12[Department],"Missing Department")</f>
        <v>Operations</v>
      </c>
      <c r="O1102" s="16">
        <v>3</v>
      </c>
      <c r="P1102" s="17">
        <v>141.11000000000001</v>
      </c>
      <c r="Q1102" s="16">
        <v>0</v>
      </c>
      <c r="R1102" s="17">
        <v>0</v>
      </c>
      <c r="S1102" s="17">
        <v>423.33</v>
      </c>
      <c r="T1102" s="17">
        <v>347.73</v>
      </c>
      <c r="U1102" s="17">
        <v>75.599999999999994</v>
      </c>
      <c r="V1102" s="16" t="s">
        <v>133</v>
      </c>
      <c r="W1102" s="16" t="s">
        <v>24</v>
      </c>
      <c r="X1102" s="16" t="s">
        <v>33</v>
      </c>
      <c r="Y1102" s="16" t="s">
        <v>1636</v>
      </c>
      <c r="Z1102" s="16" t="s">
        <v>49</v>
      </c>
    </row>
    <row r="1103" spans="1:26" x14ac:dyDescent="0.3">
      <c r="A1103" s="10" t="s">
        <v>3705</v>
      </c>
      <c r="B1103" s="11">
        <v>45864</v>
      </c>
      <c r="C1103" s="12" t="s">
        <v>1799</v>
      </c>
      <c r="D1103" s="12" t="str">
        <f>_xlfn.XLOOKUP(Sales_Transactions!$C1103,Customer!$A$2:$A$701,Customer!$B$2:$B$701,"Missing")</f>
        <v>Ramesh Naidu</v>
      </c>
      <c r="E1103" s="39" t="str">
        <f>_xlfn.XLOOKUP(Table14[[#This Row],[Customer_ID]],Table10[Customer_ID],Table10[Membership],"Missing Membership")</f>
        <v>Gold</v>
      </c>
      <c r="F1103" s="10" t="s">
        <v>290</v>
      </c>
      <c r="G1103" s="12" t="str">
        <f>_xlfn.XLOOKUP(Sales_Transactions!$F1103,Products!$A$2:$A$151,Products!$B$2:$B$151,"missing product")</f>
        <v>Harpic Toilet Cleaner Pack</v>
      </c>
      <c r="H1103" s="12" t="str">
        <f>_xlfn.XLOOKUP(Sales_Transactions!$F1103,Table9[Product_ID],Table9[Category],"Missing Catogory")</f>
        <v>Cleaning</v>
      </c>
      <c r="I1103" s="12" t="s">
        <v>1081</v>
      </c>
      <c r="J1103" s="12" t="str">
        <f>_xlfn.XLOOKUP(Sales_Transactions!$I1103,Store!$A$2:$A$181,Store!$B$2:$B$181,"Missing Store")</f>
        <v>FreshMart Lucknow Square</v>
      </c>
      <c r="K1103" s="12" t="str">
        <f>_xlfn.XLOOKUP(Sales_Transactions!$I1103,Store!$A$2:$A$181,Store!$D$2:$D$181,"East")</f>
        <v>North</v>
      </c>
      <c r="L1103" s="12" t="s">
        <v>1082</v>
      </c>
      <c r="M1103" s="12" t="s">
        <v>6365</v>
      </c>
      <c r="N1103" s="12" t="str">
        <f>_xlfn.XLOOKUP(Sales_Transactions!$L1103,Table12[Employee_ID],Table12[Department],"Missing Department")</f>
        <v>Inventory</v>
      </c>
      <c r="O1103" s="12">
        <v>5</v>
      </c>
      <c r="P1103" s="13">
        <v>225.21</v>
      </c>
      <c r="Q1103" s="12">
        <v>15</v>
      </c>
      <c r="R1103" s="13">
        <v>168.91</v>
      </c>
      <c r="S1103" s="13">
        <v>1100.71</v>
      </c>
      <c r="T1103" s="13">
        <v>778.25</v>
      </c>
      <c r="U1103" s="13">
        <v>322.45999999999998</v>
      </c>
      <c r="V1103" s="12" t="s">
        <v>133</v>
      </c>
      <c r="W1103" s="12" t="s">
        <v>24</v>
      </c>
      <c r="X1103" s="12" t="s">
        <v>25</v>
      </c>
      <c r="Y1103" s="12" t="s">
        <v>3706</v>
      </c>
      <c r="Z1103" s="12" t="s">
        <v>27</v>
      </c>
    </row>
    <row r="1104" spans="1:26" x14ac:dyDescent="0.3">
      <c r="A1104" s="14" t="s">
        <v>3707</v>
      </c>
      <c r="B1104" s="15">
        <v>45960</v>
      </c>
      <c r="C1104" s="16" t="s">
        <v>1013</v>
      </c>
      <c r="D1104" s="16" t="str">
        <f>_xlfn.XLOOKUP(Sales_Transactions!$C1104,Customer!$A$2:$A$701,Customer!$B$2:$B$701,"Missing")</f>
        <v>Udhay Pandian</v>
      </c>
      <c r="E1104" s="38" t="str">
        <f>_xlfn.XLOOKUP(Table14[[#This Row],[Customer_ID]],Table10[Customer_ID],Table10[Membership],"Missing Membership")</f>
        <v>Gold</v>
      </c>
      <c r="F1104" s="14" t="s">
        <v>801</v>
      </c>
      <c r="G1104" s="16" t="str">
        <f>_xlfn.XLOOKUP(Sales_Transactions!$F1104,Products!$A$2:$A$151,Products!$B$2:$B$151,"missing product")</f>
        <v>Organic Fresh Fresh Vegetables 2kg</v>
      </c>
      <c r="H1104" s="16" t="str">
        <f>_xlfn.XLOOKUP(Sales_Transactions!$F1104,Table9[Product_ID],Table9[Category],"Missing Catogory")</f>
        <v>Vegetables</v>
      </c>
      <c r="I1104" s="16" t="s">
        <v>1795</v>
      </c>
      <c r="J1104" s="16" t="str">
        <f>_xlfn.XLOOKUP(Sales_Transactions!$I1104,Store!$A$2:$A$181,Store!$B$2:$B$181,"Missing Store")</f>
        <v>FreshMart Salem Colony</v>
      </c>
      <c r="K1104" s="16" t="str">
        <f>_xlfn.XLOOKUP(Sales_Transactions!$I1104,Store!$A$2:$A$181,Store!$D$2:$D$181,"East")</f>
        <v>South</v>
      </c>
      <c r="L1104" s="16" t="s">
        <v>1796</v>
      </c>
      <c r="M1104" s="16" t="s">
        <v>6185</v>
      </c>
      <c r="N1104" s="16" t="str">
        <f>_xlfn.XLOOKUP(Sales_Transactions!$L1104,Table12[Employee_ID],Table12[Department],"Missing Department")</f>
        <v>Sales</v>
      </c>
      <c r="O1104" s="16">
        <v>3</v>
      </c>
      <c r="P1104" s="17">
        <v>320.26</v>
      </c>
      <c r="Q1104" s="16">
        <v>10</v>
      </c>
      <c r="R1104" s="17">
        <v>96.08</v>
      </c>
      <c r="S1104" s="17">
        <v>864.7</v>
      </c>
      <c r="T1104" s="17">
        <v>752.07</v>
      </c>
      <c r="U1104" s="17">
        <v>112.63</v>
      </c>
      <c r="V1104" s="16" t="s">
        <v>133</v>
      </c>
      <c r="W1104" s="16" t="s">
        <v>24</v>
      </c>
      <c r="X1104" s="16" t="s">
        <v>33</v>
      </c>
      <c r="Y1104" s="16" t="s">
        <v>1445</v>
      </c>
      <c r="Z1104" s="16" t="s">
        <v>49</v>
      </c>
    </row>
    <row r="1105" spans="1:26" x14ac:dyDescent="0.3">
      <c r="A1105" s="10" t="s">
        <v>3718</v>
      </c>
      <c r="B1105" s="11">
        <v>46025</v>
      </c>
      <c r="C1105" s="12" t="s">
        <v>3030</v>
      </c>
      <c r="D1105" s="12" t="str">
        <f>_xlfn.XLOOKUP(Sales_Transactions!$C1105,Customer!$A$2:$A$701,Customer!$B$2:$B$701,"Missing")</f>
        <v>Deepak Venkataraman</v>
      </c>
      <c r="E1105" s="39" t="str">
        <f>_xlfn.XLOOKUP(Table14[[#This Row],[Customer_ID]],Table10[Customer_ID],Table10[Membership],"Missing Membership")</f>
        <v>Silver</v>
      </c>
      <c r="F1105" s="10" t="s">
        <v>176</v>
      </c>
      <c r="G1105" s="12" t="str">
        <f>_xlfn.XLOOKUP(Sales_Transactions!$F1105,Products!$A$2:$A$151,Products!$B$2:$B$151,"missing product")</f>
        <v>Organic Fresh Fresh Vegetables Pack</v>
      </c>
      <c r="H1105" s="12" t="str">
        <f>_xlfn.XLOOKUP(Sales_Transactions!$F1105,Table9[Product_ID],Table9[Category],"Missing Catogory")</f>
        <v>Vegetables</v>
      </c>
      <c r="I1105" s="12" t="s">
        <v>1156</v>
      </c>
      <c r="J1105" s="12" t="str">
        <f>_xlfn.XLOOKUP(Sales_Transactions!$I1105,Store!$A$2:$A$181,Store!$B$2:$B$181,"Missing Store")</f>
        <v>FreshMart Madurai Colony</v>
      </c>
      <c r="K1105" s="12" t="str">
        <f>_xlfn.XLOOKUP(Sales_Transactions!$I1105,Store!$A$2:$A$181,Store!$D$2:$D$181,"East")</f>
        <v>South</v>
      </c>
      <c r="L1105" s="12" t="s">
        <v>1157</v>
      </c>
      <c r="M1105" s="12" t="s">
        <v>6358</v>
      </c>
      <c r="N1105" s="12" t="str">
        <f>_xlfn.XLOOKUP(Sales_Transactions!$L1105,Table12[Employee_ID],Table12[Department],"Missing Department")</f>
        <v>Store Manager</v>
      </c>
      <c r="O1105" s="12">
        <v>3</v>
      </c>
      <c r="P1105" s="13">
        <v>355.64</v>
      </c>
      <c r="Q1105" s="12">
        <v>15</v>
      </c>
      <c r="R1105" s="13">
        <v>160.04</v>
      </c>
      <c r="S1105" s="13">
        <v>1042.9100000000001</v>
      </c>
      <c r="T1105" s="13">
        <v>910.23</v>
      </c>
      <c r="U1105" s="13">
        <v>132.68</v>
      </c>
      <c r="V1105" s="12" t="s">
        <v>133</v>
      </c>
      <c r="W1105" s="12" t="s">
        <v>24</v>
      </c>
      <c r="X1105" s="12" t="s">
        <v>55</v>
      </c>
      <c r="Y1105" s="12" t="s">
        <v>3719</v>
      </c>
      <c r="Z1105" s="12" t="s">
        <v>27</v>
      </c>
    </row>
    <row r="1106" spans="1:26" x14ac:dyDescent="0.3">
      <c r="A1106" s="14" t="s">
        <v>3733</v>
      </c>
      <c r="B1106" s="15">
        <v>45988</v>
      </c>
      <c r="C1106" s="16" t="s">
        <v>547</v>
      </c>
      <c r="D1106" s="16" t="str">
        <f>_xlfn.XLOOKUP(Sales_Transactions!$C1106,Customer!$A$2:$A$701,Customer!$B$2:$B$701,"Missing")</f>
        <v>Priya Varma</v>
      </c>
      <c r="E1106" s="38" t="str">
        <f>_xlfn.XLOOKUP(Table14[[#This Row],[Customer_ID]],Table10[Customer_ID],Table10[Membership],"Missing Membership")</f>
        <v>Gold</v>
      </c>
      <c r="F1106" s="14" t="s">
        <v>1473</v>
      </c>
      <c r="G1106" s="16" t="str">
        <f>_xlfn.XLOOKUP(Sales_Transactions!$F1106,Products!$A$2:$A$151,Products!$B$2:$B$151,"missing product")</f>
        <v>Fortune Gingelly Oil 200g</v>
      </c>
      <c r="H1106" s="16" t="str">
        <f>_xlfn.XLOOKUP(Sales_Transactions!$F1106,Table9[Product_ID],Table9[Category],"Missing Catogory")</f>
        <v>Oil</v>
      </c>
      <c r="I1106" s="16" t="s">
        <v>670</v>
      </c>
      <c r="J1106" s="16" t="str">
        <f>_xlfn.XLOOKUP(Sales_Transactions!$I1106,Store!$A$2:$A$181,Store!$B$2:$B$181,"Missing Store")</f>
        <v>FreshMart Mumbai Extension</v>
      </c>
      <c r="K1106" s="16" t="str">
        <f>_xlfn.XLOOKUP(Sales_Transactions!$I1106,Store!$A$2:$A$181,Store!$D$2:$D$181,"East")</f>
        <v>West</v>
      </c>
      <c r="L1106" s="16" t="s">
        <v>661</v>
      </c>
      <c r="M1106" s="16" t="s">
        <v>4808</v>
      </c>
      <c r="N1106" s="16" t="str">
        <f>_xlfn.XLOOKUP(Sales_Transactions!$L1106,Table12[Employee_ID],Table12[Department],"Missing Department")</f>
        <v>Cashier</v>
      </c>
      <c r="O1106" s="16">
        <v>6</v>
      </c>
      <c r="P1106" s="17">
        <v>208.77</v>
      </c>
      <c r="Q1106" s="16">
        <v>0</v>
      </c>
      <c r="R1106" s="17">
        <v>0</v>
      </c>
      <c r="S1106" s="17">
        <v>1252.6199999999999</v>
      </c>
      <c r="T1106" s="17">
        <v>950.58</v>
      </c>
      <c r="U1106" s="17">
        <v>302.04000000000002</v>
      </c>
      <c r="V1106" s="16" t="s">
        <v>133</v>
      </c>
      <c r="W1106" s="16" t="s">
        <v>24</v>
      </c>
      <c r="X1106" s="16" t="s">
        <v>55</v>
      </c>
      <c r="Y1106" s="16" t="s">
        <v>3456</v>
      </c>
      <c r="Z1106" s="16" t="s">
        <v>49</v>
      </c>
    </row>
    <row r="1107" spans="1:26" x14ac:dyDescent="0.3">
      <c r="A1107" s="10" t="s">
        <v>3737</v>
      </c>
      <c r="B1107" s="11">
        <v>46061</v>
      </c>
      <c r="C1107" s="12" t="s">
        <v>342</v>
      </c>
      <c r="D1107" s="12" t="str">
        <f>_xlfn.XLOOKUP(Sales_Transactions!$C1107,Customer!$A$2:$A$701,Customer!$B$2:$B$701,"Missing")</f>
        <v>Elango Nair</v>
      </c>
      <c r="E1107" s="39" t="str">
        <f>_xlfn.XLOOKUP(Table14[[#This Row],[Customer_ID]],Table10[Customer_ID],Table10[Membership],"Missing Membership")</f>
        <v>Gold</v>
      </c>
      <c r="F1107" s="10" t="s">
        <v>646</v>
      </c>
      <c r="G1107" s="12" t="str">
        <f>_xlfn.XLOOKUP(Sales_Transactions!$F1107,Products!$A$2:$A$151,Products!$B$2:$B$151,"missing product")</f>
        <v>Aachi Whole Spices 200g v2</v>
      </c>
      <c r="H1107" s="12" t="str">
        <f>_xlfn.XLOOKUP(Sales_Transactions!$F1107,Table9[Product_ID],Table9[Category],"Missing Catogory")</f>
        <v>Masala</v>
      </c>
      <c r="I1107" s="12" t="s">
        <v>759</v>
      </c>
      <c r="J1107" s="12" t="str">
        <f>_xlfn.XLOOKUP(Sales_Transactions!$I1107,Store!$A$2:$A$181,Store!$B$2:$B$181,"Missing Store")</f>
        <v>FreshMart Mumbai Complex</v>
      </c>
      <c r="K1107" s="12" t="str">
        <f>_xlfn.XLOOKUP(Sales_Transactions!$I1107,Store!$A$2:$A$181,Store!$D$2:$D$181,"East")</f>
        <v>West</v>
      </c>
      <c r="L1107" s="12" t="s">
        <v>760</v>
      </c>
      <c r="M1107" s="12" t="s">
        <v>6268</v>
      </c>
      <c r="N1107" s="12" t="str">
        <f>_xlfn.XLOOKUP(Sales_Transactions!$L1107,Table12[Employee_ID],Table12[Department],"Missing Department")</f>
        <v>Billing</v>
      </c>
      <c r="O1107" s="12">
        <v>7</v>
      </c>
      <c r="P1107" s="13">
        <v>130.33000000000001</v>
      </c>
      <c r="Q1107" s="12">
        <v>20</v>
      </c>
      <c r="R1107" s="13">
        <v>182.46</v>
      </c>
      <c r="S1107" s="13">
        <v>839.33</v>
      </c>
      <c r="T1107" s="13">
        <v>638.26</v>
      </c>
      <c r="U1107" s="13">
        <v>201.07</v>
      </c>
      <c r="V1107" s="12" t="s">
        <v>133</v>
      </c>
      <c r="W1107" s="12" t="s">
        <v>24</v>
      </c>
      <c r="X1107" s="12" t="s">
        <v>25</v>
      </c>
      <c r="Y1107" s="12" t="s">
        <v>3738</v>
      </c>
      <c r="Z1107" s="12" t="s">
        <v>27</v>
      </c>
    </row>
    <row r="1108" spans="1:26" x14ac:dyDescent="0.3">
      <c r="A1108" s="14" t="s">
        <v>3743</v>
      </c>
      <c r="B1108" s="15">
        <v>45779</v>
      </c>
      <c r="C1108" s="16" t="s">
        <v>3744</v>
      </c>
      <c r="D1108" s="16" t="str">
        <f>_xlfn.XLOOKUP(Sales_Transactions!$C1108,Customer!$A$2:$A$701,Customer!$B$2:$B$701,"Missing")</f>
        <v>Udhay Venkataraman</v>
      </c>
      <c r="E1108" s="38" t="str">
        <f>_xlfn.XLOOKUP(Table14[[#This Row],[Customer_ID]],Table10[Customer_ID],Table10[Membership],"Missing Membership")</f>
        <v>Bronze</v>
      </c>
      <c r="F1108" s="14" t="s">
        <v>59</v>
      </c>
      <c r="G1108" s="16" t="str">
        <f>_xlfn.XLOOKUP(Sales_Transactions!$F1108,Products!$A$2:$A$151,Products!$B$2:$B$151,"missing product")</f>
        <v>Nescafe Coffee Pack</v>
      </c>
      <c r="H1108" s="16" t="str">
        <f>_xlfn.XLOOKUP(Sales_Transactions!$F1108,Table9[Product_ID],Table9[Category],"Missing Catogory")</f>
        <v>Beverages</v>
      </c>
      <c r="I1108" s="16" t="s">
        <v>303</v>
      </c>
      <c r="J1108" s="16" t="str">
        <f>_xlfn.XLOOKUP(Sales_Transactions!$I1108,Store!$A$2:$A$181,Store!$B$2:$B$181,"Missing Store")</f>
        <v>FreshMart Mysuru Market</v>
      </c>
      <c r="K1108" s="16" t="str">
        <f>_xlfn.XLOOKUP(Sales_Transactions!$I1108,Store!$A$2:$A$181,Store!$D$2:$D$181,"East")</f>
        <v>South</v>
      </c>
      <c r="L1108" s="16" t="s">
        <v>1039</v>
      </c>
      <c r="M1108" s="16" t="s">
        <v>6147</v>
      </c>
      <c r="N1108" s="16" t="str">
        <f>_xlfn.XLOOKUP(Sales_Transactions!$L1108,Table12[Employee_ID],Table12[Department],"Missing Department")</f>
        <v>Sales</v>
      </c>
      <c r="O1108" s="16">
        <v>1</v>
      </c>
      <c r="P1108" s="17">
        <v>342.46</v>
      </c>
      <c r="Q1108" s="16">
        <v>0</v>
      </c>
      <c r="R1108" s="17">
        <v>0</v>
      </c>
      <c r="S1108" s="17">
        <v>342.46</v>
      </c>
      <c r="T1108" s="17">
        <v>271.77999999999997</v>
      </c>
      <c r="U1108" s="17">
        <v>70.680000000000007</v>
      </c>
      <c r="V1108" s="16" t="s">
        <v>133</v>
      </c>
      <c r="W1108" s="16" t="s">
        <v>24</v>
      </c>
      <c r="X1108" s="16" t="s">
        <v>25</v>
      </c>
      <c r="Y1108" s="16" t="s">
        <v>1516</v>
      </c>
      <c r="Z1108" s="16" t="s">
        <v>49</v>
      </c>
    </row>
    <row r="1109" spans="1:26" x14ac:dyDescent="0.3">
      <c r="A1109" s="10" t="s">
        <v>3746</v>
      </c>
      <c r="B1109" s="11">
        <v>46006</v>
      </c>
      <c r="C1109" s="12" t="s">
        <v>2121</v>
      </c>
      <c r="D1109" s="12" t="str">
        <f>_xlfn.XLOOKUP(Sales_Transactions!$C1109,Customer!$A$2:$A$701,Customer!$B$2:$B$701,"Missing")</f>
        <v>Aishwarya Varma</v>
      </c>
      <c r="E1109" s="39" t="str">
        <f>_xlfn.XLOOKUP(Table14[[#This Row],[Customer_ID]],Table10[Customer_ID],Table10[Membership],"Missing Membership")</f>
        <v>Silver</v>
      </c>
      <c r="F1109" s="10" t="s">
        <v>158</v>
      </c>
      <c r="G1109" s="12" t="str">
        <f>_xlfn.XLOOKUP(Sales_Transactions!$F1109,Products!$A$2:$A$151,Products!$B$2:$B$151,"missing product")</f>
        <v>Daawat Basmati Rice 2kg</v>
      </c>
      <c r="H1109" s="12" t="str">
        <f>_xlfn.XLOOKUP(Sales_Transactions!$F1109,Table9[Product_ID],Table9[Category],"Missing Catogory")</f>
        <v>Rice</v>
      </c>
      <c r="I1109" s="12" t="s">
        <v>851</v>
      </c>
      <c r="J1109" s="12" t="str">
        <f>_xlfn.XLOOKUP(Sales_Transactions!$I1109,Store!$A$2:$A$181,Store!$B$2:$B$181,"Missing Store")</f>
        <v>FreshMart Erode Extension</v>
      </c>
      <c r="K1109" s="12" t="str">
        <f>_xlfn.XLOOKUP(Sales_Transactions!$I1109,Store!$A$2:$A$181,Store!$D$2:$D$181,"East")</f>
        <v>South</v>
      </c>
      <c r="L1109" s="12" t="s">
        <v>852</v>
      </c>
      <c r="M1109" s="12" t="s">
        <v>6310</v>
      </c>
      <c r="N1109" s="12" t="str">
        <f>_xlfn.XLOOKUP(Sales_Transactions!$L1109,Table12[Employee_ID],Table12[Department],"Missing Department")</f>
        <v>Operations</v>
      </c>
      <c r="O1109" s="12">
        <v>5</v>
      </c>
      <c r="P1109" s="13">
        <v>306.62</v>
      </c>
      <c r="Q1109" s="12">
        <v>15</v>
      </c>
      <c r="R1109" s="13">
        <v>229.97</v>
      </c>
      <c r="S1109" s="13">
        <v>1303.1300000000001</v>
      </c>
      <c r="T1109" s="13">
        <v>1299.6500000000001</v>
      </c>
      <c r="U1109" s="13">
        <v>3.48</v>
      </c>
      <c r="V1109" s="12" t="s">
        <v>133</v>
      </c>
      <c r="W1109" s="12" t="s">
        <v>24</v>
      </c>
      <c r="X1109" s="12" t="s">
        <v>25</v>
      </c>
      <c r="Y1109" s="12" t="s">
        <v>1893</v>
      </c>
      <c r="Z1109" s="12" t="s">
        <v>49</v>
      </c>
    </row>
    <row r="1110" spans="1:26" x14ac:dyDescent="0.3">
      <c r="A1110" s="14" t="s">
        <v>3757</v>
      </c>
      <c r="B1110" s="15">
        <v>45814</v>
      </c>
      <c r="C1110" s="16" t="s">
        <v>1897</v>
      </c>
      <c r="D1110" s="16" t="str">
        <f>_xlfn.XLOOKUP(Sales_Transactions!$C1110,Customer!$A$2:$A$701,Customer!$B$2:$B$701,"Missing")</f>
        <v>Pandi Chandran</v>
      </c>
      <c r="E1110" s="38" t="str">
        <f>_xlfn.XLOOKUP(Table14[[#This Row],[Customer_ID]],Table10[Customer_ID],Table10[Membership],"Missing Membership")</f>
        <v>Gold</v>
      </c>
      <c r="F1110" s="14" t="s">
        <v>1473</v>
      </c>
      <c r="G1110" s="16" t="str">
        <f>_xlfn.XLOOKUP(Sales_Transactions!$F1110,Products!$A$2:$A$151,Products!$B$2:$B$151,"missing product")</f>
        <v>Fortune Gingelly Oil 200g</v>
      </c>
      <c r="H1110" s="16" t="str">
        <f>_xlfn.XLOOKUP(Sales_Transactions!$F1110,Table9[Product_ID],Table9[Category],"Missing Catogory")</f>
        <v>Oil</v>
      </c>
      <c r="I1110" s="16" t="s">
        <v>1156</v>
      </c>
      <c r="J1110" s="16" t="str">
        <f>_xlfn.XLOOKUP(Sales_Transactions!$I1110,Store!$A$2:$A$181,Store!$B$2:$B$181,"Missing Store")</f>
        <v>FreshMart Madurai Colony</v>
      </c>
      <c r="K1110" s="16" t="str">
        <f>_xlfn.XLOOKUP(Sales_Transactions!$I1110,Store!$A$2:$A$181,Store!$D$2:$D$181,"East")</f>
        <v>South</v>
      </c>
      <c r="L1110" s="16" t="s">
        <v>1157</v>
      </c>
      <c r="M1110" s="16" t="s">
        <v>6358</v>
      </c>
      <c r="N1110" s="16" t="str">
        <f>_xlfn.XLOOKUP(Sales_Transactions!$L1110,Table12[Employee_ID],Table12[Department],"Missing Department")</f>
        <v>Store Manager</v>
      </c>
      <c r="O1110" s="16">
        <v>3</v>
      </c>
      <c r="P1110" s="17">
        <v>206.02</v>
      </c>
      <c r="Q1110" s="16">
        <v>0</v>
      </c>
      <c r="R1110" s="17">
        <v>0</v>
      </c>
      <c r="S1110" s="17">
        <v>618.05999999999995</v>
      </c>
      <c r="T1110" s="17">
        <v>475.29</v>
      </c>
      <c r="U1110" s="17">
        <v>142.77000000000001</v>
      </c>
      <c r="V1110" s="16" t="s">
        <v>133</v>
      </c>
      <c r="W1110" s="16" t="s">
        <v>24</v>
      </c>
      <c r="X1110" s="16" t="s">
        <v>25</v>
      </c>
      <c r="Y1110" s="16" t="s">
        <v>882</v>
      </c>
      <c r="Z1110" s="16" t="s">
        <v>49</v>
      </c>
    </row>
    <row r="1111" spans="1:26" x14ac:dyDescent="0.3">
      <c r="A1111" s="10" t="s">
        <v>3759</v>
      </c>
      <c r="B1111" s="11">
        <v>45816</v>
      </c>
      <c r="C1111" s="12" t="s">
        <v>1944</v>
      </c>
      <c r="D1111" s="12" t="str">
        <f>_xlfn.XLOOKUP(Sales_Transactions!$C1111,Customer!$A$2:$A$701,Customer!$B$2:$B$701,"Missing")</f>
        <v>Jaya Naicker</v>
      </c>
      <c r="E1111" s="39" t="str">
        <f>_xlfn.XLOOKUP(Table14[[#This Row],[Customer_ID]],Table10[Customer_ID],Table10[Membership],"Missing Membership")</f>
        <v>Gold</v>
      </c>
      <c r="F1111" s="10" t="s">
        <v>231</v>
      </c>
      <c r="G1111" s="12" t="str">
        <f>_xlfn.XLOOKUP(Sales_Transactions!$F1111,Products!$A$2:$A$151,Products!$B$2:$B$151,"missing product")</f>
        <v>Cadbury Chips 1kg</v>
      </c>
      <c r="H1111" s="12" t="str">
        <f>_xlfn.XLOOKUP(Sales_Transactions!$F1111,Table9[Product_ID],Table9[Category],"Missing Catogory")</f>
        <v>Snacks</v>
      </c>
      <c r="I1111" s="12" t="s">
        <v>674</v>
      </c>
      <c r="J1111" s="12" t="str">
        <f>_xlfn.XLOOKUP(Sales_Transactions!$I1111,Store!$A$2:$A$181,Store!$B$2:$B$181,"Missing Store")</f>
        <v>FreshMart Pune Main Road</v>
      </c>
      <c r="K1111" s="12" t="str">
        <f>_xlfn.XLOOKUP(Sales_Transactions!$I1111,Store!$A$2:$A$181,Store!$D$2:$D$181,"East")</f>
        <v>North</v>
      </c>
      <c r="L1111" s="12" t="s">
        <v>600</v>
      </c>
      <c r="M1111" s="12" t="s">
        <v>7268</v>
      </c>
      <c r="N1111" s="12" t="str">
        <f>_xlfn.XLOOKUP(Sales_Transactions!$L1111,Table12[Employee_ID],Table12[Department],"Missing Department")</f>
        <v>Sales</v>
      </c>
      <c r="O1111" s="12">
        <v>5</v>
      </c>
      <c r="P1111" s="13">
        <v>469.11</v>
      </c>
      <c r="Q1111" s="12">
        <v>15</v>
      </c>
      <c r="R1111" s="13">
        <v>351.83</v>
      </c>
      <c r="S1111" s="13">
        <v>2292.7800000000002</v>
      </c>
      <c r="T1111" s="13">
        <v>1544.7</v>
      </c>
      <c r="U1111" s="13">
        <v>748.08</v>
      </c>
      <c r="V1111" s="12" t="s">
        <v>133</v>
      </c>
      <c r="W1111" s="12" t="s">
        <v>24</v>
      </c>
      <c r="X1111" s="12" t="s">
        <v>25</v>
      </c>
      <c r="Y1111" s="12" t="s">
        <v>1695</v>
      </c>
      <c r="Z1111" s="12" t="s">
        <v>27</v>
      </c>
    </row>
    <row r="1112" spans="1:26" x14ac:dyDescent="0.3">
      <c r="A1112" s="14" t="s">
        <v>3765</v>
      </c>
      <c r="B1112" s="15">
        <v>45846</v>
      </c>
      <c r="C1112" s="16" t="s">
        <v>603</v>
      </c>
      <c r="D1112" s="16" t="str">
        <f>_xlfn.XLOOKUP(Sales_Transactions!$C1112,Customer!$A$2:$A$701,Customer!$B$2:$B$701,"Missing")</f>
        <v>Thenmozhi Devi</v>
      </c>
      <c r="E1112" s="38" t="str">
        <f>_xlfn.XLOOKUP(Table14[[#This Row],[Customer_ID]],Table10[Customer_ID],Table10[Membership],"Missing Membership")</f>
        <v>Gold</v>
      </c>
      <c r="F1112" s="14" t="s">
        <v>811</v>
      </c>
      <c r="G1112" s="16" t="str">
        <f>_xlfn.XLOOKUP(Sales_Transactions!$F1112,Products!$A$2:$A$151,Products!$B$2:$B$151,"missing product")</f>
        <v>Lays Namkeen 2kg</v>
      </c>
      <c r="H1112" s="16" t="str">
        <f>_xlfn.XLOOKUP(Sales_Transactions!$F1112,Table9[Product_ID],Table9[Category],"Missing Catogory")</f>
        <v>Snacks</v>
      </c>
      <c r="I1112" s="16" t="s">
        <v>1397</v>
      </c>
      <c r="J1112" s="16" t="str">
        <f>_xlfn.XLOOKUP(Sales_Transactions!$I1112,Store!$A$2:$A$181,Store!$B$2:$B$181,"Missing Store")</f>
        <v>FreshMart Nagpur Gardens</v>
      </c>
      <c r="K1112" s="16" t="str">
        <f>_xlfn.XLOOKUP(Sales_Transactions!$I1112,Store!$A$2:$A$181,Store!$D$2:$D$181,"East")</f>
        <v>West</v>
      </c>
      <c r="L1112" s="16" t="s">
        <v>4614</v>
      </c>
      <c r="M1112" s="16" t="s">
        <v>7266</v>
      </c>
      <c r="N1112" s="16" t="str">
        <f>_xlfn.XLOOKUP(Sales_Transactions!$L1112,Table12[Employee_ID],Table12[Department],"Missing Department")</f>
        <v>Missing Department</v>
      </c>
      <c r="O1112" s="16">
        <v>8</v>
      </c>
      <c r="P1112" s="17">
        <v>561.87</v>
      </c>
      <c r="Q1112" s="16">
        <v>0</v>
      </c>
      <c r="R1112" s="17">
        <v>0</v>
      </c>
      <c r="S1112" s="17">
        <v>4494.96</v>
      </c>
      <c r="T1112" s="17">
        <v>3033.52</v>
      </c>
      <c r="U1112" s="17">
        <v>1461.44</v>
      </c>
      <c r="V1112" s="16" t="s">
        <v>133</v>
      </c>
      <c r="W1112" s="16" t="s">
        <v>24</v>
      </c>
      <c r="X1112" s="16" t="s">
        <v>55</v>
      </c>
      <c r="Y1112" s="16" t="s">
        <v>821</v>
      </c>
      <c r="Z1112" s="16" t="s">
        <v>49</v>
      </c>
    </row>
    <row r="1113" spans="1:26" x14ac:dyDescent="0.3">
      <c r="A1113" s="10" t="s">
        <v>3767</v>
      </c>
      <c r="B1113" s="11">
        <v>45926</v>
      </c>
      <c r="C1113" s="12" t="s">
        <v>1625</v>
      </c>
      <c r="D1113" s="12" t="str">
        <f>_xlfn.XLOOKUP(Sales_Transactions!$C1113,Customer!$A$2:$A$701,Customer!$B$2:$B$701,"Missing")</f>
        <v>Revathi Devi</v>
      </c>
      <c r="E1113" s="39" t="str">
        <f>_xlfn.XLOOKUP(Table14[[#This Row],[Customer_ID]],Table10[Customer_ID],Table10[Membership],"Missing Membership")</f>
        <v>Silver</v>
      </c>
      <c r="F1113" s="10" t="s">
        <v>37</v>
      </c>
      <c r="G1113" s="12" t="str">
        <f>_xlfn.XLOOKUP(Sales_Transactions!$F1113,Products!$A$2:$A$151,Products!$B$2:$B$151,"missing product")</f>
        <v>Gold Winner Sunflower Oil 200g</v>
      </c>
      <c r="H1113" s="12" t="str">
        <f>_xlfn.XLOOKUP(Sales_Transactions!$F1113,Table9[Product_ID],Table9[Category],"Missing Catogory")</f>
        <v>Oil</v>
      </c>
      <c r="I1113" s="12" t="s">
        <v>400</v>
      </c>
      <c r="J1113" s="12" t="str">
        <f>_xlfn.XLOOKUP(Sales_Transactions!$I1113,Store!$A$2:$A$181,Store!$B$2:$B$181,"Missing Store")</f>
        <v>FreshMart Chennai Junction</v>
      </c>
      <c r="K1113" s="12" t="str">
        <f>_xlfn.XLOOKUP(Sales_Transactions!$I1113,Store!$A$2:$A$181,Store!$D$2:$D$181,"East")</f>
        <v>South</v>
      </c>
      <c r="L1113" s="12" t="s">
        <v>401</v>
      </c>
      <c r="M1113" s="12" t="s">
        <v>6242</v>
      </c>
      <c r="N1113" s="12" t="str">
        <f>_xlfn.XLOOKUP(Sales_Transactions!$L1113,Table12[Employee_ID],Table12[Department],"Missing Department")</f>
        <v>Billing</v>
      </c>
      <c r="O1113" s="12">
        <v>3</v>
      </c>
      <c r="P1113" s="13">
        <v>234.86</v>
      </c>
      <c r="Q1113" s="12">
        <v>10</v>
      </c>
      <c r="R1113" s="13">
        <v>70.459999999999994</v>
      </c>
      <c r="S1113" s="13">
        <v>634.12</v>
      </c>
      <c r="T1113" s="13">
        <v>639.69000000000005</v>
      </c>
      <c r="U1113" s="13">
        <v>-5.57</v>
      </c>
      <c r="V1113" s="12" t="s">
        <v>133</v>
      </c>
      <c r="W1113" s="12" t="s">
        <v>24</v>
      </c>
      <c r="X1113" s="12" t="s">
        <v>33</v>
      </c>
      <c r="Y1113" s="12" t="s">
        <v>2449</v>
      </c>
      <c r="Z1113" s="12" t="s">
        <v>49</v>
      </c>
    </row>
    <row r="1114" spans="1:26" x14ac:dyDescent="0.3">
      <c r="A1114" s="14" t="s">
        <v>3768</v>
      </c>
      <c r="B1114" s="15">
        <v>45963</v>
      </c>
      <c r="C1114" s="16" t="s">
        <v>1451</v>
      </c>
      <c r="D1114" s="16" t="str">
        <f>_xlfn.XLOOKUP(Sales_Transactions!$C1114,Customer!$A$2:$A$701,Customer!$B$2:$B$701,"Missing")</f>
        <v>Kamala Subramaniam</v>
      </c>
      <c r="E1114" s="38" t="str">
        <f>_xlfn.XLOOKUP(Table14[[#This Row],[Customer_ID]],Table10[Customer_ID],Table10[Membership],"Missing Membership")</f>
        <v>Silver</v>
      </c>
      <c r="F1114" s="14" t="s">
        <v>1656</v>
      </c>
      <c r="G1114" s="16" t="str">
        <f>_xlfn.XLOOKUP(Sales_Transactions!$F1114,Products!$A$2:$A$151,Products!$B$2:$B$151,"missing product")</f>
        <v>Surf Excel Batteries 2kg</v>
      </c>
      <c r="H1114" s="16" t="str">
        <f>_xlfn.XLOOKUP(Sales_Transactions!$F1114,Table9[Product_ID],Table9[Category],"Missing Catogory")</f>
        <v>Household</v>
      </c>
      <c r="I1114" s="16" t="s">
        <v>633</v>
      </c>
      <c r="J1114" s="16" t="str">
        <f>_xlfn.XLOOKUP(Sales_Transactions!$I1114,Store!$A$2:$A$181,Store!$B$2:$B$181,"Missing Store")</f>
        <v>FreshMart Kochi Colony</v>
      </c>
      <c r="K1114" s="16" t="str">
        <f>_xlfn.XLOOKUP(Sales_Transactions!$I1114,Store!$A$2:$A$181,Store!$D$2:$D$181,"East")</f>
        <v>South</v>
      </c>
      <c r="L1114" s="16" t="s">
        <v>634</v>
      </c>
      <c r="M1114" s="16" t="s">
        <v>6231</v>
      </c>
      <c r="N1114" s="16" t="str">
        <f>_xlfn.XLOOKUP(Sales_Transactions!$L1114,Table12[Employee_ID],Table12[Department],"Missing Department")</f>
        <v>Inventory</v>
      </c>
      <c r="O1114" s="16">
        <v>4</v>
      </c>
      <c r="P1114" s="17">
        <v>233.47</v>
      </c>
      <c r="Q1114" s="16">
        <v>5</v>
      </c>
      <c r="R1114" s="17">
        <v>46.69</v>
      </c>
      <c r="S1114" s="17">
        <v>1020.27</v>
      </c>
      <c r="T1114" s="17">
        <v>755.92</v>
      </c>
      <c r="U1114" s="17">
        <v>264.35000000000002</v>
      </c>
      <c r="V1114" s="16" t="s">
        <v>133</v>
      </c>
      <c r="W1114" s="16" t="s">
        <v>24</v>
      </c>
      <c r="X1114" s="16" t="s">
        <v>25</v>
      </c>
      <c r="Y1114" s="16" t="s">
        <v>601</v>
      </c>
      <c r="Z1114" s="16" t="s">
        <v>27</v>
      </c>
    </row>
    <row r="1115" spans="1:26" x14ac:dyDescent="0.3">
      <c r="A1115" s="10" t="s">
        <v>3777</v>
      </c>
      <c r="B1115" s="11">
        <v>46002</v>
      </c>
      <c r="C1115" s="12" t="s">
        <v>2622</v>
      </c>
      <c r="D1115" s="12" t="str">
        <f>_xlfn.XLOOKUP(Sales_Transactions!$C1115,Customer!$A$2:$A$701,Customer!$B$2:$B$701,"Missing")</f>
        <v>Venkat Achari</v>
      </c>
      <c r="E1115" s="39" t="str">
        <f>_xlfn.XLOOKUP(Table14[[#This Row],[Customer_ID]],Table10[Customer_ID],Table10[Membership],"Missing Membership")</f>
        <v>Silver</v>
      </c>
      <c r="F1115" s="10" t="s">
        <v>264</v>
      </c>
      <c r="G1115" s="12" t="str">
        <f>_xlfn.XLOOKUP(Sales_Transactions!$F1115,Products!$A$2:$A$151,Products!$B$2:$B$151,"missing product")</f>
        <v>Nescafe Soft Drinks Pack</v>
      </c>
      <c r="H1115" s="12" t="str">
        <f>_xlfn.XLOOKUP(Sales_Transactions!$F1115,Table9[Product_ID],Table9[Category],"Missing Catogory")</f>
        <v>Beverages</v>
      </c>
      <c r="I1115" s="12" t="s">
        <v>863</v>
      </c>
      <c r="J1115" s="12" t="str">
        <f>_xlfn.XLOOKUP(Sales_Transactions!$I1115,Store!$A$2:$A$181,Store!$B$2:$B$181,"Missing Store")</f>
        <v>FreshMart Kochi Extension</v>
      </c>
      <c r="K1115" s="12" t="str">
        <f>_xlfn.XLOOKUP(Sales_Transactions!$I1115,Store!$A$2:$A$181,Store!$D$2:$D$181,"East")</f>
        <v>South</v>
      </c>
      <c r="L1115" s="12" t="s">
        <v>864</v>
      </c>
      <c r="M1115" s="12" t="s">
        <v>6305</v>
      </c>
      <c r="N1115" s="12" t="str">
        <f>_xlfn.XLOOKUP(Sales_Transactions!$L1115,Table12[Employee_ID],Table12[Department],"Missing Department")</f>
        <v>Sales</v>
      </c>
      <c r="O1115" s="12">
        <v>4</v>
      </c>
      <c r="P1115" s="13">
        <v>383.51</v>
      </c>
      <c r="Q1115" s="12">
        <v>0</v>
      </c>
      <c r="R1115" s="13">
        <v>0</v>
      </c>
      <c r="S1115" s="13">
        <v>1534.04</v>
      </c>
      <c r="T1115" s="13">
        <v>1143.5999999999999</v>
      </c>
      <c r="U1115" s="13">
        <v>390.44</v>
      </c>
      <c r="V1115" s="12" t="s">
        <v>133</v>
      </c>
      <c r="W1115" s="12" t="s">
        <v>24</v>
      </c>
      <c r="X1115" s="12" t="s">
        <v>25</v>
      </c>
      <c r="Y1115" s="12" t="s">
        <v>1886</v>
      </c>
      <c r="Z1115" s="12" t="s">
        <v>49</v>
      </c>
    </row>
    <row r="1116" spans="1:26" x14ac:dyDescent="0.3">
      <c r="A1116" s="14" t="s">
        <v>3779</v>
      </c>
      <c r="B1116" s="15">
        <v>46009</v>
      </c>
      <c r="C1116" s="16" t="s">
        <v>2742</v>
      </c>
      <c r="D1116" s="16" t="str">
        <f>_xlfn.XLOOKUP(Sales_Transactions!$C1116,Customer!$A$2:$A$701,Customer!$B$2:$B$701,"Missing")</f>
        <v>Pandi Velan</v>
      </c>
      <c r="E1116" s="38" t="str">
        <f>_xlfn.XLOOKUP(Table14[[#This Row],[Customer_ID]],Table10[Customer_ID],Table10[Membership],"Missing Membership")</f>
        <v>Bronze</v>
      </c>
      <c r="F1116" s="14" t="s">
        <v>1381</v>
      </c>
      <c r="G1116" s="16" t="str">
        <f>_xlfn.XLOOKUP(Sales_Transactions!$F1116,Products!$A$2:$A$151,Products!$B$2:$B$151,"missing product")</f>
        <v>Parle Chocolates 500g</v>
      </c>
      <c r="H1116" s="16" t="str">
        <f>_xlfn.XLOOKUP(Sales_Transactions!$F1116,Table9[Product_ID],Table9[Category],"Missing Catogory")</f>
        <v>Snacks</v>
      </c>
      <c r="I1116" s="16" t="s">
        <v>1384</v>
      </c>
      <c r="J1116" s="16" t="str">
        <f>_xlfn.XLOOKUP(Sales_Transactions!$I1116,Store!$A$2:$A$181,Store!$B$2:$B$181,"Missing Store")</f>
        <v>FreshMart Guwahati Colony</v>
      </c>
      <c r="K1116" s="16" t="str">
        <f>_xlfn.XLOOKUP(Sales_Transactions!$I1116,Store!$A$2:$A$181,Store!$D$2:$D$181,"East")</f>
        <v>East</v>
      </c>
      <c r="L1116" s="16" t="s">
        <v>1861</v>
      </c>
      <c r="M1116" s="16" t="s">
        <v>6341</v>
      </c>
      <c r="N1116" s="16" t="str">
        <f>_xlfn.XLOOKUP(Sales_Transactions!$L1116,Table12[Employee_ID],Table12[Department],"Missing Department")</f>
        <v>Billing</v>
      </c>
      <c r="O1116" s="16">
        <v>3</v>
      </c>
      <c r="P1116" s="17">
        <v>317.99</v>
      </c>
      <c r="Q1116" s="16">
        <v>0</v>
      </c>
      <c r="R1116" s="17">
        <v>0</v>
      </c>
      <c r="S1116" s="17">
        <v>953.97</v>
      </c>
      <c r="T1116" s="17">
        <v>705.15</v>
      </c>
      <c r="U1116" s="17">
        <v>248.82</v>
      </c>
      <c r="V1116" s="16" t="s">
        <v>133</v>
      </c>
      <c r="W1116" s="16" t="s">
        <v>24</v>
      </c>
      <c r="X1116" s="16" t="s">
        <v>25</v>
      </c>
      <c r="Y1116" s="16" t="s">
        <v>1695</v>
      </c>
      <c r="Z1116" s="16" t="s">
        <v>49</v>
      </c>
    </row>
    <row r="1117" spans="1:26" x14ac:dyDescent="0.3">
      <c r="A1117" s="10" t="s">
        <v>3784</v>
      </c>
      <c r="B1117" s="11">
        <v>45947</v>
      </c>
      <c r="C1117" s="12" t="s">
        <v>972</v>
      </c>
      <c r="D1117" s="12" t="str">
        <f>_xlfn.XLOOKUP(Sales_Transactions!$C1117,Customer!$A$2:$A$701,Customer!$B$2:$B$701,"Missing")</f>
        <v>Bhavani Gounder</v>
      </c>
      <c r="E1117" s="39" t="str">
        <f>_xlfn.XLOOKUP(Table14[[#This Row],[Customer_ID]],Table10[Customer_ID],Table10[Membership],"Missing Membership")</f>
        <v>Bronze</v>
      </c>
      <c r="F1117" s="10" t="s">
        <v>147</v>
      </c>
      <c r="G1117" s="12" t="str">
        <f>_xlfn.XLOOKUP(Sales_Transactions!$F1117,Products!$A$2:$A$151,Products!$B$2:$B$151,"missing product")</f>
        <v>Pepsi Tea 200g</v>
      </c>
      <c r="H1117" s="12" t="str">
        <f>_xlfn.XLOOKUP(Sales_Transactions!$F1117,Table9[Product_ID],Table9[Category],"Missing Catogory")</f>
        <v>Beverages</v>
      </c>
      <c r="I1117" s="12" t="s">
        <v>1144</v>
      </c>
      <c r="J1117" s="12" t="str">
        <f>_xlfn.XLOOKUP(Sales_Transactions!$I1117,Store!$A$2:$A$181,Store!$B$2:$B$181,"Missing Store")</f>
        <v>FreshMart Surat Extension</v>
      </c>
      <c r="K1117" s="12" t="str">
        <f>_xlfn.XLOOKUP(Sales_Transactions!$I1117,Store!$A$2:$A$181,Store!$D$2:$D$181,"East")</f>
        <v>West</v>
      </c>
      <c r="L1117" s="12" t="s">
        <v>1145</v>
      </c>
      <c r="M1117" s="12" t="s">
        <v>6326</v>
      </c>
      <c r="N1117" s="12" t="str">
        <f>_xlfn.XLOOKUP(Sales_Transactions!$L1117,Table12[Employee_ID],Table12[Department],"Missing Department")</f>
        <v>Cashier</v>
      </c>
      <c r="O1117" s="12">
        <v>4</v>
      </c>
      <c r="P1117" s="13">
        <v>332.73</v>
      </c>
      <c r="Q1117" s="12">
        <v>15</v>
      </c>
      <c r="R1117" s="13">
        <v>199.64</v>
      </c>
      <c r="S1117" s="13">
        <v>1131.28</v>
      </c>
      <c r="T1117" s="13">
        <v>1044.8800000000001</v>
      </c>
      <c r="U1117" s="13">
        <v>86.4</v>
      </c>
      <c r="V1117" s="12" t="s">
        <v>133</v>
      </c>
      <c r="W1117" s="12" t="s">
        <v>24</v>
      </c>
      <c r="X1117" s="12" t="s">
        <v>25</v>
      </c>
      <c r="Y1117" s="12" t="s">
        <v>1176</v>
      </c>
      <c r="Z1117" s="12" t="s">
        <v>49</v>
      </c>
    </row>
    <row r="1118" spans="1:26" x14ac:dyDescent="0.3">
      <c r="A1118" s="14" t="s">
        <v>3790</v>
      </c>
      <c r="B1118" s="15">
        <v>45882</v>
      </c>
      <c r="C1118" s="16" t="s">
        <v>129</v>
      </c>
      <c r="D1118" s="16" t="str">
        <f>_xlfn.XLOOKUP(Sales_Transactions!$C1118,Customer!$A$2:$A$701,Customer!$B$2:$B$701,"Missing")</f>
        <v>Devi Mudaliar</v>
      </c>
      <c r="E1118" s="38" t="str">
        <f>_xlfn.XLOOKUP(Table14[[#This Row],[Customer_ID]],Table10[Customer_ID],Table10[Membership],"Missing Membership")</f>
        <v>Gold</v>
      </c>
      <c r="F1118" s="14" t="s">
        <v>326</v>
      </c>
      <c r="G1118" s="16" t="str">
        <f>_xlfn.XLOOKUP(Sales_Transactions!$F1118,Products!$A$2:$A$151,Products!$B$2:$B$151,"missing product")</f>
        <v>Local Farm Fresh Vegetables 200g v2</v>
      </c>
      <c r="H1118" s="16" t="str">
        <f>_xlfn.XLOOKUP(Sales_Transactions!$F1118,Table9[Product_ID],Table9[Category],"Missing Catogory")</f>
        <v>Vegetables</v>
      </c>
      <c r="I1118" s="16" t="s">
        <v>770</v>
      </c>
      <c r="J1118" s="16" t="str">
        <f>_xlfn.XLOOKUP(Sales_Transactions!$I1118,Store!$A$2:$A$181,Store!$B$2:$B$181,"Missing Store")</f>
        <v>FreshMart Tiruppur Bypass</v>
      </c>
      <c r="K1118" s="16" t="str">
        <f>_xlfn.XLOOKUP(Sales_Transactions!$I1118,Store!$A$2:$A$181,Store!$D$2:$D$181,"East")</f>
        <v>South</v>
      </c>
      <c r="L1118" s="16" t="s">
        <v>567</v>
      </c>
      <c r="M1118" s="16" t="s">
        <v>6172</v>
      </c>
      <c r="N1118" s="16" t="str">
        <f>_xlfn.XLOOKUP(Sales_Transactions!$L1118,Table12[Employee_ID],Table12[Department],"Missing Department")</f>
        <v>Sales</v>
      </c>
      <c r="O1118" s="16">
        <v>3</v>
      </c>
      <c r="P1118" s="17">
        <v>447.33</v>
      </c>
      <c r="Q1118" s="16">
        <v>0</v>
      </c>
      <c r="R1118" s="17">
        <v>0</v>
      </c>
      <c r="S1118" s="17">
        <v>1341.99</v>
      </c>
      <c r="T1118" s="17">
        <v>1022.7</v>
      </c>
      <c r="U1118" s="17">
        <v>319.29000000000002</v>
      </c>
      <c r="V1118" s="16" t="s">
        <v>133</v>
      </c>
      <c r="W1118" s="16" t="s">
        <v>24</v>
      </c>
      <c r="X1118" s="16" t="s">
        <v>25</v>
      </c>
      <c r="Y1118" s="16" t="s">
        <v>1787</v>
      </c>
      <c r="Z1118" s="16" t="s">
        <v>49</v>
      </c>
    </row>
    <row r="1119" spans="1:26" x14ac:dyDescent="0.3">
      <c r="A1119" s="10" t="s">
        <v>3791</v>
      </c>
      <c r="B1119" s="11">
        <v>46008</v>
      </c>
      <c r="C1119" s="12" t="s">
        <v>2506</v>
      </c>
      <c r="D1119" s="12" t="str">
        <f>_xlfn.XLOOKUP(Sales_Transactions!$C1119,Customer!$A$2:$A$701,Customer!$B$2:$B$701,"Missing")</f>
        <v>Balamurugan Murugan</v>
      </c>
      <c r="E1119" s="39" t="str">
        <f>_xlfn.XLOOKUP(Table14[[#This Row],[Customer_ID]],Table10[Customer_ID],Table10[Membership],"Missing Membership")</f>
        <v>Bronze</v>
      </c>
      <c r="F1119" s="10" t="s">
        <v>337</v>
      </c>
      <c r="G1119" s="12" t="str">
        <f>_xlfn.XLOOKUP(Sales_Transactions!$F1119,Products!$A$2:$A$151,Products!$B$2:$B$151,"missing product")</f>
        <v>Dove Shampoo 500g</v>
      </c>
      <c r="H1119" s="12" t="str">
        <f>_xlfn.XLOOKUP(Sales_Transactions!$F1119,Table9[Product_ID],Table9[Category],"Missing Catogory")</f>
        <v>Personal Care</v>
      </c>
      <c r="I1119" s="12" t="s">
        <v>66</v>
      </c>
      <c r="J1119" s="12" t="str">
        <f>_xlfn.XLOOKUP(Sales_Transactions!$I1119,Store!$A$2:$A$181,Store!$B$2:$B$181,"Missing Store")</f>
        <v>FreshMart Coimbatore Plaza</v>
      </c>
      <c r="K1119" s="12" t="str">
        <f>_xlfn.XLOOKUP(Sales_Transactions!$I1119,Store!$A$2:$A$181,Store!$D$2:$D$181,"East")</f>
        <v>South</v>
      </c>
      <c r="L1119" s="12" t="s">
        <v>239</v>
      </c>
      <c r="M1119" s="12" t="s">
        <v>6235</v>
      </c>
      <c r="N1119" s="12" t="str">
        <f>_xlfn.XLOOKUP(Sales_Transactions!$L1119,Table12[Employee_ID],Table12[Department],"Missing Department")</f>
        <v>Sales</v>
      </c>
      <c r="O1119" s="12">
        <v>4</v>
      </c>
      <c r="P1119" s="13">
        <v>186.38</v>
      </c>
      <c r="Q1119" s="12">
        <v>10</v>
      </c>
      <c r="R1119" s="13">
        <v>74.55</v>
      </c>
      <c r="S1119" s="13">
        <v>670.97</v>
      </c>
      <c r="T1119" s="13">
        <v>542.64</v>
      </c>
      <c r="U1119" s="13">
        <v>128.33000000000001</v>
      </c>
      <c r="V1119" s="12" t="s">
        <v>133</v>
      </c>
      <c r="W1119" s="12" t="s">
        <v>24</v>
      </c>
      <c r="X1119" s="12" t="s">
        <v>33</v>
      </c>
      <c r="Y1119" s="12" t="s">
        <v>3402</v>
      </c>
      <c r="Z1119" s="12" t="s">
        <v>49</v>
      </c>
    </row>
    <row r="1120" spans="1:26" x14ac:dyDescent="0.3">
      <c r="A1120" s="14" t="s">
        <v>3792</v>
      </c>
      <c r="B1120" s="15">
        <v>45910</v>
      </c>
      <c r="C1120" s="16" t="s">
        <v>129</v>
      </c>
      <c r="D1120" s="16" t="str">
        <f>_xlfn.XLOOKUP(Sales_Transactions!$C1120,Customer!$A$2:$A$701,Customer!$B$2:$B$701,"Missing")</f>
        <v>Devi Mudaliar</v>
      </c>
      <c r="E1120" s="38" t="str">
        <f>_xlfn.XLOOKUP(Table14[[#This Row],[Customer_ID]],Table10[Customer_ID],Table10[Membership],"Missing Membership")</f>
        <v>Gold</v>
      </c>
      <c r="F1120" s="14" t="s">
        <v>197</v>
      </c>
      <c r="G1120" s="16" t="str">
        <f>_xlfn.XLOOKUP(Sales_Transactions!$F1120,Products!$A$2:$A$151,Products!$B$2:$B$151,"missing product")</f>
        <v>Gold Winner Coconut Oil 2kg</v>
      </c>
      <c r="H1120" s="16" t="str">
        <f>_xlfn.XLOOKUP(Sales_Transactions!$F1120,Table9[Product_ID],Table9[Category],"Missing Catogory")</f>
        <v>Oil</v>
      </c>
      <c r="I1120" s="16" t="s">
        <v>148</v>
      </c>
      <c r="J1120" s="16" t="str">
        <f>_xlfn.XLOOKUP(Sales_Transactions!$I1120,Store!$A$2:$A$181,Store!$B$2:$B$181,"Missing Store")</f>
        <v>FreshMart Tiruppur Heights</v>
      </c>
      <c r="K1120" s="16" t="str">
        <f>_xlfn.XLOOKUP(Sales_Transactions!$I1120,Store!$A$2:$A$181,Store!$D$2:$D$181,"East")</f>
        <v>South</v>
      </c>
      <c r="L1120" s="16" t="s">
        <v>361</v>
      </c>
      <c r="M1120" s="16" t="s">
        <v>6275</v>
      </c>
      <c r="N1120" s="16" t="str">
        <f>_xlfn.XLOOKUP(Sales_Transactions!$L1120,Table12[Employee_ID],Table12[Department],"Missing Department")</f>
        <v>HR</v>
      </c>
      <c r="O1120" s="16">
        <v>8</v>
      </c>
      <c r="P1120" s="17">
        <v>126.89</v>
      </c>
      <c r="Q1120" s="16">
        <v>15</v>
      </c>
      <c r="R1120" s="17">
        <v>152.27000000000001</v>
      </c>
      <c r="S1120" s="17">
        <v>862.85</v>
      </c>
      <c r="T1120" s="17">
        <v>871.36</v>
      </c>
      <c r="U1120" s="17">
        <v>-8.51</v>
      </c>
      <c r="V1120" s="16" t="s">
        <v>133</v>
      </c>
      <c r="W1120" s="16" t="s">
        <v>24</v>
      </c>
      <c r="X1120" s="16" t="s">
        <v>25</v>
      </c>
      <c r="Y1120" s="16" t="s">
        <v>3793</v>
      </c>
      <c r="Z1120" s="16" t="s">
        <v>49</v>
      </c>
    </row>
    <row r="1121" spans="1:26" x14ac:dyDescent="0.3">
      <c r="A1121" s="10" t="s">
        <v>3803</v>
      </c>
      <c r="B1121" s="11">
        <v>45945</v>
      </c>
      <c r="C1121" s="12" t="s">
        <v>1348</v>
      </c>
      <c r="D1121" s="12" t="str">
        <f>_xlfn.XLOOKUP(Sales_Transactions!$C1121,Customer!$A$2:$A$701,Customer!$B$2:$B$701,"Missing")</f>
        <v>Padma Naicker</v>
      </c>
      <c r="E1121" s="39" t="str">
        <f>_xlfn.XLOOKUP(Table14[[#This Row],[Customer_ID]],Table10[Customer_ID],Table10[Membership],"Missing Membership")</f>
        <v>Silver</v>
      </c>
      <c r="F1121" s="10" t="s">
        <v>646</v>
      </c>
      <c r="G1121" s="12" t="str">
        <f>_xlfn.XLOOKUP(Sales_Transactions!$F1121,Products!$A$2:$A$151,Products!$B$2:$B$151,"missing product")</f>
        <v>Aachi Whole Spices 200g v2</v>
      </c>
      <c r="H1121" s="12" t="str">
        <f>_xlfn.XLOOKUP(Sales_Transactions!$F1121,Table9[Product_ID],Table9[Category],"Missing Catogory")</f>
        <v>Masala</v>
      </c>
      <c r="I1121" s="12" t="s">
        <v>1474</v>
      </c>
      <c r="J1121" s="12" t="str">
        <f>_xlfn.XLOOKUP(Sales_Transactions!$I1121,Store!$A$2:$A$181,Store!$B$2:$B$181,"Missing Store")</f>
        <v>FreshMart Delhi Towers</v>
      </c>
      <c r="K1121" s="12" t="str">
        <f>_xlfn.XLOOKUP(Sales_Transactions!$I1121,Store!$A$2:$A$181,Store!$D$2:$D$181,"East")</f>
        <v>North</v>
      </c>
      <c r="L1121" s="12" t="s">
        <v>3045</v>
      </c>
      <c r="M1121" s="12" t="s">
        <v>6397</v>
      </c>
      <c r="N1121" s="12" t="str">
        <f>_xlfn.XLOOKUP(Sales_Transactions!$L1121,Table12[Employee_ID],Table12[Department],"Missing Department")</f>
        <v>Inventory</v>
      </c>
      <c r="O1121" s="12">
        <v>3</v>
      </c>
      <c r="P1121" s="13">
        <v>123.11</v>
      </c>
      <c r="Q1121" s="12">
        <v>15</v>
      </c>
      <c r="R1121" s="13">
        <v>55.4</v>
      </c>
      <c r="S1121" s="13">
        <v>313.93</v>
      </c>
      <c r="T1121" s="13">
        <v>273.54000000000002</v>
      </c>
      <c r="U1121" s="13">
        <v>40.39</v>
      </c>
      <c r="V1121" s="12" t="s">
        <v>133</v>
      </c>
      <c r="W1121" s="12" t="s">
        <v>24</v>
      </c>
      <c r="X1121" s="12" t="s">
        <v>25</v>
      </c>
      <c r="Y1121" s="12" t="s">
        <v>2535</v>
      </c>
      <c r="Z1121" s="12" t="s">
        <v>49</v>
      </c>
    </row>
    <row r="1122" spans="1:26" x14ac:dyDescent="0.3">
      <c r="A1122" s="14" t="s">
        <v>3811</v>
      </c>
      <c r="B1122" s="15">
        <v>45841</v>
      </c>
      <c r="C1122" s="16" t="s">
        <v>2774</v>
      </c>
      <c r="D1122" s="16" t="str">
        <f>_xlfn.XLOOKUP(Sales_Transactions!$C1122,Customer!$A$2:$A$701,Customer!$B$2:$B$701,"Missing")</f>
        <v>Yazhini Reddy</v>
      </c>
      <c r="E1122" s="38" t="str">
        <f>_xlfn.XLOOKUP(Table14[[#This Row],[Customer_ID]],Table10[Customer_ID],Table10[Membership],"Missing Membership")</f>
        <v>Bronze</v>
      </c>
      <c r="F1122" s="14" t="s">
        <v>296</v>
      </c>
      <c r="G1122" s="16" t="str">
        <f>_xlfn.XLOOKUP(Sales_Transactions!$F1122,Products!$A$2:$A$151,Products!$B$2:$B$151,"missing product")</f>
        <v>Colgate Toothpaste 1kg</v>
      </c>
      <c r="H1122" s="16" t="str">
        <f>_xlfn.XLOOKUP(Sales_Transactions!$F1122,Table9[Product_ID],Table9[Category],"Missing Catogory")</f>
        <v>Personal Care</v>
      </c>
      <c r="I1122" s="16" t="s">
        <v>477</v>
      </c>
      <c r="J1122" s="16" t="str">
        <f>_xlfn.XLOOKUP(Sales_Transactions!$I1122,Store!$A$2:$A$181,Store!$B$2:$B$181,"Missing Store")</f>
        <v>FreshMart Pune Enclave</v>
      </c>
      <c r="K1122" s="16" t="str">
        <f>_xlfn.XLOOKUP(Sales_Transactions!$I1122,Store!$A$2:$A$181,Store!$D$2:$D$181,"East")</f>
        <v>West</v>
      </c>
      <c r="L1122" s="16" t="s">
        <v>478</v>
      </c>
      <c r="M1122" s="16" t="s">
        <v>6188</v>
      </c>
      <c r="N1122" s="16" t="str">
        <f>_xlfn.XLOOKUP(Sales_Transactions!$L1122,Table12[Employee_ID],Table12[Department],"Missing Department")</f>
        <v>Cashier</v>
      </c>
      <c r="O1122" s="16">
        <v>4</v>
      </c>
      <c r="P1122" s="17">
        <v>507.5</v>
      </c>
      <c r="Q1122" s="16">
        <v>0</v>
      </c>
      <c r="R1122" s="17">
        <v>0</v>
      </c>
      <c r="S1122" s="17">
        <v>2030</v>
      </c>
      <c r="T1122" s="17">
        <v>1453.16</v>
      </c>
      <c r="U1122" s="17">
        <v>576.84</v>
      </c>
      <c r="V1122" s="16" t="s">
        <v>133</v>
      </c>
      <c r="W1122" s="16" t="s">
        <v>24</v>
      </c>
      <c r="X1122" s="16" t="s">
        <v>25</v>
      </c>
      <c r="Y1122" s="16" t="s">
        <v>2642</v>
      </c>
      <c r="Z1122" s="16" t="s">
        <v>49</v>
      </c>
    </row>
    <row r="1123" spans="1:26" x14ac:dyDescent="0.3">
      <c r="A1123" s="10" t="s">
        <v>3822</v>
      </c>
      <c r="B1123" s="11">
        <v>45956</v>
      </c>
      <c r="C1123" s="12" t="s">
        <v>3823</v>
      </c>
      <c r="D1123" s="12" t="str">
        <f>_xlfn.XLOOKUP(Sales_Transactions!$C1123,Customer!$A$2:$A$701,Customer!$B$2:$B$701,"Missing")</f>
        <v>Vasanth Prabhu</v>
      </c>
      <c r="E1123" s="39" t="str">
        <f>_xlfn.XLOOKUP(Table14[[#This Row],[Customer_ID]],Table10[Customer_ID],Table10[Membership],"Missing Membership")</f>
        <v>Bronze</v>
      </c>
      <c r="F1123" s="10" t="s">
        <v>37</v>
      </c>
      <c r="G1123" s="12" t="str">
        <f>_xlfn.XLOOKUP(Sales_Transactions!$F1123,Products!$A$2:$A$151,Products!$B$2:$B$151,"missing product")</f>
        <v>Gold Winner Sunflower Oil 200g</v>
      </c>
      <c r="H1123" s="12" t="str">
        <f>_xlfn.XLOOKUP(Sales_Transactions!$F1123,Table9[Product_ID],Table9[Category],"Missing Catogory")</f>
        <v>Oil</v>
      </c>
      <c r="I1123" s="12" t="s">
        <v>487</v>
      </c>
      <c r="J1123" s="12" t="str">
        <f>_xlfn.XLOOKUP(Sales_Transactions!$I1123,Store!$A$2:$A$181,Store!$B$2:$B$181,"Missing Store")</f>
        <v>FreshMart Erode Hub</v>
      </c>
      <c r="K1123" s="12" t="str">
        <f>_xlfn.XLOOKUP(Sales_Transactions!$I1123,Store!$A$2:$A$181,Store!$D$2:$D$181,"East")</f>
        <v>South</v>
      </c>
      <c r="L1123" s="12" t="s">
        <v>488</v>
      </c>
      <c r="M1123" s="12" t="s">
        <v>6367</v>
      </c>
      <c r="N1123" s="12" t="str">
        <f>_xlfn.XLOOKUP(Sales_Transactions!$L1123,Table12[Employee_ID],Table12[Department],"Missing Department")</f>
        <v>Inventory</v>
      </c>
      <c r="O1123" s="12">
        <v>3</v>
      </c>
      <c r="P1123" s="13">
        <v>234.86</v>
      </c>
      <c r="Q1123" s="12">
        <v>5</v>
      </c>
      <c r="R1123" s="13">
        <v>35.229999999999997</v>
      </c>
      <c r="S1123" s="13">
        <v>769.75</v>
      </c>
      <c r="T1123" s="13">
        <v>639.69000000000005</v>
      </c>
      <c r="U1123" s="13">
        <v>130.06</v>
      </c>
      <c r="V1123" s="12" t="s">
        <v>133</v>
      </c>
      <c r="W1123" s="12" t="s">
        <v>24</v>
      </c>
      <c r="X1123" s="12" t="s">
        <v>25</v>
      </c>
      <c r="Y1123" s="12" t="s">
        <v>2982</v>
      </c>
      <c r="Z1123" s="12" t="s">
        <v>27</v>
      </c>
    </row>
    <row r="1124" spans="1:26" x14ac:dyDescent="0.3">
      <c r="A1124" s="14" t="s">
        <v>3824</v>
      </c>
      <c r="B1124" s="15">
        <v>45886</v>
      </c>
      <c r="C1124" s="16" t="s">
        <v>2046</v>
      </c>
      <c r="D1124" s="16" t="str">
        <f>_xlfn.XLOOKUP(Sales_Transactions!$C1124,Customer!$A$2:$A$701,Customer!$B$2:$B$701,"Missing")</f>
        <v>Balaji Mudaliar</v>
      </c>
      <c r="E1124" s="38" t="str">
        <f>_xlfn.XLOOKUP(Table14[[#This Row],[Customer_ID]],Table10[Customer_ID],Table10[Membership],"Missing Membership")</f>
        <v>Gold</v>
      </c>
      <c r="F1124" s="14" t="s">
        <v>1193</v>
      </c>
      <c r="G1124" s="16" t="str">
        <f>_xlfn.XLOOKUP(Sales_Transactions!$F1124,Products!$A$2:$A$151,Products!$B$2:$B$151,"missing product")</f>
        <v>Idhayam Groundnut Oil 2kg</v>
      </c>
      <c r="H1124" s="16" t="str">
        <f>_xlfn.XLOOKUP(Sales_Transactions!$F1124,Table9[Product_ID],Table9[Category],"Missing Catogory")</f>
        <v>Oil</v>
      </c>
      <c r="I1124" s="16" t="s">
        <v>487</v>
      </c>
      <c r="J1124" s="16" t="str">
        <f>_xlfn.XLOOKUP(Sales_Transactions!$I1124,Store!$A$2:$A$181,Store!$B$2:$B$181,"Missing Store")</f>
        <v>FreshMart Erode Hub</v>
      </c>
      <c r="K1124" s="16" t="str">
        <f>_xlfn.XLOOKUP(Sales_Transactions!$I1124,Store!$A$2:$A$181,Store!$D$2:$D$181,"East")</f>
        <v>South</v>
      </c>
      <c r="L1124" s="16" t="s">
        <v>488</v>
      </c>
      <c r="M1124" s="16" t="s">
        <v>6367</v>
      </c>
      <c r="N1124" s="16" t="str">
        <f>_xlfn.XLOOKUP(Sales_Transactions!$L1124,Table12[Employee_ID],Table12[Department],"Missing Department")</f>
        <v>Inventory</v>
      </c>
      <c r="O1124" s="16">
        <v>3</v>
      </c>
      <c r="P1124" s="17">
        <v>117.04</v>
      </c>
      <c r="Q1124" s="16">
        <v>10</v>
      </c>
      <c r="R1124" s="17">
        <v>35.11</v>
      </c>
      <c r="S1124" s="17">
        <v>363.41</v>
      </c>
      <c r="T1124" s="17">
        <v>278.88</v>
      </c>
      <c r="U1124" s="17">
        <v>84.53</v>
      </c>
      <c r="V1124" s="16" t="s">
        <v>133</v>
      </c>
      <c r="W1124" s="16" t="s">
        <v>24</v>
      </c>
      <c r="X1124" s="16" t="s">
        <v>25</v>
      </c>
      <c r="Y1124" s="16" t="s">
        <v>2018</v>
      </c>
      <c r="Z1124" s="16" t="s">
        <v>27</v>
      </c>
    </row>
    <row r="1125" spans="1:26" x14ac:dyDescent="0.3">
      <c r="A1125" s="10" t="s">
        <v>3830</v>
      </c>
      <c r="B1125" s="11">
        <v>45935</v>
      </c>
      <c r="C1125" s="12" t="s">
        <v>862</v>
      </c>
      <c r="D1125" s="12" t="str">
        <f>_xlfn.XLOOKUP(Sales_Transactions!$C1125,Customer!$A$2:$A$701,Customer!$B$2:$B$701,"Missing")</f>
        <v>Gopal Pillai</v>
      </c>
      <c r="E1125" s="39" t="str">
        <f>_xlfn.XLOOKUP(Table14[[#This Row],[Customer_ID]],Table10[Customer_ID],Table10[Membership],"Missing Membership")</f>
        <v>Silver</v>
      </c>
      <c r="F1125" s="10" t="s">
        <v>414</v>
      </c>
      <c r="G1125" s="12" t="str">
        <f>_xlfn.XLOOKUP(Sales_Transactions!$F1125,Products!$A$2:$A$151,Products!$B$2:$B$151,"missing product")</f>
        <v>Local Farm Fresh Vegetables 250ml</v>
      </c>
      <c r="H1125" s="12" t="str">
        <f>_xlfn.XLOOKUP(Sales_Transactions!$F1125,Table9[Product_ID],Table9[Category],"Missing Catogory")</f>
        <v>Vegetables</v>
      </c>
      <c r="I1125" s="12" t="s">
        <v>794</v>
      </c>
      <c r="J1125" s="12" t="str">
        <f>_xlfn.XLOOKUP(Sales_Transactions!$I1125,Store!$A$2:$A$181,Store!$B$2:$B$181,"Missing Store")</f>
        <v>FreshMart Bengaluru Market</v>
      </c>
      <c r="K1125" s="12" t="str">
        <f>_xlfn.XLOOKUP(Sales_Transactions!$I1125,Store!$A$2:$A$181,Store!$D$2:$D$181,"East")</f>
        <v>South</v>
      </c>
      <c r="L1125" s="12" t="s">
        <v>991</v>
      </c>
      <c r="M1125" s="12" t="s">
        <v>6343</v>
      </c>
      <c r="N1125" s="12" t="str">
        <f>_xlfn.XLOOKUP(Sales_Transactions!$L1125,Table12[Employee_ID],Table12[Department],"Missing Department")</f>
        <v>Store Manager</v>
      </c>
      <c r="O1125" s="12">
        <v>2</v>
      </c>
      <c r="P1125" s="13">
        <v>96.72</v>
      </c>
      <c r="Q1125" s="12">
        <v>10</v>
      </c>
      <c r="R1125" s="13">
        <v>19.34</v>
      </c>
      <c r="S1125" s="13">
        <v>200.21</v>
      </c>
      <c r="T1125" s="13">
        <v>159.63999999999999</v>
      </c>
      <c r="U1125" s="13">
        <v>40.57</v>
      </c>
      <c r="V1125" s="12" t="s">
        <v>133</v>
      </c>
      <c r="W1125" s="12" t="s">
        <v>24</v>
      </c>
      <c r="X1125" s="12" t="s">
        <v>25</v>
      </c>
      <c r="Y1125" s="12" t="s">
        <v>3099</v>
      </c>
      <c r="Z1125" s="12" t="s">
        <v>27</v>
      </c>
    </row>
    <row r="1126" spans="1:26" x14ac:dyDescent="0.3">
      <c r="A1126" s="14" t="s">
        <v>3835</v>
      </c>
      <c r="B1126" s="15">
        <v>46001</v>
      </c>
      <c r="C1126" s="16" t="s">
        <v>3744</v>
      </c>
      <c r="D1126" s="16" t="str">
        <f>_xlfn.XLOOKUP(Sales_Transactions!$C1126,Customer!$A$2:$A$701,Customer!$B$2:$B$701,"Missing")</f>
        <v>Udhay Venkataraman</v>
      </c>
      <c r="E1126" s="38" t="str">
        <f>_xlfn.XLOOKUP(Table14[[#This Row],[Customer_ID]],Table10[Customer_ID],Table10[Membership],"Missing Membership")</f>
        <v>Bronze</v>
      </c>
      <c r="F1126" s="14" t="s">
        <v>448</v>
      </c>
      <c r="G1126" s="16" t="str">
        <f>_xlfn.XLOOKUP(Sales_Transactions!$F1126,Products!$A$2:$A$151,Products!$B$2:$B$151,"missing product")</f>
        <v>Surf Excel Tissue Combo v2</v>
      </c>
      <c r="H1126" s="16" t="str">
        <f>_xlfn.XLOOKUP(Sales_Transactions!$F1126,Table9[Product_ID],Table9[Category],"Missing Catogory")</f>
        <v>Household</v>
      </c>
      <c r="I1126" s="16" t="s">
        <v>1371</v>
      </c>
      <c r="J1126" s="16" t="str">
        <f>_xlfn.XLOOKUP(Sales_Transactions!$I1126,Store!$A$2:$A$181,Store!$B$2:$B$181,"Missing Store")</f>
        <v>FreshMart Hyderabad Colony</v>
      </c>
      <c r="K1126" s="16" t="str">
        <f>_xlfn.XLOOKUP(Sales_Transactions!$I1126,Store!$A$2:$A$181,Store!$D$2:$D$181,"East")</f>
        <v>South</v>
      </c>
      <c r="L1126" s="16" t="s">
        <v>1372</v>
      </c>
      <c r="M1126" s="16" t="s">
        <v>6354</v>
      </c>
      <c r="N1126" s="16" t="str">
        <f>_xlfn.XLOOKUP(Sales_Transactions!$L1126,Table12[Employee_ID],Table12[Department],"Missing Department")</f>
        <v>Sales</v>
      </c>
      <c r="O1126" s="16">
        <v>3</v>
      </c>
      <c r="P1126" s="17">
        <v>395.66</v>
      </c>
      <c r="Q1126" s="16">
        <v>0</v>
      </c>
      <c r="R1126" s="17">
        <v>0</v>
      </c>
      <c r="S1126" s="17">
        <v>1186.98</v>
      </c>
      <c r="T1126" s="17">
        <v>960.57</v>
      </c>
      <c r="U1126" s="17">
        <v>226.41</v>
      </c>
      <c r="V1126" s="16" t="s">
        <v>133</v>
      </c>
      <c r="W1126" s="16" t="s">
        <v>24</v>
      </c>
      <c r="X1126" s="16" t="s">
        <v>25</v>
      </c>
      <c r="Y1126" s="16" t="s">
        <v>3836</v>
      </c>
      <c r="Z1126" s="16" t="s">
        <v>49</v>
      </c>
    </row>
    <row r="1127" spans="1:26" x14ac:dyDescent="0.3">
      <c r="A1127" s="10" t="s">
        <v>3837</v>
      </c>
      <c r="B1127" s="11">
        <v>45915</v>
      </c>
      <c r="C1127" s="12" t="s">
        <v>3651</v>
      </c>
      <c r="D1127" s="12" t="str">
        <f>_xlfn.XLOOKUP(Sales_Transactions!$C1127,Customer!$A$2:$A$701,Customer!$B$2:$B$701,"Missing")</f>
        <v>Vani Reddy</v>
      </c>
      <c r="E1127" s="39" t="str">
        <f>_xlfn.XLOOKUP(Table14[[#This Row],[Customer_ID]],Table10[Customer_ID],Table10[Membership],"Missing Membership")</f>
        <v>Bronze</v>
      </c>
      <c r="F1127" s="10" t="s">
        <v>660</v>
      </c>
      <c r="G1127" s="12" t="str">
        <f>_xlfn.XLOOKUP(Sales_Transactions!$F1127,Products!$A$2:$A$151,Products!$B$2:$B$151,"missing product")</f>
        <v>Organic Fresh Fresh Fruits 200g</v>
      </c>
      <c r="H1127" s="12" t="str">
        <f>_xlfn.XLOOKUP(Sales_Transactions!$F1127,Table9[Product_ID],Table9[Category],"Missing Catogory")</f>
        <v>Fruits</v>
      </c>
      <c r="I1127" s="12" t="s">
        <v>380</v>
      </c>
      <c r="J1127" s="12" t="str">
        <f>_xlfn.XLOOKUP(Sales_Transactions!$I1127,Store!$A$2:$A$181,Store!$B$2:$B$181,"Missing Store")</f>
        <v>FreshMart Ahmedabad Complex</v>
      </c>
      <c r="K1127" s="12" t="str">
        <f>_xlfn.XLOOKUP(Sales_Transactions!$I1127,Store!$A$2:$A$181,Store!$D$2:$D$181,"East")</f>
        <v>South</v>
      </c>
      <c r="L1127" s="12" t="s">
        <v>936</v>
      </c>
      <c r="M1127" s="12" t="s">
        <v>6386</v>
      </c>
      <c r="N1127" s="12" t="str">
        <f>_xlfn.XLOOKUP(Sales_Transactions!$L1127,Table12[Employee_ID],Table12[Department],"Missing Department")</f>
        <v>HR</v>
      </c>
      <c r="O1127" s="12">
        <v>2</v>
      </c>
      <c r="P1127" s="13">
        <v>224.28</v>
      </c>
      <c r="Q1127" s="12">
        <v>5</v>
      </c>
      <c r="R1127" s="13">
        <v>22.43</v>
      </c>
      <c r="S1127" s="13">
        <v>426.13</v>
      </c>
      <c r="T1127" s="13">
        <v>384.78</v>
      </c>
      <c r="U1127" s="13">
        <v>41.35</v>
      </c>
      <c r="V1127" s="12" t="s">
        <v>133</v>
      </c>
      <c r="W1127" s="12" t="s">
        <v>345</v>
      </c>
      <c r="X1127" s="12" t="s">
        <v>25</v>
      </c>
      <c r="Y1127" s="12" t="s">
        <v>2168</v>
      </c>
      <c r="Z1127" s="12" t="s">
        <v>49</v>
      </c>
    </row>
    <row r="1128" spans="1:26" x14ac:dyDescent="0.3">
      <c r="A1128" s="14" t="s">
        <v>3838</v>
      </c>
      <c r="B1128" s="15">
        <v>46039</v>
      </c>
      <c r="C1128" s="16" t="s">
        <v>342</v>
      </c>
      <c r="D1128" s="16" t="str">
        <f>_xlfn.XLOOKUP(Sales_Transactions!$C1128,Customer!$A$2:$A$701,Customer!$B$2:$B$701,"Missing")</f>
        <v>Elango Nair</v>
      </c>
      <c r="E1128" s="38" t="str">
        <f>_xlfn.XLOOKUP(Table14[[#This Row],[Customer_ID]],Table10[Customer_ID],Table10[Membership],"Missing Membership")</f>
        <v>Gold</v>
      </c>
      <c r="F1128" s="14" t="s">
        <v>713</v>
      </c>
      <c r="G1128" s="16" t="str">
        <f>_xlfn.XLOOKUP(Sales_Transactions!$F1128,Products!$A$2:$A$151,Products!$B$2:$B$151,"missing product")</f>
        <v>Amul Paneer 250ml</v>
      </c>
      <c r="H1128" s="16" t="str">
        <f>_xlfn.XLOOKUP(Sales_Transactions!$F1128,Table9[Product_ID],Table9[Category],"Missing Catogory")</f>
        <v>Dairy</v>
      </c>
      <c r="I1128" s="16" t="s">
        <v>90</v>
      </c>
      <c r="J1128" s="16" t="str">
        <f>_xlfn.XLOOKUP(Sales_Transactions!$I1128,Store!$A$2:$A$181,Store!$B$2:$B$181,"Missing Store")</f>
        <v>FreshMart Tiruppur Market</v>
      </c>
      <c r="K1128" s="16" t="str">
        <f>_xlfn.XLOOKUP(Sales_Transactions!$I1128,Store!$A$2:$A$181,Store!$D$2:$D$181,"East")</f>
        <v>South</v>
      </c>
      <c r="L1128" s="16" t="s">
        <v>91</v>
      </c>
      <c r="M1128" s="16" t="s">
        <v>6361</v>
      </c>
      <c r="N1128" s="16" t="str">
        <f>_xlfn.XLOOKUP(Sales_Transactions!$L1128,Table12[Employee_ID],Table12[Department],"Missing Department")</f>
        <v>Sales</v>
      </c>
      <c r="O1128" s="16">
        <v>7</v>
      </c>
      <c r="P1128" s="17">
        <v>169.79</v>
      </c>
      <c r="Q1128" s="16">
        <v>0</v>
      </c>
      <c r="R1128" s="17">
        <v>0</v>
      </c>
      <c r="S1128" s="17">
        <v>1366.81</v>
      </c>
      <c r="T1128" s="17">
        <v>869.68</v>
      </c>
      <c r="U1128" s="17">
        <v>497.13</v>
      </c>
      <c r="V1128" s="16" t="s">
        <v>133</v>
      </c>
      <c r="W1128" s="16" t="s">
        <v>24</v>
      </c>
      <c r="X1128" s="16" t="s">
        <v>25</v>
      </c>
      <c r="Y1128" s="16" t="s">
        <v>74</v>
      </c>
      <c r="Z1128" s="16" t="s">
        <v>27</v>
      </c>
    </row>
    <row r="1129" spans="1:26" x14ac:dyDescent="0.3">
      <c r="A1129" s="10" t="s">
        <v>3845</v>
      </c>
      <c r="B1129" s="11">
        <v>45949</v>
      </c>
      <c r="C1129" s="12" t="s">
        <v>1029</v>
      </c>
      <c r="D1129" s="12" t="str">
        <f>_xlfn.XLOOKUP(Sales_Transactions!$C1129,Customer!$A$2:$A$701,Customer!$B$2:$B$701,"Missing")</f>
        <v>Nithya Sharma</v>
      </c>
      <c r="E1129" s="39" t="str">
        <f>_xlfn.XLOOKUP(Table14[[#This Row],[Customer_ID]],Table10[Customer_ID],Table10[Membership],"Missing Membership")</f>
        <v>Gold</v>
      </c>
      <c r="F1129" s="10" t="s">
        <v>52</v>
      </c>
      <c r="G1129" s="12" t="str">
        <f>_xlfn.XLOOKUP(Sales_Transactions!$F1129,Products!$A$2:$A$151,Products!$B$2:$B$151,"missing product")</f>
        <v>Aavin Milk Pack v2</v>
      </c>
      <c r="H1129" s="12" t="str">
        <f>_xlfn.XLOOKUP(Sales_Transactions!$F1129,Table9[Product_ID],Table9[Category],"Missing Catogory")</f>
        <v>Dairy</v>
      </c>
      <c r="I1129" s="12" t="s">
        <v>380</v>
      </c>
      <c r="J1129" s="12" t="str">
        <f>_xlfn.XLOOKUP(Sales_Transactions!$I1129,Store!$A$2:$A$181,Store!$B$2:$B$181,"Missing Store")</f>
        <v>FreshMart Ahmedabad Complex</v>
      </c>
      <c r="K1129" s="12" t="str">
        <f>_xlfn.XLOOKUP(Sales_Transactions!$I1129,Store!$A$2:$A$181,Store!$D$2:$D$181,"East")</f>
        <v>South</v>
      </c>
      <c r="L1129" s="12" t="s">
        <v>936</v>
      </c>
      <c r="M1129" s="12" t="s">
        <v>6386</v>
      </c>
      <c r="N1129" s="12" t="str">
        <f>_xlfn.XLOOKUP(Sales_Transactions!$L1129,Table12[Employee_ID],Table12[Department],"Missing Department")</f>
        <v>HR</v>
      </c>
      <c r="O1129" s="12">
        <v>5</v>
      </c>
      <c r="P1129" s="13">
        <v>328.53</v>
      </c>
      <c r="Q1129" s="12">
        <v>15</v>
      </c>
      <c r="R1129" s="13">
        <v>246.4</v>
      </c>
      <c r="S1129" s="13">
        <v>1605.69</v>
      </c>
      <c r="T1129" s="13">
        <v>1230.5999999999999</v>
      </c>
      <c r="U1129" s="13">
        <v>375.09</v>
      </c>
      <c r="V1129" s="12" t="s">
        <v>133</v>
      </c>
      <c r="W1129" s="12" t="s">
        <v>24</v>
      </c>
      <c r="X1129" s="12" t="s">
        <v>25</v>
      </c>
      <c r="Y1129" s="12" t="s">
        <v>3238</v>
      </c>
      <c r="Z1129" s="12" t="s">
        <v>27</v>
      </c>
    </row>
    <row r="1130" spans="1:26" x14ac:dyDescent="0.3">
      <c r="A1130" s="14" t="s">
        <v>3853</v>
      </c>
      <c r="B1130" s="15">
        <v>46048</v>
      </c>
      <c r="C1130" s="16" t="s">
        <v>1127</v>
      </c>
      <c r="D1130" s="16" t="str">
        <f>_xlfn.XLOOKUP(Sales_Transactions!$C1130,Customer!$A$2:$A$701,Customer!$B$2:$B$701,"Missing")</f>
        <v>Sundar Balan</v>
      </c>
      <c r="E1130" s="38" t="str">
        <f>_xlfn.XLOOKUP(Table14[[#This Row],[Customer_ID]],Table10[Customer_ID],Table10[Membership],"Missing Membership")</f>
        <v>Gold</v>
      </c>
      <c r="F1130" s="14" t="s">
        <v>660</v>
      </c>
      <c r="G1130" s="16" t="str">
        <f>_xlfn.XLOOKUP(Sales_Transactions!$F1130,Products!$A$2:$A$151,Products!$B$2:$B$151,"missing product")</f>
        <v>Organic Fresh Fresh Fruits 200g</v>
      </c>
      <c r="H1130" s="16" t="str">
        <f>_xlfn.XLOOKUP(Sales_Transactions!$F1130,Table9[Product_ID],Table9[Category],"Missing Catogory")</f>
        <v>Fruits</v>
      </c>
      <c r="I1130" s="16" t="s">
        <v>153</v>
      </c>
      <c r="J1130" s="16" t="str">
        <f>_xlfn.XLOOKUP(Sales_Transactions!$I1130,Store!$A$2:$A$181,Store!$B$2:$B$181,"Missing Store")</f>
        <v>FreshMart Mysuru Circle</v>
      </c>
      <c r="K1130" s="16" t="str">
        <f>_xlfn.XLOOKUP(Sales_Transactions!$I1130,Store!$A$2:$A$181,Store!$D$2:$D$181,"East")</f>
        <v>South</v>
      </c>
      <c r="L1130" s="16" t="s">
        <v>154</v>
      </c>
      <c r="M1130" s="16" t="s">
        <v>6139</v>
      </c>
      <c r="N1130" s="16" t="str">
        <f>_xlfn.XLOOKUP(Sales_Transactions!$L1130,Table12[Employee_ID],Table12[Department],"Missing Department")</f>
        <v>Sales</v>
      </c>
      <c r="O1130" s="16">
        <v>4</v>
      </c>
      <c r="P1130" s="17">
        <v>240.95</v>
      </c>
      <c r="Q1130" s="16">
        <v>5</v>
      </c>
      <c r="R1130" s="17">
        <v>48.19</v>
      </c>
      <c r="S1130" s="17">
        <v>915.61</v>
      </c>
      <c r="T1130" s="17">
        <v>769.56</v>
      </c>
      <c r="U1130" s="17">
        <v>146.05000000000001</v>
      </c>
      <c r="V1130" s="16" t="s">
        <v>133</v>
      </c>
      <c r="W1130" s="16" t="s">
        <v>24</v>
      </c>
      <c r="X1130" s="16" t="s">
        <v>55</v>
      </c>
      <c r="Y1130" s="16" t="s">
        <v>1276</v>
      </c>
      <c r="Z1130" s="16" t="s">
        <v>49</v>
      </c>
    </row>
    <row r="1131" spans="1:26" x14ac:dyDescent="0.3">
      <c r="A1131" s="10" t="s">
        <v>3854</v>
      </c>
      <c r="B1131" s="11">
        <v>45986</v>
      </c>
      <c r="C1131" s="12" t="s">
        <v>1632</v>
      </c>
      <c r="D1131" s="12" t="str">
        <f>_xlfn.XLOOKUP(Sales_Transactions!$C1131,Customer!$A$2:$A$701,Customer!$B$2:$B$701,"Missing")</f>
        <v>Eswari Raj</v>
      </c>
      <c r="E1131" s="39" t="str">
        <f>_xlfn.XLOOKUP(Table14[[#This Row],[Customer_ID]],Table10[Customer_ID],Table10[Membership],"Missing Membership")</f>
        <v>Silver</v>
      </c>
      <c r="F1131" s="10" t="s">
        <v>801</v>
      </c>
      <c r="G1131" s="12" t="str">
        <f>_xlfn.XLOOKUP(Sales_Transactions!$F1131,Products!$A$2:$A$151,Products!$B$2:$B$151,"missing product")</f>
        <v>Organic Fresh Fresh Vegetables 2kg</v>
      </c>
      <c r="H1131" s="12" t="str">
        <f>_xlfn.XLOOKUP(Sales_Transactions!$F1131,Table9[Product_ID],Table9[Category],"Missing Catogory")</f>
        <v>Vegetables</v>
      </c>
      <c r="I1131" s="12" t="s">
        <v>1412</v>
      </c>
      <c r="J1131" s="12" t="str">
        <f>_xlfn.XLOOKUP(Sales_Transactions!$I1131,Store!$A$2:$A$181,Store!$B$2:$B$181,"Missing Store")</f>
        <v>FreshMart Kochi Square</v>
      </c>
      <c r="K1131" s="12" t="str">
        <f>_xlfn.XLOOKUP(Sales_Transactions!$I1131,Store!$A$2:$A$181,Store!$D$2:$D$181,"East")</f>
        <v>South</v>
      </c>
      <c r="L1131" s="12" t="s">
        <v>239</v>
      </c>
      <c r="M1131" s="12" t="s">
        <v>6235</v>
      </c>
      <c r="N1131" s="12" t="str">
        <f>_xlfn.XLOOKUP(Sales_Transactions!$L1131,Table12[Employee_ID],Table12[Department],"Missing Department")</f>
        <v>Sales</v>
      </c>
      <c r="O1131" s="12">
        <v>2</v>
      </c>
      <c r="P1131" s="13">
        <v>298.68</v>
      </c>
      <c r="Q1131" s="12">
        <v>15</v>
      </c>
      <c r="R1131" s="13">
        <v>89.6</v>
      </c>
      <c r="S1131" s="13">
        <v>507.76</v>
      </c>
      <c r="T1131" s="13">
        <v>501.38</v>
      </c>
      <c r="U1131" s="13">
        <v>6.38</v>
      </c>
      <c r="V1131" s="12" t="s">
        <v>133</v>
      </c>
      <c r="W1131" s="12" t="s">
        <v>24</v>
      </c>
      <c r="X1131" s="12" t="s">
        <v>33</v>
      </c>
      <c r="Y1131" s="12" t="s">
        <v>1674</v>
      </c>
      <c r="Z1131" s="12" t="s">
        <v>49</v>
      </c>
    </row>
    <row r="1132" spans="1:26" x14ac:dyDescent="0.3">
      <c r="A1132" s="14" t="s">
        <v>3859</v>
      </c>
      <c r="B1132" s="15">
        <v>46017</v>
      </c>
      <c r="C1132" s="16" t="s">
        <v>463</v>
      </c>
      <c r="D1132" s="16" t="str">
        <f>_xlfn.XLOOKUP(Sales_Transactions!$C1132,Customer!$A$2:$A$701,Customer!$B$2:$B$701,"Missing")</f>
        <v>Kalpana Nathan</v>
      </c>
      <c r="E1132" s="38" t="str">
        <f>_xlfn.XLOOKUP(Table14[[#This Row],[Customer_ID]],Table10[Customer_ID],Table10[Membership],"Missing Membership")</f>
        <v>Gold</v>
      </c>
      <c r="F1132" s="14" t="s">
        <v>885</v>
      </c>
      <c r="G1132" s="16" t="str">
        <f>_xlfn.XLOOKUP(Sales_Transactions!$F1132,Products!$A$2:$A$151,Products!$B$2:$B$151,"missing product")</f>
        <v>Organic Fresh Fresh Fruits Pack</v>
      </c>
      <c r="H1132" s="16" t="str">
        <f>_xlfn.XLOOKUP(Sales_Transactions!$F1132,Table9[Product_ID],Table9[Category],"Missing Catogory")</f>
        <v>Fruits</v>
      </c>
      <c r="I1132" s="16" t="s">
        <v>120</v>
      </c>
      <c r="J1132" s="16" t="str">
        <f>_xlfn.XLOOKUP(Sales_Transactions!$I1132,Store!$A$2:$A$181,Store!$B$2:$B$181,"Missing Store")</f>
        <v>FreshMart Tiruppur Plaza</v>
      </c>
      <c r="K1132" s="16" t="str">
        <f>_xlfn.XLOOKUP(Sales_Transactions!$I1132,Store!$A$2:$A$181,Store!$D$2:$D$181,"East")</f>
        <v>South</v>
      </c>
      <c r="L1132" s="16" t="s">
        <v>2304</v>
      </c>
      <c r="M1132" s="16" t="s">
        <v>6410</v>
      </c>
      <c r="N1132" s="16" t="str">
        <f>_xlfn.XLOOKUP(Sales_Transactions!$L1132,Table12[Employee_ID],Table12[Department],"Missing Department")</f>
        <v>Sales</v>
      </c>
      <c r="O1132" s="16">
        <v>8</v>
      </c>
      <c r="P1132" s="17">
        <v>238.7</v>
      </c>
      <c r="Q1132" s="16">
        <v>0</v>
      </c>
      <c r="R1132" s="17">
        <v>0</v>
      </c>
      <c r="S1132" s="17">
        <v>1909.6</v>
      </c>
      <c r="T1132" s="17">
        <v>1539.28</v>
      </c>
      <c r="U1132" s="17">
        <v>370.32</v>
      </c>
      <c r="V1132" s="16" t="s">
        <v>133</v>
      </c>
      <c r="W1132" s="16" t="s">
        <v>24</v>
      </c>
      <c r="X1132" s="16" t="s">
        <v>25</v>
      </c>
      <c r="Y1132" s="16" t="s">
        <v>1691</v>
      </c>
      <c r="Z1132" s="16" t="s">
        <v>49</v>
      </c>
    </row>
    <row r="1133" spans="1:26" x14ac:dyDescent="0.3">
      <c r="A1133" s="10" t="s">
        <v>3863</v>
      </c>
      <c r="B1133" s="11">
        <v>45954</v>
      </c>
      <c r="C1133" s="12" t="s">
        <v>1062</v>
      </c>
      <c r="D1133" s="12" t="str">
        <f>_xlfn.XLOOKUP(Sales_Transactions!$C1133,Customer!$A$2:$A$701,Customer!$B$2:$B$701,"Missing")</f>
        <v>Thenmozhi Pandian</v>
      </c>
      <c r="E1133" s="39" t="str">
        <f>_xlfn.XLOOKUP(Table14[[#This Row],[Customer_ID]],Table10[Customer_ID],Table10[Membership],"Missing Membership")</f>
        <v>Gold</v>
      </c>
      <c r="F1133" s="10" t="s">
        <v>284</v>
      </c>
      <c r="G1133" s="12" t="str">
        <f>_xlfn.XLOOKUP(Sales_Transactions!$F1133,Products!$A$2:$A$151,Products!$B$2:$B$151,"missing product")</f>
        <v>Patanjali Shampoo Combo</v>
      </c>
      <c r="H1133" s="12" t="str">
        <f>_xlfn.XLOOKUP(Sales_Transactions!$F1133,Table9[Product_ID],Table9[Category],"Missing Catogory")</f>
        <v>Personal Care</v>
      </c>
      <c r="I1133" s="12" t="s">
        <v>248</v>
      </c>
      <c r="J1133" s="12" t="str">
        <f>_xlfn.XLOOKUP(Sales_Transactions!$I1133,Store!$A$2:$A$181,Store!$B$2:$B$181,"Missing Store")</f>
        <v>FreshMart Mysuru Complex</v>
      </c>
      <c r="K1133" s="12" t="str">
        <f>_xlfn.XLOOKUP(Sales_Transactions!$I1133,Store!$A$2:$A$181,Store!$D$2:$D$181,"East")</f>
        <v>South</v>
      </c>
      <c r="L1133" s="12" t="s">
        <v>249</v>
      </c>
      <c r="M1133" s="12" t="s">
        <v>6299</v>
      </c>
      <c r="N1133" s="12" t="str">
        <f>_xlfn.XLOOKUP(Sales_Transactions!$L1133,Table12[Employee_ID],Table12[Department],"Missing Department")</f>
        <v>Inventory</v>
      </c>
      <c r="O1133" s="12">
        <v>8</v>
      </c>
      <c r="P1133" s="13">
        <v>78.319999999999993</v>
      </c>
      <c r="Q1133" s="12">
        <v>0</v>
      </c>
      <c r="R1133" s="13">
        <v>0</v>
      </c>
      <c r="S1133" s="13">
        <v>626.55999999999995</v>
      </c>
      <c r="T1133" s="13">
        <v>434.56</v>
      </c>
      <c r="U1133" s="13">
        <v>192</v>
      </c>
      <c r="V1133" s="12" t="s">
        <v>133</v>
      </c>
      <c r="W1133" s="12" t="s">
        <v>24</v>
      </c>
      <c r="X1133" s="12" t="s">
        <v>25</v>
      </c>
      <c r="Y1133" s="12" t="s">
        <v>2481</v>
      </c>
      <c r="Z1133" s="12" t="s">
        <v>49</v>
      </c>
    </row>
    <row r="1134" spans="1:26" x14ac:dyDescent="0.3">
      <c r="A1134" s="14" t="s">
        <v>3864</v>
      </c>
      <c r="B1134" s="15">
        <v>45779</v>
      </c>
      <c r="C1134" s="16" t="s">
        <v>1613</v>
      </c>
      <c r="D1134" s="16" t="str">
        <f>_xlfn.XLOOKUP(Sales_Transactions!$C1134,Customer!$A$2:$A$701,Customer!$B$2:$B$701,"Missing")</f>
        <v>Missing Customer Name</v>
      </c>
      <c r="E1134" s="38" t="str">
        <f>_xlfn.XLOOKUP(Table14[[#This Row],[Customer_ID]],Table10[Customer_ID],Table10[Membership],"Missing Membership")</f>
        <v>Silver</v>
      </c>
      <c r="F1134" s="14" t="s">
        <v>610</v>
      </c>
      <c r="G1134" s="16" t="str">
        <f>_xlfn.XLOOKUP(Sales_Transactions!$F1134,Products!$A$2:$A$151,Products!$B$2:$B$151,"missing product")</f>
        <v>Himalaya Skin Care 1L</v>
      </c>
      <c r="H1134" s="16" t="str">
        <f>_xlfn.XLOOKUP(Sales_Transactions!$F1134,Table9[Product_ID],Table9[Category],"Missing Catogory")</f>
        <v>Personal Care</v>
      </c>
      <c r="I1134" s="16" t="s">
        <v>238</v>
      </c>
      <c r="J1134" s="16" t="str">
        <f>_xlfn.XLOOKUP(Sales_Transactions!$I1134,Store!$A$2:$A$181,Store!$B$2:$B$181,"Missing Store")</f>
        <v>FreshMart Kochi Main Road</v>
      </c>
      <c r="K1134" s="16" t="str">
        <f>_xlfn.XLOOKUP(Sales_Transactions!$I1134,Store!$A$2:$A$181,Store!$D$2:$D$181,"East")</f>
        <v>South</v>
      </c>
      <c r="L1134" s="16" t="s">
        <v>550</v>
      </c>
      <c r="M1134" s="16" t="s">
        <v>6156</v>
      </c>
      <c r="N1134" s="16" t="str">
        <f>_xlfn.XLOOKUP(Sales_Transactions!$L1134,Table12[Employee_ID],Table12[Department],"Missing Department")</f>
        <v>Cashier</v>
      </c>
      <c r="O1134" s="16">
        <v>3</v>
      </c>
      <c r="P1134" s="17">
        <v>339.13</v>
      </c>
      <c r="Q1134" s="16">
        <v>0</v>
      </c>
      <c r="R1134" s="17">
        <v>0</v>
      </c>
      <c r="S1134" s="17">
        <v>1017.39</v>
      </c>
      <c r="T1134" s="17">
        <v>752.04</v>
      </c>
      <c r="U1134" s="17">
        <v>265.35000000000002</v>
      </c>
      <c r="V1134" s="16" t="s">
        <v>133</v>
      </c>
      <c r="W1134" s="16" t="s">
        <v>24</v>
      </c>
      <c r="X1134" s="16" t="s">
        <v>25</v>
      </c>
      <c r="Y1134" s="16" t="s">
        <v>3119</v>
      </c>
      <c r="Z1134" s="16" t="s">
        <v>49</v>
      </c>
    </row>
    <row r="1135" spans="1:26" x14ac:dyDescent="0.3">
      <c r="A1135" s="10" t="s">
        <v>3867</v>
      </c>
      <c r="B1135" s="11">
        <v>45845</v>
      </c>
      <c r="C1135" s="12" t="s">
        <v>169</v>
      </c>
      <c r="D1135" s="12" t="str">
        <f>_xlfn.XLOOKUP(Sales_Transactions!$C1135,Customer!$A$2:$A$701,Customer!$B$2:$B$701,"Missing")</f>
        <v>Kamala Iyer</v>
      </c>
      <c r="E1135" s="39" t="str">
        <f>_xlfn.XLOOKUP(Table14[[#This Row],[Customer_ID]],Table10[Customer_ID],Table10[Membership],"Missing Membership")</f>
        <v>Silver</v>
      </c>
      <c r="F1135" s="10" t="s">
        <v>1193</v>
      </c>
      <c r="G1135" s="12" t="str">
        <f>_xlfn.XLOOKUP(Sales_Transactions!$F1135,Products!$A$2:$A$151,Products!$B$2:$B$151,"missing product")</f>
        <v>Idhayam Groundnut Oil 2kg</v>
      </c>
      <c r="H1135" s="12" t="str">
        <f>_xlfn.XLOOKUP(Sales_Transactions!$F1135,Table9[Product_ID],Table9[Category],"Missing Catogory")</f>
        <v>Oil</v>
      </c>
      <c r="I1135" s="12" t="s">
        <v>1184</v>
      </c>
      <c r="J1135" s="12" t="str">
        <f>_xlfn.XLOOKUP(Sales_Transactions!$I1135,Store!$A$2:$A$181,Store!$B$2:$B$181,"Missing Store")</f>
        <v>FreshMart Lucknow Enclave</v>
      </c>
      <c r="K1135" s="12" t="str">
        <f>_xlfn.XLOOKUP(Sales_Transactions!$I1135,Store!$A$2:$A$181,Store!$D$2:$D$181,"East")</f>
        <v>North</v>
      </c>
      <c r="L1135" s="12" t="s">
        <v>2650</v>
      </c>
      <c r="M1135" s="12" t="s">
        <v>6157</v>
      </c>
      <c r="N1135" s="12" t="str">
        <f>_xlfn.XLOOKUP(Sales_Transactions!$L1135,Table12[Employee_ID],Table12[Department],"Missing Department")</f>
        <v>Cashier</v>
      </c>
      <c r="O1135" s="12">
        <v>3</v>
      </c>
      <c r="P1135" s="13">
        <v>109.69</v>
      </c>
      <c r="Q1135" s="12">
        <v>0</v>
      </c>
      <c r="R1135" s="13">
        <v>0</v>
      </c>
      <c r="S1135" s="13">
        <v>329.07</v>
      </c>
      <c r="T1135" s="13">
        <v>278.88</v>
      </c>
      <c r="U1135" s="13">
        <v>50.19</v>
      </c>
      <c r="V1135" s="12" t="s">
        <v>133</v>
      </c>
      <c r="W1135" s="12" t="s">
        <v>24</v>
      </c>
      <c r="X1135" s="12" t="s">
        <v>25</v>
      </c>
      <c r="Y1135" s="12" t="s">
        <v>3276</v>
      </c>
      <c r="Z1135" s="12" t="s">
        <v>49</v>
      </c>
    </row>
    <row r="1136" spans="1:26" x14ac:dyDescent="0.3">
      <c r="A1136" s="14" t="s">
        <v>3870</v>
      </c>
      <c r="B1136" s="15">
        <v>45907</v>
      </c>
      <c r="C1136" s="16" t="s">
        <v>2510</v>
      </c>
      <c r="D1136" s="16" t="str">
        <f>_xlfn.XLOOKUP(Sales_Transactions!$C1136,Customer!$A$2:$A$701,Customer!$B$2:$B$701,"Missing")</f>
        <v>Banu Chandran</v>
      </c>
      <c r="E1136" s="38" t="str">
        <f>_xlfn.XLOOKUP(Table14[[#This Row],[Customer_ID]],Table10[Customer_ID],Table10[Membership],"Missing Membership")</f>
        <v>Gold</v>
      </c>
      <c r="F1136" s="14" t="s">
        <v>448</v>
      </c>
      <c r="G1136" s="16" t="str">
        <f>_xlfn.XLOOKUP(Sales_Transactions!$F1136,Products!$A$2:$A$151,Products!$B$2:$B$151,"missing product")</f>
        <v>Surf Excel Tissue Combo v2</v>
      </c>
      <c r="H1136" s="16" t="str">
        <f>_xlfn.XLOOKUP(Sales_Transactions!$F1136,Table9[Product_ID],Table9[Category],"Missing Catogory")</f>
        <v>Household</v>
      </c>
      <c r="I1136" s="16" t="s">
        <v>53</v>
      </c>
      <c r="J1136" s="16" t="str">
        <f>_xlfn.XLOOKUP(Sales_Transactions!$I1136,Store!$A$2:$A$181,Store!$B$2:$B$181,"Missing Store")</f>
        <v>FreshMart Surat Enclave</v>
      </c>
      <c r="K1136" s="16" t="str">
        <f>_xlfn.XLOOKUP(Sales_Transactions!$I1136,Store!$A$2:$A$181,Store!$D$2:$D$181,"East")</f>
        <v>West</v>
      </c>
      <c r="L1136" s="16" t="s">
        <v>494</v>
      </c>
      <c r="M1136" s="16" t="s">
        <v>6161</v>
      </c>
      <c r="N1136" s="16" t="str">
        <f>_xlfn.XLOOKUP(Sales_Transactions!$L1136,Table12[Employee_ID],Table12[Department],"Missing Department")</f>
        <v>Cashier</v>
      </c>
      <c r="O1136" s="16">
        <v>4</v>
      </c>
      <c r="P1136" s="17">
        <v>400.07</v>
      </c>
      <c r="Q1136" s="16">
        <v>0</v>
      </c>
      <c r="R1136" s="17">
        <v>0</v>
      </c>
      <c r="S1136" s="17">
        <v>1840.32</v>
      </c>
      <c r="T1136" s="17">
        <v>1280.76</v>
      </c>
      <c r="U1136" s="17">
        <v>559.55999999999995</v>
      </c>
      <c r="V1136" s="16" t="s">
        <v>133</v>
      </c>
      <c r="W1136" s="16" t="s">
        <v>24</v>
      </c>
      <c r="X1136" s="16" t="s">
        <v>25</v>
      </c>
      <c r="Y1136" s="16" t="s">
        <v>2155</v>
      </c>
      <c r="Z1136" s="16" t="s">
        <v>27</v>
      </c>
    </row>
    <row r="1137" spans="1:26" x14ac:dyDescent="0.3">
      <c r="A1137" s="10" t="s">
        <v>3875</v>
      </c>
      <c r="B1137" s="11">
        <v>45907</v>
      </c>
      <c r="C1137" s="12" t="s">
        <v>673</v>
      </c>
      <c r="D1137" s="12" t="str">
        <f>_xlfn.XLOOKUP(Sales_Transactions!$C1137,Customer!$A$2:$A$701,Customer!$B$2:$B$701,"Missing")</f>
        <v>Nagarajan Gupta</v>
      </c>
      <c r="E1137" s="39" t="str">
        <f>_xlfn.XLOOKUP(Table14[[#This Row],[Customer_ID]],Table10[Customer_ID],Table10[Membership],"Missing Membership")</f>
        <v>Silver</v>
      </c>
      <c r="F1137" s="10" t="s">
        <v>492</v>
      </c>
      <c r="G1137" s="12" t="str">
        <f>_xlfn.XLOOKUP(Sales_Transactions!$F1137,Products!$A$2:$A$151,Products!$B$2:$B$151,"missing product")</f>
        <v>Aavin Cheese 200g</v>
      </c>
      <c r="H1137" s="12" t="str">
        <f>_xlfn.XLOOKUP(Sales_Transactions!$F1137,Table9[Product_ID],Table9[Category],"Missing Catogory")</f>
        <v>Dairy</v>
      </c>
      <c r="I1137" s="12" t="s">
        <v>221</v>
      </c>
      <c r="J1137" s="12" t="str">
        <f>_xlfn.XLOOKUP(Sales_Transactions!$I1137,Store!$A$2:$A$181,Store!$B$2:$B$181,"Missing Store")</f>
        <v>FreshMart Salem Circle</v>
      </c>
      <c r="K1137" s="12" t="str">
        <f>_xlfn.XLOOKUP(Sales_Transactions!$I1137,Store!$A$2:$A$181,Store!$D$2:$D$181,"East")</f>
        <v>South</v>
      </c>
      <c r="L1137" s="12" t="s">
        <v>2066</v>
      </c>
      <c r="M1137" s="12" t="s">
        <v>6222</v>
      </c>
      <c r="N1137" s="12" t="str">
        <f>_xlfn.XLOOKUP(Sales_Transactions!$L1137,Table12[Employee_ID],Table12[Department],"Missing Department")</f>
        <v>Inventory</v>
      </c>
      <c r="O1137" s="12">
        <v>1</v>
      </c>
      <c r="P1137" s="13">
        <v>232.58</v>
      </c>
      <c r="Q1137" s="12">
        <v>0</v>
      </c>
      <c r="R1137" s="13">
        <v>0</v>
      </c>
      <c r="S1137" s="13">
        <v>267.47000000000003</v>
      </c>
      <c r="T1137" s="13">
        <v>191.2</v>
      </c>
      <c r="U1137" s="13">
        <v>76.27</v>
      </c>
      <c r="V1137" s="12" t="s">
        <v>133</v>
      </c>
      <c r="W1137" s="12" t="s">
        <v>24</v>
      </c>
      <c r="X1137" s="12" t="s">
        <v>55</v>
      </c>
      <c r="Y1137" s="12" t="s">
        <v>1582</v>
      </c>
      <c r="Z1137" s="12" t="s">
        <v>27</v>
      </c>
    </row>
    <row r="1138" spans="1:26" x14ac:dyDescent="0.3">
      <c r="A1138" s="14" t="s">
        <v>3881</v>
      </c>
      <c r="B1138" s="15">
        <v>45939</v>
      </c>
      <c r="C1138" s="16" t="s">
        <v>1581</v>
      </c>
      <c r="D1138" s="16" t="str">
        <f>_xlfn.XLOOKUP(Sales_Transactions!$C1138,Customer!$A$2:$A$701,Customer!$B$2:$B$701,"Missing")</f>
        <v>Kishore Subramaniam</v>
      </c>
      <c r="E1138" s="38" t="str">
        <f>_xlfn.XLOOKUP(Table14[[#This Row],[Customer_ID]],Table10[Customer_ID],Table10[Membership],"Missing Membership")</f>
        <v>Silver</v>
      </c>
      <c r="F1138" s="14" t="s">
        <v>2131</v>
      </c>
      <c r="G1138" s="16" t="str">
        <f>_xlfn.XLOOKUP(Sales_Transactions!$F1138,Products!$A$2:$A$151,Products!$B$2:$B$151,"missing product")</f>
        <v>McCain Ice Cream 2kg</v>
      </c>
      <c r="H1138" s="16" t="str">
        <f>_xlfn.XLOOKUP(Sales_Transactions!$F1138,Table9[Product_ID],Table9[Category],"Missing Catogory")</f>
        <v>Frozen Foods</v>
      </c>
      <c r="I1138" s="16" t="s">
        <v>1346</v>
      </c>
      <c r="J1138" s="16" t="str">
        <f>_xlfn.XLOOKUP(Sales_Transactions!$I1138,Store!$A$2:$A$181,Store!$B$2:$B$181,"Missing Store")</f>
        <v>FreshMart Chennai Central</v>
      </c>
      <c r="K1138" s="16" t="str">
        <f>_xlfn.XLOOKUP(Sales_Transactions!$I1138,Store!$A$2:$A$181,Store!$D$2:$D$181,"East")</f>
        <v>South</v>
      </c>
      <c r="L1138" s="16" t="s">
        <v>1312</v>
      </c>
      <c r="M1138" s="16" t="s">
        <v>6249</v>
      </c>
      <c r="N1138" s="16" t="str">
        <f>_xlfn.XLOOKUP(Sales_Transactions!$L1138,Table12[Employee_ID],Table12[Department],"Missing Department")</f>
        <v>Operations</v>
      </c>
      <c r="O1138" s="16">
        <v>3</v>
      </c>
      <c r="P1138" s="17">
        <v>68.95</v>
      </c>
      <c r="Q1138" s="16">
        <v>0</v>
      </c>
      <c r="R1138" s="17">
        <v>0</v>
      </c>
      <c r="S1138" s="17">
        <v>206.85</v>
      </c>
      <c r="T1138" s="17">
        <v>173.67</v>
      </c>
      <c r="U1138" s="17">
        <v>33.18</v>
      </c>
      <c r="V1138" s="16" t="s">
        <v>133</v>
      </c>
      <c r="W1138" s="16" t="s">
        <v>24</v>
      </c>
      <c r="X1138" s="16" t="s">
        <v>25</v>
      </c>
      <c r="Y1138" s="16" t="s">
        <v>2703</v>
      </c>
      <c r="Z1138" s="16" t="s">
        <v>49</v>
      </c>
    </row>
    <row r="1139" spans="1:26" x14ac:dyDescent="0.3">
      <c r="A1139" s="10" t="s">
        <v>3882</v>
      </c>
      <c r="B1139" s="11">
        <v>46083</v>
      </c>
      <c r="C1139" s="12" t="s">
        <v>3781</v>
      </c>
      <c r="D1139" s="12" t="str">
        <f>_xlfn.XLOOKUP(Sales_Transactions!$C1139,Customer!$A$2:$A$701,Customer!$B$2:$B$701,"Missing")</f>
        <v>Harini Chandran</v>
      </c>
      <c r="E1139" s="39" t="str">
        <f>_xlfn.XLOOKUP(Table14[[#This Row],[Customer_ID]],Table10[Customer_ID],Table10[Membership],"Missing Membership")</f>
        <v>Gold</v>
      </c>
      <c r="F1139" s="10" t="s">
        <v>1188</v>
      </c>
      <c r="G1139" s="12" t="str">
        <f>_xlfn.XLOOKUP(Sales_Transactions!$F1139,Products!$A$2:$A$151,Products!$B$2:$B$151,"missing product")</f>
        <v>Aachi Ponni Rice 250ml</v>
      </c>
      <c r="H1139" s="12" t="str">
        <f>_xlfn.XLOOKUP(Sales_Transactions!$F1139,Table9[Product_ID],Table9[Category],"Missing Catogory")</f>
        <v>Rice</v>
      </c>
      <c r="I1139" s="12" t="s">
        <v>90</v>
      </c>
      <c r="J1139" s="12" t="str">
        <f>_xlfn.XLOOKUP(Sales_Transactions!$I1139,Store!$A$2:$A$181,Store!$B$2:$B$181,"Missing Store")</f>
        <v>FreshMart Tiruppur Market</v>
      </c>
      <c r="K1139" s="12" t="str">
        <f>_xlfn.XLOOKUP(Sales_Transactions!$I1139,Store!$A$2:$A$181,Store!$D$2:$D$181,"East")</f>
        <v>South</v>
      </c>
      <c r="L1139" s="12" t="s">
        <v>91</v>
      </c>
      <c r="M1139" s="12" t="s">
        <v>6361</v>
      </c>
      <c r="N1139" s="12" t="str">
        <f>_xlfn.XLOOKUP(Sales_Transactions!$L1139,Table12[Employee_ID],Table12[Department],"Missing Department")</f>
        <v>Sales</v>
      </c>
      <c r="O1139" s="12">
        <v>4</v>
      </c>
      <c r="P1139" s="13">
        <v>208.23</v>
      </c>
      <c r="Q1139" s="12">
        <v>5</v>
      </c>
      <c r="R1139" s="13">
        <v>41.65</v>
      </c>
      <c r="S1139" s="13">
        <v>791.27</v>
      </c>
      <c r="T1139" s="13">
        <v>633.12</v>
      </c>
      <c r="U1139" s="13">
        <v>158.15</v>
      </c>
      <c r="V1139" s="12" t="s">
        <v>133</v>
      </c>
      <c r="W1139" s="12" t="s">
        <v>24</v>
      </c>
      <c r="X1139" s="12" t="s">
        <v>25</v>
      </c>
      <c r="Y1139" s="12" t="s">
        <v>1557</v>
      </c>
      <c r="Z1139" s="12" t="s">
        <v>49</v>
      </c>
    </row>
    <row r="1140" spans="1:26" x14ac:dyDescent="0.3">
      <c r="A1140" s="14" t="s">
        <v>3883</v>
      </c>
      <c r="B1140" s="15">
        <v>45980</v>
      </c>
      <c r="C1140" s="16" t="s">
        <v>2390</v>
      </c>
      <c r="D1140" s="16" t="str">
        <f>_xlfn.XLOOKUP(Sales_Transactions!$C1140,Customer!$A$2:$A$701,Customer!$B$2:$B$701,"Missing")</f>
        <v>Mala Achari</v>
      </c>
      <c r="E1140" s="38" t="str">
        <f>_xlfn.XLOOKUP(Table14[[#This Row],[Customer_ID]],Table10[Customer_ID],Table10[Membership],"Missing Membership")</f>
        <v>Gold</v>
      </c>
      <c r="F1140" s="14" t="s">
        <v>498</v>
      </c>
      <c r="G1140" s="16" t="str">
        <f>_xlfn.XLOOKUP(Sales_Transactions!$F1140,Products!$A$2:$A$151,Products!$B$2:$B$151,"missing product")</f>
        <v>Local Farm Fresh Vegetables 200g</v>
      </c>
      <c r="H1140" s="16" t="str">
        <f>_xlfn.XLOOKUP(Sales_Transactions!$F1140,Table9[Product_ID],Table9[Category],"Missing Catogory")</f>
        <v>Vegetables</v>
      </c>
      <c r="I1140" s="16" t="s">
        <v>599</v>
      </c>
      <c r="J1140" s="16" t="str">
        <f>_xlfn.XLOOKUP(Sales_Transactions!$I1140,Store!$A$2:$A$181,Store!$B$2:$B$181,"Missing Store")</f>
        <v>FreshMart Kochi Bypass</v>
      </c>
      <c r="K1140" s="16" t="str">
        <f>_xlfn.XLOOKUP(Sales_Transactions!$I1140,Store!$A$2:$A$181,Store!$D$2:$D$181,"East")</f>
        <v>South</v>
      </c>
      <c r="L1140" s="16" t="s">
        <v>2800</v>
      </c>
      <c r="M1140" s="16" t="s">
        <v>6388</v>
      </c>
      <c r="N1140" s="16" t="str">
        <f>_xlfn.XLOOKUP(Sales_Transactions!$L1140,Table12[Employee_ID],Table12[Department],"Missing Department")</f>
        <v>HR</v>
      </c>
      <c r="O1140" s="16">
        <v>6</v>
      </c>
      <c r="P1140" s="17">
        <v>416.57</v>
      </c>
      <c r="Q1140" s="16">
        <v>10</v>
      </c>
      <c r="R1140" s="17">
        <v>249.94</v>
      </c>
      <c r="S1140" s="17">
        <v>2249.48</v>
      </c>
      <c r="T1140" s="17">
        <v>2084.8200000000002</v>
      </c>
      <c r="U1140" s="17">
        <v>164.66</v>
      </c>
      <c r="V1140" s="16" t="s">
        <v>133</v>
      </c>
      <c r="W1140" s="16" t="s">
        <v>24</v>
      </c>
      <c r="X1140" s="16" t="s">
        <v>25</v>
      </c>
      <c r="Y1140" s="16" t="s">
        <v>913</v>
      </c>
      <c r="Z1140" s="16" t="s">
        <v>49</v>
      </c>
    </row>
    <row r="1141" spans="1:26" x14ac:dyDescent="0.3">
      <c r="A1141" s="10" t="s">
        <v>3895</v>
      </c>
      <c r="B1141" s="11">
        <v>45837</v>
      </c>
      <c r="C1141" s="12" t="s">
        <v>468</v>
      </c>
      <c r="D1141" s="12" t="str">
        <f>_xlfn.XLOOKUP(Sales_Transactions!$C1141,Customer!$A$2:$A$701,Customer!$B$2:$B$701,"Missing")</f>
        <v>Gokul Sekar</v>
      </c>
      <c r="E1141" s="39" t="str">
        <f>_xlfn.XLOOKUP(Table14[[#This Row],[Customer_ID]],Table10[Customer_ID],Table10[Membership],"Missing Membership")</f>
        <v>Gold</v>
      </c>
      <c r="F1141" s="10" t="s">
        <v>529</v>
      </c>
      <c r="G1141" s="12" t="str">
        <f>_xlfn.XLOOKUP(Sales_Transactions!$F1141,Products!$A$2:$A$151,Products!$B$2:$B$151,"missing product")</f>
        <v>Cadbury Biscuits Pack</v>
      </c>
      <c r="H1141" s="12" t="str">
        <f>_xlfn.XLOOKUP(Sales_Transactions!$F1141,Table9[Product_ID],Table9[Category],"Missing Catogory")</f>
        <v>Snacks</v>
      </c>
      <c r="I1141" s="12" t="s">
        <v>1179</v>
      </c>
      <c r="J1141" s="12" t="str">
        <f>_xlfn.XLOOKUP(Sales_Transactions!$I1141,Store!$A$2:$A$181,Store!$B$2:$B$181,"Missing Store")</f>
        <v>FreshMart Erode Central</v>
      </c>
      <c r="K1141" s="12" t="str">
        <f>_xlfn.XLOOKUP(Sales_Transactions!$I1141,Store!$A$2:$A$181,Store!$D$2:$D$181,"East")</f>
        <v>South</v>
      </c>
      <c r="L1141" s="12" t="s">
        <v>239</v>
      </c>
      <c r="M1141" s="12" t="s">
        <v>6235</v>
      </c>
      <c r="N1141" s="12" t="str">
        <f>_xlfn.XLOOKUP(Sales_Transactions!$L1141,Table12[Employee_ID],Table12[Department],"Missing Department")</f>
        <v>Sales</v>
      </c>
      <c r="O1141" s="12">
        <v>4</v>
      </c>
      <c r="P1141" s="13">
        <v>142.44999999999999</v>
      </c>
      <c r="Q1141" s="12">
        <v>10</v>
      </c>
      <c r="R1141" s="13">
        <v>56.98</v>
      </c>
      <c r="S1141" s="13">
        <v>589.74</v>
      </c>
      <c r="T1141" s="13">
        <v>382.8</v>
      </c>
      <c r="U1141" s="13">
        <v>206.94</v>
      </c>
      <c r="V1141" s="12" t="s">
        <v>133</v>
      </c>
      <c r="W1141" s="12" t="s">
        <v>24</v>
      </c>
      <c r="X1141" s="12" t="s">
        <v>55</v>
      </c>
      <c r="Y1141" s="12" t="s">
        <v>3849</v>
      </c>
      <c r="Z1141" s="12" t="s">
        <v>27</v>
      </c>
    </row>
    <row r="1142" spans="1:26" x14ac:dyDescent="0.3">
      <c r="A1142" s="14" t="s">
        <v>3900</v>
      </c>
      <c r="B1142" s="15">
        <v>46096</v>
      </c>
      <c r="C1142" s="16" t="s">
        <v>1494</v>
      </c>
      <c r="D1142" s="16" t="str">
        <f>_xlfn.XLOOKUP(Sales_Transactions!$C1142,Customer!$A$2:$A$701,Customer!$B$2:$B$701,"Missing")</f>
        <v>Malathi Gupta</v>
      </c>
      <c r="E1142" s="38" t="str">
        <f>_xlfn.XLOOKUP(Table14[[#This Row],[Customer_ID]],Table10[Customer_ID],Table10[Membership],"Missing Membership")</f>
        <v>Gold</v>
      </c>
      <c r="F1142" s="14" t="s">
        <v>107</v>
      </c>
      <c r="G1142" s="16" t="str">
        <f>_xlfn.XLOOKUP(Sales_Transactions!$F1142,Products!$A$2:$A$151,Products!$B$2:$B$151,"missing product")</f>
        <v>Milky Mist Milk 2kg</v>
      </c>
      <c r="H1142" s="16" t="str">
        <f>_xlfn.XLOOKUP(Sales_Transactions!$F1142,Table9[Product_ID],Table9[Category],"Missing Catogory")</f>
        <v>Dairy</v>
      </c>
      <c r="I1142" s="16" t="s">
        <v>192</v>
      </c>
      <c r="J1142" s="16" t="str">
        <f>_xlfn.XLOOKUP(Sales_Transactions!$I1142,Store!$A$2:$A$181,Store!$B$2:$B$181,"Missing Store")</f>
        <v>FreshMart Erode Heights</v>
      </c>
      <c r="K1142" s="16" t="str">
        <f>_xlfn.XLOOKUP(Sales_Transactions!$I1142,Store!$A$2:$A$181,Store!$D$2:$D$181,"East")</f>
        <v>South</v>
      </c>
      <c r="L1142" s="16" t="s">
        <v>2534</v>
      </c>
      <c r="M1142" s="16" t="s">
        <v>6346</v>
      </c>
      <c r="N1142" s="16" t="str">
        <f>_xlfn.XLOOKUP(Sales_Transactions!$L1142,Table12[Employee_ID],Table12[Department],"Missing Department")</f>
        <v>Inventory</v>
      </c>
      <c r="O1142" s="16">
        <v>5</v>
      </c>
      <c r="P1142" s="17">
        <v>66.900000000000006</v>
      </c>
      <c r="Q1142" s="16">
        <v>20</v>
      </c>
      <c r="R1142" s="17">
        <v>66.900000000000006</v>
      </c>
      <c r="S1142" s="17">
        <v>307.74</v>
      </c>
      <c r="T1142" s="17">
        <v>240.75</v>
      </c>
      <c r="U1142" s="17">
        <v>66.989999999999995</v>
      </c>
      <c r="V1142" s="16" t="s">
        <v>133</v>
      </c>
      <c r="W1142" s="16" t="s">
        <v>24</v>
      </c>
      <c r="X1142" s="16" t="s">
        <v>25</v>
      </c>
      <c r="Y1142" s="16" t="s">
        <v>3173</v>
      </c>
      <c r="Z1142" s="16" t="s">
        <v>27</v>
      </c>
    </row>
    <row r="1143" spans="1:26" x14ac:dyDescent="0.3">
      <c r="A1143" s="10" t="s">
        <v>3901</v>
      </c>
      <c r="B1143" s="11">
        <v>46108</v>
      </c>
      <c r="C1143" s="12" t="s">
        <v>781</v>
      </c>
      <c r="D1143" s="12" t="str">
        <f>_xlfn.XLOOKUP(Sales_Transactions!$C1143,Customer!$A$2:$A$701,Customer!$B$2:$B$701,"Missing")</f>
        <v>Hari Gounder</v>
      </c>
      <c r="E1143" s="39" t="str">
        <f>_xlfn.XLOOKUP(Table14[[#This Row],[Customer_ID]],Table10[Customer_ID],Table10[Membership],"Missing Membership")</f>
        <v>Silver</v>
      </c>
      <c r="F1143" s="10" t="s">
        <v>855</v>
      </c>
      <c r="G1143" s="12" t="str">
        <f>_xlfn.XLOOKUP(Sales_Transactions!$F1143,Products!$A$2:$A$151,Products!$B$2:$B$151,"missing product")</f>
        <v>Vim Kitchenware 1kg</v>
      </c>
      <c r="H1143" s="12" t="str">
        <f>_xlfn.XLOOKUP(Sales_Transactions!$F1143,Table9[Product_ID],Table9[Category],"Missing Catogory")</f>
        <v>Household</v>
      </c>
      <c r="I1143" s="12" t="s">
        <v>343</v>
      </c>
      <c r="J1143" s="12" t="str">
        <f>_xlfn.XLOOKUP(Sales_Transactions!$I1143,Store!$A$2:$A$181,Store!$B$2:$B$181,"Missing Store")</f>
        <v>FreshMart Mysuru Junction</v>
      </c>
      <c r="K1143" s="12" t="str">
        <f>_xlfn.XLOOKUP(Sales_Transactions!$I1143,Store!$A$2:$A$181,Store!$D$2:$D$181,"East")</f>
        <v>South</v>
      </c>
      <c r="L1143" s="12" t="s">
        <v>344</v>
      </c>
      <c r="M1143" s="12" t="s">
        <v>6340</v>
      </c>
      <c r="N1143" s="12" t="str">
        <f>_xlfn.XLOOKUP(Sales_Transactions!$L1143,Table12[Employee_ID],Table12[Department],"Missing Department")</f>
        <v>Operations</v>
      </c>
      <c r="O1143" s="12">
        <v>3</v>
      </c>
      <c r="P1143" s="13">
        <v>275.70999999999998</v>
      </c>
      <c r="Q1143" s="12">
        <v>0</v>
      </c>
      <c r="R1143" s="13">
        <v>0</v>
      </c>
      <c r="S1143" s="13">
        <v>827.13</v>
      </c>
      <c r="T1143" s="13">
        <v>618.9</v>
      </c>
      <c r="U1143" s="13">
        <v>208.23</v>
      </c>
      <c r="V1143" s="12" t="s">
        <v>133</v>
      </c>
      <c r="W1143" s="12" t="s">
        <v>24</v>
      </c>
      <c r="X1143" s="12" t="s">
        <v>25</v>
      </c>
      <c r="Y1143" s="12" t="s">
        <v>362</v>
      </c>
      <c r="Z1143" s="12" t="s">
        <v>49</v>
      </c>
    </row>
    <row r="1144" spans="1:26" x14ac:dyDescent="0.3">
      <c r="A1144" s="14" t="s">
        <v>3902</v>
      </c>
      <c r="B1144" s="15">
        <v>45871</v>
      </c>
      <c r="C1144" s="16" t="s">
        <v>3903</v>
      </c>
      <c r="D1144" s="16" t="str">
        <f>_xlfn.XLOOKUP(Sales_Transactions!$C1144,Customer!$A$2:$A$701,Customer!$B$2:$B$701,"Missing")</f>
        <v>Anitha Kumar</v>
      </c>
      <c r="E1144" s="38" t="str">
        <f>_xlfn.XLOOKUP(Table14[[#This Row],[Customer_ID]],Table10[Customer_ID],Table10[Membership],"Missing Membership")</f>
        <v>Silver</v>
      </c>
      <c r="F1144" s="14" t="s">
        <v>881</v>
      </c>
      <c r="G1144" s="16" t="str">
        <f>_xlfn.XLOOKUP(Sales_Transactions!$F1144,Products!$A$2:$A$151,Products!$B$2:$B$151,"missing product")</f>
        <v>Cadbury Namkeen Pack</v>
      </c>
      <c r="H1144" s="16" t="str">
        <f>_xlfn.XLOOKUP(Sales_Transactions!$F1144,Table9[Product_ID],Table9[Category],"Missing Catogory")</f>
        <v>Snacks</v>
      </c>
      <c r="I1144" s="16" t="s">
        <v>444</v>
      </c>
      <c r="J1144" s="16" t="str">
        <f>_xlfn.XLOOKUP(Sales_Transactions!$I1144,Store!$A$2:$A$181,Store!$B$2:$B$181,"Missing Store")</f>
        <v>FreshMart Nagpur Colony</v>
      </c>
      <c r="K1144" s="16" t="str">
        <f>_xlfn.XLOOKUP(Sales_Transactions!$I1144,Store!$A$2:$A$181,Store!$D$2:$D$181,"East")</f>
        <v>West</v>
      </c>
      <c r="L1144" s="16" t="s">
        <v>2272</v>
      </c>
      <c r="M1144" s="16" t="s">
        <v>6154</v>
      </c>
      <c r="N1144" s="16" t="str">
        <f>_xlfn.XLOOKUP(Sales_Transactions!$L1144,Table12[Employee_ID],Table12[Department],"Missing Department")</f>
        <v>HR</v>
      </c>
      <c r="O1144" s="16">
        <v>2</v>
      </c>
      <c r="P1144" s="17">
        <v>262.77</v>
      </c>
      <c r="Q1144" s="16">
        <v>0</v>
      </c>
      <c r="R1144" s="17">
        <v>0</v>
      </c>
      <c r="S1144" s="17">
        <v>604.37</v>
      </c>
      <c r="T1144" s="17">
        <v>389.28</v>
      </c>
      <c r="U1144" s="17">
        <v>215.09</v>
      </c>
      <c r="V1144" s="16" t="s">
        <v>133</v>
      </c>
      <c r="W1144" s="16" t="s">
        <v>24</v>
      </c>
      <c r="X1144" s="16" t="s">
        <v>25</v>
      </c>
      <c r="Y1144" s="16" t="s">
        <v>1831</v>
      </c>
      <c r="Z1144" s="16" t="s">
        <v>27</v>
      </c>
    </row>
    <row r="1145" spans="1:26" x14ac:dyDescent="0.3">
      <c r="A1145" s="10" t="s">
        <v>3908</v>
      </c>
      <c r="B1145" s="11">
        <v>46021</v>
      </c>
      <c r="C1145" s="12" t="s">
        <v>3909</v>
      </c>
      <c r="D1145" s="12" t="str">
        <f>_xlfn.XLOOKUP(Sales_Transactions!$C1145,Customer!$A$2:$A$701,Customer!$B$2:$B$701,"Missing")</f>
        <v>Jagan Reddy</v>
      </c>
      <c r="E1145" s="39" t="str">
        <f>_xlfn.XLOOKUP(Table14[[#This Row],[Customer_ID]],Table10[Customer_ID],Table10[Membership],"Missing Membership")</f>
        <v>Bronze</v>
      </c>
      <c r="F1145" s="10" t="s">
        <v>326</v>
      </c>
      <c r="G1145" s="12" t="str">
        <f>_xlfn.XLOOKUP(Sales_Transactions!$F1145,Products!$A$2:$A$151,Products!$B$2:$B$151,"missing product")</f>
        <v>Local Farm Fresh Vegetables 200g v2</v>
      </c>
      <c r="H1145" s="12" t="str">
        <f>_xlfn.XLOOKUP(Sales_Transactions!$F1145,Table9[Product_ID],Table9[Category],"Missing Catogory")</f>
        <v>Vegetables</v>
      </c>
      <c r="I1145" s="12" t="s">
        <v>270</v>
      </c>
      <c r="J1145" s="12" t="str">
        <f>_xlfn.XLOOKUP(Sales_Transactions!$I1145,Store!$A$2:$A$181,Store!$B$2:$B$181,"Missing Store")</f>
        <v>FreshMart Ahmedabad Hub</v>
      </c>
      <c r="K1145" s="12" t="str">
        <f>_xlfn.XLOOKUP(Sales_Transactions!$I1145,Store!$A$2:$A$181,Store!$D$2:$D$181,"East")</f>
        <v>West</v>
      </c>
      <c r="L1145" s="12" t="s">
        <v>3910</v>
      </c>
      <c r="M1145" s="12" t="s">
        <v>5546</v>
      </c>
      <c r="N1145" s="12" t="str">
        <f>_xlfn.XLOOKUP(Sales_Transactions!$L1145,Table12[Employee_ID],Table12[Department],"Missing Department")</f>
        <v>Billing</v>
      </c>
      <c r="O1145" s="12">
        <v>4</v>
      </c>
      <c r="P1145" s="13">
        <v>400.33</v>
      </c>
      <c r="Q1145" s="12">
        <v>0</v>
      </c>
      <c r="R1145" s="13">
        <v>0</v>
      </c>
      <c r="S1145" s="13">
        <v>1601.32</v>
      </c>
      <c r="T1145" s="13">
        <v>1363.6</v>
      </c>
      <c r="U1145" s="13">
        <v>237.72</v>
      </c>
      <c r="V1145" s="12" t="s">
        <v>133</v>
      </c>
      <c r="W1145" s="12" t="s">
        <v>24</v>
      </c>
      <c r="X1145" s="12" t="s">
        <v>25</v>
      </c>
      <c r="Y1145" s="12" t="s">
        <v>1237</v>
      </c>
      <c r="Z1145" s="12" t="s">
        <v>49</v>
      </c>
    </row>
    <row r="1146" spans="1:26" x14ac:dyDescent="0.3">
      <c r="A1146" s="14" t="s">
        <v>3923</v>
      </c>
      <c r="B1146" s="15">
        <v>45776</v>
      </c>
      <c r="C1146" s="16" t="s">
        <v>1622</v>
      </c>
      <c r="D1146" s="16" t="str">
        <f>_xlfn.XLOOKUP(Sales_Transactions!$C1146,Customer!$A$2:$A$701,Customer!$B$2:$B$701,"Missing")</f>
        <v>Gokul Chettiar</v>
      </c>
      <c r="E1146" s="38" t="str">
        <f>_xlfn.XLOOKUP(Table14[[#This Row],[Customer_ID]],Table10[Customer_ID],Table10[Membership],"Missing Membership")</f>
        <v>Gold</v>
      </c>
      <c r="F1146" s="14" t="s">
        <v>722</v>
      </c>
      <c r="G1146" s="16" t="str">
        <f>_xlfn.XLOOKUP(Sales_Transactions!$F1146,Products!$A$2:$A$151,Products!$B$2:$B$151,"missing product")</f>
        <v>Local Farm Fresh Fruits 250ml</v>
      </c>
      <c r="H1146" s="16" t="str">
        <f>_xlfn.XLOOKUP(Sales_Transactions!$F1146,Table9[Product_ID],Table9[Category],"Missing Catogory")</f>
        <v xml:space="preserve"> Fruits</v>
      </c>
      <c r="I1146" s="16" t="s">
        <v>543</v>
      </c>
      <c r="J1146" s="16" t="str">
        <f>_xlfn.XLOOKUP(Sales_Transactions!$I1146,Store!$A$2:$A$181,Store!$B$2:$B$181,"Missing Store")</f>
        <v>FreshMart Hyderabad Main Road</v>
      </c>
      <c r="K1146" s="16" t="str">
        <f>_xlfn.XLOOKUP(Sales_Transactions!$I1146,Store!$A$2:$A$181,Store!$D$2:$D$181,"East")</f>
        <v>South</v>
      </c>
      <c r="L1146" s="16" t="s">
        <v>544</v>
      </c>
      <c r="M1146" s="16" t="s">
        <v>6380</v>
      </c>
      <c r="N1146" s="16" t="str">
        <f>_xlfn.XLOOKUP(Sales_Transactions!$L1146,Table12[Employee_ID],Table12[Department],"Missing Department")</f>
        <v>Cashier</v>
      </c>
      <c r="O1146" s="16">
        <v>8</v>
      </c>
      <c r="P1146" s="17">
        <v>430.64</v>
      </c>
      <c r="Q1146" s="16">
        <v>0</v>
      </c>
      <c r="R1146" s="17">
        <v>0</v>
      </c>
      <c r="S1146" s="17">
        <v>3445.12</v>
      </c>
      <c r="T1146" s="17">
        <v>2412.56</v>
      </c>
      <c r="U1146" s="17">
        <v>1032.56</v>
      </c>
      <c r="V1146" s="16" t="s">
        <v>133</v>
      </c>
      <c r="W1146" s="16" t="s">
        <v>24</v>
      </c>
      <c r="X1146" s="16" t="s">
        <v>33</v>
      </c>
      <c r="Y1146" s="16" t="s">
        <v>1203</v>
      </c>
      <c r="Z1146" s="16" t="s">
        <v>49</v>
      </c>
    </row>
    <row r="1147" spans="1:26" x14ac:dyDescent="0.3">
      <c r="A1147" s="10" t="s">
        <v>3931</v>
      </c>
      <c r="B1147" s="11">
        <v>45964</v>
      </c>
      <c r="C1147" s="12" t="s">
        <v>2707</v>
      </c>
      <c r="D1147" s="12" t="str">
        <f>_xlfn.XLOOKUP(Sales_Transactions!$C1147,Customer!$A$2:$A$701,Customer!$B$2:$B$701,"Missing")</f>
        <v>Esha Nair</v>
      </c>
      <c r="E1147" s="39" t="str">
        <f>_xlfn.XLOOKUP(Table14[[#This Row],[Customer_ID]],Table10[Customer_ID],Table10[Membership],"Missing Membership")</f>
        <v>Bronze</v>
      </c>
      <c r="F1147" s="10" t="s">
        <v>399</v>
      </c>
      <c r="G1147" s="12" t="str">
        <f>_xlfn.XLOOKUP(Sales_Transactions!$F1147,Products!$A$2:$A$151,Products!$B$2:$B$151,"missing product")</f>
        <v>Aavin Milk 1L</v>
      </c>
      <c r="H1147" s="12" t="str">
        <f>_xlfn.XLOOKUP(Sales_Transactions!$F1147,Table9[Product_ID],Table9[Category],"Missing Catogory")</f>
        <v>Dairy</v>
      </c>
      <c r="I1147" s="12" t="s">
        <v>1156</v>
      </c>
      <c r="J1147" s="12" t="str">
        <f>_xlfn.XLOOKUP(Sales_Transactions!$I1147,Store!$A$2:$A$181,Store!$B$2:$B$181,"Missing Store")</f>
        <v>FreshMart Madurai Colony</v>
      </c>
      <c r="K1147" s="12" t="str">
        <f>_xlfn.XLOOKUP(Sales_Transactions!$I1147,Store!$A$2:$A$181,Store!$D$2:$D$181,"East")</f>
        <v>South</v>
      </c>
      <c r="L1147" s="12" t="s">
        <v>1157</v>
      </c>
      <c r="M1147" s="12" t="s">
        <v>6358</v>
      </c>
      <c r="N1147" s="12" t="str">
        <f>_xlfn.XLOOKUP(Sales_Transactions!$L1147,Table12[Employee_ID],Table12[Department],"Missing Department")</f>
        <v>Store Manager</v>
      </c>
      <c r="O1147" s="12">
        <v>1</v>
      </c>
      <c r="P1147" s="13">
        <v>99.93</v>
      </c>
      <c r="Q1147" s="12">
        <v>10</v>
      </c>
      <c r="R1147" s="13">
        <v>9.99</v>
      </c>
      <c r="S1147" s="13">
        <v>89.94</v>
      </c>
      <c r="T1147" s="13">
        <v>86.05</v>
      </c>
      <c r="U1147" s="13">
        <v>3.89</v>
      </c>
      <c r="V1147" s="12" t="s">
        <v>133</v>
      </c>
      <c r="W1147" s="12" t="s">
        <v>24</v>
      </c>
      <c r="X1147" s="12" t="s">
        <v>55</v>
      </c>
      <c r="Y1147" s="12" t="s">
        <v>3352</v>
      </c>
      <c r="Z1147" s="12" t="s">
        <v>49</v>
      </c>
    </row>
    <row r="1148" spans="1:26" x14ac:dyDescent="0.3">
      <c r="A1148" s="14" t="s">
        <v>3955</v>
      </c>
      <c r="B1148" s="15">
        <v>45963</v>
      </c>
      <c r="C1148" s="16" t="s">
        <v>1016</v>
      </c>
      <c r="D1148" s="16" t="str">
        <f>_xlfn.XLOOKUP(Sales_Transactions!$C1148,Customer!$A$2:$A$701,Customer!$B$2:$B$701,"Missing")</f>
        <v>Bharath Devi</v>
      </c>
      <c r="E1148" s="38" t="str">
        <f>_xlfn.XLOOKUP(Table14[[#This Row],[Customer_ID]],Table10[Customer_ID],Table10[Membership],"Missing Membership")</f>
        <v>Gold</v>
      </c>
      <c r="F1148" s="14" t="s">
        <v>197</v>
      </c>
      <c r="G1148" s="16" t="str">
        <f>_xlfn.XLOOKUP(Sales_Transactions!$F1148,Products!$A$2:$A$151,Products!$B$2:$B$151,"missing product")</f>
        <v>Gold Winner Coconut Oil 2kg</v>
      </c>
      <c r="H1148" s="16" t="str">
        <f>_xlfn.XLOOKUP(Sales_Transactions!$F1148,Table9[Product_ID],Table9[Category],"Missing Catogory")</f>
        <v>Oil</v>
      </c>
      <c r="I1148" s="16" t="s">
        <v>78</v>
      </c>
      <c r="J1148" s="16" t="str">
        <f>_xlfn.XLOOKUP(Sales_Transactions!$I1148,Store!$A$2:$A$181,Store!$B$2:$B$181,"Missing Store")</f>
        <v>FreshMart Hyderabad Crossing</v>
      </c>
      <c r="K1148" s="16" t="str">
        <f>_xlfn.XLOOKUP(Sales_Transactions!$I1148,Store!$A$2:$A$181,Store!$D$2:$D$181,"East")</f>
        <v>South</v>
      </c>
      <c r="L1148" s="16" t="s">
        <v>79</v>
      </c>
      <c r="M1148" s="16" t="s">
        <v>5275</v>
      </c>
      <c r="N1148" s="16" t="str">
        <f>_xlfn.XLOOKUP(Sales_Transactions!$L1148,Table12[Employee_ID],Table12[Department],"Missing Department")</f>
        <v>Cashier</v>
      </c>
      <c r="O1148" s="16">
        <v>8</v>
      </c>
      <c r="P1148" s="17">
        <v>139.36000000000001</v>
      </c>
      <c r="Q1148" s="16">
        <v>10</v>
      </c>
      <c r="R1148" s="17">
        <v>111.49</v>
      </c>
      <c r="S1148" s="17">
        <v>1153.9000000000001</v>
      </c>
      <c r="T1148" s="17">
        <v>871.36</v>
      </c>
      <c r="U1148" s="17">
        <v>282.54000000000002</v>
      </c>
      <c r="V1148" s="16" t="s">
        <v>133</v>
      </c>
      <c r="W1148" s="16" t="s">
        <v>24</v>
      </c>
      <c r="X1148" s="16" t="s">
        <v>25</v>
      </c>
      <c r="Y1148" s="16" t="s">
        <v>2235</v>
      </c>
      <c r="Z1148" s="16" t="s">
        <v>27</v>
      </c>
    </row>
    <row r="1149" spans="1:26" x14ac:dyDescent="0.3">
      <c r="A1149" s="10" t="s">
        <v>3958</v>
      </c>
      <c r="B1149" s="11">
        <v>46098</v>
      </c>
      <c r="C1149" s="12" t="s">
        <v>2941</v>
      </c>
      <c r="D1149" s="12" t="str">
        <f>_xlfn.XLOOKUP(Sales_Transactions!$C1149,Customer!$A$2:$A$701,Customer!$B$2:$B$701,"Missing")</f>
        <v>Nandhini Gupta</v>
      </c>
      <c r="E1149" s="39" t="str">
        <f>_xlfn.XLOOKUP(Table14[[#This Row],[Customer_ID]],Table10[Customer_ID],Table10[Membership],"Missing Membership")</f>
        <v>Silver</v>
      </c>
      <c r="F1149" s="10" t="s">
        <v>660</v>
      </c>
      <c r="G1149" s="12" t="str">
        <f>_xlfn.XLOOKUP(Sales_Transactions!$F1149,Products!$A$2:$A$151,Products!$B$2:$B$151,"missing product")</f>
        <v>Organic Fresh Fresh Fruits 200g</v>
      </c>
      <c r="H1149" s="12" t="str">
        <f>_xlfn.XLOOKUP(Sales_Transactions!$F1149,Table9[Product_ID],Table9[Category],"Missing Catogory")</f>
        <v>Fruits</v>
      </c>
      <c r="I1149" s="12" t="s">
        <v>165</v>
      </c>
      <c r="J1149" s="12" t="str">
        <f>_xlfn.XLOOKUP(Sales_Transactions!$I1149,Store!$A$2:$A$181,Store!$B$2:$B$181,"Missing Store")</f>
        <v>FreshMart Kolkata Main Road</v>
      </c>
      <c r="K1149" s="12" t="str">
        <f>_xlfn.XLOOKUP(Sales_Transactions!$I1149,Store!$A$2:$A$181,Store!$D$2:$D$181,"East")</f>
        <v>East</v>
      </c>
      <c r="L1149" s="12" t="s">
        <v>166</v>
      </c>
      <c r="M1149" s="12" t="s">
        <v>7262</v>
      </c>
      <c r="N1149" s="12" t="str">
        <f>_xlfn.XLOOKUP(Sales_Transactions!$L1149,Table12[Employee_ID],Table12[Department],"Missing Department")</f>
        <v>Sales</v>
      </c>
      <c r="O1149" s="12">
        <v>3</v>
      </c>
      <c r="P1149" s="13">
        <v>224.28</v>
      </c>
      <c r="Q1149" s="12">
        <v>0</v>
      </c>
      <c r="R1149" s="13">
        <v>0</v>
      </c>
      <c r="S1149" s="13">
        <v>672.84</v>
      </c>
      <c r="T1149" s="13">
        <v>577.16999999999996</v>
      </c>
      <c r="U1149" s="13">
        <v>95.67</v>
      </c>
      <c r="V1149" s="12" t="s">
        <v>133</v>
      </c>
      <c r="W1149" s="12" t="s">
        <v>24</v>
      </c>
      <c r="X1149" s="12" t="s">
        <v>55</v>
      </c>
      <c r="Y1149" s="12" t="s">
        <v>3959</v>
      </c>
      <c r="Z1149" s="12" t="s">
        <v>49</v>
      </c>
    </row>
    <row r="1150" spans="1:26" x14ac:dyDescent="0.3">
      <c r="A1150" s="14" t="s">
        <v>3965</v>
      </c>
      <c r="B1150" s="15">
        <v>45976</v>
      </c>
      <c r="C1150" s="16" t="s">
        <v>993</v>
      </c>
      <c r="D1150" s="16" t="str">
        <f>_xlfn.XLOOKUP(Sales_Transactions!$C1150,Customer!$A$2:$A$701,Customer!$B$2:$B$701,"Missing")</f>
        <v>Karthik Achari</v>
      </c>
      <c r="E1150" s="38" t="str">
        <f>_xlfn.XLOOKUP(Table14[[#This Row],[Customer_ID]],Table10[Customer_ID],Table10[Membership],"Missing Membership")</f>
        <v>Gold</v>
      </c>
      <c r="F1150" s="14" t="s">
        <v>1224</v>
      </c>
      <c r="G1150" s="16" t="str">
        <f>_xlfn.XLOOKUP(Sales_Transactions!$F1150,Products!$A$2:$A$151,Products!$B$2:$B$151,"missing product")</f>
        <v>Harvest Gold Cookies Pack</v>
      </c>
      <c r="H1150" s="16" t="str">
        <f>_xlfn.XLOOKUP(Sales_Transactions!$F1150,Table9[Product_ID],Table9[Category],"Missing Catogory")</f>
        <v xml:space="preserve"> Bakery</v>
      </c>
      <c r="I1150" s="16" t="s">
        <v>297</v>
      </c>
      <c r="J1150" s="16" t="str">
        <f>_xlfn.XLOOKUP(Sales_Transactions!$I1150,Store!$A$2:$A$181,Store!$B$2:$B$181,"Missing Store")</f>
        <v>FreshMart Kochi Circle</v>
      </c>
      <c r="K1150" s="16" t="str">
        <f>_xlfn.XLOOKUP(Sales_Transactions!$I1150,Store!$A$2:$A$181,Store!$D$2:$D$181,"East")</f>
        <v>South</v>
      </c>
      <c r="L1150" s="16" t="s">
        <v>3481</v>
      </c>
      <c r="M1150" s="16" t="s">
        <v>6363</v>
      </c>
      <c r="N1150" s="16" t="str">
        <f>_xlfn.XLOOKUP(Sales_Transactions!$L1150,Table12[Employee_ID],Table12[Department],"Missing Department")</f>
        <v>Operations</v>
      </c>
      <c r="O1150" s="16">
        <v>4</v>
      </c>
      <c r="P1150" s="17">
        <v>194.14</v>
      </c>
      <c r="Q1150" s="16">
        <v>20</v>
      </c>
      <c r="R1150" s="17">
        <v>155.31</v>
      </c>
      <c r="S1150" s="17">
        <v>714.44</v>
      </c>
      <c r="T1150" s="17">
        <v>430.4</v>
      </c>
      <c r="U1150" s="17">
        <v>284.04000000000002</v>
      </c>
      <c r="V1150" s="16" t="s">
        <v>133</v>
      </c>
      <c r="W1150" s="16" t="s">
        <v>24</v>
      </c>
      <c r="X1150" s="16" t="s">
        <v>25</v>
      </c>
      <c r="Y1150" s="16" t="s">
        <v>3478</v>
      </c>
      <c r="Z1150" s="16" t="s">
        <v>27</v>
      </c>
    </row>
    <row r="1151" spans="1:26" x14ac:dyDescent="0.3">
      <c r="A1151" s="10" t="s">
        <v>3972</v>
      </c>
      <c r="B1151" s="11">
        <v>45901</v>
      </c>
      <c r="C1151" s="12" t="s">
        <v>1828</v>
      </c>
      <c r="D1151" s="12" t="str">
        <f>_xlfn.XLOOKUP(Sales_Transactions!$C1151,Customer!$A$2:$A$701,Customer!$B$2:$B$701,"Missing")</f>
        <v>Eswari Balan</v>
      </c>
      <c r="E1151" s="39" t="str">
        <f>_xlfn.XLOOKUP(Table14[[#This Row],[Customer_ID]],Table10[Customer_ID],Table10[Membership],"Missing Membership")</f>
        <v>Silver</v>
      </c>
      <c r="F1151" s="10" t="s">
        <v>855</v>
      </c>
      <c r="G1151" s="12" t="str">
        <f>_xlfn.XLOOKUP(Sales_Transactions!$F1151,Products!$A$2:$A$151,Products!$B$2:$B$151,"missing product")</f>
        <v>Vim Kitchenware 1kg</v>
      </c>
      <c r="H1151" s="12" t="str">
        <f>_xlfn.XLOOKUP(Sales_Transactions!$F1151,Table9[Product_ID],Table9[Category],"Missing Catogory")</f>
        <v>Household</v>
      </c>
      <c r="I1151" s="12" t="s">
        <v>905</v>
      </c>
      <c r="J1151" s="12" t="str">
        <f>_xlfn.XLOOKUP(Sales_Transactions!$I1151,Store!$A$2:$A$181,Store!$B$2:$B$181,"Missing Store")</f>
        <v>FreshMart Madurai Circle</v>
      </c>
      <c r="K1151" s="12" t="str">
        <f>_xlfn.XLOOKUP(Sales_Transactions!$I1151,Store!$A$2:$A$181,Store!$D$2:$D$181,"East")</f>
        <v>South</v>
      </c>
      <c r="L1151" s="12" t="s">
        <v>906</v>
      </c>
      <c r="M1151" s="12" t="s">
        <v>6179</v>
      </c>
      <c r="N1151" s="12" t="str">
        <f>_xlfn.XLOOKUP(Sales_Transactions!$L1151,Table12[Employee_ID],Table12[Department],"Missing Department")</f>
        <v>Sales</v>
      </c>
      <c r="O1151" s="12">
        <v>2</v>
      </c>
      <c r="P1151" s="13">
        <v>275.70999999999998</v>
      </c>
      <c r="Q1151" s="12">
        <v>0</v>
      </c>
      <c r="R1151" s="13">
        <v>0</v>
      </c>
      <c r="S1151" s="13">
        <v>551.41999999999996</v>
      </c>
      <c r="T1151" s="13">
        <v>412.6</v>
      </c>
      <c r="U1151" s="13">
        <v>138.82</v>
      </c>
      <c r="V1151" s="12" t="s">
        <v>133</v>
      </c>
      <c r="W1151" s="12" t="s">
        <v>24</v>
      </c>
      <c r="X1151" s="12" t="s">
        <v>25</v>
      </c>
      <c r="Y1151" s="12" t="s">
        <v>945</v>
      </c>
      <c r="Z1151" s="12" t="s">
        <v>49</v>
      </c>
    </row>
    <row r="1152" spans="1:26" x14ac:dyDescent="0.3">
      <c r="A1152" s="14" t="s">
        <v>3977</v>
      </c>
      <c r="B1152" s="15">
        <v>45982</v>
      </c>
      <c r="C1152" s="16" t="s">
        <v>1941</v>
      </c>
      <c r="D1152" s="16" t="str">
        <f>_xlfn.XLOOKUP(Sales_Transactions!$C1152,Customer!$A$2:$A$701,Customer!$B$2:$B$701,"Missing")</f>
        <v>Kamala Naidu</v>
      </c>
      <c r="E1152" s="38" t="str">
        <f>_xlfn.XLOOKUP(Table14[[#This Row],[Customer_ID]],Table10[Customer_ID],Table10[Membership],"Missing Membership")</f>
        <v>Gold</v>
      </c>
      <c r="F1152" s="14" t="s">
        <v>2765</v>
      </c>
      <c r="G1152" s="16" t="str">
        <f>_xlfn.XLOOKUP(Sales_Transactions!$F1152,Products!$A$2:$A$151,Products!$B$2:$B$151,"missing product")</f>
        <v>Harpic Dishwash 2kg</v>
      </c>
      <c r="H1152" s="16" t="str">
        <f>_xlfn.XLOOKUP(Sales_Transactions!$F1152,Table9[Product_ID],Table9[Category],"Missing Catogory")</f>
        <v>Cleaning</v>
      </c>
      <c r="I1152" s="16" t="s">
        <v>72</v>
      </c>
      <c r="J1152" s="16" t="str">
        <f>_xlfn.XLOOKUP(Sales_Transactions!$I1152,Store!$A$2:$A$181,Store!$B$2:$B$181,"Missing Store")</f>
        <v>FreshMart Hyderabad Heights</v>
      </c>
      <c r="K1152" s="16" t="str">
        <f>_xlfn.XLOOKUP(Sales_Transactions!$I1152,Store!$A$2:$A$181,Store!$D$2:$D$181,"East")</f>
        <v>South</v>
      </c>
      <c r="L1152" s="16" t="s">
        <v>1982</v>
      </c>
      <c r="M1152" s="16" t="s">
        <v>6175</v>
      </c>
      <c r="N1152" s="16" t="str">
        <f>_xlfn.XLOOKUP(Sales_Transactions!$L1152,Table12[Employee_ID],Table12[Department],"Missing Department")</f>
        <v>Cashier</v>
      </c>
      <c r="O1152" s="16">
        <v>4</v>
      </c>
      <c r="P1152" s="17">
        <v>396.24</v>
      </c>
      <c r="Q1152" s="16">
        <v>0</v>
      </c>
      <c r="R1152" s="17">
        <v>0</v>
      </c>
      <c r="S1152" s="17">
        <v>1584.96</v>
      </c>
      <c r="T1152" s="17">
        <v>1131.96</v>
      </c>
      <c r="U1152" s="17">
        <v>453</v>
      </c>
      <c r="V1152" s="16" t="s">
        <v>133</v>
      </c>
      <c r="W1152" s="16" t="s">
        <v>24</v>
      </c>
      <c r="X1152" s="16" t="s">
        <v>25</v>
      </c>
      <c r="Y1152" s="16" t="s">
        <v>2409</v>
      </c>
      <c r="Z1152" s="16" t="s">
        <v>49</v>
      </c>
    </row>
    <row r="1153" spans="1:26" x14ac:dyDescent="0.3">
      <c r="A1153" s="10" t="s">
        <v>3980</v>
      </c>
      <c r="B1153" s="11">
        <v>46047</v>
      </c>
      <c r="C1153" s="12" t="s">
        <v>3981</v>
      </c>
      <c r="D1153" s="12" t="str">
        <f>_xlfn.XLOOKUP(Sales_Transactions!$C1153,Customer!$A$2:$A$701,Customer!$B$2:$B$701,"Missing")</f>
        <v>Padma Balan</v>
      </c>
      <c r="E1153" s="39" t="str">
        <f>_xlfn.XLOOKUP(Table14[[#This Row],[Customer_ID]],Table10[Customer_ID],Table10[Membership],"Missing Membership")</f>
        <v>Bronze</v>
      </c>
      <c r="F1153" s="10" t="s">
        <v>170</v>
      </c>
      <c r="G1153" s="12" t="str">
        <f>_xlfn.XLOOKUP(Sales_Transactions!$F1153,Products!$A$2:$A$151,Products!$B$2:$B$151,"missing product")</f>
        <v>Aachi Idli Rice 500g</v>
      </c>
      <c r="H1153" s="12" t="str">
        <f>_xlfn.XLOOKUP(Sales_Transactions!$F1153,Table9[Product_ID],Table9[Category],"Missing Catogory")</f>
        <v>Rice</v>
      </c>
      <c r="I1153" s="12" t="s">
        <v>566</v>
      </c>
      <c r="J1153" s="12" t="str">
        <f>_xlfn.XLOOKUP(Sales_Transactions!$I1153,Store!$A$2:$A$181,Store!$B$2:$B$181,"Missing Store")</f>
        <v>FreshMart Hyderabad Extension</v>
      </c>
      <c r="K1153" s="12" t="str">
        <f>_xlfn.XLOOKUP(Sales_Transactions!$I1153,Store!$A$2:$A$181,Store!$D$2:$D$181,"East")</f>
        <v>South</v>
      </c>
      <c r="L1153" s="12" t="s">
        <v>3425</v>
      </c>
      <c r="M1153" s="12" t="s">
        <v>6401</v>
      </c>
      <c r="N1153" s="12" t="str">
        <f>_xlfn.XLOOKUP(Sales_Transactions!$L1153,Table12[Employee_ID],Table12[Department],"Missing Department")</f>
        <v>Cashier</v>
      </c>
      <c r="O1153" s="12">
        <v>1</v>
      </c>
      <c r="P1153" s="13">
        <v>225.45</v>
      </c>
      <c r="Q1153" s="12">
        <v>0</v>
      </c>
      <c r="R1153" s="13">
        <v>0</v>
      </c>
      <c r="S1153" s="13">
        <v>259.27</v>
      </c>
      <c r="T1153" s="13">
        <v>190.9</v>
      </c>
      <c r="U1153" s="13">
        <v>68.37</v>
      </c>
      <c r="V1153" s="12" t="s">
        <v>133</v>
      </c>
      <c r="W1153" s="12" t="s">
        <v>24</v>
      </c>
      <c r="X1153" s="12" t="s">
        <v>25</v>
      </c>
      <c r="Y1153" s="12" t="s">
        <v>729</v>
      </c>
      <c r="Z1153" s="12" t="s">
        <v>27</v>
      </c>
    </row>
    <row r="1154" spans="1:26" x14ac:dyDescent="0.3">
      <c r="A1154" s="14" t="s">
        <v>3982</v>
      </c>
      <c r="B1154" s="15">
        <v>45954</v>
      </c>
      <c r="C1154" s="16" t="s">
        <v>931</v>
      </c>
      <c r="D1154" s="16" t="str">
        <f>_xlfn.XLOOKUP(Sales_Transactions!$C1154,Customer!$A$2:$A$701,Customer!$B$2:$B$701,"Missing")</f>
        <v>Hemalatha Balan</v>
      </c>
      <c r="E1154" s="38" t="str">
        <f>_xlfn.XLOOKUP(Table14[[#This Row],[Customer_ID]],Table10[Customer_ID],Table10[Membership],"Missing Membership")</f>
        <v>Gold</v>
      </c>
      <c r="F1154" s="14" t="s">
        <v>280</v>
      </c>
      <c r="G1154" s="16" t="str">
        <f>_xlfn.XLOOKUP(Sales_Transactions!$F1154,Products!$A$2:$A$151,Products!$B$2:$B$151,"missing product")</f>
        <v>Nescafe Coffee 500g</v>
      </c>
      <c r="H1154" s="16" t="str">
        <f>_xlfn.XLOOKUP(Sales_Transactions!$F1154,Table9[Product_ID],Table9[Category],"Missing Catogory")</f>
        <v>Beverages</v>
      </c>
      <c r="I1154" s="16" t="s">
        <v>400</v>
      </c>
      <c r="J1154" s="16" t="str">
        <f>_xlfn.XLOOKUP(Sales_Transactions!$I1154,Store!$A$2:$A$181,Store!$B$2:$B$181,"Missing Store")</f>
        <v>FreshMart Chennai Junction</v>
      </c>
      <c r="K1154" s="16" t="str">
        <f>_xlfn.XLOOKUP(Sales_Transactions!$I1154,Store!$A$2:$A$181,Store!$D$2:$D$181,"East")</f>
        <v>South</v>
      </c>
      <c r="L1154" s="16" t="s">
        <v>1222</v>
      </c>
      <c r="M1154" s="16" t="s">
        <v>6253</v>
      </c>
      <c r="N1154" s="16" t="str">
        <f>_xlfn.XLOOKUP(Sales_Transactions!$L1154,Table12[Employee_ID],Table12[Department],"Missing Department")</f>
        <v>Cashier</v>
      </c>
      <c r="O1154" s="16">
        <v>6</v>
      </c>
      <c r="P1154" s="17">
        <v>126.77</v>
      </c>
      <c r="Q1154" s="16">
        <v>20</v>
      </c>
      <c r="R1154" s="17">
        <v>152.12</v>
      </c>
      <c r="S1154" s="17">
        <v>608.5</v>
      </c>
      <c r="T1154" s="17">
        <v>584.1</v>
      </c>
      <c r="U1154" s="17">
        <v>24.4</v>
      </c>
      <c r="V1154" s="16" t="s">
        <v>133</v>
      </c>
      <c r="W1154" s="16" t="s">
        <v>345</v>
      </c>
      <c r="X1154" s="16" t="s">
        <v>55</v>
      </c>
      <c r="Y1154" s="16" t="s">
        <v>3738</v>
      </c>
      <c r="Z1154" s="16" t="s">
        <v>49</v>
      </c>
    </row>
    <row r="1155" spans="1:26" x14ac:dyDescent="0.3">
      <c r="A1155" s="10" t="s">
        <v>3991</v>
      </c>
      <c r="B1155" s="11">
        <v>46094</v>
      </c>
      <c r="C1155" s="12" t="s">
        <v>603</v>
      </c>
      <c r="D1155" s="12" t="str">
        <f>_xlfn.XLOOKUP(Sales_Transactions!$C1155,Customer!$A$2:$A$701,Customer!$B$2:$B$701,"Missing")</f>
        <v>Thenmozhi Devi</v>
      </c>
      <c r="E1155" s="39" t="str">
        <f>_xlfn.XLOOKUP(Table14[[#This Row],[Customer_ID]],Table10[Customer_ID],Table10[Membership],"Missing Membership")</f>
        <v>Gold</v>
      </c>
      <c r="F1155" s="10" t="s">
        <v>870</v>
      </c>
      <c r="G1155" s="12" t="str">
        <f>_xlfn.XLOOKUP(Sales_Transactions!$F1155,Products!$A$2:$A$151,Products!$B$2:$B$151,"missing product")</f>
        <v>Lizol Toilet Cleaner 200g v2</v>
      </c>
      <c r="H1155" s="12" t="str">
        <f>_xlfn.XLOOKUP(Sales_Transactions!$F1155,Table9[Product_ID],Table9[Category],"Missing Catogory")</f>
        <v>Cleaning</v>
      </c>
      <c r="I1155" s="12" t="s">
        <v>829</v>
      </c>
      <c r="J1155" s="12" t="str">
        <f>_xlfn.XLOOKUP(Sales_Transactions!$I1155,Store!$A$2:$A$181,Store!$B$2:$B$181,"Missing Store")</f>
        <v>FreshMart Mysuru Main Road</v>
      </c>
      <c r="K1155" s="12" t="str">
        <f>_xlfn.XLOOKUP(Sales_Transactions!$I1155,Store!$A$2:$A$181,Store!$D$2:$D$181,"East")</f>
        <v>South</v>
      </c>
      <c r="L1155" s="12" t="s">
        <v>830</v>
      </c>
      <c r="M1155" s="12" t="s">
        <v>6345</v>
      </c>
      <c r="N1155" s="12" t="str">
        <f>_xlfn.XLOOKUP(Sales_Transactions!$L1155,Table12[Employee_ID],Table12[Department],"Missing Department")</f>
        <v>Operations</v>
      </c>
      <c r="O1155" s="12">
        <v>3</v>
      </c>
      <c r="P1155" s="13">
        <v>244.28</v>
      </c>
      <c r="Q1155" s="12">
        <v>20</v>
      </c>
      <c r="R1155" s="13">
        <v>146.57</v>
      </c>
      <c r="S1155" s="13">
        <v>586.27</v>
      </c>
      <c r="T1155" s="13">
        <v>474.18</v>
      </c>
      <c r="U1155" s="13">
        <v>112.09</v>
      </c>
      <c r="V1155" s="12" t="s">
        <v>133</v>
      </c>
      <c r="W1155" s="12" t="s">
        <v>24</v>
      </c>
      <c r="X1155" s="12" t="s">
        <v>25</v>
      </c>
      <c r="Y1155" s="12" t="s">
        <v>3992</v>
      </c>
      <c r="Z1155" s="12" t="s">
        <v>49</v>
      </c>
    </row>
    <row r="1156" spans="1:26" x14ac:dyDescent="0.3">
      <c r="A1156" s="14" t="s">
        <v>3993</v>
      </c>
      <c r="B1156" s="15">
        <v>45961</v>
      </c>
      <c r="C1156" s="16" t="s">
        <v>561</v>
      </c>
      <c r="D1156" s="16" t="str">
        <f>_xlfn.XLOOKUP(Sales_Transactions!$C1156,Customer!$A$2:$A$701,Customer!$B$2:$B$701,"Missing")</f>
        <v>Hemalatha Menon</v>
      </c>
      <c r="E1156" s="38" t="str">
        <f>_xlfn.XLOOKUP(Table14[[#This Row],[Customer_ID]],Table10[Customer_ID],Table10[Membership],"Missing Membership")</f>
        <v>Gold</v>
      </c>
      <c r="F1156" s="14" t="s">
        <v>214</v>
      </c>
      <c r="G1156" s="16" t="str">
        <f>_xlfn.XLOOKUP(Sales_Transactions!$F1156,Products!$A$2:$A$151,Products!$B$2:$B$151,"missing product")</f>
        <v>Cadbury Biscuits 250ml</v>
      </c>
      <c r="H1156" s="16" t="str">
        <f>_xlfn.XLOOKUP(Sales_Transactions!$F1156,Table9[Product_ID],Table9[Category],"Missing Catogory")</f>
        <v>Snacks</v>
      </c>
      <c r="I1156" s="16" t="s">
        <v>670</v>
      </c>
      <c r="J1156" s="16" t="str">
        <f>_xlfn.XLOOKUP(Sales_Transactions!$I1156,Store!$A$2:$A$181,Store!$B$2:$B$181,"Missing Store")</f>
        <v>FreshMart Mumbai Extension</v>
      </c>
      <c r="K1156" s="16" t="str">
        <f>_xlfn.XLOOKUP(Sales_Transactions!$I1156,Store!$A$2:$A$181,Store!$D$2:$D$181,"East")</f>
        <v>West</v>
      </c>
      <c r="L1156" s="16" t="s">
        <v>661</v>
      </c>
      <c r="M1156" s="16" t="s">
        <v>4808</v>
      </c>
      <c r="N1156" s="16" t="str">
        <f>_xlfn.XLOOKUP(Sales_Transactions!$L1156,Table12[Employee_ID],Table12[Department],"Missing Department")</f>
        <v>Cashier</v>
      </c>
      <c r="O1156" s="16">
        <v>7</v>
      </c>
      <c r="P1156" s="17">
        <v>153.31</v>
      </c>
      <c r="Q1156" s="16">
        <v>0</v>
      </c>
      <c r="R1156" s="17">
        <v>0</v>
      </c>
      <c r="S1156" s="17">
        <v>1073.17</v>
      </c>
      <c r="T1156" s="17">
        <v>789.6</v>
      </c>
      <c r="U1156" s="17">
        <v>283.57</v>
      </c>
      <c r="V1156" s="16" t="s">
        <v>133</v>
      </c>
      <c r="W1156" s="16" t="s">
        <v>24</v>
      </c>
      <c r="X1156" s="16" t="s">
        <v>33</v>
      </c>
      <c r="Y1156" s="16" t="s">
        <v>1820</v>
      </c>
      <c r="Z1156" s="16" t="s">
        <v>49</v>
      </c>
    </row>
    <row r="1157" spans="1:26" x14ac:dyDescent="0.3">
      <c r="A1157" s="10" t="s">
        <v>4004</v>
      </c>
      <c r="B1157" s="11">
        <v>45940</v>
      </c>
      <c r="C1157" s="12" t="s">
        <v>2139</v>
      </c>
      <c r="D1157" s="12" t="str">
        <f>_xlfn.XLOOKUP(Sales_Transactions!$C1157,Customer!$A$2:$A$701,Customer!$B$2:$B$701,"Missing")</f>
        <v>Aishwarya Pandian</v>
      </c>
      <c r="E1157" s="39" t="str">
        <f>_xlfn.XLOOKUP(Table14[[#This Row],[Customer_ID]],Table10[Customer_ID],Table10[Membership],"Missing Membership")</f>
        <v>Silver</v>
      </c>
      <c r="F1157" s="10" t="s">
        <v>811</v>
      </c>
      <c r="G1157" s="12" t="str">
        <f>_xlfn.XLOOKUP(Sales_Transactions!$F1157,Products!$A$2:$A$151,Products!$B$2:$B$151,"missing product")</f>
        <v>Lays Namkeen 2kg</v>
      </c>
      <c r="H1157" s="12" t="str">
        <f>_xlfn.XLOOKUP(Sales_Transactions!$F1157,Table9[Product_ID],Table9[Category],"Missing Catogory")</f>
        <v>Snacks</v>
      </c>
      <c r="I1157" s="12" t="s">
        <v>638</v>
      </c>
      <c r="J1157" s="12" t="str">
        <f>_xlfn.XLOOKUP(Sales_Transactions!$I1157,Store!$A$2:$A$181,Store!$B$2:$B$181,"Missing Store")</f>
        <v>FreshMart Erode Crossing</v>
      </c>
      <c r="K1157" s="12" t="str">
        <f>_xlfn.XLOOKUP(Sales_Transactions!$I1157,Store!$A$2:$A$181,Store!$D$2:$D$181,"East")</f>
        <v>South</v>
      </c>
      <c r="L1157" s="12" t="s">
        <v>1052</v>
      </c>
      <c r="M1157" s="12" t="s">
        <v>6150</v>
      </c>
      <c r="N1157" s="12" t="str">
        <f>_xlfn.XLOOKUP(Sales_Transactions!$L1157,Table12[Employee_ID],Table12[Department],"Missing Department")</f>
        <v>Cashier</v>
      </c>
      <c r="O1157" s="12">
        <v>1</v>
      </c>
      <c r="P1157" s="13">
        <v>530.16</v>
      </c>
      <c r="Q1157" s="12">
        <v>0</v>
      </c>
      <c r="R1157" s="13">
        <v>0</v>
      </c>
      <c r="S1157" s="13">
        <v>530.16</v>
      </c>
      <c r="T1157" s="13">
        <v>379.19</v>
      </c>
      <c r="U1157" s="13">
        <v>150.97</v>
      </c>
      <c r="V1157" s="12" t="s">
        <v>133</v>
      </c>
      <c r="W1157" s="12" t="s">
        <v>24</v>
      </c>
      <c r="X1157" s="12" t="s">
        <v>55</v>
      </c>
      <c r="Y1157" s="12" t="s">
        <v>323</v>
      </c>
      <c r="Z1157" s="12" t="s">
        <v>49</v>
      </c>
    </row>
    <row r="1158" spans="1:26" x14ac:dyDescent="0.3">
      <c r="A1158" s="14" t="s">
        <v>4016</v>
      </c>
      <c r="B1158" s="15">
        <v>46026</v>
      </c>
      <c r="C1158" s="16" t="s">
        <v>2574</v>
      </c>
      <c r="D1158" s="16" t="str">
        <f>_xlfn.XLOOKUP(Sales_Transactions!$C1158,Customer!$A$2:$A$701,Customer!$B$2:$B$701,"Missing")</f>
        <v>Mala Pillai</v>
      </c>
      <c r="E1158" s="38" t="str">
        <f>_xlfn.XLOOKUP(Table14[[#This Row],[Customer_ID]],Table10[Customer_ID],Table10[Membership],"Missing Membership")</f>
        <v>Bronze</v>
      </c>
      <c r="F1158" s="14" t="s">
        <v>124</v>
      </c>
      <c r="G1158" s="16" t="str">
        <f>_xlfn.XLOOKUP(Sales_Transactions!$F1158,Products!$A$2:$A$151,Products!$B$2:$B$151,"missing product")</f>
        <v>Aavin Milk Pack</v>
      </c>
      <c r="H1158" s="16" t="str">
        <f>_xlfn.XLOOKUP(Sales_Transactions!$F1158,Table9[Product_ID],Table9[Category],"Missing Catogory")</f>
        <v>Dairy</v>
      </c>
      <c r="I1158" s="16" t="s">
        <v>321</v>
      </c>
      <c r="J1158" s="16" t="str">
        <f>_xlfn.XLOOKUP(Sales_Transactions!$I1158,Store!$A$2:$A$181,Store!$B$2:$B$181,"Missing Store")</f>
        <v>FreshMart Coimbatore Main Road</v>
      </c>
      <c r="K1158" s="16" t="str">
        <f>_xlfn.XLOOKUP(Sales_Transactions!$I1158,Store!$A$2:$A$181,Store!$D$2:$D$181,"East")</f>
        <v>South</v>
      </c>
      <c r="L1158" s="16" t="s">
        <v>1507</v>
      </c>
      <c r="M1158" s="16" t="s">
        <v>6376</v>
      </c>
      <c r="N1158" s="16" t="str">
        <f>_xlfn.XLOOKUP(Sales_Transactions!$L1158,Table12[Employee_ID],Table12[Department],"Missing Department")</f>
        <v>Billing</v>
      </c>
      <c r="O1158" s="16">
        <v>3</v>
      </c>
      <c r="P1158" s="17">
        <v>397.22</v>
      </c>
      <c r="Q1158" s="16">
        <v>5</v>
      </c>
      <c r="R1158" s="17">
        <v>59.58</v>
      </c>
      <c r="S1158" s="17">
        <v>1301.8900000000001</v>
      </c>
      <c r="T1158" s="17">
        <v>958.11</v>
      </c>
      <c r="U1158" s="17">
        <v>343.78</v>
      </c>
      <c r="V1158" s="16" t="s">
        <v>133</v>
      </c>
      <c r="W1158" s="16" t="s">
        <v>24</v>
      </c>
      <c r="X1158" s="16" t="s">
        <v>25</v>
      </c>
      <c r="Y1158" s="16" t="s">
        <v>2027</v>
      </c>
      <c r="Z1158" s="16" t="s">
        <v>27</v>
      </c>
    </row>
    <row r="1159" spans="1:26" x14ac:dyDescent="0.3">
      <c r="A1159" s="10" t="s">
        <v>4022</v>
      </c>
      <c r="B1159" s="11">
        <v>46103</v>
      </c>
      <c r="C1159" s="12" t="s">
        <v>1706</v>
      </c>
      <c r="D1159" s="12" t="str">
        <f>_xlfn.XLOOKUP(Sales_Transactions!$C1159,Customer!$A$2:$A$701,Customer!$B$2:$B$701,"Missing")</f>
        <v>Tamil Velan</v>
      </c>
      <c r="E1159" s="39" t="str">
        <f>_xlfn.XLOOKUP(Table14[[#This Row],[Customer_ID]],Table10[Customer_ID],Table10[Membership],"Missing Membership")</f>
        <v>Gold</v>
      </c>
      <c r="F1159" s="10" t="s">
        <v>548</v>
      </c>
      <c r="G1159" s="12" t="str">
        <f>_xlfn.XLOOKUP(Sales_Transactions!$F1159,Products!$A$2:$A$151,Products!$B$2:$B$151,"missing product")</f>
        <v>Local Farm Fresh Fruits Combo</v>
      </c>
      <c r="H1159" s="12" t="str">
        <f>_xlfn.XLOOKUP(Sales_Transactions!$F1159,Table9[Product_ID],Table9[Category],"Missing Catogory")</f>
        <v>Fruits</v>
      </c>
      <c r="I1159" s="12" t="s">
        <v>611</v>
      </c>
      <c r="J1159" s="12" t="str">
        <f>_xlfn.XLOOKUP(Sales_Transactions!$I1159,Store!$A$2:$A$181,Store!$B$2:$B$181,"Missing Store")</f>
        <v>FreshMart Coimbatore Circle</v>
      </c>
      <c r="K1159" s="12" t="str">
        <f>_xlfn.XLOOKUP(Sales_Transactions!$I1159,Store!$A$2:$A$181,Store!$D$2:$D$181,"East")</f>
        <v>South</v>
      </c>
      <c r="L1159" s="12" t="s">
        <v>1265</v>
      </c>
      <c r="M1159" s="12" t="s">
        <v>6214</v>
      </c>
      <c r="N1159" s="12" t="str">
        <f>_xlfn.XLOOKUP(Sales_Transactions!$L1159,Table12[Employee_ID],Table12[Department],"Missing Department")</f>
        <v>Store Manager</v>
      </c>
      <c r="O1159" s="12">
        <v>7</v>
      </c>
      <c r="P1159" s="13">
        <v>244.61</v>
      </c>
      <c r="Q1159" s="12">
        <v>0</v>
      </c>
      <c r="R1159" s="13">
        <v>0</v>
      </c>
      <c r="S1159" s="13">
        <v>1969.11</v>
      </c>
      <c r="T1159" s="13">
        <v>1275.19</v>
      </c>
      <c r="U1159" s="13">
        <v>693.92</v>
      </c>
      <c r="V1159" s="12" t="s">
        <v>133</v>
      </c>
      <c r="W1159" s="12" t="s">
        <v>24</v>
      </c>
      <c r="X1159" s="12" t="s">
        <v>25</v>
      </c>
      <c r="Y1159" s="12" t="s">
        <v>2393</v>
      </c>
      <c r="Z1159" s="12" t="s">
        <v>27</v>
      </c>
    </row>
    <row r="1160" spans="1:26" x14ac:dyDescent="0.3">
      <c r="A1160" s="14" t="s">
        <v>4037</v>
      </c>
      <c r="B1160" s="15">
        <v>46005</v>
      </c>
      <c r="C1160" s="16" t="s">
        <v>1003</v>
      </c>
      <c r="D1160" s="16" t="str">
        <f>_xlfn.XLOOKUP(Sales_Transactions!$C1160,Customer!$A$2:$A$701,Customer!$B$2:$B$701,"Missing")</f>
        <v>Bhavani Reddy</v>
      </c>
      <c r="E1160" s="38" t="str">
        <f>_xlfn.XLOOKUP(Table14[[#This Row],[Customer_ID]],Table10[Customer_ID],Table10[Membership],"Missing Membership")</f>
        <v>Gold</v>
      </c>
      <c r="F1160" s="14" t="s">
        <v>405</v>
      </c>
      <c r="G1160" s="16" t="str">
        <f>_xlfn.XLOOKUP(Sales_Transactions!$F1160,Products!$A$2:$A$151,Products!$B$2:$B$151,"missing product")</f>
        <v>Britannia Buns Pack</v>
      </c>
      <c r="H1160" s="16" t="str">
        <f>_xlfn.XLOOKUP(Sales_Transactions!$F1160,Table9[Product_ID],Table9[Category],"Missing Catogory")</f>
        <v>Bakery</v>
      </c>
      <c r="I1160" s="16" t="s">
        <v>1066</v>
      </c>
      <c r="J1160" s="16" t="str">
        <f>_xlfn.XLOOKUP(Sales_Transactions!$I1160,Store!$A$2:$A$181,Store!$B$2:$B$181,"Missing Store")</f>
        <v>FreshMart Mysuru Colony</v>
      </c>
      <c r="K1160" s="16" t="str">
        <f>_xlfn.XLOOKUP(Sales_Transactions!$I1160,Store!$A$2:$A$181,Store!$D$2:$D$181,"East")</f>
        <v>South</v>
      </c>
      <c r="L1160" s="16" t="s">
        <v>2137</v>
      </c>
      <c r="M1160" s="16" t="s">
        <v>6262</v>
      </c>
      <c r="N1160" s="16" t="str">
        <f>_xlfn.XLOOKUP(Sales_Transactions!$L1160,Table12[Employee_ID],Table12[Department],"Missing Department")</f>
        <v>Cashier</v>
      </c>
      <c r="O1160" s="16">
        <v>4</v>
      </c>
      <c r="P1160" s="17">
        <v>490.98</v>
      </c>
      <c r="Q1160" s="16">
        <v>0</v>
      </c>
      <c r="R1160" s="17">
        <v>0</v>
      </c>
      <c r="S1160" s="17">
        <v>2258.5100000000002</v>
      </c>
      <c r="T1160" s="17">
        <v>1016.2</v>
      </c>
      <c r="U1160" s="17">
        <v>1242.31</v>
      </c>
      <c r="V1160" s="16" t="s">
        <v>133</v>
      </c>
      <c r="W1160" s="16" t="s">
        <v>24</v>
      </c>
      <c r="X1160" s="16" t="s">
        <v>55</v>
      </c>
      <c r="Y1160" s="16" t="s">
        <v>1593</v>
      </c>
      <c r="Z1160" s="16" t="s">
        <v>27</v>
      </c>
    </row>
    <row r="1161" spans="1:26" x14ac:dyDescent="0.3">
      <c r="A1161" s="10" t="s">
        <v>4038</v>
      </c>
      <c r="B1161" s="11">
        <v>45934</v>
      </c>
      <c r="C1161" s="12" t="s">
        <v>4039</v>
      </c>
      <c r="D1161" s="12" t="str">
        <f>_xlfn.XLOOKUP(Sales_Transactions!$C1161,Customer!$A$2:$A$701,Customer!$B$2:$B$701,"Missing")</f>
        <v>Raghav Menon</v>
      </c>
      <c r="E1161" s="39" t="str">
        <f>_xlfn.XLOOKUP(Table14[[#This Row],[Customer_ID]],Table10[Customer_ID],Table10[Membership],"Missing Membership")</f>
        <v>Bronze</v>
      </c>
      <c r="F1161" s="10" t="s">
        <v>492</v>
      </c>
      <c r="G1161" s="12" t="str">
        <f>_xlfn.XLOOKUP(Sales_Transactions!$F1161,Products!$A$2:$A$151,Products!$B$2:$B$151,"missing product")</f>
        <v>Aavin Cheese 200g</v>
      </c>
      <c r="H1161" s="12" t="str">
        <f>_xlfn.XLOOKUP(Sales_Transactions!$F1161,Table9[Product_ID],Table9[Category],"Missing Catogory")</f>
        <v>Dairy</v>
      </c>
      <c r="I1161" s="12" t="s">
        <v>839</v>
      </c>
      <c r="J1161" s="12" t="str">
        <f>_xlfn.XLOOKUP(Sales_Transactions!$I1161,Store!$A$2:$A$181,Store!$B$2:$B$181,"Missing Store")</f>
        <v>FreshMart Nagpur Arcade</v>
      </c>
      <c r="K1161" s="12" t="str">
        <f>_xlfn.XLOOKUP(Sales_Transactions!$I1161,Store!$A$2:$A$181,Store!$D$2:$D$181,"East")</f>
        <v>West</v>
      </c>
      <c r="L1161" s="12" t="s">
        <v>239</v>
      </c>
      <c r="M1161" s="12" t="s">
        <v>6235</v>
      </c>
      <c r="N1161" s="12" t="str">
        <f>_xlfn.XLOOKUP(Sales_Transactions!$L1161,Table12[Employee_ID],Table12[Department],"Missing Department")</f>
        <v>Sales</v>
      </c>
      <c r="O1161" s="12">
        <v>4</v>
      </c>
      <c r="P1161" s="13">
        <v>232.58</v>
      </c>
      <c r="Q1161" s="12">
        <v>20</v>
      </c>
      <c r="R1161" s="13">
        <v>186.06</v>
      </c>
      <c r="S1161" s="13">
        <v>855.9</v>
      </c>
      <c r="T1161" s="13">
        <v>764.8</v>
      </c>
      <c r="U1161" s="13">
        <v>91.1</v>
      </c>
      <c r="V1161" s="12" t="s">
        <v>133</v>
      </c>
      <c r="W1161" s="12" t="s">
        <v>24</v>
      </c>
      <c r="X1161" s="12" t="s">
        <v>33</v>
      </c>
      <c r="Y1161" s="12" t="s">
        <v>3313</v>
      </c>
      <c r="Z1161" s="12" t="s">
        <v>27</v>
      </c>
    </row>
    <row r="1162" spans="1:26" x14ac:dyDescent="0.3">
      <c r="A1162" s="14" t="s">
        <v>4043</v>
      </c>
      <c r="B1162" s="15">
        <v>45931</v>
      </c>
      <c r="C1162" s="16" t="s">
        <v>2578</v>
      </c>
      <c r="D1162" s="16" t="str">
        <f>_xlfn.XLOOKUP(Sales_Transactions!$C1162,Customer!$A$2:$A$701,Customer!$B$2:$B$701,"Missing")</f>
        <v>Rajesh Varma</v>
      </c>
      <c r="E1162" s="38" t="str">
        <f>_xlfn.XLOOKUP(Table14[[#This Row],[Customer_ID]],Table10[Customer_ID],Table10[Membership],"Missing Membership")</f>
        <v>Gold</v>
      </c>
      <c r="F1162" s="14" t="s">
        <v>1155</v>
      </c>
      <c r="G1162" s="16" t="str">
        <f>_xlfn.XLOOKUP(Sales_Transactions!$F1162,Products!$A$2:$A$151,Products!$B$2:$B$151,"missing product")</f>
        <v>Lays Chocolates 1kg</v>
      </c>
      <c r="H1162" s="16" t="str">
        <f>_xlfn.XLOOKUP(Sales_Transactions!$F1162,Table9[Product_ID],Table9[Category],"Missing Catogory")</f>
        <v>Snacks</v>
      </c>
      <c r="I1162" s="16" t="s">
        <v>1161</v>
      </c>
      <c r="J1162" s="16" t="str">
        <f>_xlfn.XLOOKUP(Sales_Transactions!$I1162,Store!$A$2:$A$181,Store!$B$2:$B$181,"Missing Store")</f>
        <v>FreshMart Lucknow Extension</v>
      </c>
      <c r="K1162" s="16" t="str">
        <f>_xlfn.XLOOKUP(Sales_Transactions!$I1162,Store!$A$2:$A$181,Store!$D$2:$D$181,"East")</f>
        <v>North</v>
      </c>
      <c r="L1162" s="16" t="s">
        <v>328</v>
      </c>
      <c r="M1162" s="16" t="s">
        <v>6225</v>
      </c>
      <c r="N1162" s="16" t="str">
        <f>_xlfn.XLOOKUP(Sales_Transactions!$L1162,Table12[Employee_ID],Table12[Department],"Missing Department")</f>
        <v>Cashier</v>
      </c>
      <c r="O1162" s="16">
        <v>3</v>
      </c>
      <c r="P1162" s="17">
        <v>169.46</v>
      </c>
      <c r="Q1162" s="16">
        <v>15</v>
      </c>
      <c r="R1162" s="17">
        <v>76.260000000000005</v>
      </c>
      <c r="S1162" s="17">
        <v>432.12</v>
      </c>
      <c r="T1162" s="17">
        <v>327.63</v>
      </c>
      <c r="U1162" s="17">
        <v>104.49</v>
      </c>
      <c r="V1162" s="16" t="s">
        <v>133</v>
      </c>
      <c r="W1162" s="16" t="s">
        <v>24</v>
      </c>
      <c r="X1162" s="16" t="s">
        <v>55</v>
      </c>
      <c r="Y1162" s="16" t="s">
        <v>687</v>
      </c>
      <c r="Z1162" s="16" t="s">
        <v>49</v>
      </c>
    </row>
    <row r="1163" spans="1:26" x14ac:dyDescent="0.3">
      <c r="A1163" s="10" t="s">
        <v>4045</v>
      </c>
      <c r="B1163" s="11">
        <v>45984</v>
      </c>
      <c r="C1163" s="12" t="s">
        <v>1523</v>
      </c>
      <c r="D1163" s="12" t="str">
        <f>_xlfn.XLOOKUP(Sales_Transactions!$C1163,Customer!$A$2:$A$701,Customer!$B$2:$B$701,"Missing")</f>
        <v>Meena Selvam</v>
      </c>
      <c r="E1163" s="39" t="str">
        <f>_xlfn.XLOOKUP(Table14[[#This Row],[Customer_ID]],Table10[Customer_ID],Table10[Membership],"Missing Membership")</f>
        <v>Bronze</v>
      </c>
      <c r="F1163" s="10" t="s">
        <v>360</v>
      </c>
      <c r="G1163" s="12" t="str">
        <f>_xlfn.XLOOKUP(Sales_Transactions!$F1163,Products!$A$2:$A$151,Products!$B$2:$B$151,"missing product")</f>
        <v>Aachi Powdered Spices 200g v2</v>
      </c>
      <c r="H1163" s="12" t="str">
        <f>_xlfn.XLOOKUP(Sales_Transactions!$F1163,Table9[Product_ID],Table9[Category],"Missing Catogory")</f>
        <v>Masala</v>
      </c>
      <c r="I1163" s="12" t="s">
        <v>400</v>
      </c>
      <c r="J1163" s="12" t="str">
        <f>_xlfn.XLOOKUP(Sales_Transactions!$I1163,Store!$A$2:$A$181,Store!$B$2:$B$181,"Missing Store")</f>
        <v>FreshMart Chennai Junction</v>
      </c>
      <c r="K1163" s="12" t="str">
        <f>_xlfn.XLOOKUP(Sales_Transactions!$I1163,Store!$A$2:$A$181,Store!$D$2:$D$181,"East")</f>
        <v>South</v>
      </c>
      <c r="L1163" s="12" t="s">
        <v>1222</v>
      </c>
      <c r="M1163" s="12" t="s">
        <v>6253</v>
      </c>
      <c r="N1163" s="12" t="str">
        <f>_xlfn.XLOOKUP(Sales_Transactions!$L1163,Table12[Employee_ID],Table12[Department],"Missing Department")</f>
        <v>Cashier</v>
      </c>
      <c r="O1163" s="12">
        <v>3</v>
      </c>
      <c r="P1163" s="13">
        <v>353.05</v>
      </c>
      <c r="Q1163" s="12">
        <v>20</v>
      </c>
      <c r="R1163" s="13">
        <v>211.83</v>
      </c>
      <c r="S1163" s="13">
        <v>974.42</v>
      </c>
      <c r="T1163" s="13">
        <v>788.4</v>
      </c>
      <c r="U1163" s="13">
        <v>186.02</v>
      </c>
      <c r="V1163" s="12" t="s">
        <v>133</v>
      </c>
      <c r="W1163" s="12" t="s">
        <v>24</v>
      </c>
      <c r="X1163" s="12" t="s">
        <v>33</v>
      </c>
      <c r="Y1163" s="12" t="s">
        <v>826</v>
      </c>
      <c r="Z1163" s="12" t="s">
        <v>27</v>
      </c>
    </row>
    <row r="1164" spans="1:26" x14ac:dyDescent="0.3">
      <c r="A1164" s="14" t="s">
        <v>4051</v>
      </c>
      <c r="B1164" s="15">
        <v>46109</v>
      </c>
      <c r="C1164" s="16" t="s">
        <v>313</v>
      </c>
      <c r="D1164" s="16" t="str">
        <f>_xlfn.XLOOKUP(Sales_Transactions!$C1164,Customer!$A$2:$A$701,Customer!$B$2:$B$701,"Missing")</f>
        <v>Sangeetha Sekar</v>
      </c>
      <c r="E1164" s="38" t="str">
        <f>_xlfn.XLOOKUP(Table14[[#This Row],[Customer_ID]],Table10[Customer_ID],Table10[Membership],"Missing Membership")</f>
        <v>Gold</v>
      </c>
      <c r="F1164" s="14" t="s">
        <v>141</v>
      </c>
      <c r="G1164" s="16" t="str">
        <f>_xlfn.XLOOKUP(Sales_Transactions!$F1164,Products!$A$2:$A$151,Products!$B$2:$B$151,"missing product")</f>
        <v>Britannia Buns 2kg v2</v>
      </c>
      <c r="H1164" s="16" t="str">
        <f>_xlfn.XLOOKUP(Sales_Transactions!$F1164,Table9[Product_ID],Table9[Category],"Missing Catogory")</f>
        <v>Bakery</v>
      </c>
      <c r="I1164" s="16" t="s">
        <v>1889</v>
      </c>
      <c r="J1164" s="16" t="str">
        <f>_xlfn.XLOOKUP(Sales_Transactions!$I1164,Store!$A$2:$A$181,Store!$B$2:$B$181,"Missing Store")</f>
        <v>FreshMart Jaipur Hub</v>
      </c>
      <c r="K1164" s="16" t="str">
        <f>_xlfn.XLOOKUP(Sales_Transactions!$I1164,Store!$A$2:$A$181,Store!$D$2:$D$181,"East")</f>
        <v>North</v>
      </c>
      <c r="L1164" s="16" t="s">
        <v>2597</v>
      </c>
      <c r="M1164" s="16" t="s">
        <v>5586</v>
      </c>
      <c r="N1164" s="16" t="str">
        <f>_xlfn.XLOOKUP(Sales_Transactions!$L1164,Table12[Employee_ID],Table12[Department],"Missing Department")</f>
        <v>Sales</v>
      </c>
      <c r="O1164" s="16">
        <v>6</v>
      </c>
      <c r="P1164" s="17">
        <v>489</v>
      </c>
      <c r="Q1164" s="16">
        <v>0</v>
      </c>
      <c r="R1164" s="17">
        <v>0</v>
      </c>
      <c r="S1164" s="17">
        <v>3374.1</v>
      </c>
      <c r="T1164" s="17">
        <v>1592.64</v>
      </c>
      <c r="U1164" s="17">
        <v>1781.46</v>
      </c>
      <c r="V1164" s="16" t="s">
        <v>133</v>
      </c>
      <c r="W1164" s="16" t="s">
        <v>24</v>
      </c>
      <c r="X1164" s="16" t="s">
        <v>25</v>
      </c>
      <c r="Y1164" s="16" t="s">
        <v>1725</v>
      </c>
      <c r="Z1164" s="16" t="s">
        <v>27</v>
      </c>
    </row>
    <row r="1165" spans="1:26" x14ac:dyDescent="0.3">
      <c r="A1165" s="10" t="s">
        <v>4052</v>
      </c>
      <c r="B1165" s="11">
        <v>45975</v>
      </c>
      <c r="C1165" s="12" t="s">
        <v>843</v>
      </c>
      <c r="D1165" s="12" t="str">
        <f>_xlfn.XLOOKUP(Sales_Transactions!$C1165,Customer!$A$2:$A$701,Customer!$B$2:$B$701,"Missing")</f>
        <v>Devi Pandian</v>
      </c>
      <c r="E1165" s="39" t="str">
        <f>_xlfn.XLOOKUP(Table14[[#This Row],[Customer_ID]],Table10[Customer_ID],Table10[Membership],"Missing Membership")</f>
        <v>Silver</v>
      </c>
      <c r="F1165" s="10" t="s">
        <v>2955</v>
      </c>
      <c r="G1165" s="12" t="str">
        <f>_xlfn.XLOOKUP(Sales_Transactions!$F1165,Products!$A$2:$A$151,Products!$B$2:$B$151,"missing product")</f>
        <v>Surf Excel Tissue Combo</v>
      </c>
      <c r="H1165" s="12" t="str">
        <f>_xlfn.XLOOKUP(Sales_Transactions!$F1165,Table9[Product_ID],Table9[Category],"Missing Catogory")</f>
        <v>Household</v>
      </c>
      <c r="I1165" s="12" t="s">
        <v>770</v>
      </c>
      <c r="J1165" s="12" t="str">
        <f>_xlfn.XLOOKUP(Sales_Transactions!$I1165,Store!$A$2:$A$181,Store!$B$2:$B$181,"Missing Store")</f>
        <v>FreshMart Tiruppur Bypass</v>
      </c>
      <c r="K1165" s="12" t="str">
        <f>_xlfn.XLOOKUP(Sales_Transactions!$I1165,Store!$A$2:$A$181,Store!$D$2:$D$181,"East")</f>
        <v>South</v>
      </c>
      <c r="L1165" s="12" t="s">
        <v>567</v>
      </c>
      <c r="M1165" s="12" t="s">
        <v>6172</v>
      </c>
      <c r="N1165" s="12" t="str">
        <f>_xlfn.XLOOKUP(Sales_Transactions!$L1165,Table12[Employee_ID],Table12[Department],"Missing Department")</f>
        <v>Sales</v>
      </c>
      <c r="O1165" s="12">
        <v>5</v>
      </c>
      <c r="P1165" s="13">
        <v>414.29</v>
      </c>
      <c r="Q1165" s="12">
        <v>5</v>
      </c>
      <c r="R1165" s="13">
        <v>103.57</v>
      </c>
      <c r="S1165" s="13">
        <v>1967.88</v>
      </c>
      <c r="T1165" s="13">
        <v>1571.3</v>
      </c>
      <c r="U1165" s="13">
        <v>396.58</v>
      </c>
      <c r="V1165" s="12" t="s">
        <v>133</v>
      </c>
      <c r="W1165" s="12" t="s">
        <v>24</v>
      </c>
      <c r="X1165" s="12" t="s">
        <v>33</v>
      </c>
      <c r="Y1165" s="12" t="s">
        <v>1107</v>
      </c>
      <c r="Z1165" s="12" t="s">
        <v>49</v>
      </c>
    </row>
    <row r="1166" spans="1:26" x14ac:dyDescent="0.3">
      <c r="A1166" s="14" t="s">
        <v>4053</v>
      </c>
      <c r="B1166" s="15">
        <v>45827</v>
      </c>
      <c r="C1166" s="16" t="s">
        <v>4054</v>
      </c>
      <c r="D1166" s="16" t="str">
        <f>_xlfn.XLOOKUP(Sales_Transactions!$C1166,Customer!$A$2:$A$701,Customer!$B$2:$B$701,"Missing")</f>
        <v>Meena Gupta</v>
      </c>
      <c r="E1166" s="38" t="str">
        <f>_xlfn.XLOOKUP(Table14[[#This Row],[Customer_ID]],Table10[Customer_ID],Table10[Membership],"Missing Membership")</f>
        <v>Bronze</v>
      </c>
      <c r="F1166" s="14" t="s">
        <v>538</v>
      </c>
      <c r="G1166" s="16" t="str">
        <f>_xlfn.XLOOKUP(Sales_Transactions!$F1166,Products!$A$2:$A$151,Products!$B$2:$B$151,"missing product")</f>
        <v>Aachi Ponni Rice 2kg</v>
      </c>
      <c r="H1166" s="16" t="str">
        <f>_xlfn.XLOOKUP(Sales_Transactions!$F1166,Table9[Product_ID],Table9[Category],"Missing Catogory")</f>
        <v>Rice</v>
      </c>
      <c r="I1166" s="16" t="s">
        <v>327</v>
      </c>
      <c r="J1166" s="16" t="str">
        <f>_xlfn.XLOOKUP(Sales_Transactions!$I1166,Store!$A$2:$A$181,Store!$B$2:$B$181,"Missing Store")</f>
        <v>FreshMart Chennai Gardens</v>
      </c>
      <c r="K1166" s="16" t="str">
        <f>_xlfn.XLOOKUP(Sales_Transactions!$I1166,Store!$A$2:$A$181,Store!$D$2:$D$181,"East")</f>
        <v>South</v>
      </c>
      <c r="L1166" s="16" t="s">
        <v>891</v>
      </c>
      <c r="M1166" s="16" t="s">
        <v>6404</v>
      </c>
      <c r="N1166" s="16" t="str">
        <f>_xlfn.XLOOKUP(Sales_Transactions!$L1166,Table12[Employee_ID],Table12[Department],"Missing Department")</f>
        <v>Billing</v>
      </c>
      <c r="O1166" s="16">
        <v>2</v>
      </c>
      <c r="P1166" s="17">
        <v>251.73</v>
      </c>
      <c r="Q1166" s="16">
        <v>0</v>
      </c>
      <c r="R1166" s="17">
        <v>0</v>
      </c>
      <c r="S1166" s="17">
        <v>503.46</v>
      </c>
      <c r="T1166" s="17">
        <v>421.04</v>
      </c>
      <c r="U1166" s="17">
        <v>82.42</v>
      </c>
      <c r="V1166" s="16" t="s">
        <v>133</v>
      </c>
      <c r="W1166" s="16" t="s">
        <v>24</v>
      </c>
      <c r="X1166" s="16" t="s">
        <v>33</v>
      </c>
      <c r="Y1166" s="16" t="s">
        <v>2892</v>
      </c>
      <c r="Z1166" s="16" t="s">
        <v>49</v>
      </c>
    </row>
    <row r="1167" spans="1:26" x14ac:dyDescent="0.3">
      <c r="A1167" s="10" t="s">
        <v>4055</v>
      </c>
      <c r="B1167" s="11">
        <v>46075</v>
      </c>
      <c r="C1167" s="12" t="s">
        <v>2647</v>
      </c>
      <c r="D1167" s="12" t="str">
        <f>_xlfn.XLOOKUP(Sales_Transactions!$C1167,Customer!$A$2:$A$701,Customer!$B$2:$B$701,"Missing")</f>
        <v>Jaya Iyer</v>
      </c>
      <c r="E1167" s="39" t="str">
        <f>_xlfn.XLOOKUP(Table14[[#This Row],[Customer_ID]],Table10[Customer_ID],Table10[Membership],"Missing Membership")</f>
        <v>Silver</v>
      </c>
      <c r="F1167" s="10" t="s">
        <v>811</v>
      </c>
      <c r="G1167" s="12" t="str">
        <f>_xlfn.XLOOKUP(Sales_Transactions!$F1167,Products!$A$2:$A$151,Products!$B$2:$B$151,"missing product")</f>
        <v>Lays Namkeen 2kg</v>
      </c>
      <c r="H1167" s="12" t="str">
        <f>_xlfn.XLOOKUP(Sales_Transactions!$F1167,Table9[Product_ID],Table9[Category],"Missing Catogory")</f>
        <v>Snacks</v>
      </c>
      <c r="I1167" s="12" t="s">
        <v>125</v>
      </c>
      <c r="J1167" s="12" t="str">
        <f>_xlfn.XLOOKUP(Sales_Transactions!$I1167,Store!$A$2:$A$181,Store!$B$2:$B$181,"Missing Store")</f>
        <v>FreshMart Salem Main Road</v>
      </c>
      <c r="K1167" s="12" t="str">
        <f>_xlfn.XLOOKUP(Sales_Transactions!$I1167,Store!$A$2:$A$181,Store!$D$2:$D$181,"East")</f>
        <v>South</v>
      </c>
      <c r="L1167" s="12" t="s">
        <v>410</v>
      </c>
      <c r="M1167" s="12" t="s">
        <v>6152</v>
      </c>
      <c r="N1167" s="12" t="str">
        <f>_xlfn.XLOOKUP(Sales_Transactions!$L1167,Table12[Employee_ID],Table12[Department],"Missing Department")</f>
        <v>Sales</v>
      </c>
      <c r="O1167" s="12">
        <v>5</v>
      </c>
      <c r="P1167" s="13">
        <v>530.16</v>
      </c>
      <c r="Q1167" s="12">
        <v>0</v>
      </c>
      <c r="R1167" s="13">
        <v>0</v>
      </c>
      <c r="S1167" s="13">
        <v>3048.42</v>
      </c>
      <c r="T1167" s="13">
        <v>1895.95</v>
      </c>
      <c r="U1167" s="13">
        <v>1152.47</v>
      </c>
      <c r="V1167" s="12" t="s">
        <v>133</v>
      </c>
      <c r="W1167" s="12" t="s">
        <v>24</v>
      </c>
      <c r="X1167" s="12" t="s">
        <v>25</v>
      </c>
      <c r="Y1167" s="12" t="s">
        <v>888</v>
      </c>
      <c r="Z1167" s="12" t="s">
        <v>27</v>
      </c>
    </row>
    <row r="1168" spans="1:26" x14ac:dyDescent="0.3">
      <c r="A1168" s="14" t="s">
        <v>4062</v>
      </c>
      <c r="B1168" s="15">
        <v>45887</v>
      </c>
      <c r="C1168" s="16" t="s">
        <v>800</v>
      </c>
      <c r="D1168" s="16" t="str">
        <f>_xlfn.XLOOKUP(Sales_Transactions!$C1168,Customer!$A$2:$A$701,Customer!$B$2:$B$701,"Missing")</f>
        <v>Anand Balan</v>
      </c>
      <c r="E1168" s="38" t="str">
        <f>_xlfn.XLOOKUP(Table14[[#This Row],[Customer_ID]],Table10[Customer_ID],Table10[Membership],"Missing Membership")</f>
        <v>Silver</v>
      </c>
      <c r="F1168" s="14" t="s">
        <v>2548</v>
      </c>
      <c r="G1168" s="16" t="str">
        <f>_xlfn.XLOOKUP(Sales_Transactions!$F1168,Products!$A$2:$A$151,Products!$B$2:$B$151,"missing product")</f>
        <v>Himalaya Soap 250ml</v>
      </c>
      <c r="H1168" s="16" t="str">
        <f>_xlfn.XLOOKUP(Sales_Transactions!$F1168,Table9[Product_ID],Table9[Category],"Missing Catogory")</f>
        <v>Personal Care</v>
      </c>
      <c r="I1168" s="16" t="s">
        <v>4063</v>
      </c>
      <c r="J1168" s="16" t="str">
        <f>_xlfn.XLOOKUP(Sales_Transactions!$I1168,Store!$A$2:$A$181,Store!$B$2:$B$181,"Missing Store")</f>
        <v>FreshMart Patna Circle</v>
      </c>
      <c r="K1168" s="16" t="str">
        <f>_xlfn.XLOOKUP(Sales_Transactions!$I1168,Store!$A$2:$A$181,Store!$D$2:$D$181,"East")</f>
        <v>East</v>
      </c>
      <c r="L1168" s="16" t="s">
        <v>1437</v>
      </c>
      <c r="M1168" s="16" t="s">
        <v>6279</v>
      </c>
      <c r="N1168" s="16" t="str">
        <f>_xlfn.XLOOKUP(Sales_Transactions!$L1168,Table12[Employee_ID],Table12[Department],"Missing Department")</f>
        <v>Cashier</v>
      </c>
      <c r="O1168" s="16">
        <v>3</v>
      </c>
      <c r="P1168" s="17">
        <v>72.930000000000007</v>
      </c>
      <c r="Q1168" s="16">
        <v>15</v>
      </c>
      <c r="R1168" s="17">
        <v>32.82</v>
      </c>
      <c r="S1168" s="17">
        <v>185.97</v>
      </c>
      <c r="T1168" s="17">
        <v>162.75</v>
      </c>
      <c r="U1168" s="17">
        <v>23.22</v>
      </c>
      <c r="V1168" s="16" t="s">
        <v>133</v>
      </c>
      <c r="W1168" s="16" t="s">
        <v>24</v>
      </c>
      <c r="X1168" s="16" t="s">
        <v>25</v>
      </c>
      <c r="Y1168" s="16" t="s">
        <v>2186</v>
      </c>
      <c r="Z1168" s="16" t="s">
        <v>49</v>
      </c>
    </row>
    <row r="1169" spans="1:26" x14ac:dyDescent="0.3">
      <c r="A1169" s="10" t="s">
        <v>4067</v>
      </c>
      <c r="B1169" s="11">
        <v>46110</v>
      </c>
      <c r="C1169" s="12" t="s">
        <v>966</v>
      </c>
      <c r="D1169" s="12" t="str">
        <f>_xlfn.XLOOKUP(Sales_Transactions!$C1169,Customer!$A$2:$A$701,Customer!$B$2:$B$701,"Missing")</f>
        <v>Malathi Naidu</v>
      </c>
      <c r="E1169" s="39" t="str">
        <f>_xlfn.XLOOKUP(Table14[[#This Row],[Customer_ID]],Table10[Customer_ID],Table10[Membership],"Missing Membership")</f>
        <v>Gold</v>
      </c>
      <c r="F1169" s="10" t="s">
        <v>371</v>
      </c>
      <c r="G1169" s="12" t="str">
        <f>_xlfn.XLOOKUP(Sales_Transactions!$F1169,Products!$A$2:$A$151,Products!$B$2:$B$151,"missing product")</f>
        <v>Tata Tea Soft Drinks 500g</v>
      </c>
      <c r="H1169" s="12" t="str">
        <f>_xlfn.XLOOKUP(Sales_Transactions!$F1169,Table9[Product_ID],Table9[Category],"Missing Catogory")</f>
        <v>Beverages</v>
      </c>
      <c r="I1169" s="12" t="s">
        <v>437</v>
      </c>
      <c r="J1169" s="12" t="str">
        <f>_xlfn.XLOOKUP(Sales_Transactions!$I1169,Store!$A$2:$A$181,Store!$B$2:$B$181,"Missing Store")</f>
        <v>FreshMart Tiruppur Extension</v>
      </c>
      <c r="K1169" s="12" t="str">
        <f>_xlfn.XLOOKUP(Sales_Transactions!$I1169,Store!$A$2:$A$181,Store!$D$2:$D$181,"East")</f>
        <v>South</v>
      </c>
      <c r="L1169" s="12" t="s">
        <v>550</v>
      </c>
      <c r="M1169" s="12" t="s">
        <v>6156</v>
      </c>
      <c r="N1169" s="12" t="str">
        <f>_xlfn.XLOOKUP(Sales_Transactions!$L1169,Table12[Employee_ID],Table12[Department],"Missing Department")</f>
        <v>Cashier</v>
      </c>
      <c r="O1169" s="12">
        <v>6</v>
      </c>
      <c r="P1169" s="13">
        <v>389.12</v>
      </c>
      <c r="Q1169" s="12">
        <v>10</v>
      </c>
      <c r="R1169" s="13">
        <v>233.47</v>
      </c>
      <c r="S1169" s="13">
        <v>2416.44</v>
      </c>
      <c r="T1169" s="13">
        <v>1859.88</v>
      </c>
      <c r="U1169" s="13">
        <v>556.55999999999995</v>
      </c>
      <c r="V1169" s="12" t="s">
        <v>133</v>
      </c>
      <c r="W1169" s="12" t="s">
        <v>24</v>
      </c>
      <c r="X1169" s="12" t="s">
        <v>55</v>
      </c>
      <c r="Y1169" s="12" t="s">
        <v>2249</v>
      </c>
      <c r="Z1169" s="12" t="s">
        <v>27</v>
      </c>
    </row>
    <row r="1170" spans="1:26" x14ac:dyDescent="0.3">
      <c r="A1170" s="14" t="s">
        <v>4082</v>
      </c>
      <c r="B1170" s="15">
        <v>46011</v>
      </c>
      <c r="C1170" s="16" t="s">
        <v>1766</v>
      </c>
      <c r="D1170" s="16" t="str">
        <f>_xlfn.XLOOKUP(Sales_Transactions!$C1170,Customer!$A$2:$A$701,Customer!$B$2:$B$701,"Missing")</f>
        <v>Aishwarya Gounder</v>
      </c>
      <c r="E1170" s="38" t="str">
        <f>_xlfn.XLOOKUP(Table14[[#This Row],[Customer_ID]],Table10[Customer_ID],Table10[Membership],"Missing Membership")</f>
        <v>Silver</v>
      </c>
      <c r="F1170" s="14" t="s">
        <v>337</v>
      </c>
      <c r="G1170" s="16" t="str">
        <f>_xlfn.XLOOKUP(Sales_Transactions!$F1170,Products!$A$2:$A$151,Products!$B$2:$B$151,"missing product")</f>
        <v>Dove Shampoo 500g</v>
      </c>
      <c r="H1170" s="16" t="str">
        <f>_xlfn.XLOOKUP(Sales_Transactions!$F1170,Table9[Product_ID],Table9[Category],"Missing Catogory")</f>
        <v>Personal Care</v>
      </c>
      <c r="I1170" s="16" t="s">
        <v>96</v>
      </c>
      <c r="J1170" s="16" t="str">
        <f>_xlfn.XLOOKUP(Sales_Transactions!$I1170,Store!$A$2:$A$181,Store!$B$2:$B$181,"Missing Store")</f>
        <v>FreshMart Delhi Crossing</v>
      </c>
      <c r="K1170" s="16" t="str">
        <f>_xlfn.XLOOKUP(Sales_Transactions!$I1170,Store!$A$2:$A$181,Store!$D$2:$D$181,"East")</f>
        <v>North</v>
      </c>
      <c r="L1170" s="16" t="s">
        <v>97</v>
      </c>
      <c r="M1170" s="16" t="s">
        <v>6212</v>
      </c>
      <c r="N1170" s="16" t="str">
        <f>_xlfn.XLOOKUP(Sales_Transactions!$L1170,Table12[Employee_ID],Table12[Department],"Missing Department")</f>
        <v>Sales</v>
      </c>
      <c r="O1170" s="16">
        <v>3</v>
      </c>
      <c r="P1170" s="17">
        <v>186.38</v>
      </c>
      <c r="Q1170" s="16">
        <v>20</v>
      </c>
      <c r="R1170" s="17">
        <v>111.83</v>
      </c>
      <c r="S1170" s="17">
        <v>514.41</v>
      </c>
      <c r="T1170" s="17">
        <v>406.98</v>
      </c>
      <c r="U1170" s="17">
        <v>107.43</v>
      </c>
      <c r="V1170" s="16" t="s">
        <v>133</v>
      </c>
      <c r="W1170" s="16" t="s">
        <v>24</v>
      </c>
      <c r="X1170" s="16" t="s">
        <v>25</v>
      </c>
      <c r="Y1170" s="16" t="s">
        <v>3088</v>
      </c>
      <c r="Z1170" s="16" t="s">
        <v>27</v>
      </c>
    </row>
    <row r="1171" spans="1:26" x14ac:dyDescent="0.3">
      <c r="A1171" s="10" t="s">
        <v>4097</v>
      </c>
      <c r="B1171" s="11">
        <v>46089</v>
      </c>
      <c r="C1171" s="12" t="s">
        <v>383</v>
      </c>
      <c r="D1171" s="12" t="str">
        <f>_xlfn.XLOOKUP(Sales_Transactions!$C1171,Customer!$A$2:$A$701,Customer!$B$2:$B$701,"Missing")</f>
        <v>Udhay Varma</v>
      </c>
      <c r="E1171" s="39" t="str">
        <f>_xlfn.XLOOKUP(Table14[[#This Row],[Customer_ID]],Table10[Customer_ID],Table10[Membership],"Missing Membership")</f>
        <v>Gold</v>
      </c>
      <c r="F1171" s="10" t="s">
        <v>164</v>
      </c>
      <c r="G1171" s="12" t="str">
        <f>_xlfn.XLOOKUP(Sales_Transactions!$F1171,Products!$A$2:$A$151,Products!$B$2:$B$151,"missing product")</f>
        <v>Local Farm Fresh Vegetables Combo</v>
      </c>
      <c r="H1171" s="12" t="str">
        <f>_xlfn.XLOOKUP(Sales_Transactions!$F1171,Table9[Product_ID],Table9[Category],"Missing Catogory")</f>
        <v>Vegetables</v>
      </c>
      <c r="I1171" s="12" t="s">
        <v>1322</v>
      </c>
      <c r="J1171" s="12" t="str">
        <f>_xlfn.XLOOKUP(Sales_Transactions!$I1171,Store!$A$2:$A$181,Store!$B$2:$B$181,"Missing Store")</f>
        <v>FreshMart Madurai Point</v>
      </c>
      <c r="K1171" s="12" t="str">
        <f>_xlfn.XLOOKUP(Sales_Transactions!$I1171,Store!$A$2:$A$181,Store!$D$2:$D$181,"East")</f>
        <v>South</v>
      </c>
      <c r="L1171" s="12" t="s">
        <v>2867</v>
      </c>
      <c r="M1171" s="12" t="s">
        <v>7267</v>
      </c>
      <c r="N1171" s="12" t="str">
        <f>_xlfn.XLOOKUP(Sales_Transactions!$L1171,Table12[Employee_ID],Table12[Department],"Missing Department")</f>
        <v>Cashier</v>
      </c>
      <c r="O1171" s="12">
        <v>4</v>
      </c>
      <c r="P1171" s="13">
        <v>191.42</v>
      </c>
      <c r="Q1171" s="12">
        <v>0</v>
      </c>
      <c r="R1171" s="13">
        <v>0</v>
      </c>
      <c r="S1171" s="13">
        <v>880.53</v>
      </c>
      <c r="T1171" s="13">
        <v>613.67999999999995</v>
      </c>
      <c r="U1171" s="13">
        <v>266.85000000000002</v>
      </c>
      <c r="V1171" s="12" t="s">
        <v>133</v>
      </c>
      <c r="W1171" s="12" t="s">
        <v>24</v>
      </c>
      <c r="X1171" s="12" t="s">
        <v>55</v>
      </c>
      <c r="Y1171" s="12" t="s">
        <v>2129</v>
      </c>
      <c r="Z1171" s="12" t="s">
        <v>27</v>
      </c>
    </row>
    <row r="1172" spans="1:26" x14ac:dyDescent="0.3">
      <c r="A1172" s="14" t="s">
        <v>4133</v>
      </c>
      <c r="B1172" s="15">
        <v>45820</v>
      </c>
      <c r="C1172" s="16" t="s">
        <v>394</v>
      </c>
      <c r="D1172" s="16" t="str">
        <f>_xlfn.XLOOKUP(Sales_Transactions!$C1172,Customer!$A$2:$A$701,Customer!$B$2:$B$701,"Missing")</f>
        <v>Dinesh Kumar</v>
      </c>
      <c r="E1172" s="38" t="str">
        <f>_xlfn.XLOOKUP(Table14[[#This Row],[Customer_ID]],Table10[Customer_ID],Table10[Membership],"Missing Membership")</f>
        <v>Silver</v>
      </c>
      <c r="F1172" s="14" t="s">
        <v>801</v>
      </c>
      <c r="G1172" s="16" t="str">
        <f>_xlfn.XLOOKUP(Sales_Transactions!$F1172,Products!$A$2:$A$151,Products!$B$2:$B$151,"missing product")</f>
        <v>Organic Fresh Fresh Vegetables 2kg</v>
      </c>
      <c r="H1172" s="16" t="str">
        <f>_xlfn.XLOOKUP(Sales_Transactions!$F1172,Table9[Product_ID],Table9[Category],"Missing Catogory")</f>
        <v>Vegetables</v>
      </c>
      <c r="I1172" s="16" t="s">
        <v>159</v>
      </c>
      <c r="J1172" s="16" t="str">
        <f>_xlfn.XLOOKUP(Sales_Transactions!$I1172,Store!$A$2:$A$181,Store!$B$2:$B$181,"Missing Store")</f>
        <v>FreshMart Erode Circle</v>
      </c>
      <c r="K1172" s="16" t="str">
        <f>_xlfn.XLOOKUP(Sales_Transactions!$I1172,Store!$A$2:$A$181,Store!$D$2:$D$181,"East")</f>
        <v>South</v>
      </c>
      <c r="L1172" s="16" t="s">
        <v>1885</v>
      </c>
      <c r="M1172" s="16" t="s">
        <v>6392</v>
      </c>
      <c r="N1172" s="16" t="str">
        <f>_xlfn.XLOOKUP(Sales_Transactions!$L1172,Table12[Employee_ID],Table12[Department],"Missing Department")</f>
        <v>Cashier</v>
      </c>
      <c r="O1172" s="16">
        <v>3</v>
      </c>
      <c r="P1172" s="17">
        <v>298.68</v>
      </c>
      <c r="Q1172" s="16">
        <v>10</v>
      </c>
      <c r="R1172" s="17">
        <v>89.6</v>
      </c>
      <c r="S1172" s="17">
        <v>806.44</v>
      </c>
      <c r="T1172" s="17">
        <v>752.07</v>
      </c>
      <c r="U1172" s="17">
        <v>54.37</v>
      </c>
      <c r="V1172" s="16" t="s">
        <v>133</v>
      </c>
      <c r="W1172" s="16" t="s">
        <v>24</v>
      </c>
      <c r="X1172" s="16" t="s">
        <v>33</v>
      </c>
      <c r="Y1172" s="16" t="s">
        <v>1990</v>
      </c>
      <c r="Z1172" s="16" t="s">
        <v>49</v>
      </c>
    </row>
    <row r="1173" spans="1:26" x14ac:dyDescent="0.3">
      <c r="A1173" s="10" t="s">
        <v>4143</v>
      </c>
      <c r="B1173" s="11">
        <v>45880</v>
      </c>
      <c r="C1173" s="12" t="s">
        <v>4144</v>
      </c>
      <c r="D1173" s="12" t="str">
        <f>_xlfn.XLOOKUP(Sales_Transactions!$C1173,Customer!$A$2:$A$701,Customer!$B$2:$B$701,"Missing")</f>
        <v>Prakash Kumar</v>
      </c>
      <c r="E1173" s="39" t="str">
        <f>_xlfn.XLOOKUP(Table14[[#This Row],[Customer_ID]],Table10[Customer_ID],Table10[Membership],"Missing Membership")</f>
        <v>Bronze</v>
      </c>
      <c r="F1173" s="10" t="s">
        <v>332</v>
      </c>
      <c r="G1173" s="12" t="str">
        <f>_xlfn.XLOOKUP(Sales_Transactions!$F1173,Products!$A$2:$A$151,Products!$B$2:$B$151,"missing product")</f>
        <v>ITC Frozen Snacks 250ml</v>
      </c>
      <c r="H1173" s="12" t="str">
        <f>_xlfn.XLOOKUP(Sales_Transactions!$F1173,Table9[Product_ID],Table9[Category],"Missing Catogory")</f>
        <v>Frozen Foods</v>
      </c>
      <c r="I1173" s="12" t="s">
        <v>4613</v>
      </c>
      <c r="J1173" s="12" t="str">
        <f>_xlfn.XLOOKUP(Sales_Transactions!$I1173,Store!$A$2:$A$181,Store!$B$2:$B$181,"Missing Store")</f>
        <v>Missing Store</v>
      </c>
      <c r="K1173" s="12" t="str">
        <f>_xlfn.XLOOKUP(Sales_Transactions!$I1173,Store!$A$2:$A$181,Store!$D$2:$D$181,"East")</f>
        <v>East</v>
      </c>
      <c r="L1173" s="12" t="s">
        <v>121</v>
      </c>
      <c r="M1173" s="12" t="s">
        <v>6355</v>
      </c>
      <c r="N1173" s="12" t="str">
        <f>_xlfn.XLOOKUP(Sales_Transactions!$L1173,Table12[Employee_ID],Table12[Department],"Missing Department")</f>
        <v>Store Manager</v>
      </c>
      <c r="O1173" s="12">
        <v>1</v>
      </c>
      <c r="P1173" s="13">
        <v>245.32</v>
      </c>
      <c r="Q1173" s="12">
        <v>15</v>
      </c>
      <c r="R1173" s="13">
        <v>36.799999999999997</v>
      </c>
      <c r="S1173" s="13">
        <v>208.52</v>
      </c>
      <c r="T1173" s="13">
        <v>209.38</v>
      </c>
      <c r="U1173" s="13">
        <v>-0.86</v>
      </c>
      <c r="V1173" s="12" t="s">
        <v>133</v>
      </c>
      <c r="W1173" s="12" t="s">
        <v>24</v>
      </c>
      <c r="X1173" s="12" t="s">
        <v>25</v>
      </c>
      <c r="Y1173" s="12" t="s">
        <v>2653</v>
      </c>
      <c r="Z1173" s="12" t="s">
        <v>49</v>
      </c>
    </row>
    <row r="1174" spans="1:26" x14ac:dyDescent="0.3">
      <c r="A1174" s="14" t="s">
        <v>4147</v>
      </c>
      <c r="B1174" s="15">
        <v>45879</v>
      </c>
      <c r="C1174" s="16" t="s">
        <v>753</v>
      </c>
      <c r="D1174" s="16" t="str">
        <f>_xlfn.XLOOKUP(Sales_Transactions!$C1174,Customer!$A$2:$A$701,Customer!$B$2:$B$701,"Missing")</f>
        <v>Chitra Chandran</v>
      </c>
      <c r="E1174" s="38" t="str">
        <f>_xlfn.XLOOKUP(Table14[[#This Row],[Customer_ID]],Table10[Customer_ID],Table10[Membership],"Missing Membership")</f>
        <v>Bronze</v>
      </c>
      <c r="F1174" s="14" t="s">
        <v>107</v>
      </c>
      <c r="G1174" s="16" t="str">
        <f>_xlfn.XLOOKUP(Sales_Transactions!$F1174,Products!$A$2:$A$151,Products!$B$2:$B$151,"missing product")</f>
        <v>Milky Mist Milk 2kg</v>
      </c>
      <c r="H1174" s="16" t="str">
        <f>_xlfn.XLOOKUP(Sales_Transactions!$F1174,Table9[Product_ID],Table9[Category],"Missing Catogory")</f>
        <v>Dairy</v>
      </c>
      <c r="I1174" s="16" t="s">
        <v>248</v>
      </c>
      <c r="J1174" s="16" t="str">
        <f>_xlfn.XLOOKUP(Sales_Transactions!$I1174,Store!$A$2:$A$181,Store!$B$2:$B$181,"Missing Store")</f>
        <v>FreshMart Mysuru Complex</v>
      </c>
      <c r="K1174" s="16" t="str">
        <f>_xlfn.XLOOKUP(Sales_Transactions!$I1174,Store!$A$2:$A$181,Store!$D$2:$D$181,"East")</f>
        <v>South</v>
      </c>
      <c r="L1174" s="16" t="s">
        <v>249</v>
      </c>
      <c r="M1174" s="16" t="s">
        <v>6299</v>
      </c>
      <c r="N1174" s="16" t="str">
        <f>_xlfn.XLOOKUP(Sales_Transactions!$L1174,Table12[Employee_ID],Table12[Department],"Missing Department")</f>
        <v>Inventory</v>
      </c>
      <c r="O1174" s="16">
        <v>4</v>
      </c>
      <c r="P1174" s="17">
        <v>59.92</v>
      </c>
      <c r="Q1174" s="16">
        <v>0</v>
      </c>
      <c r="R1174" s="17">
        <v>0</v>
      </c>
      <c r="S1174" s="17">
        <v>275.63</v>
      </c>
      <c r="T1174" s="17">
        <v>192.6</v>
      </c>
      <c r="U1174" s="17">
        <v>83.03</v>
      </c>
      <c r="V1174" s="16" t="s">
        <v>133</v>
      </c>
      <c r="W1174" s="16" t="s">
        <v>24</v>
      </c>
      <c r="X1174" s="16" t="s">
        <v>25</v>
      </c>
      <c r="Y1174" s="16" t="s">
        <v>1776</v>
      </c>
      <c r="Z1174" s="16" t="s">
        <v>27</v>
      </c>
    </row>
    <row r="1175" spans="1:26" x14ac:dyDescent="0.3">
      <c r="A1175" s="10" t="s">
        <v>4148</v>
      </c>
      <c r="B1175" s="11">
        <v>45942</v>
      </c>
      <c r="C1175" s="12" t="s">
        <v>2915</v>
      </c>
      <c r="D1175" s="12" t="str">
        <f>_xlfn.XLOOKUP(Sales_Transactions!$C1175,Customer!$A$2:$A$701,Customer!$B$2:$B$701,"Missing")</f>
        <v>Karthik Devi</v>
      </c>
      <c r="E1175" s="39" t="str">
        <f>_xlfn.XLOOKUP(Table14[[#This Row],[Customer_ID]],Table10[Customer_ID],Table10[Membership],"Missing Membership")</f>
        <v>Bronze</v>
      </c>
      <c r="F1175" s="10" t="s">
        <v>707</v>
      </c>
      <c r="G1175" s="12" t="str">
        <f>_xlfn.XLOOKUP(Sales_Transactions!$F1175,Products!$A$2:$A$151,Products!$B$2:$B$151,"missing product")</f>
        <v>Lays Chocolates Combo</v>
      </c>
      <c r="H1175" s="12" t="str">
        <f>_xlfn.XLOOKUP(Sales_Transactions!$F1175,Table9[Product_ID],Table9[Category],"Missing Catogory")</f>
        <v>Snacks</v>
      </c>
      <c r="I1175" s="12" t="s">
        <v>1469</v>
      </c>
      <c r="J1175" s="12" t="str">
        <f>_xlfn.XLOOKUP(Sales_Transactions!$I1175,Store!$A$2:$A$181,Store!$B$2:$B$181,"Missing Store")</f>
        <v>FreshMart Surat Nagar</v>
      </c>
      <c r="K1175" s="12" t="str">
        <f>_xlfn.XLOOKUP(Sales_Transactions!$I1175,Store!$A$2:$A$181,Store!$D$2:$D$181,"East")</f>
        <v>West</v>
      </c>
      <c r="L1175" s="12" t="s">
        <v>2190</v>
      </c>
      <c r="M1175" s="12" t="s">
        <v>6344</v>
      </c>
      <c r="N1175" s="12" t="str">
        <f>_xlfn.XLOOKUP(Sales_Transactions!$L1175,Table12[Employee_ID],Table12[Department],"Missing Department")</f>
        <v>Billing</v>
      </c>
      <c r="O1175" s="12">
        <v>4</v>
      </c>
      <c r="P1175" s="13">
        <v>474.19</v>
      </c>
      <c r="Q1175" s="12">
        <v>20</v>
      </c>
      <c r="R1175" s="13">
        <v>379.35</v>
      </c>
      <c r="S1175" s="13">
        <v>1745.02</v>
      </c>
      <c r="T1175" s="13">
        <v>1375.56</v>
      </c>
      <c r="U1175" s="13">
        <v>369.46</v>
      </c>
      <c r="V1175" s="12" t="s">
        <v>133</v>
      </c>
      <c r="W1175" s="12" t="s">
        <v>24</v>
      </c>
      <c r="X1175" s="12" t="s">
        <v>55</v>
      </c>
      <c r="Y1175" s="12" t="s">
        <v>2584</v>
      </c>
      <c r="Z1175" s="12" t="s">
        <v>27</v>
      </c>
    </row>
    <row r="1176" spans="1:26" x14ac:dyDescent="0.3">
      <c r="A1176" s="14" t="s">
        <v>4153</v>
      </c>
      <c r="B1176" s="15">
        <v>45954</v>
      </c>
      <c r="C1176" s="16" t="s">
        <v>1175</v>
      </c>
      <c r="D1176" s="16" t="str">
        <f>_xlfn.XLOOKUP(Sales_Transactions!$C1176,Customer!$A$2:$A$701,Customer!$B$2:$B$701,"Missing")</f>
        <v>Suresh Naicker</v>
      </c>
      <c r="E1176" s="38" t="str">
        <f>_xlfn.XLOOKUP(Table14[[#This Row],[Customer_ID]],Table10[Customer_ID],Table10[Membership],"Missing Membership")</f>
        <v>Bronze</v>
      </c>
      <c r="F1176" s="14" t="s">
        <v>326</v>
      </c>
      <c r="G1176" s="16" t="str">
        <f>_xlfn.XLOOKUP(Sales_Transactions!$F1176,Products!$A$2:$A$151,Products!$B$2:$B$151,"missing product")</f>
        <v>Local Farm Fresh Vegetables 200g v2</v>
      </c>
      <c r="H1176" s="16" t="str">
        <f>_xlfn.XLOOKUP(Sales_Transactions!$F1176,Table9[Product_ID],Table9[Category],"Missing Catogory")</f>
        <v>Vegetables</v>
      </c>
      <c r="I1176" s="16" t="s">
        <v>1092</v>
      </c>
      <c r="J1176" s="16" t="str">
        <f>_xlfn.XLOOKUP(Sales_Transactions!$I1176,Store!$A$2:$A$181,Store!$B$2:$B$181,"Missing Store")</f>
        <v>FreshMart Surat Arcade</v>
      </c>
      <c r="K1176" s="16" t="str">
        <f>_xlfn.XLOOKUP(Sales_Transactions!$I1176,Store!$A$2:$A$181,Store!$D$2:$D$181,"East")</f>
        <v>West</v>
      </c>
      <c r="L1176" s="16" t="s">
        <v>1093</v>
      </c>
      <c r="M1176" s="16" t="s">
        <v>6158</v>
      </c>
      <c r="N1176" s="16" t="str">
        <f>_xlfn.XLOOKUP(Sales_Transactions!$L1176,Table12[Employee_ID],Table12[Department],"Missing Department")</f>
        <v>Inventory</v>
      </c>
      <c r="O1176" s="16">
        <v>2</v>
      </c>
      <c r="P1176" s="17">
        <v>400.33</v>
      </c>
      <c r="Q1176" s="16">
        <v>10</v>
      </c>
      <c r="R1176" s="17">
        <v>80.069999999999993</v>
      </c>
      <c r="S1176" s="17">
        <v>720.59</v>
      </c>
      <c r="T1176" s="17">
        <v>681.8</v>
      </c>
      <c r="U1176" s="17">
        <v>38.79</v>
      </c>
      <c r="V1176" s="16" t="s">
        <v>133</v>
      </c>
      <c r="W1176" s="16" t="s">
        <v>24</v>
      </c>
      <c r="X1176" s="16" t="s">
        <v>25</v>
      </c>
      <c r="Y1176" s="16" t="s">
        <v>662</v>
      </c>
      <c r="Z1176" s="16" t="s">
        <v>49</v>
      </c>
    </row>
    <row r="1177" spans="1:26" x14ac:dyDescent="0.3">
      <c r="A1177" s="10" t="s">
        <v>4159</v>
      </c>
      <c r="B1177" s="11">
        <v>45960</v>
      </c>
      <c r="C1177" s="12" t="s">
        <v>558</v>
      </c>
      <c r="D1177" s="12" t="str">
        <f>_xlfn.XLOOKUP(Sales_Transactions!$C1177,Customer!$A$2:$A$701,Customer!$B$2:$B$701,"Missing")</f>
        <v>Missing Customer Name</v>
      </c>
      <c r="E1177" s="39" t="str">
        <f>_xlfn.XLOOKUP(Table14[[#This Row],[Customer_ID]],Table10[Customer_ID],Table10[Membership],"Missing Membership")</f>
        <v>Gold</v>
      </c>
      <c r="F1177" s="10" t="s">
        <v>30</v>
      </c>
      <c r="G1177" s="12" t="str">
        <f>_xlfn.XLOOKUP(Sales_Transactions!$F1177,Products!$A$2:$A$151,Products!$B$2:$B$151,"missing product")</f>
        <v>Amul Paneer 1kg</v>
      </c>
      <c r="H1177" s="12" t="str">
        <f>_xlfn.XLOOKUP(Sales_Transactions!$F1177,Table9[Product_ID],Table9[Category],"Missing Catogory")</f>
        <v>Dairy</v>
      </c>
      <c r="I1177" s="12" t="s">
        <v>477</v>
      </c>
      <c r="J1177" s="12" t="str">
        <f>_xlfn.XLOOKUP(Sales_Transactions!$I1177,Store!$A$2:$A$181,Store!$B$2:$B$181,"Missing Store")</f>
        <v>FreshMart Pune Enclave</v>
      </c>
      <c r="K1177" s="12" t="str">
        <f>_xlfn.XLOOKUP(Sales_Transactions!$I1177,Store!$A$2:$A$181,Store!$D$2:$D$181,"East")</f>
        <v>West</v>
      </c>
      <c r="L1177" s="12" t="s">
        <v>1830</v>
      </c>
      <c r="M1177" s="12" t="s">
        <v>5366</v>
      </c>
      <c r="N1177" s="12" t="str">
        <f>_xlfn.XLOOKUP(Sales_Transactions!$L1177,Table12[Employee_ID],Table12[Department],"Missing Department")</f>
        <v>Operations</v>
      </c>
      <c r="O1177" s="12">
        <v>6</v>
      </c>
      <c r="P1177" s="13">
        <v>481.85</v>
      </c>
      <c r="Q1177" s="12">
        <v>0</v>
      </c>
      <c r="R1177" s="13">
        <v>0</v>
      </c>
      <c r="S1177" s="13">
        <v>2891.1</v>
      </c>
      <c r="T1177" s="13">
        <v>2280.48</v>
      </c>
      <c r="U1177" s="13">
        <v>610.62</v>
      </c>
      <c r="V1177" s="12" t="s">
        <v>133</v>
      </c>
      <c r="W1177" s="12" t="s">
        <v>24</v>
      </c>
      <c r="X1177" s="12" t="s">
        <v>25</v>
      </c>
      <c r="Y1177" s="12" t="s">
        <v>2498</v>
      </c>
      <c r="Z1177" s="12" t="s">
        <v>49</v>
      </c>
    </row>
    <row r="1178" spans="1:26" x14ac:dyDescent="0.3">
      <c r="A1178" s="14" t="s">
        <v>4166</v>
      </c>
      <c r="B1178" s="15">
        <v>46100</v>
      </c>
      <c r="C1178" s="16" t="s">
        <v>3148</v>
      </c>
      <c r="D1178" s="16" t="str">
        <f>_xlfn.XLOOKUP(Sales_Transactions!$C1178,Customer!$A$2:$A$701,Customer!$B$2:$B$701,"Missing")</f>
        <v>Prasath Chettiar</v>
      </c>
      <c r="E1178" s="38" t="str">
        <f>_xlfn.XLOOKUP(Table14[[#This Row],[Customer_ID]],Table10[Customer_ID],Table10[Membership],"Missing Membership")</f>
        <v>Gold</v>
      </c>
      <c r="F1178" s="14" t="s">
        <v>203</v>
      </c>
      <c r="G1178" s="16" t="str">
        <f>_xlfn.XLOOKUP(Sales_Transactions!$F1178,Products!$A$2:$A$151,Products!$B$2:$B$151,"missing product")</f>
        <v>Local Farm Fresh Vegetables 1L</v>
      </c>
      <c r="H1178" s="16" t="str">
        <f>_xlfn.XLOOKUP(Sales_Transactions!$F1178,Table9[Product_ID],Table9[Category],"Missing Catogory")</f>
        <v>Vegetables</v>
      </c>
      <c r="I1178" s="16" t="s">
        <v>1288</v>
      </c>
      <c r="J1178" s="16" t="str">
        <f>_xlfn.XLOOKUP(Sales_Transactions!$I1178,Store!$A$2:$A$181,Store!$B$2:$B$181,"Missing Store")</f>
        <v>FreshMart Mumbai Towers</v>
      </c>
      <c r="K1178" s="16" t="str">
        <f>_xlfn.XLOOKUP(Sales_Transactions!$I1178,Store!$A$2:$A$181,Store!$D$2:$D$181,"East")</f>
        <v>West</v>
      </c>
      <c r="L1178" s="16" t="s">
        <v>316</v>
      </c>
      <c r="M1178" s="16" t="s">
        <v>6164</v>
      </c>
      <c r="N1178" s="16" t="str">
        <f>_xlfn.XLOOKUP(Sales_Transactions!$L1178,Table12[Employee_ID],Table12[Department],"Missing Department")</f>
        <v>Store Manager</v>
      </c>
      <c r="O1178" s="16">
        <v>7</v>
      </c>
      <c r="P1178" s="17">
        <v>218.72</v>
      </c>
      <c r="Q1178" s="16">
        <v>0</v>
      </c>
      <c r="R1178" s="17">
        <v>0</v>
      </c>
      <c r="S1178" s="17">
        <v>1531.04</v>
      </c>
      <c r="T1178" s="17">
        <v>1191.4000000000001</v>
      </c>
      <c r="U1178" s="17">
        <v>339.64</v>
      </c>
      <c r="V1178" s="16" t="s">
        <v>133</v>
      </c>
      <c r="W1178" s="16" t="s">
        <v>24</v>
      </c>
      <c r="X1178" s="16" t="s">
        <v>25</v>
      </c>
      <c r="Y1178" s="16" t="s">
        <v>1547</v>
      </c>
      <c r="Z1178" s="16" t="s">
        <v>49</v>
      </c>
    </row>
    <row r="1179" spans="1:26" x14ac:dyDescent="0.3">
      <c r="A1179" s="10" t="s">
        <v>4168</v>
      </c>
      <c r="B1179" s="11">
        <v>45836</v>
      </c>
      <c r="C1179" s="12" t="s">
        <v>2251</v>
      </c>
      <c r="D1179" s="12" t="str">
        <f>_xlfn.XLOOKUP(Sales_Transactions!$C1179,Customer!$A$2:$A$701,Customer!$B$2:$B$701,"Missing")</f>
        <v>Revathi Sekar</v>
      </c>
      <c r="E1179" s="39" t="str">
        <f>_xlfn.XLOOKUP(Table14[[#This Row],[Customer_ID]],Table10[Customer_ID],Table10[Membership],"Missing Membership")</f>
        <v>Silver</v>
      </c>
      <c r="F1179" s="10" t="s">
        <v>881</v>
      </c>
      <c r="G1179" s="12" t="str">
        <f>_xlfn.XLOOKUP(Sales_Transactions!$F1179,Products!$A$2:$A$151,Products!$B$2:$B$151,"missing product")</f>
        <v>Cadbury Namkeen Pack</v>
      </c>
      <c r="H1179" s="12" t="str">
        <f>_xlfn.XLOOKUP(Sales_Transactions!$F1179,Table9[Product_ID],Table9[Category],"Missing Catogory")</f>
        <v>Snacks</v>
      </c>
      <c r="I1179" s="12" t="s">
        <v>1474</v>
      </c>
      <c r="J1179" s="12" t="str">
        <f>_xlfn.XLOOKUP(Sales_Transactions!$I1179,Store!$A$2:$A$181,Store!$B$2:$B$181,"Missing Store")</f>
        <v>FreshMart Delhi Towers</v>
      </c>
      <c r="K1179" s="12" t="str">
        <f>_xlfn.XLOOKUP(Sales_Transactions!$I1179,Store!$A$2:$A$181,Store!$D$2:$D$181,"East")</f>
        <v>North</v>
      </c>
      <c r="L1179" s="12" t="s">
        <v>2740</v>
      </c>
      <c r="M1179" s="12" t="s">
        <v>6366</v>
      </c>
      <c r="N1179" s="12" t="str">
        <f>_xlfn.XLOOKUP(Sales_Transactions!$L1179,Table12[Employee_ID],Table12[Department],"Missing Department")</f>
        <v>Cashier</v>
      </c>
      <c r="O1179" s="12">
        <v>2</v>
      </c>
      <c r="P1179" s="13">
        <v>262.77</v>
      </c>
      <c r="Q1179" s="12">
        <v>15</v>
      </c>
      <c r="R1179" s="13">
        <v>78.83</v>
      </c>
      <c r="S1179" s="13">
        <v>513.72</v>
      </c>
      <c r="T1179" s="13">
        <v>389.28</v>
      </c>
      <c r="U1179" s="13">
        <v>124.44</v>
      </c>
      <c r="V1179" s="12" t="s">
        <v>133</v>
      </c>
      <c r="W1179" s="12" t="s">
        <v>24</v>
      </c>
      <c r="X1179" s="12" t="s">
        <v>25</v>
      </c>
      <c r="Y1179" s="12" t="s">
        <v>2082</v>
      </c>
      <c r="Z1179" s="12" t="s">
        <v>27</v>
      </c>
    </row>
    <row r="1180" spans="1:26" x14ac:dyDescent="0.3">
      <c r="A1180" s="14" t="s">
        <v>4169</v>
      </c>
      <c r="B1180" s="15">
        <v>45823</v>
      </c>
      <c r="C1180" s="16" t="s">
        <v>702</v>
      </c>
      <c r="D1180" s="16" t="str">
        <f>_xlfn.XLOOKUP(Sales_Transactions!$C1180,Customer!$A$2:$A$701,Customer!$B$2:$B$701,"Missing")</f>
        <v>Deepa Achari</v>
      </c>
      <c r="E1180" s="38" t="str">
        <f>_xlfn.XLOOKUP(Table14[[#This Row],[Customer_ID]],Table10[Customer_ID],Table10[Membership],"Missing Membership")</f>
        <v>Bronze</v>
      </c>
      <c r="F1180" s="14" t="s">
        <v>20</v>
      </c>
      <c r="G1180" s="16" t="str">
        <f>_xlfn.XLOOKUP(Sales_Transactions!$F1180,Products!$A$2:$A$151,Products!$B$2:$B$151,"missing product")</f>
        <v>MDH Whole Spices Combo</v>
      </c>
      <c r="H1180" s="16" t="str">
        <f>_xlfn.XLOOKUP(Sales_Transactions!$F1180,Table9[Product_ID],Table9[Category],"Missing Catogory")</f>
        <v>Masala</v>
      </c>
      <c r="I1180" s="16" t="s">
        <v>148</v>
      </c>
      <c r="J1180" s="16" t="str">
        <f>_xlfn.XLOOKUP(Sales_Transactions!$I1180,Store!$A$2:$A$181,Store!$B$2:$B$181,"Missing Store")</f>
        <v>FreshMart Tiruppur Heights</v>
      </c>
      <c r="K1180" s="16" t="str">
        <f>_xlfn.XLOOKUP(Sales_Transactions!$I1180,Store!$A$2:$A$181,Store!$D$2:$D$181,"East")</f>
        <v>South</v>
      </c>
      <c r="L1180" s="16" t="s">
        <v>149</v>
      </c>
      <c r="M1180" s="16" t="s">
        <v>6130</v>
      </c>
      <c r="N1180" s="16" t="str">
        <f>_xlfn.XLOOKUP(Sales_Transactions!$L1180,Table12[Employee_ID],Table12[Department],"Missing Department")</f>
        <v>Billing</v>
      </c>
      <c r="O1180" s="16">
        <v>4</v>
      </c>
      <c r="P1180" s="17">
        <v>416.08</v>
      </c>
      <c r="Q1180" s="16">
        <v>20</v>
      </c>
      <c r="R1180" s="17">
        <v>332.86</v>
      </c>
      <c r="S1180" s="17">
        <v>1531.18</v>
      </c>
      <c r="T1180" s="17">
        <v>1278.56</v>
      </c>
      <c r="U1180" s="17">
        <v>252.62</v>
      </c>
      <c r="V1180" s="16" t="s">
        <v>133</v>
      </c>
      <c r="W1180" s="16" t="s">
        <v>24</v>
      </c>
      <c r="X1180" s="16" t="s">
        <v>55</v>
      </c>
      <c r="Y1180" s="16" t="s">
        <v>3889</v>
      </c>
      <c r="Z1180" s="16" t="s">
        <v>27</v>
      </c>
    </row>
    <row r="1181" spans="1:26" x14ac:dyDescent="0.3">
      <c r="A1181" s="10" t="s">
        <v>4185</v>
      </c>
      <c r="B1181" s="11">
        <v>46038</v>
      </c>
      <c r="C1181" s="12" t="s">
        <v>1009</v>
      </c>
      <c r="D1181" s="12" t="str">
        <f>_xlfn.XLOOKUP(Sales_Transactions!$C1181,Customer!$A$2:$A$701,Customer!$B$2:$B$701,"Missing")</f>
        <v>Sundar Venkataraman</v>
      </c>
      <c r="E1181" s="39" t="str">
        <f>_xlfn.XLOOKUP(Table14[[#This Row],[Customer_ID]],Table10[Customer_ID],Table10[Membership],"Missing Membership")</f>
        <v>Bronze</v>
      </c>
      <c r="F1181" s="10" t="s">
        <v>580</v>
      </c>
      <c r="G1181" s="12" t="str">
        <f>_xlfn.XLOOKUP(Sales_Transactions!$F1181,Products!$A$2:$A$151,Products!$B$2:$B$151,"missing product")</f>
        <v>Coca-Cola Tea 1kg</v>
      </c>
      <c r="H1181" s="12" t="str">
        <f>_xlfn.XLOOKUP(Sales_Transactions!$F1181,Table9[Product_ID],Table9[Category],"Missing Catogory")</f>
        <v>Beverages</v>
      </c>
      <c r="I1181" s="12" t="s">
        <v>703</v>
      </c>
      <c r="J1181" s="12" t="str">
        <f>_xlfn.XLOOKUP(Sales_Transactions!$I1181,Store!$A$2:$A$181,Store!$B$2:$B$181,"Missing Store")</f>
        <v>FreshMart Bengaluru Nagar</v>
      </c>
      <c r="K1181" s="12" t="str">
        <f>_xlfn.XLOOKUP(Sales_Transactions!$I1181,Store!$A$2:$A$181,Store!$D$2:$D$181,"East")</f>
        <v>South</v>
      </c>
      <c r="L1181" s="12" t="s">
        <v>864</v>
      </c>
      <c r="M1181" s="12" t="s">
        <v>6305</v>
      </c>
      <c r="N1181" s="12" t="str">
        <f>_xlfn.XLOOKUP(Sales_Transactions!$L1181,Table12[Employee_ID],Table12[Department],"Missing Department")</f>
        <v>Sales</v>
      </c>
      <c r="O1181" s="12">
        <v>4</v>
      </c>
      <c r="P1181" s="13">
        <v>139.21</v>
      </c>
      <c r="Q1181" s="12">
        <v>0</v>
      </c>
      <c r="R1181" s="13">
        <v>0</v>
      </c>
      <c r="S1181" s="13">
        <v>556.84</v>
      </c>
      <c r="T1181" s="13">
        <v>427.96</v>
      </c>
      <c r="U1181" s="13">
        <v>128.88</v>
      </c>
      <c r="V1181" s="12" t="s">
        <v>133</v>
      </c>
      <c r="W1181" s="12" t="s">
        <v>24</v>
      </c>
      <c r="X1181" s="12" t="s">
        <v>25</v>
      </c>
      <c r="Y1181" s="12" t="s">
        <v>2529</v>
      </c>
      <c r="Z1181" s="12" t="s">
        <v>49</v>
      </c>
    </row>
    <row r="1182" spans="1:26" x14ac:dyDescent="0.3">
      <c r="A1182" s="14" t="s">
        <v>4199</v>
      </c>
      <c r="B1182" s="15">
        <v>45800</v>
      </c>
      <c r="C1182" s="16" t="s">
        <v>3569</v>
      </c>
      <c r="D1182" s="16" t="str">
        <f>_xlfn.XLOOKUP(Sales_Transactions!$C1182,Customer!$A$2:$A$701,Customer!$B$2:$B$701,"Missing")</f>
        <v>Arun Menon</v>
      </c>
      <c r="E1182" s="38" t="str">
        <f>_xlfn.XLOOKUP(Table14[[#This Row],[Customer_ID]],Table10[Customer_ID],Table10[Membership],"Missing Membership")</f>
        <v>Bronze</v>
      </c>
      <c r="F1182" s="14" t="s">
        <v>425</v>
      </c>
      <c r="G1182" s="16" t="str">
        <f>_xlfn.XLOOKUP(Sales_Transactions!$F1182,Products!$A$2:$A$151,Products!$B$2:$B$151,"missing product")</f>
        <v>Organic Fresh Fresh Vegetables 200g v2</v>
      </c>
      <c r="H1182" s="16" t="str">
        <f>_xlfn.XLOOKUP(Sales_Transactions!$F1182,Table9[Product_ID],Table9[Category],"Missing Catogory")</f>
        <v>Vegetables</v>
      </c>
      <c r="I1182" s="16" t="s">
        <v>343</v>
      </c>
      <c r="J1182" s="16" t="str">
        <f>_xlfn.XLOOKUP(Sales_Transactions!$I1182,Store!$A$2:$A$181,Store!$B$2:$B$181,"Missing Store")</f>
        <v>FreshMart Mysuru Junction</v>
      </c>
      <c r="K1182" s="16" t="str">
        <f>_xlfn.XLOOKUP(Sales_Transactions!$I1182,Store!$A$2:$A$181,Store!$D$2:$D$181,"East")</f>
        <v>South</v>
      </c>
      <c r="L1182" s="16" t="s">
        <v>344</v>
      </c>
      <c r="M1182" s="16" t="s">
        <v>6340</v>
      </c>
      <c r="N1182" s="16" t="str">
        <f>_xlfn.XLOOKUP(Sales_Transactions!$L1182,Table12[Employee_ID],Table12[Department],"Missing Department")</f>
        <v>Operations</v>
      </c>
      <c r="O1182" s="16">
        <v>1</v>
      </c>
      <c r="P1182" s="17">
        <v>290.45</v>
      </c>
      <c r="Q1182" s="16">
        <v>0</v>
      </c>
      <c r="R1182" s="17">
        <v>0</v>
      </c>
      <c r="S1182" s="17">
        <v>290.45</v>
      </c>
      <c r="T1182" s="17">
        <v>237.89</v>
      </c>
      <c r="U1182" s="17">
        <v>52.56</v>
      </c>
      <c r="V1182" s="16" t="s">
        <v>133</v>
      </c>
      <c r="W1182" s="16" t="s">
        <v>24</v>
      </c>
      <c r="X1182" s="16" t="s">
        <v>33</v>
      </c>
      <c r="Y1182" s="16" t="s">
        <v>1399</v>
      </c>
      <c r="Z1182" s="16" t="s">
        <v>49</v>
      </c>
    </row>
    <row r="1183" spans="1:26" x14ac:dyDescent="0.3">
      <c r="A1183" s="10" t="s">
        <v>4202</v>
      </c>
      <c r="B1183" s="11">
        <v>45938</v>
      </c>
      <c r="C1183" s="12" t="s">
        <v>869</v>
      </c>
      <c r="D1183" s="12" t="str">
        <f>_xlfn.XLOOKUP(Sales_Transactions!$C1183,Customer!$A$2:$A$701,Customer!$B$2:$B$701,"Missing")</f>
        <v>Gopal Naidu</v>
      </c>
      <c r="E1183" s="39" t="str">
        <f>_xlfn.XLOOKUP(Table14[[#This Row],[Customer_ID]],Table10[Customer_ID],Table10[Membership],"Missing Membership")</f>
        <v>Gold</v>
      </c>
      <c r="F1183" s="10" t="s">
        <v>384</v>
      </c>
      <c r="G1183" s="12" t="str">
        <f>_xlfn.XLOOKUP(Sales_Transactions!$F1183,Products!$A$2:$A$151,Products!$B$2:$B$151,"missing product")</f>
        <v>Local Farm Fresh Fruits 1kg</v>
      </c>
      <c r="H1183" s="12" t="str">
        <f>_xlfn.XLOOKUP(Sales_Transactions!$F1183,Table9[Product_ID],Table9[Category],"Missing Catogory")</f>
        <v>Fruits</v>
      </c>
      <c r="I1183" s="12" t="s">
        <v>1680</v>
      </c>
      <c r="J1183" s="12" t="str">
        <f>_xlfn.XLOOKUP(Sales_Transactions!$I1183,Store!$A$2:$A$181,Store!$B$2:$B$181,"Missing Store")</f>
        <v>FreshMart Hyderabad Market</v>
      </c>
      <c r="K1183" s="12" t="str">
        <f>_xlfn.XLOOKUP(Sales_Transactions!$I1183,Store!$A$2:$A$181,Store!$D$2:$D$181,"East")</f>
        <v>South</v>
      </c>
      <c r="L1183" s="12" t="s">
        <v>2252</v>
      </c>
      <c r="M1183" s="12" t="s">
        <v>6166</v>
      </c>
      <c r="N1183" s="12" t="str">
        <f>_xlfn.XLOOKUP(Sales_Transactions!$L1183,Table12[Employee_ID],Table12[Department],"Missing Department")</f>
        <v>Billing</v>
      </c>
      <c r="O1183" s="12">
        <v>3</v>
      </c>
      <c r="P1183" s="13">
        <v>447.63</v>
      </c>
      <c r="Q1183" s="12">
        <v>20</v>
      </c>
      <c r="R1183" s="13">
        <v>268.58</v>
      </c>
      <c r="S1183" s="13">
        <v>1074.31</v>
      </c>
      <c r="T1183" s="13">
        <v>1008.21</v>
      </c>
      <c r="U1183" s="13">
        <v>66.099999999999994</v>
      </c>
      <c r="V1183" s="12" t="s">
        <v>133</v>
      </c>
      <c r="W1183" s="12" t="s">
        <v>24</v>
      </c>
      <c r="X1183" s="12" t="s">
        <v>25</v>
      </c>
      <c r="Y1183" s="12" t="s">
        <v>2404</v>
      </c>
      <c r="Z1183" s="12" t="s">
        <v>49</v>
      </c>
    </row>
    <row r="1184" spans="1:26" x14ac:dyDescent="0.3">
      <c r="A1184" s="14" t="s">
        <v>4204</v>
      </c>
      <c r="B1184" s="15">
        <v>46107</v>
      </c>
      <c r="C1184" s="16" t="s">
        <v>695</v>
      </c>
      <c r="D1184" s="16" t="str">
        <f>_xlfn.XLOOKUP(Sales_Transactions!$C1184,Customer!$A$2:$A$701,Customer!$B$2:$B$701,"Missing")</f>
        <v>Thenmozhi Naicker</v>
      </c>
      <c r="E1184" s="38" t="str">
        <f>_xlfn.XLOOKUP(Table14[[#This Row],[Customer_ID]],Table10[Customer_ID],Table10[Membership],"Missing Membership")</f>
        <v>Gold</v>
      </c>
      <c r="F1184" s="14" t="s">
        <v>231</v>
      </c>
      <c r="G1184" s="16" t="str">
        <f>_xlfn.XLOOKUP(Sales_Transactions!$F1184,Products!$A$2:$A$151,Products!$B$2:$B$151,"missing product")</f>
        <v>Cadbury Chips 1kg</v>
      </c>
      <c r="H1184" s="16" t="str">
        <f>_xlfn.XLOOKUP(Sales_Transactions!$F1184,Table9[Product_ID],Table9[Category],"Missing Catogory")</f>
        <v>Snacks</v>
      </c>
      <c r="I1184" s="16" t="s">
        <v>4613</v>
      </c>
      <c r="J1184" s="16" t="str">
        <f>_xlfn.XLOOKUP(Sales_Transactions!$I1184,Store!$A$2:$A$181,Store!$B$2:$B$181,"Missing Store")</f>
        <v>Missing Store</v>
      </c>
      <c r="K1184" s="16" t="str">
        <f>_xlfn.XLOOKUP(Sales_Transactions!$I1184,Store!$A$2:$A$181,Store!$D$2:$D$181,"East")</f>
        <v>East</v>
      </c>
      <c r="L1184" s="16" t="s">
        <v>1222</v>
      </c>
      <c r="M1184" s="16" t="s">
        <v>6253</v>
      </c>
      <c r="N1184" s="16" t="str">
        <f>_xlfn.XLOOKUP(Sales_Transactions!$L1184,Table12[Employee_ID],Table12[Department],"Missing Department")</f>
        <v>Cashier</v>
      </c>
      <c r="O1184" s="16">
        <v>3</v>
      </c>
      <c r="P1184" s="17">
        <v>465.22</v>
      </c>
      <c r="Q1184" s="16">
        <v>0</v>
      </c>
      <c r="R1184" s="17">
        <v>0</v>
      </c>
      <c r="S1184" s="17">
        <v>1395.66</v>
      </c>
      <c r="T1184" s="17">
        <v>926.82</v>
      </c>
      <c r="U1184" s="17">
        <v>468.84</v>
      </c>
      <c r="V1184" s="16" t="s">
        <v>133</v>
      </c>
      <c r="W1184" s="16" t="s">
        <v>24</v>
      </c>
      <c r="X1184" s="16" t="s">
        <v>25</v>
      </c>
      <c r="Y1184" s="16" t="s">
        <v>1270</v>
      </c>
      <c r="Z1184" s="16" t="s">
        <v>49</v>
      </c>
    </row>
    <row r="1185" spans="1:26" x14ac:dyDescent="0.3">
      <c r="A1185" s="10" t="s">
        <v>4209</v>
      </c>
      <c r="B1185" s="11">
        <v>46004</v>
      </c>
      <c r="C1185" s="12" t="s">
        <v>2001</v>
      </c>
      <c r="D1185" s="12" t="str">
        <f>_xlfn.XLOOKUP(Sales_Transactions!$C1185,Customer!$A$2:$A$701,Customer!$B$2:$B$701,"Missing")</f>
        <v>Thenmozhi Menon</v>
      </c>
      <c r="E1185" s="39" t="str">
        <f>_xlfn.XLOOKUP(Table14[[#This Row],[Customer_ID]],Table10[Customer_ID],Table10[Membership],"Missing Membership")</f>
        <v>Silver</v>
      </c>
      <c r="F1185" s="10" t="s">
        <v>186</v>
      </c>
      <c r="G1185" s="12" t="str">
        <f>_xlfn.XLOOKUP(Sales_Transactions!$F1185,Products!$A$2:$A$151,Products!$B$2:$B$151,"missing product")</f>
        <v>Bisleri Soft Drinks 2kg</v>
      </c>
      <c r="H1185" s="12" t="str">
        <f>_xlfn.XLOOKUP(Sales_Transactions!$F1185,Table9[Product_ID],Table9[Category],"Missing Catogory")</f>
        <v>Beverages</v>
      </c>
      <c r="I1185" s="12" t="s">
        <v>395</v>
      </c>
      <c r="J1185" s="12" t="str">
        <f>_xlfn.XLOOKUP(Sales_Transactions!$I1185,Store!$A$2:$A$181,Store!$B$2:$B$181,"Missing Store")</f>
        <v>FreshMart Mumbai Enclave</v>
      </c>
      <c r="K1185" s="12" t="str">
        <f>_xlfn.XLOOKUP(Sales_Transactions!$I1185,Store!$A$2:$A$181,Store!$D$2:$D$181,"East")</f>
        <v>West</v>
      </c>
      <c r="L1185" s="12" t="s">
        <v>4210</v>
      </c>
      <c r="M1185" s="12" t="s">
        <v>6273</v>
      </c>
      <c r="N1185" s="12" t="str">
        <f>_xlfn.XLOOKUP(Sales_Transactions!$L1185,Table12[Employee_ID],Table12[Department],"Missing Department")</f>
        <v>Store Manager</v>
      </c>
      <c r="O1185" s="12">
        <v>1</v>
      </c>
      <c r="P1185" s="13">
        <v>217.42</v>
      </c>
      <c r="Q1185" s="12">
        <v>0</v>
      </c>
      <c r="R1185" s="13">
        <v>0</v>
      </c>
      <c r="S1185" s="13">
        <v>250.03</v>
      </c>
      <c r="T1185" s="13">
        <v>177.03</v>
      </c>
      <c r="U1185" s="13">
        <v>73</v>
      </c>
      <c r="V1185" s="12" t="s">
        <v>133</v>
      </c>
      <c r="W1185" s="12" t="s">
        <v>24</v>
      </c>
      <c r="X1185" s="12" t="s">
        <v>25</v>
      </c>
      <c r="Y1185" s="12" t="s">
        <v>796</v>
      </c>
      <c r="Z1185" s="12" t="s">
        <v>27</v>
      </c>
    </row>
    <row r="1186" spans="1:26" x14ac:dyDescent="0.3">
      <c r="A1186" s="14" t="s">
        <v>4214</v>
      </c>
      <c r="B1186" s="15">
        <v>46097</v>
      </c>
      <c r="C1186" s="16" t="s">
        <v>1944</v>
      </c>
      <c r="D1186" s="16" t="str">
        <f>_xlfn.XLOOKUP(Sales_Transactions!$C1186,Customer!$A$2:$A$701,Customer!$B$2:$B$701,"Missing")</f>
        <v>Jaya Naicker</v>
      </c>
      <c r="E1186" s="38" t="str">
        <f>_xlfn.XLOOKUP(Table14[[#This Row],[Customer_ID]],Table10[Customer_ID],Table10[Membership],"Missing Membership")</f>
        <v>Gold</v>
      </c>
      <c r="F1186" s="14" t="s">
        <v>326</v>
      </c>
      <c r="G1186" s="16" t="str">
        <f>_xlfn.XLOOKUP(Sales_Transactions!$F1186,Products!$A$2:$A$151,Products!$B$2:$B$151,"missing product")</f>
        <v>Local Farm Fresh Vegetables 200g v2</v>
      </c>
      <c r="H1186" s="16" t="str">
        <f>_xlfn.XLOOKUP(Sales_Transactions!$F1186,Table9[Product_ID],Table9[Category],"Missing Catogory")</f>
        <v>Vegetables</v>
      </c>
      <c r="I1186" s="16" t="s">
        <v>2220</v>
      </c>
      <c r="J1186" s="16" t="str">
        <f>_xlfn.XLOOKUP(Sales_Transactions!$I1186,Store!$A$2:$A$181,Store!$B$2:$B$181,"Missing Store")</f>
        <v>FreshMart Chandigarh Hub</v>
      </c>
      <c r="K1186" s="16" t="str">
        <f>_xlfn.XLOOKUP(Sales_Transactions!$I1186,Store!$A$2:$A$181,Store!$D$2:$D$181,"East")</f>
        <v>North</v>
      </c>
      <c r="L1186" s="16" t="s">
        <v>1100</v>
      </c>
      <c r="M1186" s="16" t="s">
        <v>6409</v>
      </c>
      <c r="N1186" s="16" t="str">
        <f>_xlfn.XLOOKUP(Sales_Transactions!$L1186,Table12[Employee_ID],Table12[Department],"Missing Department")</f>
        <v>Inventory</v>
      </c>
      <c r="O1186" s="16">
        <v>6</v>
      </c>
      <c r="P1186" s="17">
        <v>421.98</v>
      </c>
      <c r="Q1186" s="16">
        <v>15</v>
      </c>
      <c r="R1186" s="17">
        <v>379.78</v>
      </c>
      <c r="S1186" s="17">
        <v>2152.1</v>
      </c>
      <c r="T1186" s="17">
        <v>2045.4</v>
      </c>
      <c r="U1186" s="17">
        <v>106.7</v>
      </c>
      <c r="V1186" s="16" t="s">
        <v>133</v>
      </c>
      <c r="W1186" s="16" t="s">
        <v>24</v>
      </c>
      <c r="X1186" s="16" t="s">
        <v>25</v>
      </c>
      <c r="Y1186" s="16" t="s">
        <v>1813</v>
      </c>
      <c r="Z1186" s="16" t="s">
        <v>49</v>
      </c>
    </row>
    <row r="1187" spans="1:26" x14ac:dyDescent="0.3">
      <c r="A1187" s="10" t="s">
        <v>4240</v>
      </c>
      <c r="B1187" s="11">
        <v>45963</v>
      </c>
      <c r="C1187" s="12" t="s">
        <v>4241</v>
      </c>
      <c r="D1187" s="12" t="str">
        <f>_xlfn.XLOOKUP(Sales_Transactions!$C1187,Customer!$A$2:$A$701,Customer!$B$2:$B$701,"Missing")</f>
        <v>Manoj Naidu</v>
      </c>
      <c r="E1187" s="39" t="str">
        <f>_xlfn.XLOOKUP(Table14[[#This Row],[Customer_ID]],Table10[Customer_ID],Table10[Membership],"Missing Membership")</f>
        <v>Bronze</v>
      </c>
      <c r="F1187" s="10" t="s">
        <v>1676</v>
      </c>
      <c r="G1187" s="12" t="str">
        <f>_xlfn.XLOOKUP(Sales_Transactions!$F1187,Products!$A$2:$A$151,Products!$B$2:$B$151,"missing product")</f>
        <v>Amul Butter 1L</v>
      </c>
      <c r="H1187" s="12" t="str">
        <f>_xlfn.XLOOKUP(Sales_Transactions!$F1187,Table9[Product_ID],Table9[Category],"Missing Catogory")</f>
        <v>Dairy</v>
      </c>
      <c r="I1187" s="12" t="s">
        <v>770</v>
      </c>
      <c r="J1187" s="12" t="str">
        <f>_xlfn.XLOOKUP(Sales_Transactions!$I1187,Store!$A$2:$A$181,Store!$B$2:$B$181,"Missing Store")</f>
        <v>FreshMart Tiruppur Bypass</v>
      </c>
      <c r="K1187" s="12" t="str">
        <f>_xlfn.XLOOKUP(Sales_Transactions!$I1187,Store!$A$2:$A$181,Store!$D$2:$D$181,"East")</f>
        <v>South</v>
      </c>
      <c r="L1187" s="12" t="s">
        <v>567</v>
      </c>
      <c r="M1187" s="12" t="s">
        <v>6172</v>
      </c>
      <c r="N1187" s="12" t="str">
        <f>_xlfn.XLOOKUP(Sales_Transactions!$L1187,Table12[Employee_ID],Table12[Department],"Missing Department")</f>
        <v>Sales</v>
      </c>
      <c r="O1187" s="12">
        <v>1</v>
      </c>
      <c r="P1187" s="13">
        <v>342.27</v>
      </c>
      <c r="Q1187" s="12">
        <v>0</v>
      </c>
      <c r="R1187" s="13">
        <v>0</v>
      </c>
      <c r="S1187" s="13">
        <v>393.61</v>
      </c>
      <c r="T1187" s="13">
        <v>266.10000000000002</v>
      </c>
      <c r="U1187" s="13">
        <v>127.51</v>
      </c>
      <c r="V1187" s="12" t="s">
        <v>133</v>
      </c>
      <c r="W1187" s="12" t="s">
        <v>24</v>
      </c>
      <c r="X1187" s="12" t="s">
        <v>25</v>
      </c>
      <c r="Y1187" s="12" t="s">
        <v>796</v>
      </c>
      <c r="Z1187" s="12" t="s">
        <v>27</v>
      </c>
    </row>
    <row r="1188" spans="1:26" x14ac:dyDescent="0.3">
      <c r="A1188" s="14" t="s">
        <v>4248</v>
      </c>
      <c r="B1188" s="15">
        <v>46074</v>
      </c>
      <c r="C1188" s="16" t="s">
        <v>3095</v>
      </c>
      <c r="D1188" s="16" t="str">
        <f>_xlfn.XLOOKUP(Sales_Transactions!$C1188,Customer!$A$2:$A$701,Customer!$B$2:$B$701,"Missing")</f>
        <v>Mani Nair</v>
      </c>
      <c r="E1188" s="38" t="str">
        <f>_xlfn.XLOOKUP(Table14[[#This Row],[Customer_ID]],Table10[Customer_ID],Table10[Membership],"Missing Membership")</f>
        <v>Bronze</v>
      </c>
      <c r="F1188" s="14" t="s">
        <v>944</v>
      </c>
      <c r="G1188" s="16" t="str">
        <f>_xlfn.XLOOKUP(Sales_Transactions!$F1188,Products!$A$2:$A$151,Products!$B$2:$B$151,"missing product")</f>
        <v>Cadbury Namkeen Combo</v>
      </c>
      <c r="H1188" s="16" t="str">
        <f>_xlfn.XLOOKUP(Sales_Transactions!$F1188,Table9[Product_ID],Table9[Category],"Missing Catogory")</f>
        <v>Snacks</v>
      </c>
      <c r="I1188" s="16" t="s">
        <v>1031</v>
      </c>
      <c r="J1188" s="16" t="str">
        <f>_xlfn.XLOOKUP(Sales_Transactions!$I1188,Store!$A$2:$A$181,Store!$B$2:$B$181,"Missing Store")</f>
        <v>FreshMart Bengaluru Enclave</v>
      </c>
      <c r="K1188" s="16" t="str">
        <f>_xlfn.XLOOKUP(Sales_Transactions!$I1188,Store!$A$2:$A$181,Store!$D$2:$D$181,"East")</f>
        <v>South</v>
      </c>
      <c r="L1188" s="16" t="s">
        <v>1791</v>
      </c>
      <c r="M1188" s="16" t="s">
        <v>5699</v>
      </c>
      <c r="N1188" s="16" t="str">
        <f>_xlfn.XLOOKUP(Sales_Transactions!$L1188,Table12[Employee_ID],Table12[Department],"Missing Department")</f>
        <v>Cashier</v>
      </c>
      <c r="O1188" s="16">
        <v>4</v>
      </c>
      <c r="P1188" s="17">
        <v>333.54</v>
      </c>
      <c r="Q1188" s="16">
        <v>10</v>
      </c>
      <c r="R1188" s="17">
        <v>133.41999999999999</v>
      </c>
      <c r="S1188" s="17">
        <v>1380.85</v>
      </c>
      <c r="T1188" s="17">
        <v>953.72</v>
      </c>
      <c r="U1188" s="17">
        <v>427.13</v>
      </c>
      <c r="V1188" s="16" t="s">
        <v>133</v>
      </c>
      <c r="W1188" s="16" t="s">
        <v>24</v>
      </c>
      <c r="X1188" s="16" t="s">
        <v>25</v>
      </c>
      <c r="Y1188" s="16" t="s">
        <v>1882</v>
      </c>
      <c r="Z1188" s="16" t="s">
        <v>27</v>
      </c>
    </row>
    <row r="1189" spans="1:26" x14ac:dyDescent="0.3">
      <c r="A1189" s="10" t="s">
        <v>4253</v>
      </c>
      <c r="B1189" s="11">
        <v>45961</v>
      </c>
      <c r="C1189" s="12" t="s">
        <v>1418</v>
      </c>
      <c r="D1189" s="12" t="str">
        <f>_xlfn.XLOOKUP(Sales_Transactions!$C1189,Customer!$A$2:$A$701,Customer!$B$2:$B$701,"Missing")</f>
        <v>Yogesh Sharma</v>
      </c>
      <c r="E1189" s="39" t="str">
        <f>_xlfn.XLOOKUP(Table14[[#This Row],[Customer_ID]],Table10[Customer_ID],Table10[Membership],"Missing Membership")</f>
        <v>Silver</v>
      </c>
      <c r="F1189" s="10" t="s">
        <v>226</v>
      </c>
      <c r="G1189" s="12" t="str">
        <f>_xlfn.XLOOKUP(Sales_Transactions!$F1189,Products!$A$2:$A$151,Products!$B$2:$B$151,"missing product")</f>
        <v>Colgate Shampoo Combo</v>
      </c>
      <c r="H1189" s="12" t="str">
        <f>_xlfn.XLOOKUP(Sales_Transactions!$F1189,Table9[Product_ID],Table9[Category],"Missing Catogory")</f>
        <v>Personal Care</v>
      </c>
      <c r="I1189" s="12" t="s">
        <v>518</v>
      </c>
      <c r="J1189" s="12" t="str">
        <f>_xlfn.XLOOKUP(Sales_Transactions!$I1189,Store!$A$2:$A$181,Store!$B$2:$B$181,"Missing Store")</f>
        <v>FreshMart Nagpur Central</v>
      </c>
      <c r="K1189" s="12" t="str">
        <f>_xlfn.XLOOKUP(Sales_Transactions!$I1189,Store!$A$2:$A$181,Store!$D$2:$D$181,"East")</f>
        <v>West</v>
      </c>
      <c r="L1189" s="12" t="s">
        <v>519</v>
      </c>
      <c r="M1189" s="12" t="s">
        <v>5333</v>
      </c>
      <c r="N1189" s="12" t="str">
        <f>_xlfn.XLOOKUP(Sales_Transactions!$L1189,Table12[Employee_ID],Table12[Department],"Missing Department")</f>
        <v>Sales</v>
      </c>
      <c r="O1189" s="12">
        <v>1</v>
      </c>
      <c r="P1189" s="13">
        <v>318.62</v>
      </c>
      <c r="Q1189" s="12">
        <v>0</v>
      </c>
      <c r="R1189" s="13">
        <v>0</v>
      </c>
      <c r="S1189" s="13">
        <v>318.62</v>
      </c>
      <c r="T1189" s="13">
        <v>221.72</v>
      </c>
      <c r="U1189" s="13">
        <v>96.9</v>
      </c>
      <c r="V1189" s="12" t="s">
        <v>133</v>
      </c>
      <c r="W1189" s="12" t="s">
        <v>24</v>
      </c>
      <c r="X1189" s="12" t="s">
        <v>55</v>
      </c>
      <c r="Y1189" s="12" t="s">
        <v>2294</v>
      </c>
      <c r="Z1189" s="12" t="s">
        <v>49</v>
      </c>
    </row>
    <row r="1190" spans="1:26" x14ac:dyDescent="0.3">
      <c r="A1190" s="14" t="s">
        <v>4254</v>
      </c>
      <c r="B1190" s="15">
        <v>45911</v>
      </c>
      <c r="C1190" s="16" t="s">
        <v>931</v>
      </c>
      <c r="D1190" s="16" t="str">
        <f>_xlfn.XLOOKUP(Sales_Transactions!$C1190,Customer!$A$2:$A$701,Customer!$B$2:$B$701,"Missing")</f>
        <v>Hemalatha Balan</v>
      </c>
      <c r="E1190" s="38" t="str">
        <f>_xlfn.XLOOKUP(Table14[[#This Row],[Customer_ID]],Table10[Customer_ID],Table10[Membership],"Missing Membership")</f>
        <v>Gold</v>
      </c>
      <c r="F1190" s="14" t="s">
        <v>389</v>
      </c>
      <c r="G1190" s="16" t="str">
        <f>_xlfn.XLOOKUP(Sales_Transactions!$F1190,Products!$A$2:$A$151,Products!$B$2:$B$151,"missing product")</f>
        <v>Organic Fresh Fresh Vegetables 250ml</v>
      </c>
      <c r="H1190" s="16" t="str">
        <f>_xlfn.XLOOKUP(Sales_Transactions!$F1190,Table9[Product_ID],Table9[Category],"Missing Catogory")</f>
        <v>Vegetables</v>
      </c>
      <c r="I1190" s="16" t="s">
        <v>1901</v>
      </c>
      <c r="J1190" s="16" t="str">
        <f>_xlfn.XLOOKUP(Sales_Transactions!$I1190,Store!$A$2:$A$181,Store!$B$2:$B$181,"Missing Store")</f>
        <v>FreshMart Ahmedabad Heights</v>
      </c>
      <c r="K1190" s="16" t="str">
        <f>_xlfn.XLOOKUP(Sales_Transactions!$I1190,Store!$A$2:$A$181,Store!$D$2:$D$181,"East")</f>
        <v>West</v>
      </c>
      <c r="L1190" s="16" t="s">
        <v>276</v>
      </c>
      <c r="M1190" s="16" t="s">
        <v>4860</v>
      </c>
      <c r="N1190" s="16" t="str">
        <f>_xlfn.XLOOKUP(Sales_Transactions!$L1190,Table12[Employee_ID],Table12[Department],"Missing Department")</f>
        <v>Billing</v>
      </c>
      <c r="O1190" s="16">
        <v>3</v>
      </c>
      <c r="P1190" s="17">
        <v>93.33</v>
      </c>
      <c r="Q1190" s="16">
        <v>10</v>
      </c>
      <c r="R1190" s="17">
        <v>28</v>
      </c>
      <c r="S1190" s="17">
        <v>251.99</v>
      </c>
      <c r="T1190" s="17">
        <v>207.27</v>
      </c>
      <c r="U1190" s="17">
        <v>44.72</v>
      </c>
      <c r="V1190" s="16" t="s">
        <v>133</v>
      </c>
      <c r="W1190" s="16" t="s">
        <v>24</v>
      </c>
      <c r="X1190" s="16" t="s">
        <v>55</v>
      </c>
      <c r="Y1190" s="16" t="s">
        <v>1365</v>
      </c>
      <c r="Z1190" s="16" t="s">
        <v>49</v>
      </c>
    </row>
    <row r="1191" spans="1:26" x14ac:dyDescent="0.3">
      <c r="A1191" s="10" t="s">
        <v>4269</v>
      </c>
      <c r="B1191" s="11">
        <v>45878</v>
      </c>
      <c r="C1191" s="12" t="s">
        <v>3278</v>
      </c>
      <c r="D1191" s="12" t="str">
        <f>_xlfn.XLOOKUP(Sales_Transactions!$C1191,Customer!$A$2:$A$701,Customer!$B$2:$B$701,"Missing")</f>
        <v>Prasath Varma</v>
      </c>
      <c r="E1191" s="39" t="str">
        <f>_xlfn.XLOOKUP(Table14[[#This Row],[Customer_ID]],Table10[Customer_ID],Table10[Membership],"Missing Membership")</f>
        <v>Silver</v>
      </c>
      <c r="F1191" s="10" t="s">
        <v>124</v>
      </c>
      <c r="G1191" s="12" t="str">
        <f>_xlfn.XLOOKUP(Sales_Transactions!$F1191,Products!$A$2:$A$151,Products!$B$2:$B$151,"missing product")</f>
        <v>Aavin Milk Pack</v>
      </c>
      <c r="H1191" s="12" t="str">
        <f>_xlfn.XLOOKUP(Sales_Transactions!$F1191,Table9[Product_ID],Table9[Category],"Missing Catogory")</f>
        <v>Dairy</v>
      </c>
      <c r="I1191" s="12" t="s">
        <v>285</v>
      </c>
      <c r="J1191" s="12" t="str">
        <f>_xlfn.XLOOKUP(Sales_Transactions!$I1191,Store!$A$2:$A$181,Store!$B$2:$B$181,"Missing Store")</f>
        <v>FreshMart Erode Colony</v>
      </c>
      <c r="K1191" s="12" t="str">
        <f>_xlfn.XLOOKUP(Sales_Transactions!$I1191,Store!$A$2:$A$181,Store!$D$2:$D$181,"East")</f>
        <v>South</v>
      </c>
      <c r="L1191" s="12" t="s">
        <v>286</v>
      </c>
      <c r="M1191" s="12" t="s">
        <v>6289</v>
      </c>
      <c r="N1191" s="12" t="str">
        <f>_xlfn.XLOOKUP(Sales_Transactions!$L1191,Table12[Employee_ID],Table12[Department],"Missing Department")</f>
        <v>Inventory</v>
      </c>
      <c r="O1191" s="12">
        <v>3</v>
      </c>
      <c r="P1191" s="13">
        <v>397.22</v>
      </c>
      <c r="Q1191" s="12">
        <v>10</v>
      </c>
      <c r="R1191" s="13">
        <v>119.17</v>
      </c>
      <c r="S1191" s="13">
        <v>1233.3599999999999</v>
      </c>
      <c r="T1191" s="13">
        <v>958.11</v>
      </c>
      <c r="U1191" s="13">
        <v>275.25</v>
      </c>
      <c r="V1191" s="12" t="s">
        <v>133</v>
      </c>
      <c r="W1191" s="12" t="s">
        <v>24</v>
      </c>
      <c r="X1191" s="12" t="s">
        <v>55</v>
      </c>
      <c r="Y1191" s="12" t="s">
        <v>1636</v>
      </c>
      <c r="Z1191" s="12" t="s">
        <v>27</v>
      </c>
    </row>
    <row r="1192" spans="1:26" x14ac:dyDescent="0.3">
      <c r="A1192" s="14" t="s">
        <v>4274</v>
      </c>
      <c r="B1192" s="15">
        <v>45750</v>
      </c>
      <c r="C1192" s="16" t="s">
        <v>169</v>
      </c>
      <c r="D1192" s="16" t="str">
        <f>_xlfn.XLOOKUP(Sales_Transactions!$C1192,Customer!$A$2:$A$701,Customer!$B$2:$B$701,"Missing")</f>
        <v>Kamala Iyer</v>
      </c>
      <c r="E1192" s="38" t="str">
        <f>_xlfn.XLOOKUP(Table14[[#This Row],[Customer_ID]],Table10[Customer_ID],Table10[Membership],"Missing Membership")</f>
        <v>Silver</v>
      </c>
      <c r="F1192" s="14" t="s">
        <v>237</v>
      </c>
      <c r="G1192" s="16" t="str">
        <f>_xlfn.XLOOKUP(Sales_Transactions!$F1192,Products!$A$2:$A$151,Products!$B$2:$B$151,"missing product")</f>
        <v>Harvest Gold Rusk 1kg</v>
      </c>
      <c r="H1192" s="16" t="str">
        <f>_xlfn.XLOOKUP(Sales_Transactions!$F1192,Table9[Product_ID],Table9[Category],"Missing Catogory")</f>
        <v>Bakery</v>
      </c>
      <c r="I1192" s="16" t="s">
        <v>2474</v>
      </c>
      <c r="J1192" s="16" t="str">
        <f>_xlfn.XLOOKUP(Sales_Transactions!$I1192,Store!$A$2:$A$181,Store!$B$2:$B$181,"Missing Store")</f>
        <v>FreshMart Ahmedabad Square</v>
      </c>
      <c r="K1192" s="16" t="str">
        <f>_xlfn.XLOOKUP(Sales_Transactions!$I1192,Store!$A$2:$A$181,Store!$D$2:$D$181,"East")</f>
        <v>West</v>
      </c>
      <c r="L1192" s="16" t="s">
        <v>1877</v>
      </c>
      <c r="M1192" s="16" t="s">
        <v>6190</v>
      </c>
      <c r="N1192" s="16" t="str">
        <f>_xlfn.XLOOKUP(Sales_Transactions!$L1192,Table12[Employee_ID],Table12[Department],"Missing Department")</f>
        <v>Sales</v>
      </c>
      <c r="O1192" s="16">
        <v>1</v>
      </c>
      <c r="P1192" s="17">
        <v>541.35</v>
      </c>
      <c r="Q1192" s="16">
        <v>10</v>
      </c>
      <c r="R1192" s="17">
        <v>54.13</v>
      </c>
      <c r="S1192" s="17">
        <v>487.22</v>
      </c>
      <c r="T1192" s="17">
        <v>336.4</v>
      </c>
      <c r="U1192" s="17">
        <v>150.82</v>
      </c>
      <c r="V1192" s="16" t="s">
        <v>133</v>
      </c>
      <c r="W1192" s="16" t="s">
        <v>24</v>
      </c>
      <c r="X1192" s="16" t="s">
        <v>25</v>
      </c>
      <c r="Y1192" s="16" t="s">
        <v>1770</v>
      </c>
      <c r="Z1192" s="16" t="s">
        <v>49</v>
      </c>
    </row>
    <row r="1193" spans="1:26" x14ac:dyDescent="0.3">
      <c r="A1193" s="10" t="s">
        <v>4275</v>
      </c>
      <c r="B1193" s="11">
        <v>45802</v>
      </c>
      <c r="C1193" s="12" t="s">
        <v>749</v>
      </c>
      <c r="D1193" s="12" t="str">
        <f>_xlfn.XLOOKUP(Sales_Transactions!$C1193,Customer!$A$2:$A$701,Customer!$B$2:$B$701,"Missing")</f>
        <v>Banu Venkataraman</v>
      </c>
      <c r="E1193" s="39" t="str">
        <f>_xlfn.XLOOKUP(Table14[[#This Row],[Customer_ID]],Table10[Customer_ID],Table10[Membership],"Missing Membership")</f>
        <v>Gold</v>
      </c>
      <c r="F1193" s="10" t="s">
        <v>147</v>
      </c>
      <c r="G1193" s="12" t="str">
        <f>_xlfn.XLOOKUP(Sales_Transactions!$F1193,Products!$A$2:$A$151,Products!$B$2:$B$151,"missing product")</f>
        <v>Pepsi Tea 200g</v>
      </c>
      <c r="H1193" s="12" t="str">
        <f>_xlfn.XLOOKUP(Sales_Transactions!$F1193,Table9[Product_ID],Table9[Category],"Missing Catogory")</f>
        <v>Beverages</v>
      </c>
      <c r="I1193" s="12" t="s">
        <v>968</v>
      </c>
      <c r="J1193" s="12" t="str">
        <f>_xlfn.XLOOKUP(Sales_Transactions!$I1193,Store!$A$2:$A$181,Store!$B$2:$B$181,"Missing Store")</f>
        <v>FreshMart Kanpur Gardens</v>
      </c>
      <c r="K1193" s="12" t="str">
        <f>_xlfn.XLOOKUP(Sales_Transactions!$I1193,Store!$A$2:$A$181,Store!$D$2:$D$181,"East")</f>
        <v>North</v>
      </c>
      <c r="L1193" s="12" t="s">
        <v>1194</v>
      </c>
      <c r="M1193" s="12" t="s">
        <v>6298</v>
      </c>
      <c r="N1193" s="12" t="str">
        <f>_xlfn.XLOOKUP(Sales_Transactions!$L1193,Table12[Employee_ID],Table12[Department],"Missing Department")</f>
        <v>Operations</v>
      </c>
      <c r="O1193" s="12">
        <v>8</v>
      </c>
      <c r="P1193" s="13">
        <v>343.55</v>
      </c>
      <c r="Q1193" s="12">
        <v>0</v>
      </c>
      <c r="R1193" s="13">
        <v>0</v>
      </c>
      <c r="S1193" s="13">
        <v>3160.66</v>
      </c>
      <c r="T1193" s="13">
        <v>2089.7600000000002</v>
      </c>
      <c r="U1193" s="13">
        <v>1070.9000000000001</v>
      </c>
      <c r="V1193" s="12" t="s">
        <v>133</v>
      </c>
      <c r="W1193" s="12" t="s">
        <v>24</v>
      </c>
      <c r="X1193" s="12" t="s">
        <v>25</v>
      </c>
      <c r="Y1193" s="12" t="s">
        <v>1445</v>
      </c>
      <c r="Z1193" s="12" t="s">
        <v>27</v>
      </c>
    </row>
    <row r="1194" spans="1:26" x14ac:dyDescent="0.3">
      <c r="A1194" s="14" t="s">
        <v>4278</v>
      </c>
      <c r="B1194" s="15">
        <v>45823</v>
      </c>
      <c r="C1194" s="16" t="s">
        <v>3909</v>
      </c>
      <c r="D1194" s="16" t="str">
        <f>_xlfn.XLOOKUP(Sales_Transactions!$C1194,Customer!$A$2:$A$701,Customer!$B$2:$B$701,"Missing")</f>
        <v>Jagan Reddy</v>
      </c>
      <c r="E1194" s="38" t="str">
        <f>_xlfn.XLOOKUP(Table14[[#This Row],[Customer_ID]],Table10[Customer_ID],Table10[Membership],"Missing Membership")</f>
        <v>Bronze</v>
      </c>
      <c r="F1194" s="14" t="s">
        <v>529</v>
      </c>
      <c r="G1194" s="16" t="str">
        <f>_xlfn.XLOOKUP(Sales_Transactions!$F1194,Products!$A$2:$A$151,Products!$B$2:$B$151,"missing product")</f>
        <v>Cadbury Biscuits Pack</v>
      </c>
      <c r="H1194" s="16" t="str">
        <f>_xlfn.XLOOKUP(Sales_Transactions!$F1194,Table9[Product_ID],Table9[Category],"Missing Catogory")</f>
        <v>Snacks</v>
      </c>
      <c r="I1194" s="16" t="s">
        <v>1246</v>
      </c>
      <c r="J1194" s="16" t="str">
        <f>_xlfn.XLOOKUP(Sales_Transactions!$I1194,Store!$A$2:$A$181,Store!$B$2:$B$181,"Missing Store")</f>
        <v>FreshMart Bengaluru Junction</v>
      </c>
      <c r="K1194" s="16" t="str">
        <f>_xlfn.XLOOKUP(Sales_Transactions!$I1194,Store!$A$2:$A$181,Store!$D$2:$D$181,"East")</f>
        <v>South</v>
      </c>
      <c r="L1194" s="16" t="s">
        <v>473</v>
      </c>
      <c r="M1194" s="16" t="s">
        <v>6258</v>
      </c>
      <c r="N1194" s="16" t="str">
        <f>_xlfn.XLOOKUP(Sales_Transactions!$L1194,Table12[Employee_ID],Table12[Department],"Missing Department")</f>
        <v>Cashier</v>
      </c>
      <c r="O1194" s="16">
        <v>4</v>
      </c>
      <c r="P1194" s="17">
        <v>125.15</v>
      </c>
      <c r="Q1194" s="16">
        <v>20</v>
      </c>
      <c r="R1194" s="17">
        <v>100.12</v>
      </c>
      <c r="S1194" s="17">
        <v>460.55</v>
      </c>
      <c r="T1194" s="17">
        <v>382.8</v>
      </c>
      <c r="U1194" s="17">
        <v>77.75</v>
      </c>
      <c r="V1194" s="16" t="s">
        <v>133</v>
      </c>
      <c r="W1194" s="16" t="s">
        <v>24</v>
      </c>
      <c r="X1194" s="16" t="s">
        <v>55</v>
      </c>
      <c r="Y1194" s="16" t="s">
        <v>1457</v>
      </c>
      <c r="Z1194" s="16" t="s">
        <v>27</v>
      </c>
    </row>
    <row r="1195" spans="1:26" x14ac:dyDescent="0.3">
      <c r="A1195" s="10" t="s">
        <v>4286</v>
      </c>
      <c r="B1195" s="11">
        <v>46011</v>
      </c>
      <c r="C1195" s="12" t="s">
        <v>2029</v>
      </c>
      <c r="D1195" s="12" t="str">
        <f>_xlfn.XLOOKUP(Sales_Transactions!$C1195,Customer!$A$2:$A$701,Customer!$B$2:$B$701,"Missing")</f>
        <v>Charulatha Gupta</v>
      </c>
      <c r="E1195" s="39" t="str">
        <f>_xlfn.XLOOKUP(Table14[[#This Row],[Customer_ID]],Table10[Customer_ID],Table10[Membership],"Missing Membership")</f>
        <v>Gold</v>
      </c>
      <c r="F1195" s="10" t="s">
        <v>1193</v>
      </c>
      <c r="G1195" s="12" t="str">
        <f>_xlfn.XLOOKUP(Sales_Transactions!$F1195,Products!$A$2:$A$151,Products!$B$2:$B$151,"missing product")</f>
        <v>Idhayam Groundnut Oil 2kg</v>
      </c>
      <c r="H1195" s="12" t="str">
        <f>_xlfn.XLOOKUP(Sales_Transactions!$F1195,Table9[Product_ID],Table9[Category],"Missing Catogory")</f>
        <v>Oil</v>
      </c>
      <c r="I1195" s="12" t="s">
        <v>102</v>
      </c>
      <c r="J1195" s="12" t="str">
        <f>_xlfn.XLOOKUP(Sales_Transactions!$I1195,Store!$A$2:$A$181,Store!$B$2:$B$181,"Missing Store")</f>
        <v>FreshMart Erode Point</v>
      </c>
      <c r="K1195" s="12" t="str">
        <f>_xlfn.XLOOKUP(Sales_Transactions!$I1195,Store!$A$2:$A$181,Store!$D$2:$D$181,"East")</f>
        <v>South</v>
      </c>
      <c r="L1195" s="12" t="s">
        <v>103</v>
      </c>
      <c r="M1195" s="12" t="s">
        <v>6336</v>
      </c>
      <c r="N1195" s="12" t="str">
        <f>_xlfn.XLOOKUP(Sales_Transactions!$L1195,Table12[Employee_ID],Table12[Department],"Missing Department")</f>
        <v>Sales</v>
      </c>
      <c r="O1195" s="12">
        <v>3</v>
      </c>
      <c r="P1195" s="13">
        <v>112.64</v>
      </c>
      <c r="Q1195" s="12">
        <v>0</v>
      </c>
      <c r="R1195" s="13">
        <v>0</v>
      </c>
      <c r="S1195" s="13">
        <v>388.61</v>
      </c>
      <c r="T1195" s="13">
        <v>278.88</v>
      </c>
      <c r="U1195" s="13">
        <v>109.73</v>
      </c>
      <c r="V1195" s="12" t="s">
        <v>133</v>
      </c>
      <c r="W1195" s="12" t="s">
        <v>24</v>
      </c>
      <c r="X1195" s="12" t="s">
        <v>25</v>
      </c>
      <c r="Y1195" s="12" t="s">
        <v>919</v>
      </c>
      <c r="Z1195" s="12" t="s">
        <v>27</v>
      </c>
    </row>
    <row r="1196" spans="1:26" x14ac:dyDescent="0.3">
      <c r="A1196" s="14" t="s">
        <v>4296</v>
      </c>
      <c r="B1196" s="15">
        <v>45921</v>
      </c>
      <c r="C1196" s="16" t="s">
        <v>547</v>
      </c>
      <c r="D1196" s="16" t="str">
        <f>_xlfn.XLOOKUP(Sales_Transactions!$C1196,Customer!$A$2:$A$701,Customer!$B$2:$B$701,"Missing")</f>
        <v>Priya Varma</v>
      </c>
      <c r="E1196" s="38" t="str">
        <f>_xlfn.XLOOKUP(Table14[[#This Row],[Customer_ID]],Table10[Customer_ID],Table10[Membership],"Missing Membership")</f>
        <v>Gold</v>
      </c>
      <c r="F1196" s="14" t="s">
        <v>1010</v>
      </c>
      <c r="G1196" s="16" t="str">
        <f>_xlfn.XLOOKUP(Sales_Transactions!$F1196,Products!$A$2:$A$151,Products!$B$2:$B$151,"missing product")</f>
        <v>Vim Kitchenware Combo</v>
      </c>
      <c r="H1196" s="16" t="str">
        <f>_xlfn.XLOOKUP(Sales_Transactions!$F1196,Table9[Product_ID],Table9[Category],"Missing Catogory")</f>
        <v>Household</v>
      </c>
      <c r="I1196" s="16" t="s">
        <v>714</v>
      </c>
      <c r="J1196" s="16" t="str">
        <f>_xlfn.XLOOKUP(Sales_Transactions!$I1196,Store!$A$2:$A$181,Store!$B$2:$B$181,"Missing Store")</f>
        <v>FreshMart Jaipur Colony</v>
      </c>
      <c r="K1196" s="16" t="str">
        <f>_xlfn.XLOOKUP(Sales_Transactions!$I1196,Store!$A$2:$A$181,Store!$D$2:$D$181,"East")</f>
        <v>North</v>
      </c>
      <c r="L1196" s="16" t="s">
        <v>2507</v>
      </c>
      <c r="M1196" s="16" t="s">
        <v>4878</v>
      </c>
      <c r="N1196" s="16" t="str">
        <f>_xlfn.XLOOKUP(Sales_Transactions!$L1196,Table12[Employee_ID],Table12[Department],"Missing Department")</f>
        <v>Sales</v>
      </c>
      <c r="O1196" s="16">
        <v>8</v>
      </c>
      <c r="P1196" s="17">
        <v>265.06</v>
      </c>
      <c r="Q1196" s="16">
        <v>20</v>
      </c>
      <c r="R1196" s="17">
        <v>424.1</v>
      </c>
      <c r="S1196" s="17">
        <v>1950.84</v>
      </c>
      <c r="T1196" s="17">
        <v>1720.24</v>
      </c>
      <c r="U1196" s="17">
        <v>230.6</v>
      </c>
      <c r="V1196" s="16" t="s">
        <v>133</v>
      </c>
      <c r="W1196" s="16" t="s">
        <v>24</v>
      </c>
      <c r="X1196" s="16" t="s">
        <v>25</v>
      </c>
      <c r="Y1196" s="16" t="s">
        <v>3161</v>
      </c>
      <c r="Z1196" s="16" t="s">
        <v>27</v>
      </c>
    </row>
    <row r="1197" spans="1:26" x14ac:dyDescent="0.3">
      <c r="A1197" s="10" t="s">
        <v>4299</v>
      </c>
      <c r="B1197" s="11">
        <v>46015</v>
      </c>
      <c r="C1197" s="12" t="s">
        <v>379</v>
      </c>
      <c r="D1197" s="12" t="str">
        <f>_xlfn.XLOOKUP(Sales_Transactions!$C1197,Customer!$A$2:$A$701,Customer!$B$2:$B$701,"Missing")</f>
        <v>Chandrasekar Pandian</v>
      </c>
      <c r="E1197" s="39" t="str">
        <f>_xlfn.XLOOKUP(Table14[[#This Row],[Customer_ID]],Table10[Customer_ID],Table10[Membership],"Missing Membership")</f>
        <v>Gold</v>
      </c>
      <c r="F1197" s="10" t="s">
        <v>1112</v>
      </c>
      <c r="G1197" s="12" t="str">
        <f>_xlfn.XLOOKUP(Sales_Transactions!$F1197,Products!$A$2:$A$151,Products!$B$2:$B$151,"missing product")</f>
        <v>Fortune Gingelly Oil 1L</v>
      </c>
      <c r="H1197" s="12" t="str">
        <f>_xlfn.XLOOKUP(Sales_Transactions!$F1197,Table9[Product_ID],Table9[Category],"Missing Catogory")</f>
        <v>Oil</v>
      </c>
      <c r="I1197" s="12" t="s">
        <v>1246</v>
      </c>
      <c r="J1197" s="12" t="str">
        <f>_xlfn.XLOOKUP(Sales_Transactions!$I1197,Store!$A$2:$A$181,Store!$B$2:$B$181,"Missing Store")</f>
        <v>FreshMart Bengaluru Junction</v>
      </c>
      <c r="K1197" s="12" t="str">
        <f>_xlfn.XLOOKUP(Sales_Transactions!$I1197,Store!$A$2:$A$181,Store!$D$2:$D$181,"East")</f>
        <v>South</v>
      </c>
      <c r="L1197" s="12" t="s">
        <v>473</v>
      </c>
      <c r="M1197" s="12" t="s">
        <v>6258</v>
      </c>
      <c r="N1197" s="12" t="str">
        <f>_xlfn.XLOOKUP(Sales_Transactions!$L1197,Table12[Employee_ID],Table12[Department],"Missing Department")</f>
        <v>Cashier</v>
      </c>
      <c r="O1197" s="12">
        <v>3</v>
      </c>
      <c r="P1197" s="13">
        <v>384.85</v>
      </c>
      <c r="Q1197" s="12">
        <v>0</v>
      </c>
      <c r="R1197" s="13">
        <v>0</v>
      </c>
      <c r="S1197" s="13">
        <v>1154.55</v>
      </c>
      <c r="T1197" s="13">
        <v>973.44</v>
      </c>
      <c r="U1197" s="13">
        <v>181.11</v>
      </c>
      <c r="V1197" s="12" t="s">
        <v>133</v>
      </c>
      <c r="W1197" s="12" t="s">
        <v>24</v>
      </c>
      <c r="X1197" s="12" t="s">
        <v>55</v>
      </c>
      <c r="Y1197" s="12" t="s">
        <v>1489</v>
      </c>
      <c r="Z1197" s="12" t="s">
        <v>49</v>
      </c>
    </row>
    <row r="1198" spans="1:26" x14ac:dyDescent="0.3">
      <c r="A1198" s="14" t="s">
        <v>4301</v>
      </c>
      <c r="B1198" s="15">
        <v>45982</v>
      </c>
      <c r="C1198" s="16" t="s">
        <v>3599</v>
      </c>
      <c r="D1198" s="16" t="str">
        <f>_xlfn.XLOOKUP(Sales_Transactions!$C1198,Customer!$A$2:$A$701,Customer!$B$2:$B$701,"Missing")</f>
        <v>Balaji Chettiar</v>
      </c>
      <c r="E1198" s="38" t="str">
        <f>_xlfn.XLOOKUP(Table14[[#This Row],[Customer_ID]],Table10[Customer_ID],Table10[Membership],"Missing Membership")</f>
        <v>Bronze</v>
      </c>
      <c r="F1198" s="14" t="s">
        <v>119</v>
      </c>
      <c r="G1198" s="16" t="str">
        <f>_xlfn.XLOOKUP(Sales_Transactions!$F1198,Products!$A$2:$A$151,Products!$B$2:$B$151,"missing product")</f>
        <v>Coca-Cola Coffee Combo</v>
      </c>
      <c r="H1198" s="16" t="str">
        <f>_xlfn.XLOOKUP(Sales_Transactions!$F1198,Table9[Product_ID],Table9[Category],"Missing Catogory")</f>
        <v>Beverages</v>
      </c>
      <c r="I1198" s="16" t="s">
        <v>846</v>
      </c>
      <c r="J1198" s="16" t="str">
        <f>_xlfn.XLOOKUP(Sales_Transactions!$I1198,Store!$A$2:$A$181,Store!$B$2:$B$181,"Missing Store")</f>
        <v>FreshMart Pune Extension</v>
      </c>
      <c r="K1198" s="16" t="str">
        <f>_xlfn.XLOOKUP(Sales_Transactions!$I1198,Store!$A$2:$A$181,Store!$D$2:$D$181,"East")</f>
        <v>West</v>
      </c>
      <c r="L1198" s="16" t="s">
        <v>847</v>
      </c>
      <c r="M1198" s="16" t="s">
        <v>6135</v>
      </c>
      <c r="N1198" s="16" t="str">
        <f>_xlfn.XLOOKUP(Sales_Transactions!$L1198,Table12[Employee_ID],Table12[Department],"Missing Department")</f>
        <v>Billing</v>
      </c>
      <c r="O1198" s="16">
        <v>2</v>
      </c>
      <c r="P1198" s="17">
        <v>141.11000000000001</v>
      </c>
      <c r="Q1198" s="16">
        <v>10</v>
      </c>
      <c r="R1198" s="17">
        <v>28.22</v>
      </c>
      <c r="S1198" s="17">
        <v>254</v>
      </c>
      <c r="T1198" s="17">
        <v>231.82</v>
      </c>
      <c r="U1198" s="17">
        <v>-382.91</v>
      </c>
      <c r="V1198" s="16" t="s">
        <v>133</v>
      </c>
      <c r="W1198" s="16" t="s">
        <v>24</v>
      </c>
      <c r="X1198" s="16" t="s">
        <v>25</v>
      </c>
      <c r="Y1198" s="16" t="s">
        <v>607</v>
      </c>
      <c r="Z1198" s="16" t="s">
        <v>49</v>
      </c>
    </row>
    <row r="1199" spans="1:26" x14ac:dyDescent="0.3">
      <c r="A1199" s="10" t="s">
        <v>4304</v>
      </c>
      <c r="B1199" s="11">
        <v>45949</v>
      </c>
      <c r="C1199" s="12" t="s">
        <v>1205</v>
      </c>
      <c r="D1199" s="12" t="str">
        <f>_xlfn.XLOOKUP(Sales_Transactions!$C1199,Customer!$A$2:$A$701,Customer!$B$2:$B$701,"Missing")</f>
        <v>Devi Raj</v>
      </c>
      <c r="E1199" s="39" t="str">
        <f>_xlfn.XLOOKUP(Table14[[#This Row],[Customer_ID]],Table10[Customer_ID],Table10[Membership],"Missing Membership")</f>
        <v>Silver</v>
      </c>
      <c r="F1199" s="10" t="s">
        <v>565</v>
      </c>
      <c r="G1199" s="12" t="str">
        <f>_xlfn.XLOOKUP(Sales_Transactions!$F1199,Products!$A$2:$A$151,Products!$B$2:$B$151,"missing product")</f>
        <v>Lays Namkeen 200g</v>
      </c>
      <c r="H1199" s="12" t="str">
        <f>_xlfn.XLOOKUP(Sales_Transactions!$F1199,Table9[Product_ID],Table9[Category],"Missing Catogory")</f>
        <v>Snacks</v>
      </c>
      <c r="I1199" s="12" t="s">
        <v>487</v>
      </c>
      <c r="J1199" s="12" t="str">
        <f>_xlfn.XLOOKUP(Sales_Transactions!$I1199,Store!$A$2:$A$181,Store!$B$2:$B$181,"Missing Store")</f>
        <v>FreshMart Erode Hub</v>
      </c>
      <c r="K1199" s="12" t="str">
        <f>_xlfn.XLOOKUP(Sales_Transactions!$I1199,Store!$A$2:$A$181,Store!$D$2:$D$181,"East")</f>
        <v>South</v>
      </c>
      <c r="L1199" s="12" t="s">
        <v>488</v>
      </c>
      <c r="M1199" s="12" t="s">
        <v>6367</v>
      </c>
      <c r="N1199" s="12" t="str">
        <f>_xlfn.XLOOKUP(Sales_Transactions!$L1199,Table12[Employee_ID],Table12[Department],"Missing Department")</f>
        <v>Inventory</v>
      </c>
      <c r="O1199" s="12">
        <v>5</v>
      </c>
      <c r="P1199" s="13">
        <v>328.59</v>
      </c>
      <c r="Q1199" s="12">
        <v>0</v>
      </c>
      <c r="R1199" s="13">
        <v>0</v>
      </c>
      <c r="S1199" s="13">
        <v>1889.39</v>
      </c>
      <c r="T1199" s="13">
        <v>1277.45</v>
      </c>
      <c r="U1199" s="13">
        <v>611.94000000000005</v>
      </c>
      <c r="V1199" s="12" t="s">
        <v>133</v>
      </c>
      <c r="W1199" s="12" t="s">
        <v>24</v>
      </c>
      <c r="X1199" s="12" t="s">
        <v>25</v>
      </c>
      <c r="Y1199" s="12" t="s">
        <v>1577</v>
      </c>
      <c r="Z1199" s="12" t="s">
        <v>27</v>
      </c>
    </row>
    <row r="1200" spans="1:26" x14ac:dyDescent="0.3">
      <c r="A1200" s="14" t="s">
        <v>4310</v>
      </c>
      <c r="B1200" s="15">
        <v>45837</v>
      </c>
      <c r="C1200" s="16" t="s">
        <v>985</v>
      </c>
      <c r="D1200" s="16" t="str">
        <f>_xlfn.XLOOKUP(Sales_Transactions!$C1200,Customer!$A$2:$A$701,Customer!$B$2:$B$701,"Missing")</f>
        <v>Gopal Raj</v>
      </c>
      <c r="E1200" s="38" t="str">
        <f>_xlfn.XLOOKUP(Table14[[#This Row],[Customer_ID]],Table10[Customer_ID],Table10[Membership],"Missing Membership")</f>
        <v>Gold</v>
      </c>
      <c r="F1200" s="14" t="s">
        <v>384</v>
      </c>
      <c r="G1200" s="16" t="str">
        <f>_xlfn.XLOOKUP(Sales_Transactions!$F1200,Products!$A$2:$A$151,Products!$B$2:$B$151,"missing product")</f>
        <v>Local Farm Fresh Fruits 1kg</v>
      </c>
      <c r="H1200" s="16" t="str">
        <f>_xlfn.XLOOKUP(Sales_Transactions!$F1200,Table9[Product_ID],Table9[Category],"Missing Catogory")</f>
        <v>Fruits</v>
      </c>
      <c r="I1200" s="16" t="s">
        <v>605</v>
      </c>
      <c r="J1200" s="16" t="str">
        <f>_xlfn.XLOOKUP(Sales_Transactions!$I1200,Store!$A$2:$A$181,Store!$B$2:$B$181,"Missing Store")</f>
        <v>FreshMart Surat Plaza</v>
      </c>
      <c r="K1200" s="16" t="str">
        <f>_xlfn.XLOOKUP(Sales_Transactions!$I1200,Store!$A$2:$A$181,Store!$D$2:$D$181,"East")</f>
        <v>West</v>
      </c>
      <c r="L1200" s="16" t="s">
        <v>606</v>
      </c>
      <c r="M1200" s="16" t="s">
        <v>5903</v>
      </c>
      <c r="N1200" s="16" t="str">
        <f>_xlfn.XLOOKUP(Sales_Transactions!$L1200,Table12[Employee_ID],Table12[Department],"Missing Department")</f>
        <v>Billing</v>
      </c>
      <c r="O1200" s="16">
        <v>7</v>
      </c>
      <c r="P1200" s="17">
        <v>405.1</v>
      </c>
      <c r="Q1200" s="16">
        <v>10</v>
      </c>
      <c r="R1200" s="17">
        <v>283.57</v>
      </c>
      <c r="S1200" s="17">
        <v>2934.95</v>
      </c>
      <c r="T1200" s="17">
        <v>2352.4899999999998</v>
      </c>
      <c r="U1200" s="17">
        <v>582.46</v>
      </c>
      <c r="V1200" s="16" t="s">
        <v>133</v>
      </c>
      <c r="W1200" s="16" t="s">
        <v>24</v>
      </c>
      <c r="X1200" s="16" t="s">
        <v>25</v>
      </c>
      <c r="Y1200" s="16" t="s">
        <v>975</v>
      </c>
      <c r="Z1200" s="16" t="s">
        <v>27</v>
      </c>
    </row>
    <row r="1201" spans="1:26" x14ac:dyDescent="0.3">
      <c r="A1201" s="10" t="s">
        <v>4321</v>
      </c>
      <c r="B1201" s="11">
        <v>45871</v>
      </c>
      <c r="C1201" s="12" t="s">
        <v>3199</v>
      </c>
      <c r="D1201" s="12" t="str">
        <f>_xlfn.XLOOKUP(Sales_Transactions!$C1201,Customer!$A$2:$A$701,Customer!$B$2:$B$701,"Missing")</f>
        <v>Vijay Chandran</v>
      </c>
      <c r="E1201" s="39" t="str">
        <f>_xlfn.XLOOKUP(Table14[[#This Row],[Customer_ID]],Table10[Customer_ID],Table10[Membership],"Missing Membership")</f>
        <v>Gold</v>
      </c>
      <c r="F1201" s="10" t="s">
        <v>651</v>
      </c>
      <c r="G1201" s="12" t="str">
        <f>_xlfn.XLOOKUP(Sales_Transactions!$F1201,Products!$A$2:$A$151,Products!$B$2:$B$151,"missing product")</f>
        <v>Idhayam Gingelly Oil 1kg</v>
      </c>
      <c r="H1201" s="12" t="str">
        <f>_xlfn.XLOOKUP(Sales_Transactions!$F1201,Table9[Product_ID],Table9[Category],"Missing Catogory")</f>
        <v>Oil</v>
      </c>
      <c r="I1201" s="12" t="s">
        <v>120</v>
      </c>
      <c r="J1201" s="12" t="str">
        <f>_xlfn.XLOOKUP(Sales_Transactions!$I1201,Store!$A$2:$A$181,Store!$B$2:$B$181,"Missing Store")</f>
        <v>FreshMart Tiruppur Plaza</v>
      </c>
      <c r="K1201" s="12" t="str">
        <f>_xlfn.XLOOKUP(Sales_Transactions!$I1201,Store!$A$2:$A$181,Store!$D$2:$D$181,"East")</f>
        <v>South</v>
      </c>
      <c r="L1201" s="12" t="s">
        <v>1964</v>
      </c>
      <c r="M1201" s="12" t="s">
        <v>6399</v>
      </c>
      <c r="N1201" s="12" t="str">
        <f>_xlfn.XLOOKUP(Sales_Transactions!$L1201,Table12[Employee_ID],Table12[Department],"Missing Department")</f>
        <v>Sales</v>
      </c>
      <c r="O1201" s="12">
        <v>7</v>
      </c>
      <c r="P1201" s="13">
        <v>350.79</v>
      </c>
      <c r="Q1201" s="12">
        <v>0</v>
      </c>
      <c r="R1201" s="13">
        <v>0</v>
      </c>
      <c r="S1201" s="13">
        <v>2823.86</v>
      </c>
      <c r="T1201" s="13">
        <v>2032.31</v>
      </c>
      <c r="U1201" s="13">
        <v>791.55</v>
      </c>
      <c r="V1201" s="12" t="s">
        <v>133</v>
      </c>
      <c r="W1201" s="12" t="s">
        <v>24</v>
      </c>
      <c r="X1201" s="12" t="s">
        <v>25</v>
      </c>
      <c r="Y1201" s="12" t="s">
        <v>4322</v>
      </c>
      <c r="Z1201" s="12" t="s">
        <v>27</v>
      </c>
    </row>
    <row r="1202" spans="1:26" x14ac:dyDescent="0.3">
      <c r="A1202" s="14" t="s">
        <v>4329</v>
      </c>
      <c r="B1202" s="15">
        <v>45957</v>
      </c>
      <c r="C1202" s="16" t="s">
        <v>1481</v>
      </c>
      <c r="D1202" s="16" t="str">
        <f>_xlfn.XLOOKUP(Sales_Transactions!$C1202,Customer!$A$2:$A$701,Customer!$B$2:$B$701,"Missing")</f>
        <v>Naveen Venkataraman</v>
      </c>
      <c r="E1202" s="38" t="str">
        <f>_xlfn.XLOOKUP(Table14[[#This Row],[Customer_ID]],Table10[Customer_ID],Table10[Membership],"Missing Membership")</f>
        <v>Bronze</v>
      </c>
      <c r="F1202" s="14" t="s">
        <v>811</v>
      </c>
      <c r="G1202" s="16" t="str">
        <f>_xlfn.XLOOKUP(Sales_Transactions!$F1202,Products!$A$2:$A$151,Products!$B$2:$B$151,"missing product")</f>
        <v>Lays Namkeen 2kg</v>
      </c>
      <c r="H1202" s="16" t="str">
        <f>_xlfn.XLOOKUP(Sales_Transactions!$F1202,Table9[Product_ID],Table9[Category],"Missing Catogory")</f>
        <v>Snacks</v>
      </c>
      <c r="I1202" s="16" t="s">
        <v>973</v>
      </c>
      <c r="J1202" s="16" t="str">
        <f>_xlfn.XLOOKUP(Sales_Transactions!$I1202,Store!$A$2:$A$181,Store!$B$2:$B$181,"Missing Store")</f>
        <v>FreshMart Pune Junction</v>
      </c>
      <c r="K1202" s="16" t="str">
        <f>_xlfn.XLOOKUP(Sales_Transactions!$I1202,Store!$A$2:$A$181,Store!$D$2:$D$181,"East")</f>
        <v>West</v>
      </c>
      <c r="L1202" s="16" t="s">
        <v>974</v>
      </c>
      <c r="M1202" s="16" t="s">
        <v>6390</v>
      </c>
      <c r="N1202" s="16" t="str">
        <f>_xlfn.XLOOKUP(Sales_Transactions!$L1202,Table12[Employee_ID],Table12[Department],"Missing Department")</f>
        <v>Cashier</v>
      </c>
      <c r="O1202" s="16">
        <v>1</v>
      </c>
      <c r="P1202" s="17">
        <v>530.16</v>
      </c>
      <c r="Q1202" s="16">
        <v>0</v>
      </c>
      <c r="R1202" s="17">
        <v>0</v>
      </c>
      <c r="S1202" s="17">
        <v>530.16</v>
      </c>
      <c r="T1202" s="17">
        <v>379.19</v>
      </c>
      <c r="U1202" s="17">
        <v>150.97</v>
      </c>
      <c r="V1202" s="16" t="s">
        <v>133</v>
      </c>
      <c r="W1202" s="16" t="s">
        <v>24</v>
      </c>
      <c r="X1202" s="16" t="s">
        <v>25</v>
      </c>
      <c r="Y1202" s="16" t="s">
        <v>3478</v>
      </c>
      <c r="Z1202" s="16" t="s">
        <v>49</v>
      </c>
    </row>
    <row r="1203" spans="1:26" x14ac:dyDescent="0.3">
      <c r="A1203" s="10" t="s">
        <v>4341</v>
      </c>
      <c r="B1203" s="11">
        <v>45822</v>
      </c>
      <c r="C1203" s="12" t="s">
        <v>4039</v>
      </c>
      <c r="D1203" s="12" t="str">
        <f>_xlfn.XLOOKUP(Sales_Transactions!$C1203,Customer!$A$2:$A$701,Customer!$B$2:$B$701,"Missing")</f>
        <v>Raghav Menon</v>
      </c>
      <c r="E1203" s="39" t="str">
        <f>_xlfn.XLOOKUP(Table14[[#This Row],[Customer_ID]],Table10[Customer_ID],Table10[Membership],"Missing Membership")</f>
        <v>Bronze</v>
      </c>
      <c r="F1203" s="10" t="s">
        <v>147</v>
      </c>
      <c r="G1203" s="12" t="str">
        <f>_xlfn.XLOOKUP(Sales_Transactions!$F1203,Products!$A$2:$A$151,Products!$B$2:$B$151,"missing product")</f>
        <v>Pepsi Tea 200g</v>
      </c>
      <c r="H1203" s="12" t="str">
        <f>_xlfn.XLOOKUP(Sales_Transactions!$F1203,Table9[Product_ID],Table9[Category],"Missing Catogory")</f>
        <v>Beverages</v>
      </c>
      <c r="I1203" s="12" t="s">
        <v>303</v>
      </c>
      <c r="J1203" s="12" t="str">
        <f>_xlfn.XLOOKUP(Sales_Transactions!$I1203,Store!$A$2:$A$181,Store!$B$2:$B$181,"Missing Store")</f>
        <v>FreshMart Mysuru Market</v>
      </c>
      <c r="K1203" s="12" t="str">
        <f>_xlfn.XLOOKUP(Sales_Transactions!$I1203,Store!$A$2:$A$181,Store!$D$2:$D$181,"East")</f>
        <v>South</v>
      </c>
      <c r="L1203" s="12" t="s">
        <v>4216</v>
      </c>
      <c r="M1203" s="12" t="s">
        <v>6265</v>
      </c>
      <c r="N1203" s="12" t="str">
        <f>_xlfn.XLOOKUP(Sales_Transactions!$L1203,Table12[Employee_ID],Table12[Department],"Missing Department")</f>
        <v>Inventory</v>
      </c>
      <c r="O1203" s="12">
        <v>3</v>
      </c>
      <c r="P1203" s="13">
        <v>332.73</v>
      </c>
      <c r="Q1203" s="12">
        <v>5</v>
      </c>
      <c r="R1203" s="13">
        <v>49.91</v>
      </c>
      <c r="S1203" s="13">
        <v>1090.52</v>
      </c>
      <c r="T1203" s="13">
        <v>783.66</v>
      </c>
      <c r="U1203" s="13">
        <v>306.86</v>
      </c>
      <c r="V1203" s="12" t="s">
        <v>133</v>
      </c>
      <c r="W1203" s="12" t="s">
        <v>24</v>
      </c>
      <c r="X1203" s="12" t="s">
        <v>25</v>
      </c>
      <c r="Y1203" s="12" t="s">
        <v>244</v>
      </c>
      <c r="Z1203" s="12" t="s">
        <v>27</v>
      </c>
    </row>
    <row r="1204" spans="1:26" x14ac:dyDescent="0.3">
      <c r="A1204" s="14" t="s">
        <v>4369</v>
      </c>
      <c r="B1204" s="15">
        <v>45789</v>
      </c>
      <c r="C1204" s="16" t="s">
        <v>4370</v>
      </c>
      <c r="D1204" s="16" t="str">
        <f>_xlfn.XLOOKUP(Sales_Transactions!$C1204,Customer!$A$2:$A$701,Customer!$B$2:$B$701,"Missing")</f>
        <v>Dinesh Sekar</v>
      </c>
      <c r="E1204" s="38" t="str">
        <f>_xlfn.XLOOKUP(Table14[[#This Row],[Customer_ID]],Table10[Customer_ID],Table10[Membership],"Missing Membership")</f>
        <v>Gold</v>
      </c>
      <c r="F1204" s="14" t="s">
        <v>349</v>
      </c>
      <c r="G1204" s="16" t="str">
        <f>_xlfn.XLOOKUP(Sales_Transactions!$F1204,Products!$A$2:$A$151,Products!$B$2:$B$151,"missing product")</f>
        <v>Himalaya Skin Care Combo</v>
      </c>
      <c r="H1204" s="16" t="str">
        <f>_xlfn.XLOOKUP(Sales_Transactions!$F1204,Table9[Product_ID],Table9[Category],"Missing Catogory")</f>
        <v>Personal Care</v>
      </c>
      <c r="I1204" s="16" t="s">
        <v>437</v>
      </c>
      <c r="J1204" s="16" t="str">
        <f>_xlfn.XLOOKUP(Sales_Transactions!$I1204,Store!$A$2:$A$181,Store!$B$2:$B$181,"Missing Store")</f>
        <v>FreshMart Tiruppur Extension</v>
      </c>
      <c r="K1204" s="16" t="str">
        <f>_xlfn.XLOOKUP(Sales_Transactions!$I1204,Store!$A$2:$A$181,Store!$D$2:$D$181,"East")</f>
        <v>South</v>
      </c>
      <c r="L1204" s="16" t="s">
        <v>704</v>
      </c>
      <c r="M1204" s="16" t="s">
        <v>6284</v>
      </c>
      <c r="N1204" s="16" t="str">
        <f>_xlfn.XLOOKUP(Sales_Transactions!$L1204,Table12[Employee_ID],Table12[Department],"Missing Department")</f>
        <v>Sales</v>
      </c>
      <c r="O1204" s="16">
        <v>6</v>
      </c>
      <c r="P1204" s="17">
        <v>453.52</v>
      </c>
      <c r="Q1204" s="16">
        <v>0</v>
      </c>
      <c r="R1204" s="17">
        <v>0</v>
      </c>
      <c r="S1204" s="17">
        <v>2721.12</v>
      </c>
      <c r="T1204" s="17">
        <v>1953.66</v>
      </c>
      <c r="U1204" s="17">
        <v>767.46</v>
      </c>
      <c r="V1204" s="16" t="s">
        <v>133</v>
      </c>
      <c r="W1204" s="16" t="s">
        <v>24</v>
      </c>
      <c r="X1204" s="16" t="s">
        <v>25</v>
      </c>
      <c r="Y1204" s="16" t="s">
        <v>4371</v>
      </c>
      <c r="Z1204" s="16" t="s">
        <v>49</v>
      </c>
    </row>
    <row r="1205" spans="1:26" x14ac:dyDescent="0.3">
      <c r="A1205" s="10" t="s">
        <v>4376</v>
      </c>
      <c r="B1205" s="11">
        <v>45988</v>
      </c>
      <c r="C1205" s="12" t="s">
        <v>4368</v>
      </c>
      <c r="D1205" s="12" t="str">
        <f>_xlfn.XLOOKUP(Sales_Transactions!$C1205,Customer!$A$2:$A$701,Customer!$B$2:$B$701,"Missing")</f>
        <v>Anjali Achari</v>
      </c>
      <c r="E1205" s="39" t="str">
        <f>_xlfn.XLOOKUP(Table14[[#This Row],[Customer_ID]],Table10[Customer_ID],Table10[Membership],"Missing Membership")</f>
        <v>Silver</v>
      </c>
      <c r="F1205" s="10" t="s">
        <v>264</v>
      </c>
      <c r="G1205" s="12" t="str">
        <f>_xlfn.XLOOKUP(Sales_Transactions!$F1205,Products!$A$2:$A$151,Products!$B$2:$B$151,"missing product")</f>
        <v>Nescafe Soft Drinks Pack</v>
      </c>
      <c r="H1205" s="12" t="str">
        <f>_xlfn.XLOOKUP(Sales_Transactions!$F1205,Table9[Product_ID],Table9[Category],"Missing Catogory")</f>
        <v>Beverages</v>
      </c>
      <c r="I1205" s="12" t="s">
        <v>633</v>
      </c>
      <c r="J1205" s="12" t="str">
        <f>_xlfn.XLOOKUP(Sales_Transactions!$I1205,Store!$A$2:$A$181,Store!$B$2:$B$181,"Missing Store")</f>
        <v>FreshMart Kochi Colony</v>
      </c>
      <c r="K1205" s="12" t="str">
        <f>_xlfn.XLOOKUP(Sales_Transactions!$I1205,Store!$A$2:$A$181,Store!$D$2:$D$181,"East")</f>
        <v>South</v>
      </c>
      <c r="L1205" s="12" t="s">
        <v>1855</v>
      </c>
      <c r="M1205" s="12" t="s">
        <v>6125</v>
      </c>
      <c r="N1205" s="12" t="str">
        <f>_xlfn.XLOOKUP(Sales_Transactions!$L1205,Table12[Employee_ID],Table12[Department],"Missing Department")</f>
        <v>Sales</v>
      </c>
      <c r="O1205" s="12">
        <v>1</v>
      </c>
      <c r="P1205" s="13">
        <v>383.51</v>
      </c>
      <c r="Q1205" s="12">
        <v>5</v>
      </c>
      <c r="R1205" s="13">
        <v>19.18</v>
      </c>
      <c r="S1205" s="13">
        <v>364.33</v>
      </c>
      <c r="T1205" s="13">
        <v>285.89999999999998</v>
      </c>
      <c r="U1205" s="13">
        <v>78.430000000000007</v>
      </c>
      <c r="V1205" s="12" t="s">
        <v>133</v>
      </c>
      <c r="W1205" s="12" t="s">
        <v>24</v>
      </c>
      <c r="X1205" s="12" t="s">
        <v>25</v>
      </c>
      <c r="Y1205" s="12" t="s">
        <v>2680</v>
      </c>
      <c r="Z1205" s="12" t="s">
        <v>49</v>
      </c>
    </row>
    <row r="1206" spans="1:26" x14ac:dyDescent="0.3">
      <c r="A1206" s="14" t="s">
        <v>4395</v>
      </c>
      <c r="B1206" s="15">
        <v>45776</v>
      </c>
      <c r="C1206" s="16" t="s">
        <v>1383</v>
      </c>
      <c r="D1206" s="16" t="str">
        <f>_xlfn.XLOOKUP(Sales_Transactions!$C1206,Customer!$A$2:$A$701,Customer!$B$2:$B$701,"Missing")</f>
        <v>Balamurugan Sharma</v>
      </c>
      <c r="E1206" s="38" t="str">
        <f>_xlfn.XLOOKUP(Table14[[#This Row],[Customer_ID]],Table10[Customer_ID],Table10[Membership],"Missing Membership")</f>
        <v>Gold</v>
      </c>
      <c r="F1206" s="14" t="s">
        <v>1676</v>
      </c>
      <c r="G1206" s="16" t="str">
        <f>_xlfn.XLOOKUP(Sales_Transactions!$F1206,Products!$A$2:$A$151,Products!$B$2:$B$151,"missing product")</f>
        <v>Amul Butter 1L</v>
      </c>
      <c r="H1206" s="16" t="str">
        <f>_xlfn.XLOOKUP(Sales_Transactions!$F1206,Table9[Product_ID],Table9[Category],"Missing Catogory")</f>
        <v>Dairy</v>
      </c>
      <c r="I1206" s="16" t="s">
        <v>238</v>
      </c>
      <c r="J1206" s="16" t="str">
        <f>_xlfn.XLOOKUP(Sales_Transactions!$I1206,Store!$A$2:$A$181,Store!$B$2:$B$181,"Missing Store")</f>
        <v>FreshMart Kochi Main Road</v>
      </c>
      <c r="K1206" s="16" t="str">
        <f>_xlfn.XLOOKUP(Sales_Transactions!$I1206,Store!$A$2:$A$181,Store!$D$2:$D$181,"East")</f>
        <v>South</v>
      </c>
      <c r="L1206" s="16" t="s">
        <v>3114</v>
      </c>
      <c r="M1206" s="16" t="s">
        <v>6240</v>
      </c>
      <c r="N1206" s="16" t="str">
        <f>_xlfn.XLOOKUP(Sales_Transactions!$L1206,Table12[Employee_ID],Table12[Department],"Missing Department")</f>
        <v>Cashier</v>
      </c>
      <c r="O1206" s="16">
        <v>4</v>
      </c>
      <c r="P1206" s="17">
        <v>371.16</v>
      </c>
      <c r="Q1206" s="16">
        <v>10</v>
      </c>
      <c r="R1206" s="17">
        <v>148.46</v>
      </c>
      <c r="S1206" s="17">
        <v>1336.18</v>
      </c>
      <c r="T1206" s="17">
        <v>1064.4000000000001</v>
      </c>
      <c r="U1206" s="17">
        <v>271.77999999999997</v>
      </c>
      <c r="V1206" s="16" t="s">
        <v>133</v>
      </c>
      <c r="W1206" s="16" t="s">
        <v>24</v>
      </c>
      <c r="X1206" s="16" t="s">
        <v>25</v>
      </c>
      <c r="Y1206" s="16" t="s">
        <v>1290</v>
      </c>
      <c r="Z1206" s="16" t="s">
        <v>49</v>
      </c>
    </row>
    <row r="1207" spans="1:26" x14ac:dyDescent="0.3">
      <c r="A1207" s="10" t="s">
        <v>4398</v>
      </c>
      <c r="B1207" s="11">
        <v>45874</v>
      </c>
      <c r="C1207" s="12" t="s">
        <v>1772</v>
      </c>
      <c r="D1207" s="12" t="str">
        <f>_xlfn.XLOOKUP(Sales_Transactions!$C1207,Customer!$A$2:$A$701,Customer!$B$2:$B$701,"Missing")</f>
        <v>Naveen Achari</v>
      </c>
      <c r="E1207" s="39" t="str">
        <f>_xlfn.XLOOKUP(Table14[[#This Row],[Customer_ID]],Table10[Customer_ID],Table10[Membership],"Missing Membership")</f>
        <v>Gold</v>
      </c>
      <c r="F1207" s="10" t="s">
        <v>275</v>
      </c>
      <c r="G1207" s="12" t="str">
        <f>_xlfn.XLOOKUP(Sales_Transactions!$F1207,Products!$A$2:$A$151,Products!$B$2:$B$151,"missing product")</f>
        <v>Parle Namkeen 500g</v>
      </c>
      <c r="H1207" s="12" t="str">
        <f>_xlfn.XLOOKUP(Sales_Transactions!$F1207,Table9[Product_ID],Table9[Category],"Missing Catogory")</f>
        <v>Snacks</v>
      </c>
      <c r="I1207" s="12" t="s">
        <v>1063</v>
      </c>
      <c r="J1207" s="12" t="str">
        <f>_xlfn.XLOOKUP(Sales_Transactions!$I1207,Store!$A$2:$A$181,Store!$B$2:$B$181,"Missing Store")</f>
        <v>FreshMart Salem Complex</v>
      </c>
      <c r="K1207" s="12" t="str">
        <f>_xlfn.XLOOKUP(Sales_Transactions!$I1207,Store!$A$2:$A$181,Store!$D$2:$D$181,"East")</f>
        <v>South</v>
      </c>
      <c r="L1207" s="12" t="s">
        <v>1064</v>
      </c>
      <c r="M1207" s="12" t="s">
        <v>6322</v>
      </c>
      <c r="N1207" s="12" t="str">
        <f>_xlfn.XLOOKUP(Sales_Transactions!$L1207,Table12[Employee_ID],Table12[Department],"Missing Department")</f>
        <v>Sales</v>
      </c>
      <c r="O1207" s="12">
        <v>7</v>
      </c>
      <c r="P1207" s="13">
        <v>56.7</v>
      </c>
      <c r="Q1207" s="12">
        <v>15</v>
      </c>
      <c r="R1207" s="13">
        <v>59.54</v>
      </c>
      <c r="S1207" s="13">
        <v>337.36</v>
      </c>
      <c r="T1207" s="13">
        <v>262.36</v>
      </c>
      <c r="U1207" s="13">
        <v>75</v>
      </c>
      <c r="V1207" s="12" t="s">
        <v>133</v>
      </c>
      <c r="W1207" s="12" t="s">
        <v>24</v>
      </c>
      <c r="X1207" s="12" t="s">
        <v>55</v>
      </c>
      <c r="Y1207" s="12" t="s">
        <v>1146</v>
      </c>
      <c r="Z1207" s="12" t="s">
        <v>49</v>
      </c>
    </row>
    <row r="1208" spans="1:26" x14ac:dyDescent="0.3">
      <c r="A1208" s="14" t="s">
        <v>4410</v>
      </c>
      <c r="B1208" s="15">
        <v>45998</v>
      </c>
      <c r="C1208" s="16" t="s">
        <v>884</v>
      </c>
      <c r="D1208" s="16" t="str">
        <f>_xlfn.XLOOKUP(Sales_Transactions!$C1208,Customer!$A$2:$A$701,Customer!$B$2:$B$701,"Missing")</f>
        <v>Kavya Chettiar</v>
      </c>
      <c r="E1208" s="38" t="str">
        <f>_xlfn.XLOOKUP(Table14[[#This Row],[Customer_ID]],Table10[Customer_ID],Table10[Membership],"Missing Membership")</f>
        <v>Silver</v>
      </c>
      <c r="F1208" s="14" t="s">
        <v>904</v>
      </c>
      <c r="G1208" s="16" t="str">
        <f>_xlfn.XLOOKUP(Sales_Transactions!$F1208,Products!$A$2:$A$151,Products!$B$2:$B$151,"missing product")</f>
        <v>Nestle Curd 1kg</v>
      </c>
      <c r="H1208" s="16" t="str">
        <f>_xlfn.XLOOKUP(Sales_Transactions!$F1208,Table9[Product_ID],Table9[Category],"Missing Catogory")</f>
        <v>Dairy</v>
      </c>
      <c r="I1208" s="16" t="s">
        <v>1288</v>
      </c>
      <c r="J1208" s="16" t="str">
        <f>_xlfn.XLOOKUP(Sales_Transactions!$I1208,Store!$A$2:$A$181,Store!$B$2:$B$181,"Missing Store")</f>
        <v>FreshMart Mumbai Towers</v>
      </c>
      <c r="K1208" s="16" t="str">
        <f>_xlfn.XLOOKUP(Sales_Transactions!$I1208,Store!$A$2:$A$181,Store!$D$2:$D$181,"East")</f>
        <v>West</v>
      </c>
      <c r="L1208" s="16" t="s">
        <v>1219</v>
      </c>
      <c r="M1208" s="16" t="s">
        <v>6347</v>
      </c>
      <c r="N1208" s="16" t="str">
        <f>_xlfn.XLOOKUP(Sales_Transactions!$L1208,Table12[Employee_ID],Table12[Department],"Missing Department")</f>
        <v>Store Manager</v>
      </c>
      <c r="O1208" s="16">
        <v>1</v>
      </c>
      <c r="P1208" s="17">
        <v>464.41</v>
      </c>
      <c r="Q1208" s="16">
        <v>0</v>
      </c>
      <c r="R1208" s="17">
        <v>0</v>
      </c>
      <c r="S1208" s="17">
        <v>534.07000000000005</v>
      </c>
      <c r="T1208" s="17">
        <v>397.69</v>
      </c>
      <c r="U1208" s="17">
        <v>136.38</v>
      </c>
      <c r="V1208" s="16" t="s">
        <v>133</v>
      </c>
      <c r="W1208" s="16" t="s">
        <v>24</v>
      </c>
      <c r="X1208" s="16" t="s">
        <v>25</v>
      </c>
      <c r="Y1208" s="16" t="s">
        <v>2074</v>
      </c>
      <c r="Z1208" s="16" t="s">
        <v>27</v>
      </c>
    </row>
    <row r="1209" spans="1:26" x14ac:dyDescent="0.3">
      <c r="A1209" s="10" t="s">
        <v>4417</v>
      </c>
      <c r="B1209" s="11">
        <v>45899</v>
      </c>
      <c r="C1209" s="12" t="s">
        <v>2658</v>
      </c>
      <c r="D1209" s="12" t="str">
        <f>_xlfn.XLOOKUP(Sales_Transactions!$C1209,Customer!$A$2:$A$701,Customer!$B$2:$B$701,"Missing")</f>
        <v>Prakash Naicker</v>
      </c>
      <c r="E1209" s="39" t="str">
        <f>_xlfn.XLOOKUP(Table14[[#This Row],[Customer_ID]],Table10[Customer_ID],Table10[Membership],"Missing Membership")</f>
        <v>Gold</v>
      </c>
      <c r="F1209" s="10" t="s">
        <v>502</v>
      </c>
      <c r="G1209" s="12" t="str">
        <f>_xlfn.XLOOKUP(Sales_Transactions!$F1209,Products!$A$2:$A$151,Products!$B$2:$B$151,"missing product")</f>
        <v>Coca-Cola Coffee 500g</v>
      </c>
      <c r="H1209" s="12" t="str">
        <f>_xlfn.XLOOKUP(Sales_Transactions!$F1209,Table9[Product_ID],Table9[Category],"Missing Catogory")</f>
        <v>Beverages</v>
      </c>
      <c r="I1209" s="12" t="s">
        <v>1901</v>
      </c>
      <c r="J1209" s="12" t="str">
        <f>_xlfn.XLOOKUP(Sales_Transactions!$I1209,Store!$A$2:$A$181,Store!$B$2:$B$181,"Missing Store")</f>
        <v>FreshMart Ahmedabad Heights</v>
      </c>
      <c r="K1209" s="12" t="str">
        <f>_xlfn.XLOOKUP(Sales_Transactions!$I1209,Store!$A$2:$A$181,Store!$D$2:$D$181,"East")</f>
        <v>West</v>
      </c>
      <c r="L1209" s="12" t="s">
        <v>1830</v>
      </c>
      <c r="M1209" s="12" t="s">
        <v>5366</v>
      </c>
      <c r="N1209" s="12" t="str">
        <f>_xlfn.XLOOKUP(Sales_Transactions!$L1209,Table12[Employee_ID],Table12[Department],"Missing Department")</f>
        <v>Operations</v>
      </c>
      <c r="O1209" s="12">
        <v>5</v>
      </c>
      <c r="P1209" s="13">
        <v>545.58000000000004</v>
      </c>
      <c r="Q1209" s="12">
        <v>10</v>
      </c>
      <c r="R1209" s="13">
        <v>272.79000000000002</v>
      </c>
      <c r="S1209" s="13">
        <v>2823.38</v>
      </c>
      <c r="T1209" s="13">
        <v>1949</v>
      </c>
      <c r="U1209" s="13">
        <v>874.38</v>
      </c>
      <c r="V1209" s="12" t="s">
        <v>133</v>
      </c>
      <c r="W1209" s="12" t="s">
        <v>24</v>
      </c>
      <c r="X1209" s="12" t="s">
        <v>25</v>
      </c>
      <c r="Y1209" s="12" t="s">
        <v>277</v>
      </c>
      <c r="Z1209" s="12" t="s">
        <v>27</v>
      </c>
    </row>
    <row r="1210" spans="1:26" x14ac:dyDescent="0.3">
      <c r="A1210" s="14" t="s">
        <v>4422</v>
      </c>
      <c r="B1210" s="15">
        <v>45976</v>
      </c>
      <c r="C1210" s="16" t="s">
        <v>4423</v>
      </c>
      <c r="D1210" s="16" t="str">
        <f>_xlfn.XLOOKUP(Sales_Transactions!$C1210,Customer!$A$2:$A$701,Customer!$B$2:$B$701,"Missing")</f>
        <v>Balamurugan Velan</v>
      </c>
      <c r="E1210" s="38" t="str">
        <f>_xlfn.XLOOKUP(Table14[[#This Row],[Customer_ID]],Table10[Customer_ID],Table10[Membership],"Missing Membership")</f>
        <v>Bronze</v>
      </c>
      <c r="F1210" s="14" t="s">
        <v>360</v>
      </c>
      <c r="G1210" s="16" t="str">
        <f>_xlfn.XLOOKUP(Sales_Transactions!$F1210,Products!$A$2:$A$151,Products!$B$2:$B$151,"missing product")</f>
        <v>Aachi Powdered Spices 200g v2</v>
      </c>
      <c r="H1210" s="16" t="str">
        <f>_xlfn.XLOOKUP(Sales_Transactions!$F1210,Table9[Product_ID],Table9[Category],"Missing Catogory")</f>
        <v>Masala</v>
      </c>
      <c r="I1210" s="16" t="s">
        <v>829</v>
      </c>
      <c r="J1210" s="16" t="str">
        <f>_xlfn.XLOOKUP(Sales_Transactions!$I1210,Store!$A$2:$A$181,Store!$B$2:$B$181,"Missing Store")</f>
        <v>FreshMart Mysuru Main Road</v>
      </c>
      <c r="K1210" s="16" t="str">
        <f>_xlfn.XLOOKUP(Sales_Transactions!$I1210,Store!$A$2:$A$181,Store!$D$2:$D$181,"East")</f>
        <v>South</v>
      </c>
      <c r="L1210" s="16" t="s">
        <v>830</v>
      </c>
      <c r="M1210" s="16" t="s">
        <v>6345</v>
      </c>
      <c r="N1210" s="16" t="str">
        <f>_xlfn.XLOOKUP(Sales_Transactions!$L1210,Table12[Employee_ID],Table12[Department],"Missing Department")</f>
        <v>Operations</v>
      </c>
      <c r="O1210" s="16">
        <v>3</v>
      </c>
      <c r="P1210" s="17">
        <v>353.05</v>
      </c>
      <c r="Q1210" s="16">
        <v>20</v>
      </c>
      <c r="R1210" s="17">
        <v>211.83</v>
      </c>
      <c r="S1210" s="17">
        <v>974.42</v>
      </c>
      <c r="T1210" s="17">
        <v>788.4</v>
      </c>
      <c r="U1210" s="17">
        <v>186.02</v>
      </c>
      <c r="V1210" s="16" t="s">
        <v>133</v>
      </c>
      <c r="W1210" s="16" t="s">
        <v>24</v>
      </c>
      <c r="X1210" s="16" t="s">
        <v>33</v>
      </c>
      <c r="Y1210" s="16" t="s">
        <v>346</v>
      </c>
      <c r="Z1210" s="16" t="s">
        <v>27</v>
      </c>
    </row>
    <row r="1211" spans="1:26" x14ac:dyDescent="0.3">
      <c r="A1211" s="10" t="s">
        <v>4428</v>
      </c>
      <c r="B1211" s="11">
        <v>45996</v>
      </c>
      <c r="C1211" s="12" t="s">
        <v>1048</v>
      </c>
      <c r="D1211" s="12" t="str">
        <f>_xlfn.XLOOKUP(Sales_Transactions!$C1211,Customer!$A$2:$A$701,Customer!$B$2:$B$701,"Missing")</f>
        <v>Jagan Rao</v>
      </c>
      <c r="E1211" s="39" t="str">
        <f>_xlfn.XLOOKUP(Table14[[#This Row],[Customer_ID]],Table10[Customer_ID],Table10[Membership],"Missing Membership")</f>
        <v>Bronze</v>
      </c>
      <c r="F1211" s="10" t="s">
        <v>302</v>
      </c>
      <c r="G1211" s="12" t="str">
        <f>_xlfn.XLOOKUP(Sales_Transactions!$F1211,Products!$A$2:$A$151,Products!$B$2:$B$151,"missing product")</f>
        <v>Harvest Gold Cookies 500g</v>
      </c>
      <c r="H1211" s="12" t="str">
        <f>_xlfn.XLOOKUP(Sales_Transactions!$F1211,Table9[Product_ID],Table9[Category],"Missing Catogory")</f>
        <v>Bakery</v>
      </c>
      <c r="I1211" s="12" t="s">
        <v>187</v>
      </c>
      <c r="J1211" s="12" t="str">
        <f>_xlfn.XLOOKUP(Sales_Transactions!$I1211,Store!$A$2:$A$181,Store!$B$2:$B$181,"Missing Store")</f>
        <v>FreshMart Bengaluru Circle</v>
      </c>
      <c r="K1211" s="12" t="str">
        <f>_xlfn.XLOOKUP(Sales_Transactions!$I1211,Store!$A$2:$A$181,Store!$D$2:$D$181,"East")</f>
        <v>South</v>
      </c>
      <c r="L1211" s="12" t="s">
        <v>188</v>
      </c>
      <c r="M1211" s="12" t="s">
        <v>6338</v>
      </c>
      <c r="N1211" s="12" t="str">
        <f>_xlfn.XLOOKUP(Sales_Transactions!$L1211,Table12[Employee_ID],Table12[Department],"Missing Department")</f>
        <v>Cashier</v>
      </c>
      <c r="O1211" s="12">
        <v>3</v>
      </c>
      <c r="P1211" s="13">
        <v>343.56</v>
      </c>
      <c r="Q1211" s="12">
        <v>20</v>
      </c>
      <c r="R1211" s="13">
        <v>206.14</v>
      </c>
      <c r="S1211" s="13">
        <v>824.54</v>
      </c>
      <c r="T1211" s="13">
        <v>648.96</v>
      </c>
      <c r="U1211" s="13">
        <v>175.58</v>
      </c>
      <c r="V1211" s="12" t="s">
        <v>133</v>
      </c>
      <c r="W1211" s="12" t="s">
        <v>24</v>
      </c>
      <c r="X1211" s="12" t="s">
        <v>55</v>
      </c>
      <c r="Y1211" s="12" t="s">
        <v>1833</v>
      </c>
      <c r="Z1211" s="12" t="s">
        <v>49</v>
      </c>
    </row>
    <row r="1212" spans="1:26" x14ac:dyDescent="0.3">
      <c r="A1212" s="14" t="s">
        <v>4435</v>
      </c>
      <c r="B1212" s="15">
        <v>45933</v>
      </c>
      <c r="C1212" s="16" t="s">
        <v>3928</v>
      </c>
      <c r="D1212" s="16" t="str">
        <f>_xlfn.XLOOKUP(Sales_Transactions!$C1212,Customer!$A$2:$A$701,Customer!$B$2:$B$701,"Missing")</f>
        <v>Ashok Balan</v>
      </c>
      <c r="E1212" s="38" t="str">
        <f>_xlfn.XLOOKUP(Table14[[#This Row],[Customer_ID]],Table10[Customer_ID],Table10[Membership],"Missing Membership")</f>
        <v>Silver</v>
      </c>
      <c r="F1212" s="14" t="s">
        <v>502</v>
      </c>
      <c r="G1212" s="16" t="str">
        <f>_xlfn.XLOOKUP(Sales_Transactions!$F1212,Products!$A$2:$A$151,Products!$B$2:$B$151,"missing product")</f>
        <v>Coca-Cola Coffee 500g</v>
      </c>
      <c r="H1212" s="16" t="str">
        <f>_xlfn.XLOOKUP(Sales_Transactions!$F1212,Table9[Product_ID],Table9[Category],"Missing Catogory")</f>
        <v>Beverages</v>
      </c>
      <c r="I1212" s="16" t="s">
        <v>1031</v>
      </c>
      <c r="J1212" s="16" t="str">
        <f>_xlfn.XLOOKUP(Sales_Transactions!$I1212,Store!$A$2:$A$181,Store!$B$2:$B$181,"Missing Store")</f>
        <v>FreshMart Bengaluru Enclave</v>
      </c>
      <c r="K1212" s="16" t="str">
        <f>_xlfn.XLOOKUP(Sales_Transactions!$I1212,Store!$A$2:$A$181,Store!$D$2:$D$181,"East")</f>
        <v>South</v>
      </c>
      <c r="L1212" s="16" t="s">
        <v>2308</v>
      </c>
      <c r="M1212" s="16" t="s">
        <v>6208</v>
      </c>
      <c r="N1212" s="16" t="str">
        <f>_xlfn.XLOOKUP(Sales_Transactions!$L1212,Table12[Employee_ID],Table12[Department],"Missing Department")</f>
        <v>Cashier</v>
      </c>
      <c r="O1212" s="16">
        <v>5</v>
      </c>
      <c r="P1212" s="17">
        <v>503.36</v>
      </c>
      <c r="Q1212" s="16">
        <v>0</v>
      </c>
      <c r="R1212" s="17">
        <v>0</v>
      </c>
      <c r="S1212" s="17">
        <v>2516.8000000000002</v>
      </c>
      <c r="T1212" s="17">
        <v>1949</v>
      </c>
      <c r="U1212" s="17">
        <v>567.79999999999995</v>
      </c>
      <c r="V1212" s="16" t="s">
        <v>133</v>
      </c>
      <c r="W1212" s="16" t="s">
        <v>24</v>
      </c>
      <c r="X1212" s="16" t="s">
        <v>25</v>
      </c>
      <c r="Y1212" s="16" t="s">
        <v>484</v>
      </c>
      <c r="Z1212" s="16" t="s">
        <v>49</v>
      </c>
    </row>
    <row r="1213" spans="1:26" x14ac:dyDescent="0.3">
      <c r="A1213" s="10" t="s">
        <v>4447</v>
      </c>
      <c r="B1213" s="11">
        <v>45829</v>
      </c>
      <c r="C1213" s="12" t="s">
        <v>4448</v>
      </c>
      <c r="D1213" s="12" t="str">
        <f>_xlfn.XLOOKUP(Sales_Transactions!$C1213,Customer!$A$2:$A$701,Customer!$B$2:$B$701,"Missing")</f>
        <v>Chandran Murugan</v>
      </c>
      <c r="E1213" s="39" t="str">
        <f>_xlfn.XLOOKUP(Table14[[#This Row],[Customer_ID]],Table10[Customer_ID],Table10[Membership],"Missing Membership")</f>
        <v>Bronze</v>
      </c>
      <c r="F1213" s="10" t="s">
        <v>52</v>
      </c>
      <c r="G1213" s="12" t="str">
        <f>_xlfn.XLOOKUP(Sales_Transactions!$F1213,Products!$A$2:$A$151,Products!$B$2:$B$151,"missing product")</f>
        <v>Aavin Milk Pack v2</v>
      </c>
      <c r="H1213" s="12" t="str">
        <f>_xlfn.XLOOKUP(Sales_Transactions!$F1213,Table9[Product_ID],Table9[Category],"Missing Catogory")</f>
        <v>Dairy</v>
      </c>
      <c r="I1213" s="12" t="s">
        <v>350</v>
      </c>
      <c r="J1213" s="12" t="str">
        <f>_xlfn.XLOOKUP(Sales_Transactions!$I1213,Store!$A$2:$A$181,Store!$B$2:$B$181,"Missing Store")</f>
        <v>FreshMart Tiruppur Square</v>
      </c>
      <c r="K1213" s="12" t="str">
        <f>_xlfn.XLOOKUP(Sales_Transactions!$I1213,Store!$A$2:$A$181,Store!$D$2:$D$181,"East")</f>
        <v>South</v>
      </c>
      <c r="L1213" s="12" t="s">
        <v>1258</v>
      </c>
      <c r="M1213" s="12" t="s">
        <v>6369</v>
      </c>
      <c r="N1213" s="12" t="str">
        <f>_xlfn.XLOOKUP(Sales_Transactions!$L1213,Table12[Employee_ID],Table12[Department],"Missing Department")</f>
        <v>Billing</v>
      </c>
      <c r="O1213" s="12">
        <v>1</v>
      </c>
      <c r="P1213" s="13">
        <v>313.47000000000003</v>
      </c>
      <c r="Q1213" s="12">
        <v>10</v>
      </c>
      <c r="R1213" s="13">
        <v>31.35</v>
      </c>
      <c r="S1213" s="13">
        <v>324.44</v>
      </c>
      <c r="T1213" s="13">
        <v>246.12</v>
      </c>
      <c r="U1213" s="13">
        <v>78.319999999999993</v>
      </c>
      <c r="V1213" s="12" t="s">
        <v>133</v>
      </c>
      <c r="W1213" s="12" t="s">
        <v>24</v>
      </c>
      <c r="X1213" s="12" t="s">
        <v>25</v>
      </c>
      <c r="Y1213" s="12" t="s">
        <v>1286</v>
      </c>
      <c r="Z1213" s="12" t="s">
        <v>27</v>
      </c>
    </row>
    <row r="1214" spans="1:26" x14ac:dyDescent="0.3">
      <c r="A1214" s="14" t="s">
        <v>4455</v>
      </c>
      <c r="B1214" s="15">
        <v>46096</v>
      </c>
      <c r="C1214" s="16" t="s">
        <v>3330</v>
      </c>
      <c r="D1214" s="16" t="str">
        <f>_xlfn.XLOOKUP(Sales_Transactions!$C1214,Customer!$A$2:$A$701,Customer!$B$2:$B$701,"Missing")</f>
        <v>Revathi Chettiar</v>
      </c>
      <c r="E1214" s="38" t="str">
        <f>_xlfn.XLOOKUP(Table14[[#This Row],[Customer_ID]],Table10[Customer_ID],Table10[Membership],"Missing Membership")</f>
        <v>Bronze</v>
      </c>
      <c r="F1214" s="14" t="s">
        <v>124</v>
      </c>
      <c r="G1214" s="16" t="str">
        <f>_xlfn.XLOOKUP(Sales_Transactions!$F1214,Products!$A$2:$A$151,Products!$B$2:$B$151,"missing product")</f>
        <v>Aavin Milk Pack</v>
      </c>
      <c r="H1214" s="16" t="str">
        <f>_xlfn.XLOOKUP(Sales_Transactions!$F1214,Table9[Product_ID],Table9[Category],"Missing Catogory")</f>
        <v>Dairy</v>
      </c>
      <c r="I1214" s="16" t="s">
        <v>856</v>
      </c>
      <c r="J1214" s="16" t="str">
        <f>_xlfn.XLOOKUP(Sales_Transactions!$I1214,Store!$A$2:$A$181,Store!$B$2:$B$181,"Missing Store")</f>
        <v>FreshMart Madurai Market</v>
      </c>
      <c r="K1214" s="16" t="str">
        <f>_xlfn.XLOOKUP(Sales_Transactions!$I1214,Store!$A$2:$A$181,Store!$D$2:$D$181,"East")</f>
        <v>South</v>
      </c>
      <c r="L1214" s="16" t="s">
        <v>121</v>
      </c>
      <c r="M1214" s="16" t="s">
        <v>6355</v>
      </c>
      <c r="N1214" s="16" t="str">
        <f>_xlfn.XLOOKUP(Sales_Transactions!$L1214,Table12[Employee_ID],Table12[Department],"Missing Department")</f>
        <v>Store Manager</v>
      </c>
      <c r="O1214" s="16">
        <v>3</v>
      </c>
      <c r="P1214" s="17">
        <v>397.22</v>
      </c>
      <c r="Q1214" s="16">
        <v>0</v>
      </c>
      <c r="R1214" s="17">
        <v>0</v>
      </c>
      <c r="S1214" s="17">
        <v>1370.41</v>
      </c>
      <c r="T1214" s="17">
        <v>958.11</v>
      </c>
      <c r="U1214" s="17">
        <v>412.3</v>
      </c>
      <c r="V1214" s="16" t="s">
        <v>133</v>
      </c>
      <c r="W1214" s="16" t="s">
        <v>24</v>
      </c>
      <c r="X1214" s="16" t="s">
        <v>25</v>
      </c>
      <c r="Y1214" s="16" t="s">
        <v>1882</v>
      </c>
      <c r="Z1214" s="16" t="s">
        <v>27</v>
      </c>
    </row>
    <row r="1215" spans="1:26" x14ac:dyDescent="0.3">
      <c r="A1215" s="10" t="s">
        <v>4035</v>
      </c>
      <c r="B1215" s="11">
        <v>46028</v>
      </c>
      <c r="C1215" s="12" t="s">
        <v>1325</v>
      </c>
      <c r="D1215" s="12" t="str">
        <f>_xlfn.XLOOKUP(Sales_Transactions!$C1215,Customer!$A$2:$A$701,Customer!$B$2:$B$701,"Missing")</f>
        <v>Indira Balan</v>
      </c>
      <c r="E1215" s="39" t="str">
        <f>_xlfn.XLOOKUP(Table14[[#This Row],[Customer_ID]],Table10[Customer_ID],Table10[Membership],"Missing Membership")</f>
        <v>Bronze</v>
      </c>
      <c r="F1215" s="10" t="s">
        <v>764</v>
      </c>
      <c r="G1215" s="12" t="str">
        <f>_xlfn.XLOOKUP(Sales_Transactions!$F1215,Products!$A$2:$A$151,Products!$B$2:$B$151,"missing product")</f>
        <v>Eveready Detergent 1L</v>
      </c>
      <c r="H1215" s="12" t="str">
        <f>_xlfn.XLOOKUP(Sales_Transactions!$F1215,Table9[Product_ID],Table9[Category],"Missing Catogory")</f>
        <v>Household</v>
      </c>
      <c r="I1215" s="12" t="s">
        <v>198</v>
      </c>
      <c r="J1215" s="12" t="str">
        <f>_xlfn.XLOOKUP(Sales_Transactions!$I1215,Store!$A$2:$A$181,Store!$B$2:$B$181,"Missing Store")</f>
        <v>FreshMart Salem Extension</v>
      </c>
      <c r="K1215" s="12" t="str">
        <f>_xlfn.XLOOKUP(Sales_Transactions!$I1215,Store!$A$2:$A$181,Store!$D$2:$D$181,"East")</f>
        <v>South</v>
      </c>
      <c r="L1215" s="12" t="s">
        <v>693</v>
      </c>
      <c r="M1215" s="12" t="s">
        <v>6134</v>
      </c>
      <c r="N1215" s="12" t="str">
        <f>_xlfn.XLOOKUP(Sales_Transactions!$L1215,Table12[Employee_ID],Table12[Department],"Missing Department")</f>
        <v>Cashier</v>
      </c>
      <c r="O1215" s="12">
        <v>1</v>
      </c>
      <c r="P1215" s="13">
        <v>340.25</v>
      </c>
      <c r="Q1215" s="12">
        <v>20</v>
      </c>
      <c r="R1215" s="13">
        <v>68.05</v>
      </c>
      <c r="S1215" s="13">
        <v>272.2</v>
      </c>
      <c r="T1215" s="13">
        <v>263.85000000000002</v>
      </c>
      <c r="U1215" s="13">
        <v>8.35</v>
      </c>
      <c r="V1215" s="12" t="s">
        <v>133</v>
      </c>
      <c r="W1215" s="12" t="s">
        <v>24</v>
      </c>
      <c r="X1215" s="12" t="s">
        <v>25</v>
      </c>
      <c r="Y1215" s="12" t="s">
        <v>374</v>
      </c>
      <c r="Z1215" s="12" t="s">
        <v>49</v>
      </c>
    </row>
    <row r="1216" spans="1:26" x14ac:dyDescent="0.3">
      <c r="A1216" s="14" t="s">
        <v>4459</v>
      </c>
      <c r="B1216" s="15">
        <v>45948</v>
      </c>
      <c r="C1216" s="16" t="s">
        <v>656</v>
      </c>
      <c r="D1216" s="16" t="str">
        <f>_xlfn.XLOOKUP(Sales_Transactions!$C1216,Customer!$A$2:$A$701,Customer!$B$2:$B$701,"Missing")</f>
        <v>Ashok Nair</v>
      </c>
      <c r="E1216" s="38" t="str">
        <f>_xlfn.XLOOKUP(Table14[[#This Row],[Customer_ID]],Table10[Customer_ID],Table10[Membership],"Missing Membership")</f>
        <v>Silver</v>
      </c>
      <c r="F1216" s="14" t="s">
        <v>458</v>
      </c>
      <c r="G1216" s="16" t="str">
        <f>_xlfn.XLOOKUP(Sales_Transactions!$F1216,Products!$A$2:$A$151,Products!$B$2:$B$151,"missing product")</f>
        <v>Organic Fresh Fresh Fruits Combo</v>
      </c>
      <c r="H1216" s="16" t="str">
        <f>_xlfn.XLOOKUP(Sales_Transactions!$F1216,Table9[Product_ID],Table9[Category],"Missing Catogory")</f>
        <v>Fruits</v>
      </c>
      <c r="I1216" s="16" t="s">
        <v>1063</v>
      </c>
      <c r="J1216" s="16" t="str">
        <f>_xlfn.XLOOKUP(Sales_Transactions!$I1216,Store!$A$2:$A$181,Store!$B$2:$B$181,"Missing Store")</f>
        <v>FreshMart Salem Complex</v>
      </c>
      <c r="K1216" s="16" t="str">
        <f>_xlfn.XLOOKUP(Sales_Transactions!$I1216,Store!$A$2:$A$181,Store!$D$2:$D$181,"East")</f>
        <v>South</v>
      </c>
      <c r="L1216" s="16" t="s">
        <v>1064</v>
      </c>
      <c r="M1216" s="16" t="s">
        <v>6322</v>
      </c>
      <c r="N1216" s="16" t="str">
        <f>_xlfn.XLOOKUP(Sales_Transactions!$L1216,Table12[Employee_ID],Table12[Department],"Missing Department")</f>
        <v>Sales</v>
      </c>
      <c r="O1216" s="16">
        <v>2</v>
      </c>
      <c r="P1216" s="17">
        <v>71.290000000000006</v>
      </c>
      <c r="Q1216" s="16">
        <v>10</v>
      </c>
      <c r="R1216" s="17">
        <v>14.26</v>
      </c>
      <c r="S1216" s="17">
        <v>147.57</v>
      </c>
      <c r="T1216" s="17">
        <v>118.74</v>
      </c>
      <c r="U1216" s="17">
        <v>28.83</v>
      </c>
      <c r="V1216" s="16" t="s">
        <v>133</v>
      </c>
      <c r="W1216" s="16" t="s">
        <v>24</v>
      </c>
      <c r="X1216" s="16" t="s">
        <v>55</v>
      </c>
      <c r="Y1216" s="16" t="s">
        <v>1274</v>
      </c>
      <c r="Z1216" s="16" t="s">
        <v>27</v>
      </c>
    </row>
    <row r="1217" spans="1:26" x14ac:dyDescent="0.3">
      <c r="A1217" s="10" t="s">
        <v>4460</v>
      </c>
      <c r="B1217" s="11">
        <v>46011</v>
      </c>
      <c r="C1217" s="12" t="s">
        <v>1613</v>
      </c>
      <c r="D1217" s="12" t="str">
        <f>_xlfn.XLOOKUP(Sales_Transactions!$C1217,Customer!$A$2:$A$701,Customer!$B$2:$B$701,"Missing")</f>
        <v>Missing Customer Name</v>
      </c>
      <c r="E1217" s="39" t="str">
        <f>_xlfn.XLOOKUP(Table14[[#This Row],[Customer_ID]],Table10[Customer_ID],Table10[Membership],"Missing Membership")</f>
        <v>Silver</v>
      </c>
      <c r="F1217" s="10" t="s">
        <v>548</v>
      </c>
      <c r="G1217" s="12" t="str">
        <f>_xlfn.XLOOKUP(Sales_Transactions!$F1217,Products!$A$2:$A$151,Products!$B$2:$B$151,"missing product")</f>
        <v>Local Farm Fresh Fruits Combo</v>
      </c>
      <c r="H1217" s="12" t="str">
        <f>_xlfn.XLOOKUP(Sales_Transactions!$F1217,Table9[Product_ID],Table9[Category],"Missing Catogory")</f>
        <v>Fruits</v>
      </c>
      <c r="I1217" s="12" t="s">
        <v>1308</v>
      </c>
      <c r="J1217" s="12" t="str">
        <f>_xlfn.XLOOKUP(Sales_Transactions!$I1217,Store!$A$2:$A$181,Store!$B$2:$B$181,"Missing Store")</f>
        <v>FreshMart Mysuru Heights</v>
      </c>
      <c r="K1217" s="12" t="str">
        <f>_xlfn.XLOOKUP(Sales_Transactions!$I1217,Store!$A$2:$A$181,Store!$D$2:$D$181,"East")</f>
        <v>South</v>
      </c>
      <c r="L1217" s="12" t="s">
        <v>1584</v>
      </c>
      <c r="M1217" s="12" t="s">
        <v>6223</v>
      </c>
      <c r="N1217" s="12" t="str">
        <f>_xlfn.XLOOKUP(Sales_Transactions!$L1217,Table12[Employee_ID],Table12[Department],"Missing Department")</f>
        <v>Sales</v>
      </c>
      <c r="O1217" s="12">
        <v>5</v>
      </c>
      <c r="P1217" s="13">
        <v>221.61</v>
      </c>
      <c r="Q1217" s="12">
        <v>10</v>
      </c>
      <c r="R1217" s="13">
        <v>110.81</v>
      </c>
      <c r="S1217" s="13">
        <v>1146.83</v>
      </c>
      <c r="T1217" s="13">
        <v>910.85</v>
      </c>
      <c r="U1217" s="13">
        <v>235.98</v>
      </c>
      <c r="V1217" s="12" t="s">
        <v>133</v>
      </c>
      <c r="W1217" s="12" t="s">
        <v>24</v>
      </c>
      <c r="X1217" s="12" t="s">
        <v>55</v>
      </c>
      <c r="Y1217" s="12" t="s">
        <v>2115</v>
      </c>
      <c r="Z1217" s="12" t="s">
        <v>27</v>
      </c>
    </row>
    <row r="1218" spans="1:26" x14ac:dyDescent="0.3">
      <c r="A1218" s="14" t="s">
        <v>4477</v>
      </c>
      <c r="B1218" s="15">
        <v>45833</v>
      </c>
      <c r="C1218" s="16" t="s">
        <v>628</v>
      </c>
      <c r="D1218" s="16" t="str">
        <f>_xlfn.XLOOKUP(Sales_Transactions!$C1218,Customer!$A$2:$A$701,Customer!$B$2:$B$701,"Missing")</f>
        <v>Nandhini Naidu</v>
      </c>
      <c r="E1218" s="38" t="str">
        <f>_xlfn.XLOOKUP(Table14[[#This Row],[Customer_ID]],Table10[Customer_ID],Table10[Membership],"Missing Membership")</f>
        <v>Gold</v>
      </c>
      <c r="F1218" s="14" t="s">
        <v>894</v>
      </c>
      <c r="G1218" s="16" t="str">
        <f>_xlfn.XLOOKUP(Sales_Transactions!$F1218,Products!$A$2:$A$151,Products!$B$2:$B$151,"missing product")</f>
        <v>Organic Fresh Fresh Fruits Pack v2</v>
      </c>
      <c r="H1218" s="16" t="str">
        <f>_xlfn.XLOOKUP(Sales_Transactions!$F1218,Table9[Product_ID],Table9[Category],"Missing Catogory")</f>
        <v>Fruits</v>
      </c>
      <c r="I1218" s="16" t="s">
        <v>1680</v>
      </c>
      <c r="J1218" s="16" t="str">
        <f>_xlfn.XLOOKUP(Sales_Transactions!$I1218,Store!$A$2:$A$181,Store!$B$2:$B$181,"Missing Store")</f>
        <v>FreshMart Hyderabad Market</v>
      </c>
      <c r="K1218" s="16" t="str">
        <f>_xlfn.XLOOKUP(Sales_Transactions!$I1218,Store!$A$2:$A$181,Store!$D$2:$D$181,"East")</f>
        <v>South</v>
      </c>
      <c r="L1218" s="16" t="s">
        <v>2196</v>
      </c>
      <c r="M1218" s="16" t="s">
        <v>6224</v>
      </c>
      <c r="N1218" s="16" t="str">
        <f>_xlfn.XLOOKUP(Sales_Transactions!$L1218,Table12[Employee_ID],Table12[Department],"Missing Department")</f>
        <v>Cashier</v>
      </c>
      <c r="O1218" s="16">
        <v>8</v>
      </c>
      <c r="P1218" s="17">
        <v>451.9</v>
      </c>
      <c r="Q1218" s="16">
        <v>15</v>
      </c>
      <c r="R1218" s="17">
        <v>542.28</v>
      </c>
      <c r="S1218" s="17">
        <v>3072.92</v>
      </c>
      <c r="T1218" s="17">
        <v>2961.44</v>
      </c>
      <c r="U1218" s="17">
        <v>111.48</v>
      </c>
      <c r="V1218" s="16" t="s">
        <v>133</v>
      </c>
      <c r="W1218" s="16" t="s">
        <v>345</v>
      </c>
      <c r="X1218" s="16" t="s">
        <v>25</v>
      </c>
      <c r="Y1218" s="16" t="s">
        <v>206</v>
      </c>
      <c r="Z1218" s="16" t="s">
        <v>49</v>
      </c>
    </row>
    <row r="1219" spans="1:26" x14ac:dyDescent="0.3">
      <c r="A1219" s="10" t="s">
        <v>4496</v>
      </c>
      <c r="B1219" s="11">
        <v>46085</v>
      </c>
      <c r="C1219" s="12" t="s">
        <v>4497</v>
      </c>
      <c r="D1219" s="12" t="str">
        <f>_xlfn.XLOOKUP(Sales_Transactions!$C1219,Customer!$A$2:$A$701,Customer!$B$2:$B$701,"Missing")</f>
        <v>Bhuvana Pandian</v>
      </c>
      <c r="E1219" s="39" t="str">
        <f>_xlfn.XLOOKUP(Table14[[#This Row],[Customer_ID]],Table10[Customer_ID],Table10[Membership],"Missing Membership")</f>
        <v>Bronze</v>
      </c>
      <c r="F1219" s="10" t="s">
        <v>176</v>
      </c>
      <c r="G1219" s="12" t="str">
        <f>_xlfn.XLOOKUP(Sales_Transactions!$F1219,Products!$A$2:$A$151,Products!$B$2:$B$151,"missing product")</f>
        <v>Organic Fresh Fresh Vegetables Pack</v>
      </c>
      <c r="H1219" s="12" t="str">
        <f>_xlfn.XLOOKUP(Sales_Transactions!$F1219,Table9[Product_ID],Table9[Category],"Missing Catogory")</f>
        <v>Vegetables</v>
      </c>
      <c r="I1219" s="12" t="s">
        <v>1469</v>
      </c>
      <c r="J1219" s="12" t="str">
        <f>_xlfn.XLOOKUP(Sales_Transactions!$I1219,Store!$A$2:$A$181,Store!$B$2:$B$181,"Missing Store")</f>
        <v>FreshMart Surat Nagar</v>
      </c>
      <c r="K1219" s="12" t="str">
        <f>_xlfn.XLOOKUP(Sales_Transactions!$I1219,Store!$A$2:$A$181,Store!$D$2:$D$181,"East")</f>
        <v>West</v>
      </c>
      <c r="L1219" s="12" t="s">
        <v>2190</v>
      </c>
      <c r="M1219" s="12" t="s">
        <v>6344</v>
      </c>
      <c r="N1219" s="12" t="str">
        <f>_xlfn.XLOOKUP(Sales_Transactions!$L1219,Table12[Employee_ID],Table12[Department],"Missing Department")</f>
        <v>Billing</v>
      </c>
      <c r="O1219" s="12">
        <v>2</v>
      </c>
      <c r="P1219" s="13">
        <v>355.64</v>
      </c>
      <c r="Q1219" s="12">
        <v>15</v>
      </c>
      <c r="R1219" s="13">
        <v>106.69</v>
      </c>
      <c r="S1219" s="13">
        <v>604.59</v>
      </c>
      <c r="T1219" s="13">
        <v>606.82000000000005</v>
      </c>
      <c r="U1219" s="13">
        <v>-2.23</v>
      </c>
      <c r="V1219" s="12" t="s">
        <v>133</v>
      </c>
      <c r="W1219" s="12" t="s">
        <v>345</v>
      </c>
      <c r="X1219" s="12" t="s">
        <v>55</v>
      </c>
      <c r="Y1219" s="12" t="s">
        <v>2861</v>
      </c>
      <c r="Z1219" s="12" t="s">
        <v>49</v>
      </c>
    </row>
    <row r="1220" spans="1:26" x14ac:dyDescent="0.3">
      <c r="A1220" s="14" t="s">
        <v>4507</v>
      </c>
      <c r="B1220" s="15">
        <v>45988</v>
      </c>
      <c r="C1220" s="16" t="s">
        <v>3068</v>
      </c>
      <c r="D1220" s="16" t="str">
        <f>_xlfn.XLOOKUP(Sales_Transactions!$C1220,Customer!$A$2:$A$701,Customer!$B$2:$B$701,"Missing")</f>
        <v>Anjali Balan</v>
      </c>
      <c r="E1220" s="38" t="str">
        <f>_xlfn.XLOOKUP(Table14[[#This Row],[Customer_ID]],Table10[Customer_ID],Table10[Membership],"Missing Membership")</f>
        <v>Bronze</v>
      </c>
      <c r="F1220" s="14" t="s">
        <v>811</v>
      </c>
      <c r="G1220" s="16" t="str">
        <f>_xlfn.XLOOKUP(Sales_Transactions!$F1220,Products!$A$2:$A$151,Products!$B$2:$B$151,"missing product")</f>
        <v>Lays Namkeen 2kg</v>
      </c>
      <c r="H1220" s="16" t="str">
        <f>_xlfn.XLOOKUP(Sales_Transactions!$F1220,Table9[Product_ID],Table9[Category],"Missing Catogory")</f>
        <v>Snacks</v>
      </c>
      <c r="I1220" s="16" t="s">
        <v>522</v>
      </c>
      <c r="J1220" s="16" t="str">
        <f>_xlfn.XLOOKUP(Sales_Transactions!$I1220,Store!$A$2:$A$181,Store!$B$2:$B$181,"Missing Store")</f>
        <v>FreshMart Ahmedabad Nagar</v>
      </c>
      <c r="K1220" s="16" t="str">
        <f>_xlfn.XLOOKUP(Sales_Transactions!$I1220,Store!$A$2:$A$181,Store!$D$2:$D$181,"East")</f>
        <v>West</v>
      </c>
      <c r="L1220" s="16" t="s">
        <v>523</v>
      </c>
      <c r="M1220" s="16" t="s">
        <v>6215</v>
      </c>
      <c r="N1220" s="16" t="str">
        <f>_xlfn.XLOOKUP(Sales_Transactions!$L1220,Table12[Employee_ID],Table12[Department],"Missing Department")</f>
        <v>Cashier</v>
      </c>
      <c r="O1220" s="16">
        <v>4</v>
      </c>
      <c r="P1220" s="17">
        <v>530.16</v>
      </c>
      <c r="Q1220" s="16">
        <v>0</v>
      </c>
      <c r="R1220" s="17">
        <v>0</v>
      </c>
      <c r="S1220" s="17">
        <v>2120.64</v>
      </c>
      <c r="T1220" s="17">
        <v>1516.76</v>
      </c>
      <c r="U1220" s="17">
        <v>603.88</v>
      </c>
      <c r="V1220" s="16" t="s">
        <v>133</v>
      </c>
      <c r="W1220" s="16" t="s">
        <v>24</v>
      </c>
      <c r="X1220" s="16" t="s">
        <v>25</v>
      </c>
      <c r="Y1220" s="16" t="s">
        <v>3512</v>
      </c>
      <c r="Z1220" s="16" t="s">
        <v>49</v>
      </c>
    </row>
    <row r="1221" spans="1:26" x14ac:dyDescent="0.3">
      <c r="A1221" s="10" t="s">
        <v>4512</v>
      </c>
      <c r="B1221" s="11">
        <v>45884</v>
      </c>
      <c r="C1221" s="12" t="s">
        <v>1622</v>
      </c>
      <c r="D1221" s="12" t="str">
        <f>_xlfn.XLOOKUP(Sales_Transactions!$C1221,Customer!$A$2:$A$701,Customer!$B$2:$B$701,"Missing")</f>
        <v>Gokul Chettiar</v>
      </c>
      <c r="E1221" s="39" t="str">
        <f>_xlfn.XLOOKUP(Table14[[#This Row],[Customer_ID]],Table10[Customer_ID],Table10[Membership],"Missing Membership")</f>
        <v>Gold</v>
      </c>
      <c r="F1221" s="10" t="s">
        <v>290</v>
      </c>
      <c r="G1221" s="12" t="str">
        <f>_xlfn.XLOOKUP(Sales_Transactions!$F1221,Products!$A$2:$A$151,Products!$B$2:$B$151,"missing product")</f>
        <v>Harpic Toilet Cleaner Pack</v>
      </c>
      <c r="H1221" s="12" t="str">
        <f>_xlfn.XLOOKUP(Sales_Transactions!$F1221,Table9[Product_ID],Table9[Category],"Missing Catogory")</f>
        <v>Cleaning</v>
      </c>
      <c r="I1221" s="12" t="s">
        <v>708</v>
      </c>
      <c r="J1221" s="12" t="str">
        <f>_xlfn.XLOOKUP(Sales_Transactions!$I1221,Store!$A$2:$A$181,Store!$B$2:$B$181,"Missing Store")</f>
        <v>FreshMart Surat Crossing</v>
      </c>
      <c r="K1221" s="12" t="str">
        <f>_xlfn.XLOOKUP(Sales_Transactions!$I1221,Store!$A$2:$A$181,Store!$D$2:$D$181,"East")</f>
        <v>West</v>
      </c>
      <c r="L1221" s="12" t="s">
        <v>709</v>
      </c>
      <c r="M1221" s="12" t="s">
        <v>6245</v>
      </c>
      <c r="N1221" s="12" t="str">
        <f>_xlfn.XLOOKUP(Sales_Transactions!$L1221,Table12[Employee_ID],Table12[Department],"Missing Department")</f>
        <v>Cashier</v>
      </c>
      <c r="O1221" s="12">
        <v>5</v>
      </c>
      <c r="P1221" s="13">
        <v>234.51</v>
      </c>
      <c r="Q1221" s="12">
        <v>0</v>
      </c>
      <c r="R1221" s="13">
        <v>0</v>
      </c>
      <c r="S1221" s="13">
        <v>1172.55</v>
      </c>
      <c r="T1221" s="13">
        <v>778.25</v>
      </c>
      <c r="U1221" s="13">
        <v>394.3</v>
      </c>
      <c r="V1221" s="12" t="s">
        <v>133</v>
      </c>
      <c r="W1221" s="12" t="s">
        <v>24</v>
      </c>
      <c r="X1221" s="12" t="s">
        <v>25</v>
      </c>
      <c r="Y1221" s="12" t="s">
        <v>2752</v>
      </c>
      <c r="Z1221" s="12" t="s">
        <v>49</v>
      </c>
    </row>
    <row r="1222" spans="1:26" x14ac:dyDescent="0.3">
      <c r="A1222" s="14" t="s">
        <v>4513</v>
      </c>
      <c r="B1222" s="15">
        <v>45878</v>
      </c>
      <c r="C1222" s="16" t="s">
        <v>763</v>
      </c>
      <c r="D1222" s="16" t="str">
        <f>_xlfn.XLOOKUP(Sales_Transactions!$C1222,Customer!$A$2:$A$701,Customer!$B$2:$B$701,"Missing")</f>
        <v>Deepa Nathan</v>
      </c>
      <c r="E1222" s="38" t="str">
        <f>_xlfn.XLOOKUP(Table14[[#This Row],[Customer_ID]],Table10[Customer_ID],Table10[Membership],"Missing Membership")</f>
        <v>Gold</v>
      </c>
      <c r="F1222" s="14" t="s">
        <v>754</v>
      </c>
      <c r="G1222" s="16" t="str">
        <f>_xlfn.XLOOKUP(Sales_Transactions!$F1222,Products!$A$2:$A$151,Products!$B$2:$B$151,"missing product")</f>
        <v>MDH Powdered Spices 200g</v>
      </c>
      <c r="H1222" s="16" t="str">
        <f>_xlfn.XLOOKUP(Sales_Transactions!$F1222,Table9[Product_ID],Table9[Category],"Missing Catogory")</f>
        <v>Masala</v>
      </c>
      <c r="I1222" s="16" t="s">
        <v>221</v>
      </c>
      <c r="J1222" s="16" t="str">
        <f>_xlfn.XLOOKUP(Sales_Transactions!$I1222,Store!$A$2:$A$181,Store!$B$2:$B$181,"Missing Store")</f>
        <v>FreshMart Salem Circle</v>
      </c>
      <c r="K1222" s="16" t="str">
        <f>_xlfn.XLOOKUP(Sales_Transactions!$I1222,Store!$A$2:$A$181,Store!$D$2:$D$181,"East")</f>
        <v>South</v>
      </c>
      <c r="L1222" s="16" t="s">
        <v>255</v>
      </c>
      <c r="M1222" s="16" t="s">
        <v>6328</v>
      </c>
      <c r="N1222" s="16" t="str">
        <f>_xlfn.XLOOKUP(Sales_Transactions!$L1222,Table12[Employee_ID],Table12[Department],"Missing Department")</f>
        <v>HR</v>
      </c>
      <c r="O1222" s="16">
        <v>6</v>
      </c>
      <c r="P1222" s="17">
        <v>492.76</v>
      </c>
      <c r="Q1222" s="16">
        <v>5</v>
      </c>
      <c r="R1222" s="17">
        <v>147.83000000000001</v>
      </c>
      <c r="S1222" s="17">
        <v>3230.04</v>
      </c>
      <c r="T1222" s="17">
        <v>2111.2199999999998</v>
      </c>
      <c r="U1222" s="17">
        <v>1118.82</v>
      </c>
      <c r="V1222" s="16" t="s">
        <v>133</v>
      </c>
      <c r="W1222" s="16" t="s">
        <v>24</v>
      </c>
      <c r="X1222" s="16" t="s">
        <v>25</v>
      </c>
      <c r="Y1222" s="16" t="s">
        <v>4514</v>
      </c>
      <c r="Z1222" s="16" t="s">
        <v>27</v>
      </c>
    </row>
    <row r="1223" spans="1:26" x14ac:dyDescent="0.3">
      <c r="A1223" s="10" t="s">
        <v>4530</v>
      </c>
      <c r="B1223" s="11">
        <v>45990</v>
      </c>
      <c r="C1223" s="12" t="s">
        <v>3065</v>
      </c>
      <c r="D1223" s="12" t="str">
        <f>_xlfn.XLOOKUP(Sales_Transactions!$C1223,Customer!$A$2:$A$701,Customer!$B$2:$B$701,"Missing")</f>
        <v>Tara Sharma</v>
      </c>
      <c r="E1223" s="39" t="str">
        <f>_xlfn.XLOOKUP(Table14[[#This Row],[Customer_ID]],Table10[Customer_ID],Table10[Membership],"Missing Membership")</f>
        <v>Gold</v>
      </c>
      <c r="F1223" s="10" t="s">
        <v>44</v>
      </c>
      <c r="G1223" s="12" t="str">
        <f>_xlfn.XLOOKUP(Sales_Transactions!$F1223,Products!$A$2:$A$151,Products!$B$2:$B$151,"missing product")</f>
        <v>Britannia Buns 2kg</v>
      </c>
      <c r="H1223" s="12" t="str">
        <f>_xlfn.XLOOKUP(Sales_Transactions!$F1223,Table9[Product_ID],Table9[Category],"Missing Catogory")</f>
        <v>Bakery</v>
      </c>
      <c r="I1223" s="12" t="s">
        <v>198</v>
      </c>
      <c r="J1223" s="12" t="str">
        <f>_xlfn.XLOOKUP(Sales_Transactions!$I1223,Store!$A$2:$A$181,Store!$B$2:$B$181,"Missing Store")</f>
        <v>FreshMart Salem Extension</v>
      </c>
      <c r="K1223" s="12" t="str">
        <f>_xlfn.XLOOKUP(Sales_Transactions!$I1223,Store!$A$2:$A$181,Store!$D$2:$D$181,"East")</f>
        <v>South</v>
      </c>
      <c r="L1223" s="12" t="s">
        <v>693</v>
      </c>
      <c r="M1223" s="12" t="s">
        <v>6134</v>
      </c>
      <c r="N1223" s="12" t="str">
        <f>_xlfn.XLOOKUP(Sales_Transactions!$L1223,Table12[Employee_ID],Table12[Department],"Missing Department")</f>
        <v>Cashier</v>
      </c>
      <c r="O1223" s="12">
        <v>3</v>
      </c>
      <c r="P1223" s="13">
        <v>429.2</v>
      </c>
      <c r="Q1223" s="12">
        <v>0</v>
      </c>
      <c r="R1223" s="13">
        <v>0</v>
      </c>
      <c r="S1223" s="13">
        <v>1480.74</v>
      </c>
      <c r="T1223" s="13">
        <v>709.62</v>
      </c>
      <c r="U1223" s="13">
        <v>771.12</v>
      </c>
      <c r="V1223" s="12" t="s">
        <v>133</v>
      </c>
      <c r="W1223" s="12" t="s">
        <v>24</v>
      </c>
      <c r="X1223" s="12" t="s">
        <v>33</v>
      </c>
      <c r="Y1223" s="12" t="s">
        <v>2875</v>
      </c>
      <c r="Z1223" s="12" t="s">
        <v>27</v>
      </c>
    </row>
    <row r="1224" spans="1:26" x14ac:dyDescent="0.3">
      <c r="A1224" s="14" t="s">
        <v>4537</v>
      </c>
      <c r="B1224" s="15">
        <v>45806</v>
      </c>
      <c r="C1224" s="16" t="s">
        <v>1772</v>
      </c>
      <c r="D1224" s="16" t="str">
        <f>_xlfn.XLOOKUP(Sales_Transactions!$C1224,Customer!$A$2:$A$701,Customer!$B$2:$B$701,"Missing")</f>
        <v>Naveen Achari</v>
      </c>
      <c r="E1224" s="38" t="str">
        <f>_xlfn.XLOOKUP(Table14[[#This Row],[Customer_ID]],Table10[Customer_ID],Table10[Membership],"Missing Membership")</f>
        <v>Gold</v>
      </c>
      <c r="F1224" s="14" t="s">
        <v>399</v>
      </c>
      <c r="G1224" s="16" t="str">
        <f>_xlfn.XLOOKUP(Sales_Transactions!$F1224,Products!$A$2:$A$151,Products!$B$2:$B$151,"missing product")</f>
        <v>Aavin Milk 1L</v>
      </c>
      <c r="H1224" s="16" t="str">
        <f>_xlfn.XLOOKUP(Sales_Transactions!$F1224,Table9[Product_ID],Table9[Category],"Missing Catogory")</f>
        <v>Dairy</v>
      </c>
      <c r="I1224" s="16" t="s">
        <v>321</v>
      </c>
      <c r="J1224" s="16" t="str">
        <f>_xlfn.XLOOKUP(Sales_Transactions!$I1224,Store!$A$2:$A$181,Store!$B$2:$B$181,"Missing Store")</f>
        <v>FreshMart Coimbatore Main Road</v>
      </c>
      <c r="K1224" s="16" t="str">
        <f>_xlfn.XLOOKUP(Sales_Transactions!$I1224,Store!$A$2:$A$181,Store!$D$2:$D$181,"East")</f>
        <v>South</v>
      </c>
      <c r="L1224" s="16" t="s">
        <v>1507</v>
      </c>
      <c r="M1224" s="16" t="s">
        <v>6376</v>
      </c>
      <c r="N1224" s="16" t="str">
        <f>_xlfn.XLOOKUP(Sales_Transactions!$L1224,Table12[Employee_ID],Table12[Department],"Missing Department")</f>
        <v>Billing</v>
      </c>
      <c r="O1224" s="16">
        <v>8</v>
      </c>
      <c r="P1224" s="17">
        <v>107.22</v>
      </c>
      <c r="Q1224" s="16">
        <v>15</v>
      </c>
      <c r="R1224" s="17">
        <v>128.66</v>
      </c>
      <c r="S1224" s="17">
        <v>729.1</v>
      </c>
      <c r="T1224" s="17">
        <v>688.4</v>
      </c>
      <c r="U1224" s="17">
        <v>40.700000000000003</v>
      </c>
      <c r="V1224" s="16" t="s">
        <v>133</v>
      </c>
      <c r="W1224" s="16" t="s">
        <v>24</v>
      </c>
      <c r="X1224" s="16" t="s">
        <v>25</v>
      </c>
      <c r="Y1224" s="16" t="s">
        <v>1968</v>
      </c>
      <c r="Z1224" s="16" t="s">
        <v>49</v>
      </c>
    </row>
    <row r="1225" spans="1:26" x14ac:dyDescent="0.3">
      <c r="A1225" s="10" t="s">
        <v>4554</v>
      </c>
      <c r="B1225" s="11">
        <v>45769</v>
      </c>
      <c r="C1225" s="12" t="s">
        <v>3410</v>
      </c>
      <c r="D1225" s="12" t="str">
        <f>_xlfn.XLOOKUP(Sales_Transactions!$C1225,Customer!$A$2:$A$701,Customer!$B$2:$B$701,"Missing")</f>
        <v>Sundar Naicker</v>
      </c>
      <c r="E1225" s="39" t="str">
        <f>_xlfn.XLOOKUP(Table14[[#This Row],[Customer_ID]],Table10[Customer_ID],Table10[Membership],"Missing Membership")</f>
        <v>Silver</v>
      </c>
      <c r="F1225" s="10" t="s">
        <v>414</v>
      </c>
      <c r="G1225" s="12" t="str">
        <f>_xlfn.XLOOKUP(Sales_Transactions!$F1225,Products!$A$2:$A$151,Products!$B$2:$B$151,"missing product")</f>
        <v>Local Farm Fresh Vegetables 250ml</v>
      </c>
      <c r="H1225" s="12" t="str">
        <f>_xlfn.XLOOKUP(Sales_Transactions!$F1225,Table9[Product_ID],Table9[Category],"Missing Catogory")</f>
        <v>Vegetables</v>
      </c>
      <c r="I1225" s="12" t="s">
        <v>1619</v>
      </c>
      <c r="J1225" s="12" t="str">
        <f>_xlfn.XLOOKUP(Sales_Transactions!$I1225,Store!$A$2:$A$181,Store!$B$2:$B$181,"Missing Store")</f>
        <v>FreshMart Mysuru Plaza</v>
      </c>
      <c r="K1225" s="12" t="str">
        <f>_xlfn.XLOOKUP(Sales_Transactions!$I1225,Store!$A$2:$A$181,Store!$D$2:$D$181,"East")</f>
        <v>South</v>
      </c>
      <c r="L1225" s="12" t="s">
        <v>1620</v>
      </c>
      <c r="M1225" s="12" t="s">
        <v>5865</v>
      </c>
      <c r="N1225" s="12" t="str">
        <f>_xlfn.XLOOKUP(Sales_Transactions!$L1225,Table12[Employee_ID],Table12[Department],"Missing Department")</f>
        <v>Inventory</v>
      </c>
      <c r="O1225" s="12">
        <v>1</v>
      </c>
      <c r="P1225" s="13">
        <v>96.72</v>
      </c>
      <c r="Q1225" s="12">
        <v>15</v>
      </c>
      <c r="R1225" s="13">
        <v>14.51</v>
      </c>
      <c r="S1225" s="13">
        <v>82.21</v>
      </c>
      <c r="T1225" s="13">
        <v>79.819999999999993</v>
      </c>
      <c r="U1225" s="13">
        <v>2.39</v>
      </c>
      <c r="V1225" s="12" t="s">
        <v>133</v>
      </c>
      <c r="W1225" s="12" t="s">
        <v>24</v>
      </c>
      <c r="X1225" s="12" t="s">
        <v>25</v>
      </c>
      <c r="Y1225" s="12" t="s">
        <v>1525</v>
      </c>
      <c r="Z1225" s="12" t="s">
        <v>49</v>
      </c>
    </row>
    <row r="1226" spans="1:26" x14ac:dyDescent="0.3">
      <c r="A1226" s="14" t="s">
        <v>4558</v>
      </c>
      <c r="B1226" s="15">
        <v>45959</v>
      </c>
      <c r="C1226" s="16" t="s">
        <v>202</v>
      </c>
      <c r="D1226" s="16" t="str">
        <f>_xlfn.XLOOKUP(Sales_Transactions!$C1226,Customer!$A$2:$A$701,Customer!$B$2:$B$701,"Missing")</f>
        <v>Prakash Mudaliar</v>
      </c>
      <c r="E1226" s="38" t="str">
        <f>_xlfn.XLOOKUP(Table14[[#This Row],[Customer_ID]],Table10[Customer_ID],Table10[Membership],"Missing Membership")</f>
        <v>Bronze</v>
      </c>
      <c r="F1226" s="14" t="s">
        <v>399</v>
      </c>
      <c r="G1226" s="16" t="str">
        <f>_xlfn.XLOOKUP(Sales_Transactions!$F1226,Products!$A$2:$A$151,Products!$B$2:$B$151,"missing product")</f>
        <v>Aavin Milk 1L</v>
      </c>
      <c r="H1226" s="16" t="str">
        <f>_xlfn.XLOOKUP(Sales_Transactions!$F1226,Table9[Product_ID],Table9[Category],"Missing Catogory")</f>
        <v>Dairy</v>
      </c>
      <c r="I1226" s="16" t="s">
        <v>125</v>
      </c>
      <c r="J1226" s="16" t="str">
        <f>_xlfn.XLOOKUP(Sales_Transactions!$I1226,Store!$A$2:$A$181,Store!$B$2:$B$181,"Missing Store")</f>
        <v>FreshMart Salem Main Road</v>
      </c>
      <c r="K1226" s="16" t="str">
        <f>_xlfn.XLOOKUP(Sales_Transactions!$I1226,Store!$A$2:$A$181,Store!$D$2:$D$181,"East")</f>
        <v>South</v>
      </c>
      <c r="L1226" s="16" t="s">
        <v>647</v>
      </c>
      <c r="M1226" s="16" t="s">
        <v>6234</v>
      </c>
      <c r="N1226" s="16" t="str">
        <f>_xlfn.XLOOKUP(Sales_Transactions!$L1226,Table12[Employee_ID],Table12[Department],"Missing Department")</f>
        <v>Sales</v>
      </c>
      <c r="O1226" s="16">
        <v>2</v>
      </c>
      <c r="P1226" s="17">
        <v>99.93</v>
      </c>
      <c r="Q1226" s="16">
        <v>5</v>
      </c>
      <c r="R1226" s="17">
        <v>9.99</v>
      </c>
      <c r="S1226" s="17">
        <v>189.87</v>
      </c>
      <c r="T1226" s="17">
        <v>172.1</v>
      </c>
      <c r="U1226" s="17">
        <v>17.77</v>
      </c>
      <c r="V1226" s="16" t="s">
        <v>133</v>
      </c>
      <c r="W1226" s="16" t="s">
        <v>24</v>
      </c>
      <c r="X1226" s="16" t="s">
        <v>25</v>
      </c>
      <c r="Y1226" s="16" t="s">
        <v>613</v>
      </c>
      <c r="Z1226" s="16" t="s">
        <v>49</v>
      </c>
    </row>
    <row r="1227" spans="1:26" x14ac:dyDescent="0.3">
      <c r="A1227" s="10" t="s">
        <v>4573</v>
      </c>
      <c r="B1227" s="11">
        <v>46006</v>
      </c>
      <c r="C1227" s="12" t="s">
        <v>213</v>
      </c>
      <c r="D1227" s="12" t="str">
        <f>_xlfn.XLOOKUP(Sales_Transactions!$C1227,Customer!$A$2:$A$701,Customer!$B$2:$B$701,"Missing")</f>
        <v>Indira Nathan</v>
      </c>
      <c r="E1227" s="39" t="str">
        <f>_xlfn.XLOOKUP(Table14[[#This Row],[Customer_ID]],Table10[Customer_ID],Table10[Membership],"Missing Membership")</f>
        <v>Silver</v>
      </c>
      <c r="F1227" s="10" t="s">
        <v>517</v>
      </c>
      <c r="G1227" s="12" t="str">
        <f>_xlfn.XLOOKUP(Sales_Transactions!$F1227,Products!$A$2:$A$151,Products!$B$2:$B$151,"missing product")</f>
        <v>Local Farm Fresh Fruits Combo v3</v>
      </c>
      <c r="H1227" s="12" t="str">
        <f>_xlfn.XLOOKUP(Sales_Transactions!$F1227,Table9[Product_ID],Table9[Category],"Missing Catogory")</f>
        <v>Fruits</v>
      </c>
      <c r="I1227" s="12" t="s">
        <v>1179</v>
      </c>
      <c r="J1227" s="12" t="str">
        <f>_xlfn.XLOOKUP(Sales_Transactions!$I1227,Store!$A$2:$A$181,Store!$B$2:$B$181,"Missing Store")</f>
        <v>FreshMart Erode Central</v>
      </c>
      <c r="K1227" s="12" t="str">
        <f>_xlfn.XLOOKUP(Sales_Transactions!$I1227,Store!$A$2:$A$181,Store!$D$2:$D$181,"East")</f>
        <v>South</v>
      </c>
      <c r="L1227" s="12" t="s">
        <v>1258</v>
      </c>
      <c r="M1227" s="12" t="s">
        <v>6369</v>
      </c>
      <c r="N1227" s="12" t="str">
        <f>_xlfn.XLOOKUP(Sales_Transactions!$L1227,Table12[Employee_ID],Table12[Department],"Missing Department")</f>
        <v>Billing</v>
      </c>
      <c r="O1227" s="12">
        <v>1</v>
      </c>
      <c r="P1227" s="13">
        <v>404.97</v>
      </c>
      <c r="Q1227" s="12">
        <v>0</v>
      </c>
      <c r="R1227" s="13">
        <v>0</v>
      </c>
      <c r="S1227" s="13">
        <v>404.97</v>
      </c>
      <c r="T1227" s="13">
        <v>341.24</v>
      </c>
      <c r="U1227" s="13">
        <v>63.73</v>
      </c>
      <c r="V1227" s="12" t="s">
        <v>133</v>
      </c>
      <c r="W1227" s="12" t="s">
        <v>24</v>
      </c>
      <c r="X1227" s="12" t="s">
        <v>25</v>
      </c>
      <c r="Y1227" s="12" t="s">
        <v>2339</v>
      </c>
      <c r="Z1227" s="12" t="s">
        <v>49</v>
      </c>
    </row>
    <row r="1228" spans="1:26" x14ac:dyDescent="0.3">
      <c r="A1228" s="14" t="s">
        <v>4574</v>
      </c>
      <c r="B1228" s="15">
        <v>46011</v>
      </c>
      <c r="C1228" s="16" t="s">
        <v>307</v>
      </c>
      <c r="D1228" s="16" t="str">
        <f>_xlfn.XLOOKUP(Sales_Transactions!$C1228,Customer!$A$2:$A$701,Customer!$B$2:$B$701,"Missing")</f>
        <v>Lalitha Nathan</v>
      </c>
      <c r="E1228" s="38" t="str">
        <f>_xlfn.XLOOKUP(Table14[[#This Row],[Customer_ID]],Table10[Customer_ID],Table10[Membership],"Missing Membership")</f>
        <v>Gold</v>
      </c>
      <c r="F1228" s="14" t="s">
        <v>337</v>
      </c>
      <c r="G1228" s="16" t="str">
        <f>_xlfn.XLOOKUP(Sales_Transactions!$F1228,Products!$A$2:$A$151,Products!$B$2:$B$151,"missing product")</f>
        <v>Dove Shampoo 500g</v>
      </c>
      <c r="H1228" s="16" t="str">
        <f>_xlfn.XLOOKUP(Sales_Transactions!$F1228,Table9[Product_ID],Table9[Category],"Missing Catogory")</f>
        <v>Personal Care</v>
      </c>
      <c r="I1228" s="16" t="s">
        <v>259</v>
      </c>
      <c r="J1228" s="16" t="str">
        <f>_xlfn.XLOOKUP(Sales_Transactions!$I1228,Store!$A$2:$A$181,Store!$B$2:$B$181,"Missing Store")</f>
        <v>FreshMart Pune Square</v>
      </c>
      <c r="K1228" s="16" t="str">
        <f>_xlfn.XLOOKUP(Sales_Transactions!$I1228,Store!$A$2:$A$181,Store!$D$2:$D$181,"East")</f>
        <v>West</v>
      </c>
      <c r="L1228" s="16" t="s">
        <v>509</v>
      </c>
      <c r="M1228" s="16" t="s">
        <v>6331</v>
      </c>
      <c r="N1228" s="16" t="str">
        <f>_xlfn.XLOOKUP(Sales_Transactions!$L1228,Table12[Employee_ID],Table12[Department],"Missing Department")</f>
        <v>Cashier</v>
      </c>
      <c r="O1228" s="16">
        <v>7</v>
      </c>
      <c r="P1228" s="17">
        <v>212.39</v>
      </c>
      <c r="Q1228" s="16">
        <v>0</v>
      </c>
      <c r="R1228" s="17">
        <v>0</v>
      </c>
      <c r="S1228" s="17">
        <v>1709.74</v>
      </c>
      <c r="T1228" s="17">
        <v>949.62</v>
      </c>
      <c r="U1228" s="17">
        <v>760.12</v>
      </c>
      <c r="V1228" s="16" t="s">
        <v>133</v>
      </c>
      <c r="W1228" s="16" t="s">
        <v>24</v>
      </c>
      <c r="X1228" s="16" t="s">
        <v>25</v>
      </c>
      <c r="Y1228" s="16" t="s">
        <v>471</v>
      </c>
      <c r="Z1228" s="16" t="s">
        <v>27</v>
      </c>
    </row>
    <row r="1229" spans="1:26" x14ac:dyDescent="0.3">
      <c r="A1229" s="10" t="s">
        <v>4577</v>
      </c>
      <c r="B1229" s="11">
        <v>45987</v>
      </c>
      <c r="C1229" s="12" t="s">
        <v>2502</v>
      </c>
      <c r="D1229" s="12" t="str">
        <f>_xlfn.XLOOKUP(Sales_Transactions!$C1229,Customer!$A$2:$A$701,Customer!$B$2:$B$701,"Missing")</f>
        <v>Suresh Chandran</v>
      </c>
      <c r="E1229" s="39" t="str">
        <f>_xlfn.XLOOKUP(Table14[[#This Row],[Customer_ID]],Table10[Customer_ID],Table10[Membership],"Missing Membership")</f>
        <v>Gold</v>
      </c>
      <c r="F1229" s="10" t="s">
        <v>1091</v>
      </c>
      <c r="G1229" s="12" t="str">
        <f>_xlfn.XLOOKUP(Sales_Transactions!$F1229,Products!$A$2:$A$151,Products!$B$2:$B$151,"missing product")</f>
        <v>Local Farm Fresh Vegetables 200g</v>
      </c>
      <c r="H1229" s="12" t="str">
        <f>_xlfn.XLOOKUP(Sales_Transactions!$F1229,Table9[Product_ID],Table9[Category],"Missing Catogory")</f>
        <v>Household</v>
      </c>
      <c r="I1229" s="12" t="s">
        <v>962</v>
      </c>
      <c r="J1229" s="12" t="str">
        <f>_xlfn.XLOOKUP(Sales_Transactions!$I1229,Store!$A$2:$A$181,Store!$B$2:$B$181,"Missing Store")</f>
        <v>FreshMart Mumbai Bypass</v>
      </c>
      <c r="K1229" s="12" t="str">
        <f>_xlfn.XLOOKUP(Sales_Transactions!$I1229,Store!$A$2:$A$181,Store!$D$2:$D$181,"East")</f>
        <v>West</v>
      </c>
      <c r="L1229" s="12" t="s">
        <v>963</v>
      </c>
      <c r="M1229" s="12" t="s">
        <v>6372</v>
      </c>
      <c r="N1229" s="12" t="str">
        <f>_xlfn.XLOOKUP(Sales_Transactions!$L1229,Table12[Employee_ID],Table12[Department],"Missing Department")</f>
        <v>Inventory</v>
      </c>
      <c r="O1229" s="12">
        <v>3</v>
      </c>
      <c r="P1229" s="13">
        <v>318.41000000000003</v>
      </c>
      <c r="Q1229" s="12">
        <v>15</v>
      </c>
      <c r="R1229" s="13">
        <v>143.28</v>
      </c>
      <c r="S1229" s="13">
        <v>811.95</v>
      </c>
      <c r="T1229" s="13">
        <v>675.84</v>
      </c>
      <c r="U1229" s="13">
        <v>136.11000000000001</v>
      </c>
      <c r="V1229" s="12" t="s">
        <v>133</v>
      </c>
      <c r="W1229" s="12" t="s">
        <v>24</v>
      </c>
      <c r="X1229" s="12" t="s">
        <v>25</v>
      </c>
      <c r="Y1229" s="12" t="s">
        <v>1449</v>
      </c>
      <c r="Z1229" s="12" t="s">
        <v>49</v>
      </c>
    </row>
    <row r="1230" spans="1:26" x14ac:dyDescent="0.3">
      <c r="A1230" s="14" t="s">
        <v>4597</v>
      </c>
      <c r="B1230" s="15">
        <v>45896</v>
      </c>
      <c r="C1230" s="16" t="s">
        <v>1429</v>
      </c>
      <c r="D1230" s="16" t="str">
        <f>_xlfn.XLOOKUP(Sales_Transactions!$C1230,Customer!$A$2:$A$701,Customer!$B$2:$B$701,"Missing")</f>
        <v>Raghav Chettiar</v>
      </c>
      <c r="E1230" s="38" t="str">
        <f>_xlfn.XLOOKUP(Table14[[#This Row],[Customer_ID]],Table10[Customer_ID],Table10[Membership],"Missing Membership")</f>
        <v>Bronze</v>
      </c>
      <c r="F1230" s="14" t="s">
        <v>371</v>
      </c>
      <c r="G1230" s="16" t="str">
        <f>_xlfn.XLOOKUP(Sales_Transactions!$F1230,Products!$A$2:$A$151,Products!$B$2:$B$151,"missing product")</f>
        <v>Tata Tea Soft Drinks 500g</v>
      </c>
      <c r="H1230" s="16" t="str">
        <f>_xlfn.XLOOKUP(Sales_Transactions!$F1230,Table9[Product_ID],Table9[Category],"Missing Catogory")</f>
        <v>Beverages</v>
      </c>
      <c r="I1230" s="16" t="s">
        <v>420</v>
      </c>
      <c r="J1230" s="16" t="str">
        <f>_xlfn.XLOOKUP(Sales_Transactions!$I1230,Store!$A$2:$A$181,Store!$B$2:$B$181,"Missing Store")</f>
        <v>FreshMart Chennai Complex</v>
      </c>
      <c r="K1230" s="16" t="str">
        <f>_xlfn.XLOOKUP(Sales_Transactions!$I1230,Store!$A$2:$A$181,Store!$D$2:$D$181,"East")</f>
        <v>South</v>
      </c>
      <c r="L1230" s="16" t="s">
        <v>786</v>
      </c>
      <c r="M1230" s="16" t="s">
        <v>4657</v>
      </c>
      <c r="N1230" s="16" t="str">
        <f>_xlfn.XLOOKUP(Sales_Transactions!$L1230,Table12[Employee_ID],Table12[Department],"Missing Department")</f>
        <v>Sales</v>
      </c>
      <c r="O1230" s="16">
        <v>1</v>
      </c>
      <c r="P1230" s="17">
        <v>380.12</v>
      </c>
      <c r="Q1230" s="16">
        <v>0</v>
      </c>
      <c r="R1230" s="17">
        <v>0</v>
      </c>
      <c r="S1230" s="17">
        <v>380.12</v>
      </c>
      <c r="T1230" s="17">
        <v>309.98</v>
      </c>
      <c r="U1230" s="17">
        <v>70.14</v>
      </c>
      <c r="V1230" s="16" t="s">
        <v>133</v>
      </c>
      <c r="W1230" s="16" t="s">
        <v>24</v>
      </c>
      <c r="X1230" s="16" t="s">
        <v>25</v>
      </c>
      <c r="Y1230" s="16" t="s">
        <v>1216</v>
      </c>
      <c r="Z1230" s="16" t="s">
        <v>49</v>
      </c>
    </row>
    <row r="1231" spans="1:26" x14ac:dyDescent="0.3">
      <c r="A1231" s="10" t="s">
        <v>4598</v>
      </c>
      <c r="B1231" s="11">
        <v>46002</v>
      </c>
      <c r="C1231" s="12" t="s">
        <v>1592</v>
      </c>
      <c r="D1231" s="12" t="str">
        <f>_xlfn.XLOOKUP(Sales_Transactions!$C1231,Customer!$A$2:$A$701,Customer!$B$2:$B$701,"Missing")</f>
        <v>Naveen Naidu</v>
      </c>
      <c r="E1231" s="39" t="str">
        <f>_xlfn.XLOOKUP(Table14[[#This Row],[Customer_ID]],Table10[Customer_ID],Table10[Membership],"Missing Membership")</f>
        <v>Silver</v>
      </c>
      <c r="F1231" s="10" t="s">
        <v>1304</v>
      </c>
      <c r="G1231" s="12" t="str">
        <f>_xlfn.XLOOKUP(Sales_Transactions!$F1231,Products!$A$2:$A$151,Products!$B$2:$B$151,"missing product")</f>
        <v>Everest Powdered Spices Combo</v>
      </c>
      <c r="H1231" s="12" t="str">
        <f>_xlfn.XLOOKUP(Sales_Transactions!$F1231,Table9[Product_ID],Table9[Category],"Missing Catogory")</f>
        <v>Masala</v>
      </c>
      <c r="I1231" s="12" t="s">
        <v>291</v>
      </c>
      <c r="J1231" s="12" t="str">
        <f>_xlfn.XLOOKUP(Sales_Transactions!$I1231,Store!$A$2:$A$181,Store!$B$2:$B$181,"Missing Store")</f>
        <v>FreshMart Chennai Main Road</v>
      </c>
      <c r="K1231" s="12" t="str">
        <f>_xlfn.XLOOKUP(Sales_Transactions!$I1231,Store!$A$2:$A$181,Store!$D$2:$D$181,"East")</f>
        <v>South</v>
      </c>
      <c r="L1231" s="12" t="s">
        <v>233</v>
      </c>
      <c r="M1231" s="12" t="s">
        <v>6171</v>
      </c>
      <c r="N1231" s="12" t="str">
        <f>_xlfn.XLOOKUP(Sales_Transactions!$L1231,Table12[Employee_ID],Table12[Department],"Missing Department")</f>
        <v>Billing</v>
      </c>
      <c r="O1231" s="12">
        <v>3</v>
      </c>
      <c r="P1231" s="13">
        <v>490.22</v>
      </c>
      <c r="Q1231" s="12">
        <v>0</v>
      </c>
      <c r="R1231" s="13">
        <v>0</v>
      </c>
      <c r="S1231" s="13">
        <v>1470.66</v>
      </c>
      <c r="T1231" s="13">
        <v>1120.74</v>
      </c>
      <c r="U1231" s="13">
        <v>349.92</v>
      </c>
      <c r="V1231" s="12" t="s">
        <v>133</v>
      </c>
      <c r="W1231" s="12" t="s">
        <v>24</v>
      </c>
      <c r="X1231" s="12" t="s">
        <v>25</v>
      </c>
      <c r="Y1231" s="12" t="s">
        <v>3992</v>
      </c>
      <c r="Z1231" s="12" t="s">
        <v>49</v>
      </c>
    </row>
    <row r="1232" spans="1:26" x14ac:dyDescent="0.3">
      <c r="A1232" s="14" t="s">
        <v>4600</v>
      </c>
      <c r="B1232" s="15">
        <v>45912</v>
      </c>
      <c r="C1232" s="16" t="s">
        <v>2886</v>
      </c>
      <c r="D1232" s="16" t="str">
        <f>_xlfn.XLOOKUP(Sales_Transactions!$C1232,Customer!$A$2:$A$701,Customer!$B$2:$B$701,"Missing")</f>
        <v>Lakshmi Reddy</v>
      </c>
      <c r="E1232" s="38" t="str">
        <f>_xlfn.XLOOKUP(Table14[[#This Row],[Customer_ID]],Table10[Customer_ID],Table10[Membership],"Missing Membership")</f>
        <v>Silver</v>
      </c>
      <c r="F1232" s="14" t="s">
        <v>890</v>
      </c>
      <c r="G1232" s="16" t="str">
        <f>_xlfn.XLOOKUP(Sales_Transactions!$F1232,Products!$A$2:$A$151,Products!$B$2:$B$151,"missing product")</f>
        <v>Organic Fresh Fresh Fruits 2kg</v>
      </c>
      <c r="H1232" s="16" t="str">
        <f>_xlfn.XLOOKUP(Sales_Transactions!$F1232,Table9[Product_ID],Table9[Category],"Missing Catogory")</f>
        <v>FRUITS</v>
      </c>
      <c r="I1232" s="16" t="s">
        <v>1308</v>
      </c>
      <c r="J1232" s="16" t="str">
        <f>_xlfn.XLOOKUP(Sales_Transactions!$I1232,Store!$A$2:$A$181,Store!$B$2:$B$181,"Missing Store")</f>
        <v>FreshMart Mysuru Heights</v>
      </c>
      <c r="K1232" s="16" t="str">
        <f>_xlfn.XLOOKUP(Sales_Transactions!$I1232,Store!$A$2:$A$181,Store!$D$2:$D$181,"East")</f>
        <v>South</v>
      </c>
      <c r="L1232" s="16" t="s">
        <v>782</v>
      </c>
      <c r="M1232" s="16" t="s">
        <v>6290</v>
      </c>
      <c r="N1232" s="16" t="str">
        <f>_xlfn.XLOOKUP(Sales_Transactions!$L1232,Table12[Employee_ID],Table12[Department],"Missing Department")</f>
        <v>Store Manager</v>
      </c>
      <c r="O1232" s="16">
        <v>2</v>
      </c>
      <c r="P1232" s="17">
        <v>425.88</v>
      </c>
      <c r="Q1232" s="16">
        <v>15</v>
      </c>
      <c r="R1232" s="17">
        <v>127.76</v>
      </c>
      <c r="S1232" s="17">
        <v>724</v>
      </c>
      <c r="T1232" s="17">
        <v>714.94</v>
      </c>
      <c r="U1232" s="17">
        <v>9.06</v>
      </c>
      <c r="V1232" s="16" t="s">
        <v>133</v>
      </c>
      <c r="W1232" s="16" t="s">
        <v>24</v>
      </c>
      <c r="X1232" s="16" t="s">
        <v>25</v>
      </c>
      <c r="Y1232" s="16" t="s">
        <v>913</v>
      </c>
      <c r="Z1232" s="16" t="s">
        <v>49</v>
      </c>
    </row>
    <row r="1233" spans="1:26" x14ac:dyDescent="0.3">
      <c r="A1233" s="10" t="s">
        <v>358</v>
      </c>
      <c r="B1233" s="11">
        <v>45800</v>
      </c>
      <c r="C1233" s="12" t="s">
        <v>359</v>
      </c>
      <c r="D1233" s="12" t="str">
        <f>_xlfn.XLOOKUP(Sales_Transactions!$C1233,Customer!$A$2:$A$701,Customer!$B$2:$B$701,"Missing")</f>
        <v>Revathi Murugan</v>
      </c>
      <c r="E1233" s="39" t="str">
        <f>_xlfn.XLOOKUP(Table14[[#This Row],[Customer_ID]],Table10[Customer_ID],Table10[Membership],"Missing Membership")</f>
        <v>Silver</v>
      </c>
      <c r="F1233" s="10" t="s">
        <v>360</v>
      </c>
      <c r="G1233" s="12" t="str">
        <f>_xlfn.XLOOKUP(Sales_Transactions!$F1233,Products!$A$2:$A$151,Products!$B$2:$B$151,"missing product")</f>
        <v>Aachi Powdered Spices 200g v2</v>
      </c>
      <c r="H1233" s="12" t="str">
        <f>_xlfn.XLOOKUP(Sales_Transactions!$F1233,Table9[Product_ID],Table9[Category],"Missing Catogory")</f>
        <v>Masala</v>
      </c>
      <c r="I1233" s="12" t="s">
        <v>148</v>
      </c>
      <c r="J1233" s="12" t="str">
        <f>_xlfn.XLOOKUP(Sales_Transactions!$I1233,Store!$A$2:$A$181,Store!$B$2:$B$181,"Missing Store")</f>
        <v>FreshMart Tiruppur Heights</v>
      </c>
      <c r="K1233" s="12" t="str">
        <f>_xlfn.XLOOKUP(Sales_Transactions!$I1233,Store!$A$2:$A$181,Store!$D$2:$D$181,"East")</f>
        <v>South</v>
      </c>
      <c r="L1233" s="12" t="s">
        <v>361</v>
      </c>
      <c r="M1233" s="12" t="s">
        <v>6275</v>
      </c>
      <c r="N1233" s="12" t="str">
        <f>_xlfn.XLOOKUP(Sales_Transactions!$L1233,Table12[Employee_ID],Table12[Department],"Missing Department")</f>
        <v>HR</v>
      </c>
      <c r="O1233" s="12">
        <v>1</v>
      </c>
      <c r="P1233" s="13">
        <v>353.05</v>
      </c>
      <c r="Q1233" s="12">
        <v>5</v>
      </c>
      <c r="R1233" s="13">
        <v>17.649999999999999</v>
      </c>
      <c r="S1233" s="13">
        <v>335.4</v>
      </c>
      <c r="T1233" s="13">
        <v>262.8</v>
      </c>
      <c r="U1233" s="13">
        <v>72.599999999999994</v>
      </c>
      <c r="V1233" s="12" t="s">
        <v>133</v>
      </c>
      <c r="W1233" s="12" t="s">
        <v>24</v>
      </c>
      <c r="X1233" s="12" t="s">
        <v>55</v>
      </c>
      <c r="Y1233" s="12" t="s">
        <v>362</v>
      </c>
      <c r="Z1233" s="12" t="s">
        <v>49</v>
      </c>
    </row>
    <row r="1234" spans="1:26" x14ac:dyDescent="0.3">
      <c r="A1234" s="14" t="s">
        <v>63</v>
      </c>
      <c r="B1234" s="15">
        <v>45857</v>
      </c>
      <c r="C1234" s="16" t="s">
        <v>64</v>
      </c>
      <c r="D1234" s="16" t="str">
        <f>_xlfn.XLOOKUP(Sales_Transactions!$C1234,Customer!$A$2:$A$701,Customer!$B$2:$B$701,"Missing")</f>
        <v>Harini Krishnan</v>
      </c>
      <c r="E1234" s="38" t="str">
        <f>_xlfn.XLOOKUP(Table14[[#This Row],[Customer_ID]],Table10[Customer_ID],Table10[Membership],"Missing Membership")</f>
        <v>Bronze</v>
      </c>
      <c r="F1234" s="14" t="s">
        <v>65</v>
      </c>
      <c r="G1234" s="16" t="str">
        <f>_xlfn.XLOOKUP(Sales_Transactions!$F1234,Products!$A$2:$A$151,Products!$B$2:$B$151,"missing product")</f>
        <v>Nescafe Tea Combo</v>
      </c>
      <c r="H1234" s="16" t="str">
        <f>_xlfn.XLOOKUP(Sales_Transactions!$F1234,Table9[Product_ID],Table9[Category],"Missing Catogory")</f>
        <v>Beverages</v>
      </c>
      <c r="I1234" s="16" t="s">
        <v>66</v>
      </c>
      <c r="J1234" s="16" t="str">
        <f>_xlfn.XLOOKUP(Sales_Transactions!$I1234,Store!$A$2:$A$181,Store!$B$2:$B$181,"Missing Store")</f>
        <v>FreshMart Coimbatore Plaza</v>
      </c>
      <c r="K1234" s="16" t="str">
        <f>_xlfn.XLOOKUP(Sales_Transactions!$I1234,Store!$A$2:$A$181,Store!$D$2:$D$181,"East")</f>
        <v>South</v>
      </c>
      <c r="L1234" s="16" t="s">
        <v>67</v>
      </c>
      <c r="M1234" s="16" t="s">
        <v>5590</v>
      </c>
      <c r="N1234" s="16" t="str">
        <f>_xlfn.XLOOKUP(Sales_Transactions!$L1234,Table12[Employee_ID],Table12[Department],"Missing Department")</f>
        <v>Inventory</v>
      </c>
      <c r="O1234" s="16">
        <v>4</v>
      </c>
      <c r="P1234" s="17">
        <v>172.63</v>
      </c>
      <c r="Q1234" s="16">
        <v>0</v>
      </c>
      <c r="R1234" s="17">
        <v>0</v>
      </c>
      <c r="S1234" s="17">
        <v>794.1</v>
      </c>
      <c r="T1234" s="17">
        <v>568</v>
      </c>
      <c r="U1234" s="17">
        <v>226.1</v>
      </c>
      <c r="V1234" s="16" t="s">
        <v>68</v>
      </c>
      <c r="W1234" s="16" t="s">
        <v>24</v>
      </c>
      <c r="X1234" s="16" t="s">
        <v>25</v>
      </c>
      <c r="Y1234" s="16" t="s">
        <v>69</v>
      </c>
      <c r="Z1234" s="16" t="s">
        <v>27</v>
      </c>
    </row>
    <row r="1235" spans="1:26" x14ac:dyDescent="0.3">
      <c r="A1235" s="10" t="s">
        <v>195</v>
      </c>
      <c r="B1235" s="11">
        <v>45763</v>
      </c>
      <c r="C1235" s="12" t="s">
        <v>196</v>
      </c>
      <c r="D1235" s="12" t="str">
        <f>_xlfn.XLOOKUP(Sales_Transactions!$C1235,Customer!$A$2:$A$701,Customer!$B$2:$B$701,"Missing")</f>
        <v>Karthik Nathan</v>
      </c>
      <c r="E1235" s="39" t="str">
        <f>_xlfn.XLOOKUP(Table14[[#This Row],[Customer_ID]],Table10[Customer_ID],Table10[Membership],"Missing Membership")</f>
        <v>Bronze</v>
      </c>
      <c r="F1235" s="10" t="s">
        <v>197</v>
      </c>
      <c r="G1235" s="12" t="str">
        <f>_xlfn.XLOOKUP(Sales_Transactions!$F1235,Products!$A$2:$A$151,Products!$B$2:$B$151,"missing product")</f>
        <v>Gold Winner Coconut Oil 2kg</v>
      </c>
      <c r="H1235" s="12" t="str">
        <f>_xlfn.XLOOKUP(Sales_Transactions!$F1235,Table9[Product_ID],Table9[Category],"Missing Catogory")</f>
        <v>Oil</v>
      </c>
      <c r="I1235" s="12" t="s">
        <v>198</v>
      </c>
      <c r="J1235" s="12" t="str">
        <f>_xlfn.XLOOKUP(Sales_Transactions!$I1235,Store!$A$2:$A$181,Store!$B$2:$B$181,"Missing Store")</f>
        <v>FreshMart Salem Extension</v>
      </c>
      <c r="K1235" s="12" t="str">
        <f>_xlfn.XLOOKUP(Sales_Transactions!$I1235,Store!$A$2:$A$181,Store!$D$2:$D$181,"East")</f>
        <v>South</v>
      </c>
      <c r="L1235" s="12" t="s">
        <v>199</v>
      </c>
      <c r="M1235" s="12" t="s">
        <v>6306</v>
      </c>
      <c r="N1235" s="12" t="str">
        <f>_xlfn.XLOOKUP(Sales_Transactions!$L1235,Table12[Employee_ID],Table12[Department],"Missing Department")</f>
        <v>Sales</v>
      </c>
      <c r="O1235" s="12">
        <v>3</v>
      </c>
      <c r="P1235" s="13">
        <v>121.9</v>
      </c>
      <c r="Q1235" s="12">
        <v>0</v>
      </c>
      <c r="R1235" s="13">
        <v>0</v>
      </c>
      <c r="S1235" s="13">
        <v>365.7</v>
      </c>
      <c r="T1235" s="13">
        <v>326.76</v>
      </c>
      <c r="U1235" s="13">
        <v>38.94</v>
      </c>
      <c r="V1235" s="12" t="s">
        <v>68</v>
      </c>
      <c r="W1235" s="12" t="s">
        <v>24</v>
      </c>
      <c r="X1235" s="12" t="s">
        <v>55</v>
      </c>
      <c r="Y1235" s="12" t="s">
        <v>200</v>
      </c>
      <c r="Z1235" s="12" t="s">
        <v>49</v>
      </c>
    </row>
    <row r="1236" spans="1:26" x14ac:dyDescent="0.3">
      <c r="A1236" s="14" t="s">
        <v>257</v>
      </c>
      <c r="B1236" s="15">
        <v>45781</v>
      </c>
      <c r="C1236" s="16" t="s">
        <v>258</v>
      </c>
      <c r="D1236" s="16" t="str">
        <f>_xlfn.XLOOKUP(Sales_Transactions!$C1236,Customer!$A$2:$A$701,Customer!$B$2:$B$701,"Missing")</f>
        <v>Suresh Menon</v>
      </c>
      <c r="E1236" s="38" t="str">
        <f>_xlfn.XLOOKUP(Table14[[#This Row],[Customer_ID]],Table10[Customer_ID],Table10[Membership],"Missing Membership")</f>
        <v>Gold</v>
      </c>
      <c r="F1236" s="14" t="s">
        <v>253</v>
      </c>
      <c r="G1236" s="16" t="str">
        <f>_xlfn.XLOOKUP(Sales_Transactions!$F1236,Products!$A$2:$A$151,Products!$B$2:$B$151,"missing product")</f>
        <v>Gold Winner Coconut Oil 2kg v2</v>
      </c>
      <c r="H1236" s="16" t="str">
        <f>_xlfn.XLOOKUP(Sales_Transactions!$F1236,Table9[Product_ID],Table9[Category],"Missing Catogory")</f>
        <v>Oil</v>
      </c>
      <c r="I1236" s="16" t="s">
        <v>259</v>
      </c>
      <c r="J1236" s="16" t="str">
        <f>_xlfn.XLOOKUP(Sales_Transactions!$I1236,Store!$A$2:$A$181,Store!$B$2:$B$181,"Missing Store")</f>
        <v>FreshMart Pune Square</v>
      </c>
      <c r="K1236" s="16" t="str">
        <f>_xlfn.XLOOKUP(Sales_Transactions!$I1236,Store!$A$2:$A$181,Store!$D$2:$D$181,"East")</f>
        <v>West</v>
      </c>
      <c r="L1236" s="16" t="s">
        <v>260</v>
      </c>
      <c r="M1236" s="16" t="s">
        <v>6337</v>
      </c>
      <c r="N1236" s="16" t="str">
        <f>_xlfn.XLOOKUP(Sales_Transactions!$L1236,Table12[Employee_ID],Table12[Department],"Missing Department")</f>
        <v>Sales</v>
      </c>
      <c r="O1236" s="16">
        <v>3</v>
      </c>
      <c r="P1236" s="17">
        <v>236.07</v>
      </c>
      <c r="Q1236" s="16">
        <v>0</v>
      </c>
      <c r="R1236" s="17">
        <v>0</v>
      </c>
      <c r="S1236" s="17">
        <v>814.44</v>
      </c>
      <c r="T1236" s="17">
        <v>586.32000000000005</v>
      </c>
      <c r="U1236" s="17">
        <v>228.12</v>
      </c>
      <c r="V1236" s="16" t="s">
        <v>68</v>
      </c>
      <c r="W1236" s="16" t="s">
        <v>24</v>
      </c>
      <c r="X1236" s="16" t="s">
        <v>25</v>
      </c>
      <c r="Y1236" s="16" t="s">
        <v>261</v>
      </c>
      <c r="Z1236" s="16" t="s">
        <v>27</v>
      </c>
    </row>
    <row r="1237" spans="1:26" x14ac:dyDescent="0.3">
      <c r="A1237" s="10" t="s">
        <v>278</v>
      </c>
      <c r="B1237" s="11">
        <v>46040</v>
      </c>
      <c r="C1237" s="12" t="s">
        <v>279</v>
      </c>
      <c r="D1237" s="12" t="str">
        <f>_xlfn.XLOOKUP(Sales_Transactions!$C1237,Customer!$A$2:$A$701,Customer!$B$2:$B$701,"Missing")</f>
        <v>Chandran Prabhu</v>
      </c>
      <c r="E1237" s="39" t="str">
        <f>_xlfn.XLOOKUP(Table14[[#This Row],[Customer_ID]],Table10[Customer_ID],Table10[Membership],"Missing Membership")</f>
        <v>Silver</v>
      </c>
      <c r="F1237" s="10" t="s">
        <v>280</v>
      </c>
      <c r="G1237" s="12" t="str">
        <f>_xlfn.XLOOKUP(Sales_Transactions!$F1237,Products!$A$2:$A$151,Products!$B$2:$B$151,"missing product")</f>
        <v>Nescafe Coffee 500g</v>
      </c>
      <c r="H1237" s="12" t="str">
        <f>_xlfn.XLOOKUP(Sales_Transactions!$F1237,Table9[Product_ID],Table9[Category],"Missing Catogory")</f>
        <v>Beverages</v>
      </c>
      <c r="I1237" s="12" t="s">
        <v>204</v>
      </c>
      <c r="J1237" s="12" t="str">
        <f>_xlfn.XLOOKUP(Sales_Transactions!$I1237,Store!$A$2:$A$181,Store!$B$2:$B$181,"Missing Store")</f>
        <v>FreshMart Madurai Plaza</v>
      </c>
      <c r="K1237" s="12" t="str">
        <f>_xlfn.XLOOKUP(Sales_Transactions!$I1237,Store!$A$2:$A$181,Store!$D$2:$D$181,"East")</f>
        <v>South</v>
      </c>
      <c r="L1237" s="12" t="s">
        <v>205</v>
      </c>
      <c r="M1237" s="12" t="s">
        <v>6199</v>
      </c>
      <c r="N1237" s="12" t="str">
        <f>_xlfn.XLOOKUP(Sales_Transactions!$L1237,Table12[Employee_ID],Table12[Department],"Missing Department")</f>
        <v>Sales</v>
      </c>
      <c r="O1237" s="12">
        <v>1</v>
      </c>
      <c r="P1237" s="13">
        <v>124.84</v>
      </c>
      <c r="Q1237" s="12">
        <v>20</v>
      </c>
      <c r="R1237" s="13">
        <v>24.97</v>
      </c>
      <c r="S1237" s="13">
        <v>114.85</v>
      </c>
      <c r="T1237" s="13">
        <v>97.35</v>
      </c>
      <c r="U1237" s="13">
        <v>17.5</v>
      </c>
      <c r="V1237" s="12" t="s">
        <v>68</v>
      </c>
      <c r="W1237" s="12" t="s">
        <v>24</v>
      </c>
      <c r="X1237" s="12" t="s">
        <v>25</v>
      </c>
      <c r="Y1237" s="12" t="s">
        <v>281</v>
      </c>
      <c r="Z1237" s="12" t="s">
        <v>27</v>
      </c>
    </row>
    <row r="1238" spans="1:26" x14ac:dyDescent="0.3">
      <c r="A1238" s="14" t="s">
        <v>388</v>
      </c>
      <c r="B1238" s="15">
        <v>46101</v>
      </c>
      <c r="C1238" s="16" t="s">
        <v>379</v>
      </c>
      <c r="D1238" s="16" t="str">
        <f>_xlfn.XLOOKUP(Sales_Transactions!$C1238,Customer!$A$2:$A$701,Customer!$B$2:$B$701,"Missing")</f>
        <v>Chandrasekar Pandian</v>
      </c>
      <c r="E1238" s="38" t="str">
        <f>_xlfn.XLOOKUP(Table14[[#This Row],[Customer_ID]],Table10[Customer_ID],Table10[Membership],"Missing Membership")</f>
        <v>Gold</v>
      </c>
      <c r="F1238" s="14" t="s">
        <v>389</v>
      </c>
      <c r="G1238" s="16" t="str">
        <f>_xlfn.XLOOKUP(Sales_Transactions!$F1238,Products!$A$2:$A$151,Products!$B$2:$B$151,"missing product")</f>
        <v>Organic Fresh Fresh Vegetables 250ml</v>
      </c>
      <c r="H1238" s="16" t="str">
        <f>_xlfn.XLOOKUP(Sales_Transactions!$F1238,Table9[Product_ID],Table9[Category],"Missing Catogory")</f>
        <v>Vegetables</v>
      </c>
      <c r="I1238" s="16" t="s">
        <v>390</v>
      </c>
      <c r="J1238" s="16" t="str">
        <f>_xlfn.XLOOKUP(Sales_Transactions!$I1238,Store!$A$2:$A$181,Store!$B$2:$B$181,"Missing Store")</f>
        <v>FreshMart Bengaluru Square</v>
      </c>
      <c r="K1238" s="16" t="str">
        <f>_xlfn.XLOOKUP(Sales_Transactions!$I1238,Store!$A$2:$A$181,Store!$D$2:$D$181,"East")</f>
        <v>South</v>
      </c>
      <c r="L1238" s="16" t="s">
        <v>391</v>
      </c>
      <c r="M1238" s="16" t="s">
        <v>6385</v>
      </c>
      <c r="N1238" s="16" t="str">
        <f>_xlfn.XLOOKUP(Sales_Transactions!$L1238,Table12[Employee_ID],Table12[Department],"Missing Department")</f>
        <v>Sales</v>
      </c>
      <c r="O1238" s="16">
        <v>4</v>
      </c>
      <c r="P1238" s="17">
        <v>83.49</v>
      </c>
      <c r="Q1238" s="16">
        <v>0</v>
      </c>
      <c r="R1238" s="17">
        <v>0</v>
      </c>
      <c r="S1238" s="17">
        <v>333.96</v>
      </c>
      <c r="T1238" s="17">
        <v>276.36</v>
      </c>
      <c r="U1238" s="17">
        <v>57.6</v>
      </c>
      <c r="V1238" s="16" t="s">
        <v>68</v>
      </c>
      <c r="W1238" s="16" t="s">
        <v>24</v>
      </c>
      <c r="X1238" s="16" t="s">
        <v>55</v>
      </c>
      <c r="Y1238" s="16" t="s">
        <v>392</v>
      </c>
      <c r="Z1238" s="16" t="s">
        <v>49</v>
      </c>
    </row>
    <row r="1239" spans="1:26" x14ac:dyDescent="0.3">
      <c r="A1239" s="10" t="s">
        <v>407</v>
      </c>
      <c r="B1239" s="11">
        <v>45912</v>
      </c>
      <c r="C1239" s="12" t="s">
        <v>408</v>
      </c>
      <c r="D1239" s="12" t="str">
        <f>_xlfn.XLOOKUP(Sales_Transactions!$C1239,Customer!$A$2:$A$701,Customer!$B$2:$B$701,"Missing")</f>
        <v>Gokul Naidu</v>
      </c>
      <c r="E1239" s="39" t="str">
        <f>_xlfn.XLOOKUP(Table14[[#This Row],[Customer_ID]],Table10[Customer_ID],Table10[Membership],"Missing Membership")</f>
        <v>Silver</v>
      </c>
      <c r="F1239" s="10" t="s">
        <v>409</v>
      </c>
      <c r="G1239" s="12" t="str">
        <f>_xlfn.XLOOKUP(Sales_Transactions!$F1239,Products!$A$2:$A$151,Products!$B$2:$B$151,"missing product")</f>
        <v>Local Bakers Buns 1kg</v>
      </c>
      <c r="H1239" s="12" t="str">
        <f>_xlfn.XLOOKUP(Sales_Transactions!$F1239,Table9[Product_ID],Table9[Category],"Missing Catogory")</f>
        <v>Bakery</v>
      </c>
      <c r="I1239" s="12" t="s">
        <v>120</v>
      </c>
      <c r="J1239" s="12" t="str">
        <f>_xlfn.XLOOKUP(Sales_Transactions!$I1239,Store!$A$2:$A$181,Store!$B$2:$B$181,"Missing Store")</f>
        <v>FreshMart Tiruppur Plaza</v>
      </c>
      <c r="K1239" s="12" t="str">
        <f>_xlfn.XLOOKUP(Sales_Transactions!$I1239,Store!$A$2:$A$181,Store!$D$2:$D$181,"East")</f>
        <v>South</v>
      </c>
      <c r="L1239" s="12" t="s">
        <v>410</v>
      </c>
      <c r="M1239" s="12" t="s">
        <v>6152</v>
      </c>
      <c r="N1239" s="12" t="str">
        <f>_xlfn.XLOOKUP(Sales_Transactions!$L1239,Table12[Employee_ID],Table12[Department],"Missing Department")</f>
        <v>Sales</v>
      </c>
      <c r="O1239" s="12">
        <v>2</v>
      </c>
      <c r="P1239" s="13">
        <v>299.73</v>
      </c>
      <c r="Q1239" s="12">
        <v>20</v>
      </c>
      <c r="R1239" s="13">
        <v>119.89</v>
      </c>
      <c r="S1239" s="13">
        <v>479.57</v>
      </c>
      <c r="T1239" s="13">
        <v>369.48</v>
      </c>
      <c r="U1239" s="13">
        <v>110.09</v>
      </c>
      <c r="V1239" s="12" t="s">
        <v>68</v>
      </c>
      <c r="W1239" s="12" t="s">
        <v>24</v>
      </c>
      <c r="X1239" s="12" t="s">
        <v>55</v>
      </c>
      <c r="Y1239" s="12" t="s">
        <v>411</v>
      </c>
      <c r="Z1239" s="12" t="s">
        <v>49</v>
      </c>
    </row>
    <row r="1240" spans="1:26" x14ac:dyDescent="0.3">
      <c r="A1240" s="14" t="s">
        <v>525</v>
      </c>
      <c r="B1240" s="15">
        <v>45788</v>
      </c>
      <c r="C1240" s="16" t="s">
        <v>526</v>
      </c>
      <c r="D1240" s="16" t="str">
        <f>_xlfn.XLOOKUP(Sales_Transactions!$C1240,Customer!$A$2:$A$701,Customer!$B$2:$B$701,"Missing")</f>
        <v>Bharath Mudaliar</v>
      </c>
      <c r="E1240" s="38" t="str">
        <f>_xlfn.XLOOKUP(Table14[[#This Row],[Customer_ID]],Table10[Customer_ID],Table10[Membership],"Missing Membership")</f>
        <v>Silver</v>
      </c>
      <c r="F1240" s="14" t="s">
        <v>101</v>
      </c>
      <c r="G1240" s="16" t="str">
        <f>_xlfn.XLOOKUP(Sales_Transactions!$F1240,Products!$A$2:$A$151,Products!$B$2:$B$151,"missing product")</f>
        <v>Milky Mist Curd 1kg</v>
      </c>
      <c r="H1240" s="16" t="str">
        <f>_xlfn.XLOOKUP(Sales_Transactions!$F1240,Table9[Product_ID],Table9[Category],"Missing Catogory")</f>
        <v>Dairy</v>
      </c>
      <c r="I1240" s="16" t="s">
        <v>21</v>
      </c>
      <c r="J1240" s="16" t="str">
        <f>_xlfn.XLOOKUP(Sales_Transactions!$I1240,Store!$A$2:$A$181,Store!$B$2:$B$181,"Missing Store")</f>
        <v>FreshMart Madurai Arcade</v>
      </c>
      <c r="K1240" s="16" t="str">
        <f>_xlfn.XLOOKUP(Sales_Transactions!$I1240,Store!$A$2:$A$181,Store!$D$2:$D$181,"East")</f>
        <v>South</v>
      </c>
      <c r="L1240" s="16" t="s">
        <v>527</v>
      </c>
      <c r="M1240" s="16" t="s">
        <v>6173</v>
      </c>
      <c r="N1240" s="16" t="str">
        <f>_xlfn.XLOOKUP(Sales_Transactions!$L1240,Table12[Employee_ID],Table12[Department],"Missing Department")</f>
        <v>Operations</v>
      </c>
      <c r="O1240" s="16">
        <v>1</v>
      </c>
      <c r="P1240" s="17">
        <v>434.65</v>
      </c>
      <c r="Q1240" s="16">
        <v>20</v>
      </c>
      <c r="R1240" s="17">
        <v>86.93</v>
      </c>
      <c r="S1240" s="17">
        <v>399.88</v>
      </c>
      <c r="T1240" s="17">
        <v>351.63</v>
      </c>
      <c r="U1240" s="17">
        <v>48.25</v>
      </c>
      <c r="V1240" s="16" t="s">
        <v>68</v>
      </c>
      <c r="W1240" s="16" t="s">
        <v>24</v>
      </c>
      <c r="X1240" s="16" t="s">
        <v>55</v>
      </c>
      <c r="Y1240" s="16" t="s">
        <v>69</v>
      </c>
      <c r="Z1240" s="16" t="s">
        <v>27</v>
      </c>
    </row>
    <row r="1241" spans="1:26" x14ac:dyDescent="0.3">
      <c r="A1241" s="10" t="s">
        <v>532</v>
      </c>
      <c r="B1241" s="11">
        <v>45780</v>
      </c>
      <c r="C1241" s="12" t="s">
        <v>533</v>
      </c>
      <c r="D1241" s="12" t="str">
        <f>_xlfn.XLOOKUP(Sales_Transactions!$C1241,Customer!$A$2:$A$701,Customer!$B$2:$B$701,"Missing")</f>
        <v>Nithya Pillai</v>
      </c>
      <c r="E1241" s="39" t="str">
        <f>_xlfn.XLOOKUP(Table14[[#This Row],[Customer_ID]],Table10[Customer_ID],Table10[Membership],"Missing Membership")</f>
        <v>Bronze</v>
      </c>
      <c r="F1241" s="10" t="s">
        <v>84</v>
      </c>
      <c r="G1241" s="12" t="str">
        <f>_xlfn.XLOOKUP(Sales_Transactions!$F1241,Products!$A$2:$A$151,Products!$B$2:$B$151,"missing product")</f>
        <v>Eveready Detergent Pack</v>
      </c>
      <c r="H1241" s="12" t="str">
        <f>_xlfn.XLOOKUP(Sales_Transactions!$F1241,Table9[Product_ID],Table9[Category],"Missing Catogory")</f>
        <v>Household</v>
      </c>
      <c r="I1241" s="12" t="s">
        <v>303</v>
      </c>
      <c r="J1241" s="12" t="str">
        <f>_xlfn.XLOOKUP(Sales_Transactions!$I1241,Store!$A$2:$A$181,Store!$B$2:$B$181,"Missing Store")</f>
        <v>FreshMart Mysuru Market</v>
      </c>
      <c r="K1241" s="12" t="str">
        <f>_xlfn.XLOOKUP(Sales_Transactions!$I1241,Store!$A$2:$A$181,Store!$D$2:$D$181,"East")</f>
        <v>South</v>
      </c>
      <c r="L1241" s="12" t="s">
        <v>534</v>
      </c>
      <c r="M1241" s="12" t="s">
        <v>6294</v>
      </c>
      <c r="N1241" s="12" t="str">
        <f>_xlfn.XLOOKUP(Sales_Transactions!$L1241,Table12[Employee_ID],Table12[Department],"Missing Department")</f>
        <v>Sales</v>
      </c>
      <c r="O1241" s="12">
        <v>2</v>
      </c>
      <c r="P1241" s="13">
        <v>260.93</v>
      </c>
      <c r="Q1241" s="12">
        <v>20</v>
      </c>
      <c r="R1241" s="13">
        <v>104.37</v>
      </c>
      <c r="S1241" s="13">
        <v>480.11</v>
      </c>
      <c r="T1241" s="13">
        <v>388.12</v>
      </c>
      <c r="U1241" s="13">
        <v>91.99</v>
      </c>
      <c r="V1241" s="12" t="s">
        <v>68</v>
      </c>
      <c r="W1241" s="12" t="s">
        <v>24</v>
      </c>
      <c r="X1241" s="12" t="s">
        <v>25</v>
      </c>
      <c r="Y1241" s="12" t="s">
        <v>535</v>
      </c>
      <c r="Z1241" s="12" t="s">
        <v>27</v>
      </c>
    </row>
    <row r="1242" spans="1:26" x14ac:dyDescent="0.3">
      <c r="A1242" s="14" t="s">
        <v>557</v>
      </c>
      <c r="B1242" s="15">
        <v>46080</v>
      </c>
      <c r="C1242" s="16" t="s">
        <v>558</v>
      </c>
      <c r="D1242" s="16" t="str">
        <f>_xlfn.XLOOKUP(Sales_Transactions!$C1242,Customer!$A$2:$A$701,Customer!$B$2:$B$701,"Missing")</f>
        <v>Missing Customer Name</v>
      </c>
      <c r="E1242" s="38" t="str">
        <f>_xlfn.XLOOKUP(Table14[[#This Row],[Customer_ID]],Table10[Customer_ID],Table10[Membership],"Missing Membership")</f>
        <v>Gold</v>
      </c>
      <c r="F1242" s="14" t="s">
        <v>389</v>
      </c>
      <c r="G1242" s="16" t="str">
        <f>_xlfn.XLOOKUP(Sales_Transactions!$F1242,Products!$A$2:$A$151,Products!$B$2:$B$151,"missing product")</f>
        <v>Organic Fresh Fresh Vegetables 250ml</v>
      </c>
      <c r="H1242" s="16" t="str">
        <f>_xlfn.XLOOKUP(Sales_Transactions!$F1242,Table9[Product_ID],Table9[Category],"Missing Catogory")</f>
        <v>Vegetables</v>
      </c>
      <c r="I1242" s="16" t="s">
        <v>198</v>
      </c>
      <c r="J1242" s="16" t="str">
        <f>_xlfn.XLOOKUP(Sales_Transactions!$I1242,Store!$A$2:$A$181,Store!$B$2:$B$181,"Missing Store")</f>
        <v>FreshMart Salem Extension</v>
      </c>
      <c r="K1242" s="16" t="str">
        <f>_xlfn.XLOOKUP(Sales_Transactions!$I1242,Store!$A$2:$A$181,Store!$D$2:$D$181,"East")</f>
        <v>South</v>
      </c>
      <c r="L1242" s="16" t="s">
        <v>199</v>
      </c>
      <c r="M1242" s="16" t="s">
        <v>6306</v>
      </c>
      <c r="N1242" s="16" t="str">
        <f>_xlfn.XLOOKUP(Sales_Transactions!$L1242,Table12[Employee_ID],Table12[Department],"Missing Department")</f>
        <v>Sales</v>
      </c>
      <c r="O1242" s="16">
        <v>4</v>
      </c>
      <c r="P1242" s="17">
        <v>83.59</v>
      </c>
      <c r="Q1242" s="16">
        <v>20</v>
      </c>
      <c r="R1242" s="17">
        <v>66.87</v>
      </c>
      <c r="S1242" s="17">
        <v>267.49</v>
      </c>
      <c r="T1242" s="17">
        <v>276.36</v>
      </c>
      <c r="U1242" s="17">
        <v>-8.8699999999999992</v>
      </c>
      <c r="V1242" s="16" t="s">
        <v>68</v>
      </c>
      <c r="W1242" s="16" t="s">
        <v>24</v>
      </c>
      <c r="X1242" s="16" t="s">
        <v>25</v>
      </c>
      <c r="Y1242" s="16" t="s">
        <v>559</v>
      </c>
      <c r="Z1242" s="16" t="s">
        <v>49</v>
      </c>
    </row>
    <row r="1243" spans="1:26" x14ac:dyDescent="0.3">
      <c r="A1243" s="10" t="s">
        <v>582</v>
      </c>
      <c r="B1243" s="11">
        <v>45959</v>
      </c>
      <c r="C1243" s="12" t="s">
        <v>452</v>
      </c>
      <c r="D1243" s="12" t="str">
        <f>_xlfn.XLOOKUP(Sales_Transactions!$C1243,Customer!$A$2:$A$701,Customer!$B$2:$B$701,"Missing")</f>
        <v>Devi Venkataraman</v>
      </c>
      <c r="E1243" s="39" t="str">
        <f>_xlfn.XLOOKUP(Table14[[#This Row],[Customer_ID]],Table10[Customer_ID],Table10[Membership],"Missing Membership")</f>
        <v>Gold</v>
      </c>
      <c r="F1243" s="10" t="s">
        <v>431</v>
      </c>
      <c r="G1243" s="12" t="str">
        <f>_xlfn.XLOOKUP(Sales_Transactions!$F1243,Products!$A$2:$A$151,Products!$B$2:$B$151,"missing product")</f>
        <v>Organic Fresh Fresh Fruits 500g</v>
      </c>
      <c r="H1243" s="12" t="str">
        <f>_xlfn.XLOOKUP(Sales_Transactions!$F1243,Table9[Product_ID],Table9[Category],"Missing Catogory")</f>
        <v>Fruits</v>
      </c>
      <c r="I1243" s="12" t="s">
        <v>583</v>
      </c>
      <c r="J1243" s="12" t="str">
        <f>_xlfn.XLOOKUP(Sales_Transactions!$I1243,Store!$A$2:$A$181,Store!$B$2:$B$181,"Missing Store")</f>
        <v>FreshMart Nagpur Junction</v>
      </c>
      <c r="K1243" s="12" t="str">
        <f>_xlfn.XLOOKUP(Sales_Transactions!$I1243,Store!$A$2:$A$181,Store!$D$2:$D$181,"East")</f>
        <v>West</v>
      </c>
      <c r="L1243" s="12" t="s">
        <v>584</v>
      </c>
      <c r="M1243" s="12" t="s">
        <v>6138</v>
      </c>
      <c r="N1243" s="12" t="str">
        <f>_xlfn.XLOOKUP(Sales_Transactions!$L1243,Table12[Employee_ID],Table12[Department],"Missing Department")</f>
        <v>Store Manager</v>
      </c>
      <c r="O1243" s="12">
        <v>8</v>
      </c>
      <c r="P1243" s="13">
        <v>348.9</v>
      </c>
      <c r="Q1243" s="12">
        <v>0</v>
      </c>
      <c r="R1243" s="13">
        <v>0</v>
      </c>
      <c r="S1243" s="13">
        <v>2791.2</v>
      </c>
      <c r="T1243" s="13">
        <v>2011.36</v>
      </c>
      <c r="U1243" s="13">
        <v>779.84</v>
      </c>
      <c r="V1243" s="12" t="s">
        <v>68</v>
      </c>
      <c r="W1243" s="12" t="s">
        <v>24</v>
      </c>
      <c r="X1243" s="12" t="s">
        <v>25</v>
      </c>
      <c r="Y1243" s="12" t="s">
        <v>585</v>
      </c>
      <c r="Z1243" s="12" t="s">
        <v>49</v>
      </c>
    </row>
    <row r="1244" spans="1:26" x14ac:dyDescent="0.3">
      <c r="A1244" s="14" t="s">
        <v>627</v>
      </c>
      <c r="B1244" s="15">
        <v>45954</v>
      </c>
      <c r="C1244" s="16" t="s">
        <v>628</v>
      </c>
      <c r="D1244" s="16" t="str">
        <f>_xlfn.XLOOKUP(Sales_Transactions!$C1244,Customer!$A$2:$A$701,Customer!$B$2:$B$701,"Missing")</f>
        <v>Nandhini Naidu</v>
      </c>
      <c r="E1244" s="38" t="str">
        <f>_xlfn.XLOOKUP(Table14[[#This Row],[Customer_ID]],Table10[Customer_ID],Table10[Membership],"Missing Membership")</f>
        <v>Gold</v>
      </c>
      <c r="F1244" s="14" t="s">
        <v>431</v>
      </c>
      <c r="G1244" s="16" t="str">
        <f>_xlfn.XLOOKUP(Sales_Transactions!$F1244,Products!$A$2:$A$151,Products!$B$2:$B$151,"missing product")</f>
        <v>Organic Fresh Fresh Fruits 500g</v>
      </c>
      <c r="H1244" s="16" t="str">
        <f>_xlfn.XLOOKUP(Sales_Transactions!$F1244,Table9[Product_ID],Table9[Category],"Missing Catogory")</f>
        <v>Fruits</v>
      </c>
      <c r="I1244" s="16" t="s">
        <v>605</v>
      </c>
      <c r="J1244" s="16" t="str">
        <f>_xlfn.XLOOKUP(Sales_Transactions!$I1244,Store!$A$2:$A$181,Store!$B$2:$B$181,"Missing Store")</f>
        <v>FreshMart Surat Plaza</v>
      </c>
      <c r="K1244" s="16" t="str">
        <f>_xlfn.XLOOKUP(Sales_Transactions!$I1244,Store!$A$2:$A$181,Store!$D$2:$D$181,"East")</f>
        <v>West</v>
      </c>
      <c r="L1244" s="16" t="s">
        <v>629</v>
      </c>
      <c r="M1244" s="16" t="s">
        <v>6211</v>
      </c>
      <c r="N1244" s="16" t="str">
        <f>_xlfn.XLOOKUP(Sales_Transactions!$L1244,Table12[Employee_ID],Table12[Department],"Missing Department")</f>
        <v>Sales</v>
      </c>
      <c r="O1244" s="16">
        <v>7</v>
      </c>
      <c r="P1244" s="17">
        <v>342.68</v>
      </c>
      <c r="Q1244" s="16">
        <v>5</v>
      </c>
      <c r="R1244" s="17">
        <v>119.94</v>
      </c>
      <c r="S1244" s="17">
        <v>2278.8200000000002</v>
      </c>
      <c r="T1244" s="17">
        <v>1759.94</v>
      </c>
      <c r="U1244" s="17">
        <v>518.88</v>
      </c>
      <c r="V1244" s="16" t="s">
        <v>68</v>
      </c>
      <c r="W1244" s="16" t="s">
        <v>24</v>
      </c>
      <c r="X1244" s="16" t="s">
        <v>25</v>
      </c>
      <c r="Y1244" s="16" t="s">
        <v>630</v>
      </c>
      <c r="Z1244" s="16" t="s">
        <v>49</v>
      </c>
    </row>
    <row r="1245" spans="1:26" x14ac:dyDescent="0.3">
      <c r="A1245" s="10" t="s">
        <v>655</v>
      </c>
      <c r="B1245" s="11">
        <v>45990</v>
      </c>
      <c r="C1245" s="12" t="s">
        <v>656</v>
      </c>
      <c r="D1245" s="12" t="str">
        <f>_xlfn.XLOOKUP(Sales_Transactions!$C1245,Customer!$A$2:$A$701,Customer!$B$2:$B$701,"Missing")</f>
        <v>Ashok Nair</v>
      </c>
      <c r="E1245" s="39" t="str">
        <f>_xlfn.XLOOKUP(Table14[[#This Row],[Customer_ID]],Table10[Customer_ID],Table10[Membership],"Missing Membership")</f>
        <v>Silver</v>
      </c>
      <c r="F1245" s="10" t="s">
        <v>101</v>
      </c>
      <c r="G1245" s="12" t="str">
        <f>_xlfn.XLOOKUP(Sales_Transactions!$F1245,Products!$A$2:$A$151,Products!$B$2:$B$151,"missing product")</f>
        <v>Milky Mist Curd 1kg</v>
      </c>
      <c r="H1245" s="12" t="str">
        <f>_xlfn.XLOOKUP(Sales_Transactions!$F1245,Table9[Product_ID],Table9[Category],"Missing Catogory")</f>
        <v>Dairy</v>
      </c>
      <c r="I1245" s="12" t="s">
        <v>633</v>
      </c>
      <c r="J1245" s="12" t="str">
        <f>_xlfn.XLOOKUP(Sales_Transactions!$I1245,Store!$A$2:$A$181,Store!$B$2:$B$181,"Missing Store")</f>
        <v>FreshMart Kochi Colony</v>
      </c>
      <c r="K1245" s="12" t="str">
        <f>_xlfn.XLOOKUP(Sales_Transactions!$I1245,Store!$A$2:$A$181,Store!$D$2:$D$181,"East")</f>
        <v>South</v>
      </c>
      <c r="L1245" s="12" t="s">
        <v>634</v>
      </c>
      <c r="M1245" s="12" t="s">
        <v>6231</v>
      </c>
      <c r="N1245" s="12" t="str">
        <f>_xlfn.XLOOKUP(Sales_Transactions!$L1245,Table12[Employee_ID],Table12[Department],"Missing Department")</f>
        <v>Inventory</v>
      </c>
      <c r="O1245" s="12">
        <v>1</v>
      </c>
      <c r="P1245" s="13">
        <v>434.65</v>
      </c>
      <c r="Q1245" s="12">
        <v>5</v>
      </c>
      <c r="R1245" s="13">
        <v>21.73</v>
      </c>
      <c r="S1245" s="13">
        <v>474.86</v>
      </c>
      <c r="T1245" s="13">
        <v>351.63</v>
      </c>
      <c r="U1245" s="13">
        <v>123.23</v>
      </c>
      <c r="V1245" s="12" t="s">
        <v>68</v>
      </c>
      <c r="W1245" s="12" t="s">
        <v>24</v>
      </c>
      <c r="X1245" s="12" t="s">
        <v>25</v>
      </c>
      <c r="Y1245" s="12" t="s">
        <v>657</v>
      </c>
      <c r="Z1245" s="12" t="s">
        <v>27</v>
      </c>
    </row>
    <row r="1246" spans="1:26" x14ac:dyDescent="0.3">
      <c r="A1246" s="14" t="s">
        <v>688</v>
      </c>
      <c r="B1246" s="15">
        <v>46001</v>
      </c>
      <c r="C1246" s="16" t="s">
        <v>689</v>
      </c>
      <c r="D1246" s="16" t="str">
        <f>_xlfn.XLOOKUP(Sales_Transactions!$C1246,Customer!$A$2:$A$701,Customer!$B$2:$B$701,"Missing")</f>
        <v>Kalpana Iyer</v>
      </c>
      <c r="E1246" s="38" t="str">
        <f>_xlfn.XLOOKUP(Table14[[#This Row],[Customer_ID]],Table10[Customer_ID],Table10[Membership],"Missing Membership")</f>
        <v>Silver</v>
      </c>
      <c r="F1246" s="14" t="s">
        <v>231</v>
      </c>
      <c r="G1246" s="16" t="str">
        <f>_xlfn.XLOOKUP(Sales_Transactions!$F1246,Products!$A$2:$A$151,Products!$B$2:$B$151,"missing product")</f>
        <v>Cadbury Chips 1kg</v>
      </c>
      <c r="H1246" s="16" t="str">
        <f>_xlfn.XLOOKUP(Sales_Transactions!$F1246,Table9[Product_ID],Table9[Category],"Missing Catogory")</f>
        <v>Snacks</v>
      </c>
      <c r="I1246" s="16" t="s">
        <v>493</v>
      </c>
      <c r="J1246" s="16" t="str">
        <f>_xlfn.XLOOKUP(Sales_Transactions!$I1246,Store!$A$2:$A$181,Store!$B$2:$B$181,"Missing Store")</f>
        <v>FreshMart Patna Square</v>
      </c>
      <c r="K1246" s="16" t="str">
        <f>_xlfn.XLOOKUP(Sales_Transactions!$I1246,Store!$A$2:$A$181,Store!$D$2:$D$181,"East")</f>
        <v>East</v>
      </c>
      <c r="L1246" s="16" t="s">
        <v>494</v>
      </c>
      <c r="M1246" s="16" t="s">
        <v>6161</v>
      </c>
      <c r="N1246" s="16" t="str">
        <f>_xlfn.XLOOKUP(Sales_Transactions!$L1246,Table12[Employee_ID],Table12[Department],"Missing Department")</f>
        <v>Cashier</v>
      </c>
      <c r="O1246" s="16">
        <v>2</v>
      </c>
      <c r="P1246" s="17">
        <v>418.79</v>
      </c>
      <c r="Q1246" s="16">
        <v>10</v>
      </c>
      <c r="R1246" s="17">
        <v>83.76</v>
      </c>
      <c r="S1246" s="17">
        <v>753.82</v>
      </c>
      <c r="T1246" s="17">
        <v>617.88</v>
      </c>
      <c r="U1246" s="17">
        <v>135.94</v>
      </c>
      <c r="V1246" s="16" t="s">
        <v>68</v>
      </c>
      <c r="W1246" s="16" t="s">
        <v>24</v>
      </c>
      <c r="X1246" s="16" t="s">
        <v>25</v>
      </c>
      <c r="Y1246" s="16" t="s">
        <v>690</v>
      </c>
      <c r="Z1246" s="16" t="s">
        <v>49</v>
      </c>
    </row>
    <row r="1247" spans="1:26" x14ac:dyDescent="0.3">
      <c r="A1247" s="10" t="s">
        <v>748</v>
      </c>
      <c r="B1247" s="11">
        <v>45881</v>
      </c>
      <c r="C1247" s="12" t="s">
        <v>749</v>
      </c>
      <c r="D1247" s="12" t="str">
        <f>_xlfn.XLOOKUP(Sales_Transactions!$C1247,Customer!$A$2:$A$701,Customer!$B$2:$B$701,"Missing")</f>
        <v>Banu Venkataraman</v>
      </c>
      <c r="E1247" s="39" t="str">
        <f>_xlfn.XLOOKUP(Table14[[#This Row],[Customer_ID]],Table10[Customer_ID],Table10[Membership],"Missing Membership")</f>
        <v>Gold</v>
      </c>
      <c r="F1247" s="10" t="s">
        <v>750</v>
      </c>
      <c r="G1247" s="12" t="str">
        <f>_xlfn.XLOOKUP(Sales_Transactions!$F1247,Products!$A$2:$A$151,Products!$B$2:$B$151,"missing product")</f>
        <v>Amul Frozen Vegetables 500g</v>
      </c>
      <c r="H1247" s="12" t="str">
        <f>_xlfn.XLOOKUP(Sales_Transactions!$F1247,Table9[Product_ID],Table9[Category],"Missing Catogory")</f>
        <v>Frozen Foods</v>
      </c>
      <c r="I1247" s="12" t="s">
        <v>165</v>
      </c>
      <c r="J1247" s="12" t="str">
        <f>_xlfn.XLOOKUP(Sales_Transactions!$I1247,Store!$A$2:$A$181,Store!$B$2:$B$181,"Missing Store")</f>
        <v>FreshMart Kolkata Main Road</v>
      </c>
      <c r="K1247" s="12" t="str">
        <f>_xlfn.XLOOKUP(Sales_Transactions!$I1247,Store!$A$2:$A$181,Store!$D$2:$D$181,"East")</f>
        <v>East</v>
      </c>
      <c r="L1247" s="12" t="s">
        <v>166</v>
      </c>
      <c r="M1247" s="12" t="s">
        <v>7262</v>
      </c>
      <c r="N1247" s="12" t="str">
        <f>_xlfn.XLOOKUP(Sales_Transactions!$L1247,Table12[Employee_ID],Table12[Department],"Missing Department")</f>
        <v>Sales</v>
      </c>
      <c r="O1247" s="12">
        <v>7</v>
      </c>
      <c r="P1247" s="13">
        <v>162.44999999999999</v>
      </c>
      <c r="Q1247" s="12">
        <v>0</v>
      </c>
      <c r="R1247" s="13">
        <v>0</v>
      </c>
      <c r="S1247" s="13">
        <v>1137.1500000000001</v>
      </c>
      <c r="T1247" s="13">
        <v>892.36</v>
      </c>
      <c r="U1247" s="13">
        <v>244.79</v>
      </c>
      <c r="V1247" s="12" t="s">
        <v>68</v>
      </c>
      <c r="W1247" s="12" t="s">
        <v>24</v>
      </c>
      <c r="X1247" s="12" t="s">
        <v>55</v>
      </c>
      <c r="Y1247" s="12" t="s">
        <v>751</v>
      </c>
      <c r="Z1247" s="12" t="s">
        <v>49</v>
      </c>
    </row>
    <row r="1248" spans="1:26" x14ac:dyDescent="0.3">
      <c r="A1248" s="14" t="s">
        <v>780</v>
      </c>
      <c r="B1248" s="15">
        <v>46102</v>
      </c>
      <c r="C1248" s="16" t="s">
        <v>781</v>
      </c>
      <c r="D1248" s="16" t="str">
        <f>_xlfn.XLOOKUP(Sales_Transactions!$C1248,Customer!$A$2:$A$701,Customer!$B$2:$B$701,"Missing")</f>
        <v>Hari Gounder</v>
      </c>
      <c r="E1248" s="38" t="str">
        <f>_xlfn.XLOOKUP(Table14[[#This Row],[Customer_ID]],Table10[Customer_ID],Table10[Membership],"Missing Membership")</f>
        <v>Silver</v>
      </c>
      <c r="F1248" s="14" t="s">
        <v>65</v>
      </c>
      <c r="G1248" s="16" t="str">
        <f>_xlfn.XLOOKUP(Sales_Transactions!$F1248,Products!$A$2:$A$151,Products!$B$2:$B$151,"missing product")</f>
        <v>Nescafe Tea Combo</v>
      </c>
      <c r="H1248" s="16" t="str">
        <f>_xlfn.XLOOKUP(Sales_Transactions!$F1248,Table9[Product_ID],Table9[Category],"Missing Catogory")</f>
        <v>Beverages</v>
      </c>
      <c r="I1248" s="16" t="s">
        <v>21</v>
      </c>
      <c r="J1248" s="16" t="str">
        <f>_xlfn.XLOOKUP(Sales_Transactions!$I1248,Store!$A$2:$A$181,Store!$B$2:$B$181,"Missing Store")</f>
        <v>FreshMart Madurai Arcade</v>
      </c>
      <c r="K1248" s="16" t="str">
        <f>_xlfn.XLOOKUP(Sales_Transactions!$I1248,Store!$A$2:$A$181,Store!$D$2:$D$181,"East")</f>
        <v>South</v>
      </c>
      <c r="L1248" s="16" t="s">
        <v>782</v>
      </c>
      <c r="M1248" s="16" t="s">
        <v>6290</v>
      </c>
      <c r="N1248" s="16" t="str">
        <f>_xlfn.XLOOKUP(Sales_Transactions!$L1248,Table12[Employee_ID],Table12[Department],"Missing Department")</f>
        <v>Store Manager</v>
      </c>
      <c r="O1248" s="16">
        <v>2</v>
      </c>
      <c r="P1248" s="17">
        <v>172.63</v>
      </c>
      <c r="Q1248" s="16">
        <v>0</v>
      </c>
      <c r="R1248" s="17">
        <v>0</v>
      </c>
      <c r="S1248" s="17">
        <v>397.05</v>
      </c>
      <c r="T1248" s="17">
        <v>284</v>
      </c>
      <c r="U1248" s="17">
        <v>113.05</v>
      </c>
      <c r="V1248" s="16" t="s">
        <v>68</v>
      </c>
      <c r="W1248" s="16" t="s">
        <v>24</v>
      </c>
      <c r="X1248" s="16" t="s">
        <v>25</v>
      </c>
      <c r="Y1248" s="16" t="s">
        <v>783</v>
      </c>
      <c r="Z1248" s="16" t="s">
        <v>27</v>
      </c>
    </row>
    <row r="1249" spans="1:26" x14ac:dyDescent="0.3">
      <c r="A1249" s="10" t="s">
        <v>797</v>
      </c>
      <c r="B1249" s="11">
        <v>45997</v>
      </c>
      <c r="C1249" s="12" t="s">
        <v>58</v>
      </c>
      <c r="D1249" s="12" t="str">
        <f>_xlfn.XLOOKUP(Sales_Transactions!$C1249,Customer!$A$2:$A$701,Customer!$B$2:$B$701,"Missing")</f>
        <v>Anand Kumar</v>
      </c>
      <c r="E1249" s="39" t="str">
        <f>_xlfn.XLOOKUP(Table14[[#This Row],[Customer_ID]],Table10[Customer_ID],Table10[Membership],"Missing Membership")</f>
        <v>Gold</v>
      </c>
      <c r="F1249" s="10" t="s">
        <v>95</v>
      </c>
      <c r="G1249" s="12" t="str">
        <f>_xlfn.XLOOKUP(Sales_Transactions!$F1249,Products!$A$2:$A$151,Products!$B$2:$B$151,"missing product")</f>
        <v>Lizol Dishwash 200g</v>
      </c>
      <c r="H1249" s="12" t="str">
        <f>_xlfn.XLOOKUP(Sales_Transactions!$F1249,Table9[Product_ID],Table9[Category],"Missing Catogory")</f>
        <v>Cleaning</v>
      </c>
      <c r="I1249" s="12" t="s">
        <v>415</v>
      </c>
      <c r="J1249" s="12" t="str">
        <f>_xlfn.XLOOKUP(Sales_Transactions!$I1249,Store!$A$2:$A$181,Store!$B$2:$B$181,"Missing Store")</f>
        <v>FreshMart Hyderabad Towers</v>
      </c>
      <c r="K1249" s="12" t="str">
        <f>_xlfn.XLOOKUP(Sales_Transactions!$I1249,Store!$A$2:$A$181,Store!$D$2:$D$181,"East")</f>
        <v>South</v>
      </c>
      <c r="L1249" s="12" t="s">
        <v>416</v>
      </c>
      <c r="M1249" s="12" t="s">
        <v>5689</v>
      </c>
      <c r="N1249" s="12" t="str">
        <f>_xlfn.XLOOKUP(Sales_Transactions!$L1249,Table12[Employee_ID],Table12[Department],"Missing Department")</f>
        <v>Cashier</v>
      </c>
      <c r="O1249" s="12">
        <v>7</v>
      </c>
      <c r="P1249" s="13">
        <v>574.74</v>
      </c>
      <c r="Q1249" s="12">
        <v>0</v>
      </c>
      <c r="R1249" s="13">
        <v>0</v>
      </c>
      <c r="S1249" s="13">
        <v>4626.66</v>
      </c>
      <c r="T1249" s="13">
        <v>2771.09</v>
      </c>
      <c r="U1249" s="13">
        <v>1855.57</v>
      </c>
      <c r="V1249" s="12" t="s">
        <v>68</v>
      </c>
      <c r="W1249" s="12" t="s">
        <v>24</v>
      </c>
      <c r="X1249" s="12" t="s">
        <v>25</v>
      </c>
      <c r="Y1249" s="12" t="s">
        <v>798</v>
      </c>
      <c r="Z1249" s="12" t="s">
        <v>27</v>
      </c>
    </row>
    <row r="1250" spans="1:26" x14ac:dyDescent="0.3">
      <c r="A1250" s="14" t="s">
        <v>842</v>
      </c>
      <c r="B1250" s="15">
        <v>46055</v>
      </c>
      <c r="C1250" s="16" t="s">
        <v>843</v>
      </c>
      <c r="D1250" s="16" t="str">
        <f>_xlfn.XLOOKUP(Sales_Transactions!$C1250,Customer!$A$2:$A$701,Customer!$B$2:$B$701,"Missing")</f>
        <v>Devi Pandian</v>
      </c>
      <c r="E1250" s="38" t="str">
        <f>_xlfn.XLOOKUP(Table14[[#This Row],[Customer_ID]],Table10[Customer_ID],Table10[Membership],"Missing Membership")</f>
        <v>Silver</v>
      </c>
      <c r="F1250" s="14" t="s">
        <v>275</v>
      </c>
      <c r="G1250" s="16" t="str">
        <f>_xlfn.XLOOKUP(Sales_Transactions!$F1250,Products!$A$2:$A$151,Products!$B$2:$B$151,"missing product")</f>
        <v>Parle Namkeen 500g</v>
      </c>
      <c r="H1250" s="16" t="str">
        <f>_xlfn.XLOOKUP(Sales_Transactions!$F1250,Table9[Product_ID],Table9[Category],"Missing Catogory")</f>
        <v>Snacks</v>
      </c>
      <c r="I1250" s="16" t="s">
        <v>90</v>
      </c>
      <c r="J1250" s="16" t="str">
        <f>_xlfn.XLOOKUP(Sales_Transactions!$I1250,Store!$A$2:$A$181,Store!$B$2:$B$181,"Missing Store")</f>
        <v>FreshMart Tiruppur Market</v>
      </c>
      <c r="K1250" s="16" t="str">
        <f>_xlfn.XLOOKUP(Sales_Transactions!$I1250,Store!$A$2:$A$181,Store!$D$2:$D$181,"East")</f>
        <v>South</v>
      </c>
      <c r="L1250" s="16" t="s">
        <v>239</v>
      </c>
      <c r="M1250" s="16" t="s">
        <v>6235</v>
      </c>
      <c r="N1250" s="16" t="str">
        <f>_xlfn.XLOOKUP(Sales_Transactions!$L1250,Table12[Employee_ID],Table12[Department],"Missing Department")</f>
        <v>Sales</v>
      </c>
      <c r="O1250" s="16">
        <v>3</v>
      </c>
      <c r="P1250" s="17">
        <v>51.33</v>
      </c>
      <c r="Q1250" s="16">
        <v>20</v>
      </c>
      <c r="R1250" s="17">
        <v>30.8</v>
      </c>
      <c r="S1250" s="17">
        <v>123.19</v>
      </c>
      <c r="T1250" s="17">
        <v>112.44</v>
      </c>
      <c r="U1250" s="17">
        <v>10.75</v>
      </c>
      <c r="V1250" s="16" t="s">
        <v>68</v>
      </c>
      <c r="W1250" s="16" t="s">
        <v>24</v>
      </c>
      <c r="X1250" s="16" t="s">
        <v>25</v>
      </c>
      <c r="Y1250" s="16" t="s">
        <v>844</v>
      </c>
      <c r="Z1250" s="16" t="s">
        <v>49</v>
      </c>
    </row>
    <row r="1251" spans="1:26" x14ac:dyDescent="0.3">
      <c r="A1251" s="10" t="s">
        <v>858</v>
      </c>
      <c r="B1251" s="11">
        <v>46074</v>
      </c>
      <c r="C1251" s="12" t="s">
        <v>859</v>
      </c>
      <c r="D1251" s="12" t="str">
        <f>_xlfn.XLOOKUP(Sales_Transactions!$C1251,Customer!$A$2:$A$701,Customer!$B$2:$B$701,"Missing")</f>
        <v>Geetha Sharma</v>
      </c>
      <c r="E1251" s="39" t="str">
        <f>_xlfn.XLOOKUP(Table14[[#This Row],[Customer_ID]],Table10[Customer_ID],Table10[Membership],"Missing Membership")</f>
        <v>Silver</v>
      </c>
      <c r="F1251" s="10" t="s">
        <v>665</v>
      </c>
      <c r="G1251" s="12" t="str">
        <f>_xlfn.XLOOKUP(Sales_Transactions!$F1251,Products!$A$2:$A$151,Products!$B$2:$B$151,"missing product")</f>
        <v>Aachi Ponni Rice 500g</v>
      </c>
      <c r="H1251" s="12" t="str">
        <f>_xlfn.XLOOKUP(Sales_Transactions!$F1251,Table9[Product_ID],Table9[Category],"Missing Catogory")</f>
        <v>Rice</v>
      </c>
      <c r="I1251" s="12" t="s">
        <v>790</v>
      </c>
      <c r="J1251" s="12" t="str">
        <f>_xlfn.XLOOKUP(Sales_Transactions!$I1251,Store!$A$2:$A$181,Store!$B$2:$B$181,"Missing Store")</f>
        <v>FreshMart Jaipur Junction</v>
      </c>
      <c r="K1251" s="12" t="str">
        <f>_xlfn.XLOOKUP(Sales_Transactions!$I1251,Store!$A$2:$A$181,Store!$D$2:$D$181,"East")</f>
        <v>North</v>
      </c>
      <c r="L1251" s="12" t="s">
        <v>860</v>
      </c>
      <c r="M1251" s="12" t="s">
        <v>5707</v>
      </c>
      <c r="N1251" s="12" t="str">
        <f>_xlfn.XLOOKUP(Sales_Transactions!$L1251,Table12[Employee_ID],Table12[Department],"Missing Department")</f>
        <v>Sales</v>
      </c>
      <c r="O1251" s="12">
        <v>2</v>
      </c>
      <c r="P1251" s="13">
        <v>372.61</v>
      </c>
      <c r="Q1251" s="12">
        <v>20</v>
      </c>
      <c r="R1251" s="13">
        <v>149.04</v>
      </c>
      <c r="S1251" s="13">
        <v>685.61</v>
      </c>
      <c r="T1251" s="13">
        <v>639.82000000000005</v>
      </c>
      <c r="U1251" s="13">
        <v>45.79</v>
      </c>
      <c r="V1251" s="12" t="s">
        <v>68</v>
      </c>
      <c r="W1251" s="12" t="s">
        <v>24</v>
      </c>
      <c r="X1251" s="12" t="s">
        <v>55</v>
      </c>
      <c r="Y1251" s="12" t="s">
        <v>601</v>
      </c>
      <c r="Z1251" s="12" t="s">
        <v>27</v>
      </c>
    </row>
    <row r="1252" spans="1:26" x14ac:dyDescent="0.3">
      <c r="A1252" s="14" t="s">
        <v>874</v>
      </c>
      <c r="B1252" s="15">
        <v>46010</v>
      </c>
      <c r="C1252" s="16" t="s">
        <v>875</v>
      </c>
      <c r="D1252" s="16" t="str">
        <f>_xlfn.XLOOKUP(Sales_Transactions!$C1252,Customer!$A$2:$A$701,Customer!$B$2:$B$701,"Missing")</f>
        <v>Arun Iyer</v>
      </c>
      <c r="E1252" s="38" t="str">
        <f>_xlfn.XLOOKUP(Table14[[#This Row],[Customer_ID]],Table10[Customer_ID],Table10[Membership],"Missing Membership")</f>
        <v>Gold</v>
      </c>
      <c r="F1252" s="14" t="s">
        <v>646</v>
      </c>
      <c r="G1252" s="16" t="str">
        <f>_xlfn.XLOOKUP(Sales_Transactions!$F1252,Products!$A$2:$A$151,Products!$B$2:$B$151,"missing product")</f>
        <v>Aachi Whole Spices 200g v2</v>
      </c>
      <c r="H1252" s="16" t="str">
        <f>_xlfn.XLOOKUP(Sales_Transactions!$F1252,Table9[Product_ID],Table9[Category],"Missing Catogory")</f>
        <v>Masala</v>
      </c>
      <c r="I1252" s="16" t="s">
        <v>876</v>
      </c>
      <c r="J1252" s="16" t="str">
        <f>_xlfn.XLOOKUP(Sales_Transactions!$I1252,Store!$A$2:$A$181,Store!$B$2:$B$181,"Missing Store")</f>
        <v>FreshMart Pune Heights</v>
      </c>
      <c r="K1252" s="16" t="str">
        <f>_xlfn.XLOOKUP(Sales_Transactions!$I1252,Store!$A$2:$A$181,Store!$D$2:$D$181,"East")</f>
        <v>West</v>
      </c>
      <c r="L1252" s="16" t="s">
        <v>877</v>
      </c>
      <c r="M1252" s="16" t="s">
        <v>6405</v>
      </c>
      <c r="N1252" s="16" t="str">
        <f>_xlfn.XLOOKUP(Sales_Transactions!$L1252,Table12[Employee_ID],Table12[Department],"Missing Department")</f>
        <v>Cashier</v>
      </c>
      <c r="O1252" s="16">
        <v>3</v>
      </c>
      <c r="P1252" s="17">
        <v>141.01</v>
      </c>
      <c r="Q1252" s="16">
        <v>10</v>
      </c>
      <c r="R1252" s="17">
        <v>42.3</v>
      </c>
      <c r="S1252" s="17">
        <v>380.73</v>
      </c>
      <c r="T1252" s="17">
        <v>273.54000000000002</v>
      </c>
      <c r="U1252" s="17">
        <v>107.19</v>
      </c>
      <c r="V1252" s="16" t="s">
        <v>68</v>
      </c>
      <c r="W1252" s="16" t="s">
        <v>24</v>
      </c>
      <c r="X1252" s="16" t="s">
        <v>25</v>
      </c>
      <c r="Y1252" s="16" t="s">
        <v>878</v>
      </c>
      <c r="Z1252" s="16" t="s">
        <v>49</v>
      </c>
    </row>
    <row r="1253" spans="1:26" x14ac:dyDescent="0.3">
      <c r="A1253" s="10" t="s">
        <v>917</v>
      </c>
      <c r="B1253" s="11">
        <v>45941</v>
      </c>
      <c r="C1253" s="12" t="s">
        <v>918</v>
      </c>
      <c r="D1253" s="12" t="str">
        <f>_xlfn.XLOOKUP(Sales_Transactions!$C1253,Customer!$A$2:$A$701,Customer!$B$2:$B$701,"Missing")</f>
        <v>Karthik Gounder</v>
      </c>
      <c r="E1253" s="39" t="str">
        <f>_xlfn.XLOOKUP(Table14[[#This Row],[Customer_ID]],Table10[Customer_ID],Table10[Membership],"Missing Membership")</f>
        <v>Bronze</v>
      </c>
      <c r="F1253" s="10" t="s">
        <v>651</v>
      </c>
      <c r="G1253" s="12" t="str">
        <f>_xlfn.XLOOKUP(Sales_Transactions!$F1253,Products!$A$2:$A$151,Products!$B$2:$B$151,"missing product")</f>
        <v>Idhayam Gingelly Oil 1kg</v>
      </c>
      <c r="H1253" s="12" t="str">
        <f>_xlfn.XLOOKUP(Sales_Transactions!$F1253,Table9[Product_ID],Table9[Category],"Missing Catogory")</f>
        <v>Oil</v>
      </c>
      <c r="I1253" s="12" t="s">
        <v>108</v>
      </c>
      <c r="J1253" s="12" t="str">
        <f>_xlfn.XLOOKUP(Sales_Transactions!$I1253,Store!$A$2:$A$181,Store!$B$2:$B$181,"Missing Store")</f>
        <v>FreshMart Erode Square</v>
      </c>
      <c r="K1253" s="12" t="str">
        <f>_xlfn.XLOOKUP(Sales_Transactions!$I1253,Store!$A$2:$A$181,Store!$D$2:$D$181,"East")</f>
        <v>North</v>
      </c>
      <c r="L1253" s="12" t="s">
        <v>735</v>
      </c>
      <c r="M1253" s="12" t="s">
        <v>5771</v>
      </c>
      <c r="N1253" s="12" t="str">
        <f>_xlfn.XLOOKUP(Sales_Transactions!$L1253,Table12[Employee_ID],Table12[Department],"Missing Department")</f>
        <v>Sales</v>
      </c>
      <c r="O1253" s="12">
        <v>4</v>
      </c>
      <c r="P1253" s="13">
        <v>331.35</v>
      </c>
      <c r="Q1253" s="12">
        <v>15</v>
      </c>
      <c r="R1253" s="13">
        <v>198.81</v>
      </c>
      <c r="S1253" s="13">
        <v>1295.58</v>
      </c>
      <c r="T1253" s="13">
        <v>1161.32</v>
      </c>
      <c r="U1253" s="13">
        <v>134.26</v>
      </c>
      <c r="V1253" s="12" t="s">
        <v>68</v>
      </c>
      <c r="W1253" s="12" t="s">
        <v>24</v>
      </c>
      <c r="X1253" s="12" t="s">
        <v>25</v>
      </c>
      <c r="Y1253" s="12" t="s">
        <v>919</v>
      </c>
      <c r="Z1253" s="12" t="s">
        <v>27</v>
      </c>
    </row>
    <row r="1254" spans="1:26" x14ac:dyDescent="0.3">
      <c r="A1254" s="14" t="s">
        <v>932</v>
      </c>
      <c r="B1254" s="15">
        <v>45865</v>
      </c>
      <c r="C1254" s="16" t="s">
        <v>331</v>
      </c>
      <c r="D1254" s="16" t="str">
        <f>_xlfn.XLOOKUP(Sales_Transactions!$C1254,Customer!$A$2:$A$701,Customer!$B$2:$B$701,"Missing")</f>
        <v>Anitha Sharma</v>
      </c>
      <c r="E1254" s="38" t="str">
        <f>_xlfn.XLOOKUP(Table14[[#This Row],[Customer_ID]],Table10[Customer_ID],Table10[Membership],"Missing Membership")</f>
        <v>Silver</v>
      </c>
      <c r="F1254" s="14" t="s">
        <v>186</v>
      </c>
      <c r="G1254" s="16" t="str">
        <f>_xlfn.XLOOKUP(Sales_Transactions!$F1254,Products!$A$2:$A$151,Products!$B$2:$B$151,"missing product")</f>
        <v>Bisleri Soft Drinks 2kg</v>
      </c>
      <c r="H1254" s="16" t="str">
        <f>_xlfn.XLOOKUP(Sales_Transactions!$F1254,Table9[Product_ID],Table9[Category],"Missing Catogory")</f>
        <v>Beverages</v>
      </c>
      <c r="I1254" s="16" t="s">
        <v>321</v>
      </c>
      <c r="J1254" s="16" t="str">
        <f>_xlfn.XLOOKUP(Sales_Transactions!$I1254,Store!$A$2:$A$181,Store!$B$2:$B$181,"Missing Store")</f>
        <v>FreshMart Coimbatore Main Road</v>
      </c>
      <c r="K1254" s="16" t="str">
        <f>_xlfn.XLOOKUP(Sales_Transactions!$I1254,Store!$A$2:$A$181,Store!$D$2:$D$181,"East")</f>
        <v>South</v>
      </c>
      <c r="L1254" s="16" t="s">
        <v>322</v>
      </c>
      <c r="M1254" s="16" t="s">
        <v>6311</v>
      </c>
      <c r="N1254" s="16" t="str">
        <f>_xlfn.XLOOKUP(Sales_Transactions!$L1254,Table12[Employee_ID],Table12[Department],"Missing Department")</f>
        <v>Sales</v>
      </c>
      <c r="O1254" s="16">
        <v>1</v>
      </c>
      <c r="P1254" s="17">
        <v>217.42</v>
      </c>
      <c r="Q1254" s="16">
        <v>0</v>
      </c>
      <c r="R1254" s="17">
        <v>0</v>
      </c>
      <c r="S1254" s="17">
        <v>250.03</v>
      </c>
      <c r="T1254" s="17">
        <v>177.03</v>
      </c>
      <c r="U1254" s="17">
        <v>73</v>
      </c>
      <c r="V1254" s="16" t="s">
        <v>68</v>
      </c>
      <c r="W1254" s="16" t="s">
        <v>24</v>
      </c>
      <c r="X1254" s="16" t="s">
        <v>25</v>
      </c>
      <c r="Y1254" s="16" t="s">
        <v>933</v>
      </c>
      <c r="Z1254" s="16" t="s">
        <v>27</v>
      </c>
    </row>
    <row r="1255" spans="1:26" x14ac:dyDescent="0.3">
      <c r="A1255" s="10" t="s">
        <v>949</v>
      </c>
      <c r="B1255" s="11">
        <v>45943</v>
      </c>
      <c r="C1255" s="12" t="s">
        <v>457</v>
      </c>
      <c r="D1255" s="12" t="str">
        <f>_xlfn.XLOOKUP(Sales_Transactions!$C1255,Customer!$A$2:$A$701,Customer!$B$2:$B$701,"Missing")</f>
        <v>Vasanthi Raj</v>
      </c>
      <c r="E1255" s="39" t="str">
        <f>_xlfn.XLOOKUP(Table14[[#This Row],[Customer_ID]],Table10[Customer_ID],Table10[Membership],"Missing Membership")</f>
        <v>Silver</v>
      </c>
      <c r="F1255" s="10" t="s">
        <v>147</v>
      </c>
      <c r="G1255" s="12" t="str">
        <f>_xlfn.XLOOKUP(Sales_Transactions!$F1255,Products!$A$2:$A$151,Products!$B$2:$B$151,"missing product")</f>
        <v>Pepsi Tea 200g</v>
      </c>
      <c r="H1255" s="12" t="str">
        <f>_xlfn.XLOOKUP(Sales_Transactions!$F1255,Table9[Product_ID],Table9[Category],"Missing Catogory")</f>
        <v>Beverages</v>
      </c>
      <c r="I1255" s="12" t="s">
        <v>950</v>
      </c>
      <c r="J1255" s="12" t="str">
        <f>_xlfn.XLOOKUP(Sales_Transactions!$I1255,Store!$A$2:$A$181,Store!$B$2:$B$181,"Missing Store")</f>
        <v>FreshMart Mysuru Square</v>
      </c>
      <c r="K1255" s="12" t="str">
        <f>_xlfn.XLOOKUP(Sales_Transactions!$I1255,Store!$A$2:$A$181,Store!$D$2:$D$181,"East")</f>
        <v>South</v>
      </c>
      <c r="L1255" s="12" t="s">
        <v>951</v>
      </c>
      <c r="M1255" s="12" t="s">
        <v>4856</v>
      </c>
      <c r="N1255" s="12" t="str">
        <f>_xlfn.XLOOKUP(Sales_Transactions!$L1255,Table12[Employee_ID],Table12[Department],"Missing Department")</f>
        <v>Billing</v>
      </c>
      <c r="O1255" s="12">
        <v>4</v>
      </c>
      <c r="P1255" s="13">
        <v>332.73</v>
      </c>
      <c r="Q1255" s="12">
        <v>5</v>
      </c>
      <c r="R1255" s="13">
        <v>66.55</v>
      </c>
      <c r="S1255" s="13">
        <v>1264.3699999999999</v>
      </c>
      <c r="T1255" s="13">
        <v>1044.8800000000001</v>
      </c>
      <c r="U1255" s="13">
        <v>219.49</v>
      </c>
      <c r="V1255" s="12" t="s">
        <v>68</v>
      </c>
      <c r="W1255" s="12" t="s">
        <v>24</v>
      </c>
      <c r="X1255" s="12" t="s">
        <v>55</v>
      </c>
      <c r="Y1255" s="12" t="s">
        <v>952</v>
      </c>
      <c r="Z1255" s="12" t="s">
        <v>49</v>
      </c>
    </row>
    <row r="1256" spans="1:26" x14ac:dyDescent="0.3">
      <c r="A1256" s="14" t="s">
        <v>967</v>
      </c>
      <c r="B1256" s="15">
        <v>45957</v>
      </c>
      <c r="C1256" s="16" t="s">
        <v>307</v>
      </c>
      <c r="D1256" s="16" t="str">
        <f>_xlfn.XLOOKUP(Sales_Transactions!$C1256,Customer!$A$2:$A$701,Customer!$B$2:$B$701,"Missing")</f>
        <v>Lalitha Nathan</v>
      </c>
      <c r="E1256" s="38" t="str">
        <f>_xlfn.XLOOKUP(Table14[[#This Row],[Customer_ID]],Table10[Customer_ID],Table10[Membership],"Missing Membership")</f>
        <v>Gold</v>
      </c>
      <c r="F1256" s="14" t="s">
        <v>731</v>
      </c>
      <c r="G1256" s="16" t="str">
        <f>_xlfn.XLOOKUP(Sales_Transactions!$F1256,Products!$A$2:$A$151,Products!$B$2:$B$151,"missing product")</f>
        <v>Harvest Gold Buns 200g</v>
      </c>
      <c r="H1256" s="16" t="str">
        <f>_xlfn.XLOOKUP(Sales_Transactions!$F1256,Table9[Product_ID],Table9[Category],"Missing Catogory")</f>
        <v>Bakery</v>
      </c>
      <c r="I1256" s="16" t="s">
        <v>968</v>
      </c>
      <c r="J1256" s="16" t="str">
        <f>_xlfn.XLOOKUP(Sales_Transactions!$I1256,Store!$A$2:$A$181,Store!$B$2:$B$181,"Missing Store")</f>
        <v>FreshMart Kanpur Gardens</v>
      </c>
      <c r="K1256" s="16" t="str">
        <f>_xlfn.XLOOKUP(Sales_Transactions!$I1256,Store!$A$2:$A$181,Store!$D$2:$D$181,"East")</f>
        <v>North</v>
      </c>
      <c r="L1256" s="16" t="s">
        <v>969</v>
      </c>
      <c r="M1256" s="16" t="s">
        <v>6195</v>
      </c>
      <c r="N1256" s="16" t="str">
        <f>_xlfn.XLOOKUP(Sales_Transactions!$L1256,Table12[Employee_ID],Table12[Department],"Missing Department")</f>
        <v>Cashier</v>
      </c>
      <c r="O1256" s="16">
        <v>5</v>
      </c>
      <c r="P1256" s="17">
        <v>751.74</v>
      </c>
      <c r="Q1256" s="16">
        <v>15</v>
      </c>
      <c r="R1256" s="17">
        <v>563.79999999999995</v>
      </c>
      <c r="S1256" s="17">
        <v>3194.9</v>
      </c>
      <c r="T1256" s="17">
        <v>1993.6</v>
      </c>
      <c r="U1256" s="17">
        <v>1201.3</v>
      </c>
      <c r="V1256" s="16" t="s">
        <v>68</v>
      </c>
      <c r="W1256" s="16" t="s">
        <v>24</v>
      </c>
      <c r="X1256" s="16" t="s">
        <v>25</v>
      </c>
      <c r="Y1256" s="16" t="s">
        <v>970</v>
      </c>
      <c r="Z1256" s="16" t="s">
        <v>49</v>
      </c>
    </row>
    <row r="1257" spans="1:26" x14ac:dyDescent="0.3">
      <c r="A1257" s="10" t="s">
        <v>971</v>
      </c>
      <c r="B1257" s="11">
        <v>46089</v>
      </c>
      <c r="C1257" s="12" t="s">
        <v>972</v>
      </c>
      <c r="D1257" s="12" t="str">
        <f>_xlfn.XLOOKUP(Sales_Transactions!$C1257,Customer!$A$2:$A$701,Customer!$B$2:$B$701,"Missing")</f>
        <v>Bhavani Gounder</v>
      </c>
      <c r="E1257" s="39" t="str">
        <f>_xlfn.XLOOKUP(Table14[[#This Row],[Customer_ID]],Table10[Customer_ID],Table10[Membership],"Missing Membership")</f>
        <v>Bronze</v>
      </c>
      <c r="F1257" s="10" t="s">
        <v>425</v>
      </c>
      <c r="G1257" s="12" t="str">
        <f>_xlfn.XLOOKUP(Sales_Transactions!$F1257,Products!$A$2:$A$151,Products!$B$2:$B$151,"missing product")</f>
        <v>Organic Fresh Fresh Vegetables 200g v2</v>
      </c>
      <c r="H1257" s="12" t="str">
        <f>_xlfn.XLOOKUP(Sales_Transactions!$F1257,Table9[Product_ID],Table9[Category],"Missing Catogory")</f>
        <v>Vegetables</v>
      </c>
      <c r="I1257" s="12" t="s">
        <v>973</v>
      </c>
      <c r="J1257" s="12" t="str">
        <f>_xlfn.XLOOKUP(Sales_Transactions!$I1257,Store!$A$2:$A$181,Store!$B$2:$B$181,"Missing Store")</f>
        <v>FreshMart Pune Junction</v>
      </c>
      <c r="K1257" s="12" t="str">
        <f>_xlfn.XLOOKUP(Sales_Transactions!$I1257,Store!$A$2:$A$181,Store!$D$2:$D$181,"East")</f>
        <v>West</v>
      </c>
      <c r="L1257" s="12" t="s">
        <v>974</v>
      </c>
      <c r="M1257" s="12" t="s">
        <v>6390</v>
      </c>
      <c r="N1257" s="12" t="str">
        <f>_xlfn.XLOOKUP(Sales_Transactions!$L1257,Table12[Employee_ID],Table12[Department],"Missing Department")</f>
        <v>Cashier</v>
      </c>
      <c r="O1257" s="12">
        <v>4</v>
      </c>
      <c r="P1257" s="13">
        <v>290.45</v>
      </c>
      <c r="Q1257" s="12">
        <v>0</v>
      </c>
      <c r="R1257" s="13">
        <v>0</v>
      </c>
      <c r="S1257" s="13">
        <v>1336.07</v>
      </c>
      <c r="T1257" s="13">
        <v>951.56</v>
      </c>
      <c r="U1257" s="13">
        <v>384.51</v>
      </c>
      <c r="V1257" s="12" t="s">
        <v>68</v>
      </c>
      <c r="W1257" s="12" t="s">
        <v>24</v>
      </c>
      <c r="X1257" s="12" t="s">
        <v>25</v>
      </c>
      <c r="Y1257" s="12" t="s">
        <v>975</v>
      </c>
      <c r="Z1257" s="12" t="s">
        <v>27</v>
      </c>
    </row>
    <row r="1258" spans="1:26" x14ac:dyDescent="0.3">
      <c r="A1258" s="14" t="s">
        <v>1033</v>
      </c>
      <c r="B1258" s="15">
        <v>45949</v>
      </c>
      <c r="C1258" s="16" t="s">
        <v>1034</v>
      </c>
      <c r="D1258" s="16" t="str">
        <f>_xlfn.XLOOKUP(Sales_Transactions!$C1258,Customer!$A$2:$A$701,Customer!$B$2:$B$701,"Missing")</f>
        <v>Jagan Iyer</v>
      </c>
      <c r="E1258" s="38" t="str">
        <f>_xlfn.XLOOKUP(Table14[[#This Row],[Customer_ID]],Table10[Customer_ID],Table10[Membership],"Missing Membership")</f>
        <v>Bronze</v>
      </c>
      <c r="F1258" s="14" t="s">
        <v>365</v>
      </c>
      <c r="G1258" s="16" t="str">
        <f>_xlfn.XLOOKUP(Sales_Transactions!$F1258,Products!$A$2:$A$151,Products!$B$2:$B$151,"missing product")</f>
        <v>Nestle Butter 250ml</v>
      </c>
      <c r="H1258" s="16" t="str">
        <f>_xlfn.XLOOKUP(Sales_Transactions!$F1258,Table9[Product_ID],Table9[Category],"Missing Catogory")</f>
        <v>Dairy</v>
      </c>
      <c r="I1258" s="16" t="s">
        <v>1035</v>
      </c>
      <c r="J1258" s="16" t="str">
        <f>_xlfn.XLOOKUP(Sales_Transactions!$I1258,Store!$A$2:$A$181,Store!$B$2:$B$181,"Missing Store")</f>
        <v>FreshMart Kolkata Towers</v>
      </c>
      <c r="K1258" s="16" t="str">
        <f>_xlfn.XLOOKUP(Sales_Transactions!$I1258,Store!$A$2:$A$181,Store!$D$2:$D$181,"East")</f>
        <v>East</v>
      </c>
      <c r="L1258" s="16" t="s">
        <v>860</v>
      </c>
      <c r="M1258" s="16" t="s">
        <v>5707</v>
      </c>
      <c r="N1258" s="16" t="str">
        <f>_xlfn.XLOOKUP(Sales_Transactions!$L1258,Table12[Employee_ID],Table12[Department],"Missing Department")</f>
        <v>Sales</v>
      </c>
      <c r="O1258" s="16">
        <v>4</v>
      </c>
      <c r="P1258" s="17">
        <v>459.58</v>
      </c>
      <c r="Q1258" s="16">
        <v>0</v>
      </c>
      <c r="R1258" s="17">
        <v>0</v>
      </c>
      <c r="S1258" s="17">
        <v>2114.0700000000002</v>
      </c>
      <c r="T1258" s="17">
        <v>1547.56</v>
      </c>
      <c r="U1258" s="17">
        <v>566.51</v>
      </c>
      <c r="V1258" s="16" t="s">
        <v>68</v>
      </c>
      <c r="W1258" s="16" t="s">
        <v>24</v>
      </c>
      <c r="X1258" s="16" t="s">
        <v>25</v>
      </c>
      <c r="Y1258" s="16" t="s">
        <v>1036</v>
      </c>
      <c r="Z1258" s="16" t="s">
        <v>27</v>
      </c>
    </row>
    <row r="1259" spans="1:26" x14ac:dyDescent="0.3">
      <c r="A1259" s="10" t="s">
        <v>1071</v>
      </c>
      <c r="B1259" s="11">
        <v>45830</v>
      </c>
      <c r="C1259" s="12" t="s">
        <v>202</v>
      </c>
      <c r="D1259" s="12" t="str">
        <f>_xlfn.XLOOKUP(Sales_Transactions!$C1259,Customer!$A$2:$A$701,Customer!$B$2:$B$701,"Missing")</f>
        <v>Prakash Mudaliar</v>
      </c>
      <c r="E1259" s="39" t="str">
        <f>_xlfn.XLOOKUP(Table14[[#This Row],[Customer_ID]],Table10[Customer_ID],Table10[Membership],"Missing Membership")</f>
        <v>Bronze</v>
      </c>
      <c r="F1259" s="10" t="s">
        <v>660</v>
      </c>
      <c r="G1259" s="12" t="str">
        <f>_xlfn.XLOOKUP(Sales_Transactions!$F1259,Products!$A$2:$A$151,Products!$B$2:$B$151,"missing product")</f>
        <v>Organic Fresh Fresh Fruits 200g</v>
      </c>
      <c r="H1259" s="12" t="str">
        <f>_xlfn.XLOOKUP(Sales_Transactions!$F1259,Table9[Product_ID],Table9[Category],"Missing Catogory")</f>
        <v>Fruits</v>
      </c>
      <c r="I1259" s="12" t="s">
        <v>297</v>
      </c>
      <c r="J1259" s="12" t="str">
        <f>_xlfn.XLOOKUP(Sales_Transactions!$I1259,Store!$A$2:$A$181,Store!$B$2:$B$181,"Missing Store")</f>
        <v>FreshMart Kochi Circle</v>
      </c>
      <c r="K1259" s="12" t="str">
        <f>_xlfn.XLOOKUP(Sales_Transactions!$I1259,Store!$A$2:$A$181,Store!$D$2:$D$181,"East")</f>
        <v>South</v>
      </c>
      <c r="L1259" s="12" t="s">
        <v>298</v>
      </c>
      <c r="M1259" s="12" t="s">
        <v>6254</v>
      </c>
      <c r="N1259" s="12" t="str">
        <f>_xlfn.XLOOKUP(Sales_Transactions!$L1259,Table12[Employee_ID],Table12[Department],"Missing Department")</f>
        <v>Sales</v>
      </c>
      <c r="O1259" s="12">
        <v>3</v>
      </c>
      <c r="P1259" s="13">
        <v>224.28</v>
      </c>
      <c r="Q1259" s="12">
        <v>10</v>
      </c>
      <c r="R1259" s="13">
        <v>67.28</v>
      </c>
      <c r="S1259" s="13">
        <v>696.39</v>
      </c>
      <c r="T1259" s="13">
        <v>577.16999999999996</v>
      </c>
      <c r="U1259" s="13">
        <v>119.22</v>
      </c>
      <c r="V1259" s="12" t="s">
        <v>68</v>
      </c>
      <c r="W1259" s="12" t="s">
        <v>24</v>
      </c>
      <c r="X1259" s="12" t="s">
        <v>25</v>
      </c>
      <c r="Y1259" s="12" t="s">
        <v>1072</v>
      </c>
      <c r="Z1259" s="12" t="s">
        <v>27</v>
      </c>
    </row>
    <row r="1260" spans="1:26" x14ac:dyDescent="0.3">
      <c r="A1260" s="14" t="s">
        <v>1111</v>
      </c>
      <c r="B1260" s="15">
        <v>46106</v>
      </c>
      <c r="C1260" s="16" t="s">
        <v>476</v>
      </c>
      <c r="D1260" s="16" t="str">
        <f>_xlfn.XLOOKUP(Sales_Transactions!$C1260,Customer!$A$2:$A$701,Customer!$B$2:$B$701,"Missing")</f>
        <v>Ramesh Devi</v>
      </c>
      <c r="E1260" s="38" t="str">
        <f>_xlfn.XLOOKUP(Table14[[#This Row],[Customer_ID]],Table10[Customer_ID],Table10[Membership],"Missing Membership")</f>
        <v>Gold</v>
      </c>
      <c r="F1260" s="14" t="s">
        <v>1112</v>
      </c>
      <c r="G1260" s="16" t="str">
        <f>_xlfn.XLOOKUP(Sales_Transactions!$F1260,Products!$A$2:$A$151,Products!$B$2:$B$151,"missing product")</f>
        <v>Fortune Gingelly Oil 1L</v>
      </c>
      <c r="H1260" s="16" t="str">
        <f>_xlfn.XLOOKUP(Sales_Transactions!$F1260,Table9[Product_ID],Table9[Category],"Missing Catogory")</f>
        <v>Oil</v>
      </c>
      <c r="I1260" s="16" t="s">
        <v>238</v>
      </c>
      <c r="J1260" s="16" t="str">
        <f>_xlfn.XLOOKUP(Sales_Transactions!$I1260,Store!$A$2:$A$181,Store!$B$2:$B$181,"Missing Store")</f>
        <v>FreshMart Kochi Main Road</v>
      </c>
      <c r="K1260" s="16" t="str">
        <f>_xlfn.XLOOKUP(Sales_Transactions!$I1260,Store!$A$2:$A$181,Store!$D$2:$D$181,"East")</f>
        <v>South</v>
      </c>
      <c r="L1260" s="16" t="s">
        <v>1113</v>
      </c>
      <c r="M1260" s="16" t="s">
        <v>6378</v>
      </c>
      <c r="N1260" s="16" t="str">
        <f>_xlfn.XLOOKUP(Sales_Transactions!$L1260,Table12[Employee_ID],Table12[Department],"Missing Department")</f>
        <v>Cashier</v>
      </c>
      <c r="O1260" s="16">
        <v>4</v>
      </c>
      <c r="P1260" s="17">
        <v>399.72</v>
      </c>
      <c r="Q1260" s="16">
        <v>0</v>
      </c>
      <c r="R1260" s="17">
        <v>0</v>
      </c>
      <c r="S1260" s="17">
        <v>1598.88</v>
      </c>
      <c r="T1260" s="17">
        <v>1297.92</v>
      </c>
      <c r="U1260" s="17">
        <v>300.95999999999998</v>
      </c>
      <c r="V1260" s="16" t="s">
        <v>68</v>
      </c>
      <c r="W1260" s="16" t="s">
        <v>345</v>
      </c>
      <c r="X1260" s="16" t="s">
        <v>25</v>
      </c>
      <c r="Y1260" s="16" t="s">
        <v>1114</v>
      </c>
      <c r="Z1260" s="16" t="s">
        <v>49</v>
      </c>
    </row>
    <row r="1261" spans="1:26" x14ac:dyDescent="0.3">
      <c r="A1261" s="10" t="s">
        <v>1123</v>
      </c>
      <c r="B1261" s="11">
        <v>46016</v>
      </c>
      <c r="C1261" s="12" t="s">
        <v>129</v>
      </c>
      <c r="D1261" s="12" t="str">
        <f>_xlfn.XLOOKUP(Sales_Transactions!$C1261,Customer!$A$2:$A$701,Customer!$B$2:$B$701,"Missing")</f>
        <v>Devi Mudaliar</v>
      </c>
      <c r="E1261" s="39" t="str">
        <f>_xlfn.XLOOKUP(Table14[[#This Row],[Customer_ID]],Table10[Customer_ID],Table10[Membership],"Missing Membership")</f>
        <v>Gold</v>
      </c>
      <c r="F1261" s="10" t="s">
        <v>337</v>
      </c>
      <c r="G1261" s="12" t="str">
        <f>_xlfn.XLOOKUP(Sales_Transactions!$F1261,Products!$A$2:$A$151,Products!$B$2:$B$151,"missing product")</f>
        <v>Dove Shampoo 500g</v>
      </c>
      <c r="H1261" s="12" t="str">
        <f>_xlfn.XLOOKUP(Sales_Transactions!$F1261,Table9[Product_ID],Table9[Category],"Missing Catogory")</f>
        <v>Personal Care</v>
      </c>
      <c r="I1261" s="12" t="s">
        <v>622</v>
      </c>
      <c r="J1261" s="12" t="str">
        <f>_xlfn.XLOOKUP(Sales_Transactions!$I1261,Store!$A$2:$A$181,Store!$B$2:$B$181,"Missing Store")</f>
        <v>FreshMart Mysuru Arcade</v>
      </c>
      <c r="K1261" s="12" t="str">
        <f>_xlfn.XLOOKUP(Sales_Transactions!$I1261,Store!$A$2:$A$181,Store!$D$2:$D$181,"East")</f>
        <v>South</v>
      </c>
      <c r="L1261" s="12" t="s">
        <v>1124</v>
      </c>
      <c r="M1261" s="12" t="s">
        <v>6193</v>
      </c>
      <c r="N1261" s="12" t="str">
        <f>_xlfn.XLOOKUP(Sales_Transactions!$L1261,Table12[Employee_ID],Table12[Department],"Missing Department")</f>
        <v>Sales</v>
      </c>
      <c r="O1261" s="12">
        <v>4</v>
      </c>
      <c r="P1261" s="13">
        <v>207.69</v>
      </c>
      <c r="Q1261" s="12">
        <v>0</v>
      </c>
      <c r="R1261" s="13">
        <v>0</v>
      </c>
      <c r="S1261" s="13">
        <v>830.76</v>
      </c>
      <c r="T1261" s="13">
        <v>542.64</v>
      </c>
      <c r="U1261" s="13">
        <v>288.12</v>
      </c>
      <c r="V1261" s="12" t="s">
        <v>68</v>
      </c>
      <c r="W1261" s="12" t="s">
        <v>24</v>
      </c>
      <c r="X1261" s="12" t="s">
        <v>25</v>
      </c>
      <c r="Y1261" s="12" t="s">
        <v>1125</v>
      </c>
      <c r="Z1261" s="12" t="s">
        <v>49</v>
      </c>
    </row>
    <row r="1262" spans="1:26" x14ac:dyDescent="0.3">
      <c r="A1262" s="14" t="s">
        <v>1147</v>
      </c>
      <c r="B1262" s="15">
        <v>45863</v>
      </c>
      <c r="C1262" s="16" t="s">
        <v>1148</v>
      </c>
      <c r="D1262" s="16" t="str">
        <f>_xlfn.XLOOKUP(Sales_Transactions!$C1262,Customer!$A$2:$A$701,Customer!$B$2:$B$701,"Missing")</f>
        <v>Ezhil Venkataraman</v>
      </c>
      <c r="E1262" s="38" t="str">
        <f>_xlfn.XLOOKUP(Table14[[#This Row],[Customer_ID]],Table10[Customer_ID],Table10[Membership],"Missing Membership")</f>
        <v>Bronze</v>
      </c>
      <c r="F1262" s="14" t="s">
        <v>1149</v>
      </c>
      <c r="G1262" s="16" t="str">
        <f>_xlfn.XLOOKUP(Sales_Transactions!$F1262,Products!$A$2:$A$151,Products!$B$2:$B$151,"missing product")</f>
        <v>Patanjali Shampoo 1kg</v>
      </c>
      <c r="H1262" s="16" t="str">
        <f>_xlfn.XLOOKUP(Sales_Transactions!$F1262,Table9[Product_ID],Table9[Category],"Missing Catogory")</f>
        <v>Personal Care</v>
      </c>
      <c r="I1262" s="16" t="s">
        <v>575</v>
      </c>
      <c r="J1262" s="16" t="str">
        <f>_xlfn.XLOOKUP(Sales_Transactions!$I1262,Store!$A$2:$A$181,Store!$B$2:$B$181,"Missing Store")</f>
        <v>FreshMart Ahmedabad Arcade</v>
      </c>
      <c r="K1262" s="16" t="str">
        <f>_xlfn.XLOOKUP(Sales_Transactions!$I1262,Store!$A$2:$A$181,Store!$D$2:$D$181,"East")</f>
        <v>West</v>
      </c>
      <c r="L1262" s="16" t="s">
        <v>1150</v>
      </c>
      <c r="M1262" s="16" t="s">
        <v>6406</v>
      </c>
      <c r="N1262" s="16" t="str">
        <f>_xlfn.XLOOKUP(Sales_Transactions!$L1262,Table12[Employee_ID],Table12[Department],"Missing Department")</f>
        <v>Cashier</v>
      </c>
      <c r="O1262" s="16">
        <v>3</v>
      </c>
      <c r="P1262" s="17">
        <v>468.94</v>
      </c>
      <c r="Q1262" s="16">
        <v>10</v>
      </c>
      <c r="R1262" s="17">
        <v>140.68</v>
      </c>
      <c r="S1262" s="17">
        <v>1266.1400000000001</v>
      </c>
      <c r="T1262" s="17">
        <v>1010.4</v>
      </c>
      <c r="U1262" s="17">
        <v>255.74</v>
      </c>
      <c r="V1262" s="16" t="s">
        <v>68</v>
      </c>
      <c r="W1262" s="16" t="s">
        <v>24</v>
      </c>
      <c r="X1262" s="16" t="s">
        <v>25</v>
      </c>
      <c r="Y1262" s="16" t="s">
        <v>256</v>
      </c>
      <c r="Z1262" s="16" t="s">
        <v>49</v>
      </c>
    </row>
    <row r="1263" spans="1:26" x14ac:dyDescent="0.3">
      <c r="A1263" s="10" t="s">
        <v>1217</v>
      </c>
      <c r="B1263" s="11">
        <v>46092</v>
      </c>
      <c r="C1263" s="12" t="s">
        <v>1218</v>
      </c>
      <c r="D1263" s="12" t="str">
        <f>_xlfn.XLOOKUP(Sales_Transactions!$C1263,Customer!$A$2:$A$701,Customer!$B$2:$B$701,"Missing")</f>
        <v>Indira Prabhu</v>
      </c>
      <c r="E1263" s="39" t="str">
        <f>_xlfn.XLOOKUP(Table14[[#This Row],[Customer_ID]],Table10[Customer_ID],Table10[Membership],"Missing Membership")</f>
        <v>Bronze</v>
      </c>
      <c r="F1263" s="10" t="s">
        <v>30</v>
      </c>
      <c r="G1263" s="12" t="str">
        <f>_xlfn.XLOOKUP(Sales_Transactions!$F1263,Products!$A$2:$A$151,Products!$B$2:$B$151,"missing product")</f>
        <v>Amul Paneer 1kg</v>
      </c>
      <c r="H1263" s="12" t="str">
        <f>_xlfn.XLOOKUP(Sales_Transactions!$F1263,Table9[Product_ID],Table9[Category],"Missing Catogory")</f>
        <v>Dairy</v>
      </c>
      <c r="I1263" s="12" t="s">
        <v>652</v>
      </c>
      <c r="J1263" s="12" t="str">
        <f>_xlfn.XLOOKUP(Sales_Transactions!$I1263,Store!$A$2:$A$181,Store!$B$2:$B$181,"Missing Store")</f>
        <v>FreshMart Delhi Extension</v>
      </c>
      <c r="K1263" s="12" t="str">
        <f>_xlfn.XLOOKUP(Sales_Transactions!$I1263,Store!$A$2:$A$181,Store!$D$2:$D$181,"East")</f>
        <v>North</v>
      </c>
      <c r="L1263" s="12" t="s">
        <v>1219</v>
      </c>
      <c r="M1263" s="12" t="s">
        <v>6347</v>
      </c>
      <c r="N1263" s="12" t="str">
        <f>_xlfn.XLOOKUP(Sales_Transactions!$L1263,Table12[Employee_ID],Table12[Department],"Missing Department")</f>
        <v>Store Manager</v>
      </c>
      <c r="O1263" s="12">
        <v>2</v>
      </c>
      <c r="P1263" s="13">
        <v>448.94</v>
      </c>
      <c r="Q1263" s="12">
        <v>0</v>
      </c>
      <c r="R1263" s="13">
        <v>0</v>
      </c>
      <c r="S1263" s="13">
        <v>897.88</v>
      </c>
      <c r="T1263" s="13">
        <v>760.16</v>
      </c>
      <c r="U1263" s="13">
        <v>137.72</v>
      </c>
      <c r="V1263" s="12" t="s">
        <v>68</v>
      </c>
      <c r="W1263" s="12" t="s">
        <v>24</v>
      </c>
      <c r="X1263" s="12" t="s">
        <v>25</v>
      </c>
      <c r="Y1263" s="12" t="s">
        <v>1220</v>
      </c>
      <c r="Z1263" s="12" t="s">
        <v>49</v>
      </c>
    </row>
    <row r="1264" spans="1:26" x14ac:dyDescent="0.3">
      <c r="A1264" s="14" t="s">
        <v>1233</v>
      </c>
      <c r="B1264" s="15">
        <v>45985</v>
      </c>
      <c r="C1264" s="16" t="s">
        <v>1234</v>
      </c>
      <c r="D1264" s="16" t="str">
        <f>_xlfn.XLOOKUP(Sales_Transactions!$C1264,Customer!$A$2:$A$701,Customer!$B$2:$B$701,"Missing")</f>
        <v>Sudha Menon</v>
      </c>
      <c r="E1264" s="38" t="str">
        <f>_xlfn.XLOOKUP(Table14[[#This Row],[Customer_ID]],Table10[Customer_ID],Table10[Membership],"Missing Membership")</f>
        <v>Silver</v>
      </c>
      <c r="F1264" s="14" t="s">
        <v>1030</v>
      </c>
      <c r="G1264" s="16" t="str">
        <f>_xlfn.XLOOKUP(Sales_Transactions!$F1264,Products!$A$2:$A$151,Products!$B$2:$B$151,"missing product")</f>
        <v>Dove Toothpaste 1L</v>
      </c>
      <c r="H1264" s="16" t="str">
        <f>_xlfn.XLOOKUP(Sales_Transactions!$F1264,Table9[Product_ID],Table9[Category],"Missing Catogory")</f>
        <v>Personal Care</v>
      </c>
      <c r="I1264" s="16" t="s">
        <v>78</v>
      </c>
      <c r="J1264" s="16" t="str">
        <f>_xlfn.XLOOKUP(Sales_Transactions!$I1264,Store!$A$2:$A$181,Store!$B$2:$B$181,"Missing Store")</f>
        <v>FreshMart Hyderabad Crossing</v>
      </c>
      <c r="K1264" s="16" t="str">
        <f>_xlfn.XLOOKUP(Sales_Transactions!$I1264,Store!$A$2:$A$181,Store!$D$2:$D$181,"East")</f>
        <v>South</v>
      </c>
      <c r="L1264" s="16" t="s">
        <v>79</v>
      </c>
      <c r="M1264" s="16" t="s">
        <v>5275</v>
      </c>
      <c r="N1264" s="16" t="str">
        <f>_xlfn.XLOOKUP(Sales_Transactions!$L1264,Table12[Employee_ID],Table12[Department],"Missing Department")</f>
        <v>Cashier</v>
      </c>
      <c r="O1264" s="16">
        <v>2</v>
      </c>
      <c r="P1264" s="17">
        <v>277.42</v>
      </c>
      <c r="Q1264" s="16">
        <v>0</v>
      </c>
      <c r="R1264" s="17">
        <v>0</v>
      </c>
      <c r="S1264" s="17">
        <v>554.84</v>
      </c>
      <c r="T1264" s="17">
        <v>398.32</v>
      </c>
      <c r="U1264" s="17">
        <v>156.52000000000001</v>
      </c>
      <c r="V1264" s="16" t="s">
        <v>68</v>
      </c>
      <c r="W1264" s="16" t="s">
        <v>24</v>
      </c>
      <c r="X1264" s="16" t="s">
        <v>25</v>
      </c>
      <c r="Y1264" s="16" t="s">
        <v>640</v>
      </c>
      <c r="Z1264" s="16" t="s">
        <v>49</v>
      </c>
    </row>
    <row r="1265" spans="1:26" x14ac:dyDescent="0.3">
      <c r="A1265" s="10" t="s">
        <v>1241</v>
      </c>
      <c r="B1265" s="11">
        <v>45821</v>
      </c>
      <c r="C1265" s="12" t="s">
        <v>1242</v>
      </c>
      <c r="D1265" s="12" t="str">
        <f>_xlfn.XLOOKUP(Sales_Transactions!$C1265,Customer!$A$2:$A$701,Customer!$B$2:$B$701,"Missing")</f>
        <v>Vijay Mudaliar</v>
      </c>
      <c r="E1265" s="39" t="str">
        <f>_xlfn.XLOOKUP(Table14[[#This Row],[Customer_ID]],Table10[Customer_ID],Table10[Membership],"Missing Membership")</f>
        <v>Bronze</v>
      </c>
      <c r="F1265" s="10" t="s">
        <v>147</v>
      </c>
      <c r="G1265" s="12" t="str">
        <f>_xlfn.XLOOKUP(Sales_Transactions!$F1265,Products!$A$2:$A$151,Products!$B$2:$B$151,"missing product")</f>
        <v>Pepsi Tea 200g</v>
      </c>
      <c r="H1265" s="12" t="str">
        <f>_xlfn.XLOOKUP(Sales_Transactions!$F1265,Table9[Product_ID],Table9[Category],"Missing Catogory")</f>
        <v>Beverages</v>
      </c>
      <c r="I1265" s="12" t="s">
        <v>21</v>
      </c>
      <c r="J1265" s="12" t="str">
        <f>_xlfn.XLOOKUP(Sales_Transactions!$I1265,Store!$A$2:$A$181,Store!$B$2:$B$181,"Missing Store")</f>
        <v>FreshMart Madurai Arcade</v>
      </c>
      <c r="K1265" s="12" t="str">
        <f>_xlfn.XLOOKUP(Sales_Transactions!$I1265,Store!$A$2:$A$181,Store!$D$2:$D$181,"East")</f>
        <v>South</v>
      </c>
      <c r="L1265" s="12" t="s">
        <v>1243</v>
      </c>
      <c r="M1265" s="12" t="s">
        <v>5768</v>
      </c>
      <c r="N1265" s="12" t="str">
        <f>_xlfn.XLOOKUP(Sales_Transactions!$L1265,Table12[Employee_ID],Table12[Department],"Missing Department")</f>
        <v>Billing</v>
      </c>
      <c r="O1265" s="12">
        <v>3</v>
      </c>
      <c r="P1265" s="13">
        <v>332.73</v>
      </c>
      <c r="Q1265" s="12">
        <v>0</v>
      </c>
      <c r="R1265" s="13">
        <v>0</v>
      </c>
      <c r="S1265" s="13">
        <v>998.19</v>
      </c>
      <c r="T1265" s="13">
        <v>783.66</v>
      </c>
      <c r="U1265" s="13">
        <v>214.53</v>
      </c>
      <c r="V1265" s="12" t="s">
        <v>68</v>
      </c>
      <c r="W1265" s="12" t="s">
        <v>24</v>
      </c>
      <c r="X1265" s="12" t="s">
        <v>25</v>
      </c>
      <c r="Y1265" s="12" t="s">
        <v>1244</v>
      </c>
      <c r="Z1265" s="12" t="s">
        <v>49</v>
      </c>
    </row>
    <row r="1266" spans="1:26" x14ac:dyDescent="0.3">
      <c r="A1266" s="14" t="s">
        <v>1249</v>
      </c>
      <c r="B1266" s="15">
        <v>45961</v>
      </c>
      <c r="C1266" s="16" t="s">
        <v>1250</v>
      </c>
      <c r="D1266" s="16" t="str">
        <f>_xlfn.XLOOKUP(Sales_Transactions!$C1266,Customer!$A$2:$A$701,Customer!$B$2:$B$701,"Missing")</f>
        <v>Vani Chettiar</v>
      </c>
      <c r="E1266" s="38" t="str">
        <f>_xlfn.XLOOKUP(Table14[[#This Row],[Customer_ID]],Table10[Customer_ID],Table10[Membership],"Missing Membership")</f>
        <v>Bronze</v>
      </c>
      <c r="F1266" s="14" t="s">
        <v>431</v>
      </c>
      <c r="G1266" s="16" t="str">
        <f>_xlfn.XLOOKUP(Sales_Transactions!$F1266,Products!$A$2:$A$151,Products!$B$2:$B$151,"missing product")</f>
        <v>Organic Fresh Fresh Fruits 500g</v>
      </c>
      <c r="H1266" s="16" t="str">
        <f>_xlfn.XLOOKUP(Sales_Transactions!$F1266,Table9[Product_ID],Table9[Category],"Missing Catogory")</f>
        <v>Fruits</v>
      </c>
      <c r="I1266" s="16" t="s">
        <v>1251</v>
      </c>
      <c r="J1266" s="16" t="str">
        <f>_xlfn.XLOOKUP(Sales_Transactions!$I1266,Store!$A$2:$A$181,Store!$B$2:$B$181,"Missing Store")</f>
        <v>FreshMart Nagpur Towers</v>
      </c>
      <c r="K1266" s="16" t="str">
        <f>_xlfn.XLOOKUP(Sales_Transactions!$I1266,Store!$A$2:$A$181,Store!$D$2:$D$181,"East")</f>
        <v>South</v>
      </c>
      <c r="L1266" s="16" t="s">
        <v>1252</v>
      </c>
      <c r="M1266" s="16" t="s">
        <v>5487</v>
      </c>
      <c r="N1266" s="16" t="str">
        <f>_xlfn.XLOOKUP(Sales_Transactions!$L1266,Table12[Employee_ID],Table12[Department],"Missing Department")</f>
        <v>Cashier</v>
      </c>
      <c r="O1266" s="16">
        <v>3</v>
      </c>
      <c r="P1266" s="17">
        <v>305.67</v>
      </c>
      <c r="Q1266" s="16">
        <v>10</v>
      </c>
      <c r="R1266" s="17">
        <v>91.7</v>
      </c>
      <c r="S1266" s="17">
        <v>825.31</v>
      </c>
      <c r="T1266" s="17">
        <v>754.26</v>
      </c>
      <c r="U1266" s="17">
        <v>71.05</v>
      </c>
      <c r="V1266" s="16" t="s">
        <v>68</v>
      </c>
      <c r="W1266" s="16" t="s">
        <v>24</v>
      </c>
      <c r="X1266" s="16" t="s">
        <v>55</v>
      </c>
      <c r="Y1266" s="16" t="s">
        <v>1253</v>
      </c>
      <c r="Z1266" s="16" t="s">
        <v>49</v>
      </c>
    </row>
    <row r="1267" spans="1:26" x14ac:dyDescent="0.3">
      <c r="A1267" s="10" t="s">
        <v>1275</v>
      </c>
      <c r="B1267" s="11">
        <v>45785</v>
      </c>
      <c r="C1267" s="12" t="s">
        <v>51</v>
      </c>
      <c r="D1267" s="12" t="str">
        <f>_xlfn.XLOOKUP(Sales_Transactions!$C1267,Customer!$A$2:$A$701,Customer!$B$2:$B$701,"Missing")</f>
        <v>Raghav Selvam</v>
      </c>
      <c r="E1267" s="39" t="str">
        <f>_xlfn.XLOOKUP(Table14[[#This Row],[Customer_ID]],Table10[Customer_ID],Table10[Membership],"Missing Membership")</f>
        <v>Gold</v>
      </c>
      <c r="F1267" s="10" t="s">
        <v>44</v>
      </c>
      <c r="G1267" s="12" t="str">
        <f>_xlfn.XLOOKUP(Sales_Transactions!$F1267,Products!$A$2:$A$151,Products!$B$2:$B$151,"missing product")</f>
        <v>Britannia Buns 2kg</v>
      </c>
      <c r="H1267" s="12" t="str">
        <f>_xlfn.XLOOKUP(Sales_Transactions!$F1267,Table9[Product_ID],Table9[Category],"Missing Catogory")</f>
        <v>Bakery</v>
      </c>
      <c r="I1267" s="12" t="s">
        <v>912</v>
      </c>
      <c r="J1267" s="12" t="str">
        <f>_xlfn.XLOOKUP(Sales_Transactions!$I1267,Store!$A$2:$A$181,Store!$B$2:$B$181,"Missing Store")</f>
        <v>FreshMart Bengaluru Colony</v>
      </c>
      <c r="K1267" s="12" t="str">
        <f>_xlfn.XLOOKUP(Sales_Transactions!$I1267,Store!$A$2:$A$181,Store!$D$2:$D$181,"East")</f>
        <v>South</v>
      </c>
      <c r="L1267" s="12" t="s">
        <v>1014</v>
      </c>
      <c r="M1267" s="12" t="s">
        <v>6220</v>
      </c>
      <c r="N1267" s="12" t="str">
        <f>_xlfn.XLOOKUP(Sales_Transactions!$L1267,Table12[Employee_ID],Table12[Department],"Missing Department")</f>
        <v>Inventory</v>
      </c>
      <c r="O1267" s="12">
        <v>4</v>
      </c>
      <c r="P1267" s="13">
        <v>455.26</v>
      </c>
      <c r="Q1267" s="12">
        <v>0</v>
      </c>
      <c r="R1267" s="13">
        <v>0</v>
      </c>
      <c r="S1267" s="13">
        <v>1821.04</v>
      </c>
      <c r="T1267" s="13">
        <v>946.16</v>
      </c>
      <c r="U1267" s="13">
        <v>874.88</v>
      </c>
      <c r="V1267" s="12" t="s">
        <v>68</v>
      </c>
      <c r="W1267" s="12" t="s">
        <v>24</v>
      </c>
      <c r="X1267" s="12" t="s">
        <v>25</v>
      </c>
      <c r="Y1267" s="12" t="s">
        <v>1276</v>
      </c>
      <c r="Z1267" s="12" t="s">
        <v>49</v>
      </c>
    </row>
    <row r="1268" spans="1:26" x14ac:dyDescent="0.3">
      <c r="A1268" s="14" t="s">
        <v>1279</v>
      </c>
      <c r="B1268" s="15">
        <v>45899</v>
      </c>
      <c r="C1268" s="16" t="s">
        <v>1280</v>
      </c>
      <c r="D1268" s="16" t="str">
        <f>_xlfn.XLOOKUP(Sales_Transactions!$C1268,Customer!$A$2:$A$701,Customer!$B$2:$B$701,"Missing")</f>
        <v>Lalitha Velan</v>
      </c>
      <c r="E1268" s="38" t="str">
        <f>_xlfn.XLOOKUP(Table14[[#This Row],[Customer_ID]],Table10[Customer_ID],Table10[Membership],"Missing Membership")</f>
        <v>Bronze</v>
      </c>
      <c r="F1268" s="14" t="s">
        <v>280</v>
      </c>
      <c r="G1268" s="16" t="str">
        <f>_xlfn.XLOOKUP(Sales_Transactions!$F1268,Products!$A$2:$A$151,Products!$B$2:$B$151,"missing product")</f>
        <v>Nescafe Coffee 500g</v>
      </c>
      <c r="H1268" s="16" t="str">
        <f>_xlfn.XLOOKUP(Sales_Transactions!$F1268,Table9[Product_ID],Table9[Category],"Missing Catogory")</f>
        <v>Beverages</v>
      </c>
      <c r="I1268" s="16" t="s">
        <v>270</v>
      </c>
      <c r="J1268" s="16" t="str">
        <f>_xlfn.XLOOKUP(Sales_Transactions!$I1268,Store!$A$2:$A$181,Store!$B$2:$B$181,"Missing Store")</f>
        <v>FreshMart Ahmedabad Hub</v>
      </c>
      <c r="K1268" s="16" t="str">
        <f>_xlfn.XLOOKUP(Sales_Transactions!$I1268,Store!$A$2:$A$181,Store!$D$2:$D$181,"East")</f>
        <v>West</v>
      </c>
      <c r="L1268" s="16" t="s">
        <v>271</v>
      </c>
      <c r="M1268" s="16" t="s">
        <v>5399</v>
      </c>
      <c r="N1268" s="16" t="str">
        <f>_xlfn.XLOOKUP(Sales_Transactions!$L1268,Table12[Employee_ID],Table12[Department],"Missing Department")</f>
        <v>Billing</v>
      </c>
      <c r="O1268" s="16">
        <v>3</v>
      </c>
      <c r="P1268" s="17">
        <v>124.84</v>
      </c>
      <c r="Q1268" s="16">
        <v>0</v>
      </c>
      <c r="R1268" s="17">
        <v>0</v>
      </c>
      <c r="S1268" s="17">
        <v>430.7</v>
      </c>
      <c r="T1268" s="17">
        <v>292.05</v>
      </c>
      <c r="U1268" s="17">
        <v>138.65</v>
      </c>
      <c r="V1268" s="16" t="s">
        <v>68</v>
      </c>
      <c r="W1268" s="16" t="s">
        <v>24</v>
      </c>
      <c r="X1268" s="16" t="s">
        <v>25</v>
      </c>
      <c r="Y1268" s="16" t="s">
        <v>596</v>
      </c>
      <c r="Z1268" s="16" t="s">
        <v>27</v>
      </c>
    </row>
    <row r="1269" spans="1:26" x14ac:dyDescent="0.3">
      <c r="A1269" s="10" t="s">
        <v>1287</v>
      </c>
      <c r="B1269" s="11">
        <v>46011</v>
      </c>
      <c r="C1269" s="12" t="s">
        <v>507</v>
      </c>
      <c r="D1269" s="12" t="str">
        <f>_xlfn.XLOOKUP(Sales_Transactions!$C1269,Customer!$A$2:$A$701,Customer!$B$2:$B$701,"Missing")</f>
        <v>Meena Menon</v>
      </c>
      <c r="E1269" s="39" t="str">
        <f>_xlfn.XLOOKUP(Table14[[#This Row],[Customer_ID]],Table10[Customer_ID],Table10[Membership],"Missing Membership")</f>
        <v>Gold</v>
      </c>
      <c r="F1269" s="10" t="s">
        <v>492</v>
      </c>
      <c r="G1269" s="12" t="str">
        <f>_xlfn.XLOOKUP(Sales_Transactions!$F1269,Products!$A$2:$A$151,Products!$B$2:$B$151,"missing product")</f>
        <v>Aavin Cheese 200g</v>
      </c>
      <c r="H1269" s="12" t="str">
        <f>_xlfn.XLOOKUP(Sales_Transactions!$F1269,Table9[Product_ID],Table9[Category],"Missing Catogory")</f>
        <v>Dairy</v>
      </c>
      <c r="I1269" s="12" t="s">
        <v>1288</v>
      </c>
      <c r="J1269" s="12" t="str">
        <f>_xlfn.XLOOKUP(Sales_Transactions!$I1269,Store!$A$2:$A$181,Store!$B$2:$B$181,"Missing Store")</f>
        <v>FreshMart Mumbai Towers</v>
      </c>
      <c r="K1269" s="12" t="str">
        <f>_xlfn.XLOOKUP(Sales_Transactions!$I1269,Store!$A$2:$A$181,Store!$D$2:$D$181,"East")</f>
        <v>West</v>
      </c>
      <c r="L1269" s="12" t="s">
        <v>1289</v>
      </c>
      <c r="M1269" s="12" t="s">
        <v>5594</v>
      </c>
      <c r="N1269" s="12" t="str">
        <f>_xlfn.XLOOKUP(Sales_Transactions!$L1269,Table12[Employee_ID],Table12[Department],"Missing Department")</f>
        <v>Cashier</v>
      </c>
      <c r="O1269" s="12">
        <v>4</v>
      </c>
      <c r="P1269" s="13">
        <v>264.7</v>
      </c>
      <c r="Q1269" s="12">
        <v>5</v>
      </c>
      <c r="R1269" s="13">
        <v>52.94</v>
      </c>
      <c r="S1269" s="13">
        <v>1156.74</v>
      </c>
      <c r="T1269" s="13">
        <v>764.8</v>
      </c>
      <c r="U1269" s="13">
        <v>391.94</v>
      </c>
      <c r="V1269" s="12" t="s">
        <v>68</v>
      </c>
      <c r="W1269" s="12" t="s">
        <v>24</v>
      </c>
      <c r="X1269" s="12" t="s">
        <v>55</v>
      </c>
      <c r="Y1269" s="12" t="s">
        <v>1290</v>
      </c>
      <c r="Z1269" s="12" t="s">
        <v>27</v>
      </c>
    </row>
    <row r="1270" spans="1:26" x14ac:dyDescent="0.3">
      <c r="A1270" s="14" t="s">
        <v>1305</v>
      </c>
      <c r="B1270" s="15">
        <v>45787</v>
      </c>
      <c r="C1270" s="16" t="s">
        <v>587</v>
      </c>
      <c r="D1270" s="16" t="str">
        <f>_xlfn.XLOOKUP(Sales_Transactions!$C1270,Customer!$A$2:$A$701,Customer!$B$2:$B$701,"Missing")</f>
        <v>Devi Velan</v>
      </c>
      <c r="E1270" s="38" t="str">
        <f>_xlfn.XLOOKUP(Table14[[#This Row],[Customer_ID]],Table10[Customer_ID],Table10[Membership],"Missing Membership")</f>
        <v>Bronze</v>
      </c>
      <c r="F1270" s="14" t="s">
        <v>147</v>
      </c>
      <c r="G1270" s="16" t="str">
        <f>_xlfn.XLOOKUP(Sales_Transactions!$F1270,Products!$A$2:$A$151,Products!$B$2:$B$151,"missing product")</f>
        <v>Pepsi Tea 200g</v>
      </c>
      <c r="H1270" s="16" t="str">
        <f>_xlfn.XLOOKUP(Sales_Transactions!$F1270,Table9[Product_ID],Table9[Category],"Missing Catogory")</f>
        <v>Beverages</v>
      </c>
      <c r="I1270" s="16" t="s">
        <v>487</v>
      </c>
      <c r="J1270" s="16" t="str">
        <f>_xlfn.XLOOKUP(Sales_Transactions!$I1270,Store!$A$2:$A$181,Store!$B$2:$B$181,"Missing Store")</f>
        <v>FreshMart Erode Hub</v>
      </c>
      <c r="K1270" s="16" t="str">
        <f>_xlfn.XLOOKUP(Sales_Transactions!$I1270,Store!$A$2:$A$181,Store!$D$2:$D$181,"East")</f>
        <v>South</v>
      </c>
      <c r="L1270" s="16" t="s">
        <v>488</v>
      </c>
      <c r="M1270" s="16" t="s">
        <v>6367</v>
      </c>
      <c r="N1270" s="16" t="str">
        <f>_xlfn.XLOOKUP(Sales_Transactions!$L1270,Table12[Employee_ID],Table12[Department],"Missing Department")</f>
        <v>Inventory</v>
      </c>
      <c r="O1270" s="16">
        <v>3</v>
      </c>
      <c r="P1270" s="17">
        <v>332.73</v>
      </c>
      <c r="Q1270" s="16">
        <v>0</v>
      </c>
      <c r="R1270" s="17">
        <v>0</v>
      </c>
      <c r="S1270" s="17">
        <v>1147.92</v>
      </c>
      <c r="T1270" s="17">
        <v>783.66</v>
      </c>
      <c r="U1270" s="17">
        <v>364.26</v>
      </c>
      <c r="V1270" s="16" t="s">
        <v>68</v>
      </c>
      <c r="W1270" s="16" t="s">
        <v>24</v>
      </c>
      <c r="X1270" s="16" t="s">
        <v>55</v>
      </c>
      <c r="Y1270" s="16" t="s">
        <v>1306</v>
      </c>
      <c r="Z1270" s="16" t="s">
        <v>27</v>
      </c>
    </row>
    <row r="1271" spans="1:26" x14ac:dyDescent="0.3">
      <c r="A1271" s="10" t="s">
        <v>1324</v>
      </c>
      <c r="B1271" s="11">
        <v>46009</v>
      </c>
      <c r="C1271" s="12" t="s">
        <v>1325</v>
      </c>
      <c r="D1271" s="12" t="str">
        <f>_xlfn.XLOOKUP(Sales_Transactions!$C1271,Customer!$A$2:$A$701,Customer!$B$2:$B$701,"Missing")</f>
        <v>Indira Balan</v>
      </c>
      <c r="E1271" s="39" t="str">
        <f>_xlfn.XLOOKUP(Table14[[#This Row],[Customer_ID]],Table10[Customer_ID],Table10[Membership],"Missing Membership")</f>
        <v>Bronze</v>
      </c>
      <c r="F1271" s="10" t="s">
        <v>399</v>
      </c>
      <c r="G1271" s="12" t="str">
        <f>_xlfn.XLOOKUP(Sales_Transactions!$F1271,Products!$A$2:$A$151,Products!$B$2:$B$151,"missing product")</f>
        <v>Aavin Milk 1L</v>
      </c>
      <c r="H1271" s="12" t="str">
        <f>_xlfn.XLOOKUP(Sales_Transactions!$F1271,Table9[Product_ID],Table9[Category],"Missing Catogory")</f>
        <v>Dairy</v>
      </c>
      <c r="I1271" s="12" t="s">
        <v>807</v>
      </c>
      <c r="J1271" s="12" t="str">
        <f>_xlfn.XLOOKUP(Sales_Transactions!$I1271,Store!$A$2:$A$181,Store!$B$2:$B$181,"Missing Store")</f>
        <v>FreshMart Mysuru Towers</v>
      </c>
      <c r="K1271" s="12" t="str">
        <f>_xlfn.XLOOKUP(Sales_Transactions!$I1271,Store!$A$2:$A$181,Store!$D$2:$D$181,"East")</f>
        <v>South</v>
      </c>
      <c r="L1271" s="12" t="s">
        <v>193</v>
      </c>
      <c r="M1271" s="12" t="s">
        <v>5102</v>
      </c>
      <c r="N1271" s="12" t="str">
        <f>_xlfn.XLOOKUP(Sales_Transactions!$L1271,Table12[Employee_ID],Table12[Department],"Missing Department")</f>
        <v>Store Manager</v>
      </c>
      <c r="O1271" s="12">
        <v>4</v>
      </c>
      <c r="P1271" s="13">
        <v>99.93</v>
      </c>
      <c r="Q1271" s="12">
        <v>0</v>
      </c>
      <c r="R1271" s="13">
        <v>0</v>
      </c>
      <c r="S1271" s="13">
        <v>399.72</v>
      </c>
      <c r="T1271" s="13">
        <v>344.2</v>
      </c>
      <c r="U1271" s="13">
        <v>55.52</v>
      </c>
      <c r="V1271" s="12" t="s">
        <v>68</v>
      </c>
      <c r="W1271" s="12" t="s">
        <v>24</v>
      </c>
      <c r="X1271" s="12" t="s">
        <v>25</v>
      </c>
      <c r="Y1271" s="12" t="s">
        <v>217</v>
      </c>
      <c r="Z1271" s="12" t="s">
        <v>49</v>
      </c>
    </row>
    <row r="1272" spans="1:26" x14ac:dyDescent="0.3">
      <c r="A1272" s="14" t="s">
        <v>1326</v>
      </c>
      <c r="B1272" s="15">
        <v>45892</v>
      </c>
      <c r="C1272" s="16" t="s">
        <v>1327</v>
      </c>
      <c r="D1272" s="16" t="str">
        <f>_xlfn.XLOOKUP(Sales_Transactions!$C1272,Customer!$A$2:$A$701,Customer!$B$2:$B$701,"Missing")</f>
        <v>Ashok Krishnan</v>
      </c>
      <c r="E1272" s="38" t="str">
        <f>_xlfn.XLOOKUP(Table14[[#This Row],[Customer_ID]],Table10[Customer_ID],Table10[Membership],"Missing Membership")</f>
        <v>Silver</v>
      </c>
      <c r="F1272" s="14" t="s">
        <v>1328</v>
      </c>
      <c r="G1272" s="16" t="str">
        <f>_xlfn.XLOOKUP(Sales_Transactions!$F1272,Products!$A$2:$A$151,Products!$B$2:$B$151,"missing product")</f>
        <v>Eveready Batteries 250ml</v>
      </c>
      <c r="H1272" s="16" t="str">
        <f>_xlfn.XLOOKUP(Sales_Transactions!$F1272,Table9[Product_ID],Table9[Category],"Missing Catogory")</f>
        <v>Household</v>
      </c>
      <c r="I1272" s="16" t="s">
        <v>400</v>
      </c>
      <c r="J1272" s="16" t="str">
        <f>_xlfn.XLOOKUP(Sales_Transactions!$I1272,Store!$A$2:$A$181,Store!$B$2:$B$181,"Missing Store")</f>
        <v>FreshMart Chennai Junction</v>
      </c>
      <c r="K1272" s="16" t="str">
        <f>_xlfn.XLOOKUP(Sales_Transactions!$I1272,Store!$A$2:$A$181,Store!$D$2:$D$181,"East")</f>
        <v>South</v>
      </c>
      <c r="L1272" s="16" t="s">
        <v>1222</v>
      </c>
      <c r="M1272" s="16" t="s">
        <v>6253</v>
      </c>
      <c r="N1272" s="16" t="str">
        <f>_xlfn.XLOOKUP(Sales_Transactions!$L1272,Table12[Employee_ID],Table12[Department],"Missing Department")</f>
        <v>Cashier</v>
      </c>
      <c r="O1272" s="16">
        <v>1</v>
      </c>
      <c r="P1272" s="17">
        <v>55.81</v>
      </c>
      <c r="Q1272" s="16">
        <v>20</v>
      </c>
      <c r="R1272" s="17">
        <v>11.16</v>
      </c>
      <c r="S1272" s="17">
        <v>51.35</v>
      </c>
      <c r="T1272" s="17">
        <v>44.96</v>
      </c>
      <c r="U1272" s="17">
        <v>6.39</v>
      </c>
      <c r="V1272" s="16" t="s">
        <v>68</v>
      </c>
      <c r="W1272" s="16" t="s">
        <v>24</v>
      </c>
      <c r="X1272" s="16" t="s">
        <v>25</v>
      </c>
      <c r="Y1272" s="16" t="s">
        <v>1329</v>
      </c>
      <c r="Z1272" s="16" t="s">
        <v>27</v>
      </c>
    </row>
    <row r="1273" spans="1:26" x14ac:dyDescent="0.3">
      <c r="A1273" s="10" t="s">
        <v>1345</v>
      </c>
      <c r="B1273" s="11">
        <v>45823</v>
      </c>
      <c r="C1273" s="12" t="s">
        <v>1062</v>
      </c>
      <c r="D1273" s="12" t="str">
        <f>_xlfn.XLOOKUP(Sales_Transactions!$C1273,Customer!$A$2:$A$701,Customer!$B$2:$B$701,"Missing")</f>
        <v>Thenmozhi Pandian</v>
      </c>
      <c r="E1273" s="39" t="str">
        <f>_xlfn.XLOOKUP(Table14[[#This Row],[Customer_ID]],Table10[Customer_ID],Table10[Membership],"Missing Membership")</f>
        <v>Gold</v>
      </c>
      <c r="F1273" s="10" t="s">
        <v>855</v>
      </c>
      <c r="G1273" s="12" t="str">
        <f>_xlfn.XLOOKUP(Sales_Transactions!$F1273,Products!$A$2:$A$151,Products!$B$2:$B$151,"missing product")</f>
        <v>Vim Kitchenware 1kg</v>
      </c>
      <c r="H1273" s="12" t="str">
        <f>_xlfn.XLOOKUP(Sales_Transactions!$F1273,Table9[Product_ID],Table9[Category],"Missing Catogory")</f>
        <v>Household</v>
      </c>
      <c r="I1273" s="12" t="s">
        <v>1346</v>
      </c>
      <c r="J1273" s="12" t="str">
        <f>_xlfn.XLOOKUP(Sales_Transactions!$I1273,Store!$A$2:$A$181,Store!$B$2:$B$181,"Missing Store")</f>
        <v>FreshMart Chennai Central</v>
      </c>
      <c r="K1273" s="12" t="str">
        <f>_xlfn.XLOOKUP(Sales_Transactions!$I1273,Store!$A$2:$A$181,Store!$D$2:$D$181,"East")</f>
        <v>South</v>
      </c>
      <c r="L1273" s="12" t="s">
        <v>1312</v>
      </c>
      <c r="M1273" s="12" t="s">
        <v>6249</v>
      </c>
      <c r="N1273" s="12" t="str">
        <f>_xlfn.XLOOKUP(Sales_Transactions!$L1273,Table12[Employee_ID],Table12[Department],"Missing Department")</f>
        <v>Operations</v>
      </c>
      <c r="O1273" s="12">
        <v>6</v>
      </c>
      <c r="P1273" s="13">
        <v>306.69</v>
      </c>
      <c r="Q1273" s="12">
        <v>0</v>
      </c>
      <c r="R1273" s="13">
        <v>0</v>
      </c>
      <c r="S1273" s="13">
        <v>2116.16</v>
      </c>
      <c r="T1273" s="13">
        <v>1237.8</v>
      </c>
      <c r="U1273" s="13">
        <v>878.36</v>
      </c>
      <c r="V1273" s="12" t="s">
        <v>68</v>
      </c>
      <c r="W1273" s="12" t="s">
        <v>24</v>
      </c>
      <c r="X1273" s="12" t="s">
        <v>25</v>
      </c>
      <c r="Y1273" s="12" t="s">
        <v>479</v>
      </c>
      <c r="Z1273" s="12" t="s">
        <v>27</v>
      </c>
    </row>
    <row r="1274" spans="1:26" x14ac:dyDescent="0.3">
      <c r="A1274" s="14" t="s">
        <v>1359</v>
      </c>
      <c r="B1274" s="15">
        <v>46017</v>
      </c>
      <c r="C1274" s="16" t="s">
        <v>1360</v>
      </c>
      <c r="D1274" s="16" t="str">
        <f>_xlfn.XLOOKUP(Sales_Transactions!$C1274,Customer!$A$2:$A$701,Customer!$B$2:$B$701,"Missing")</f>
        <v>Vijay Nair</v>
      </c>
      <c r="E1274" s="38" t="str">
        <f>_xlfn.XLOOKUP(Table14[[#This Row],[Customer_ID]],Table10[Customer_ID],Table10[Membership],"Missing Membership")</f>
        <v>Bronze</v>
      </c>
      <c r="F1274" s="14" t="s">
        <v>414</v>
      </c>
      <c r="G1274" s="16" t="str">
        <f>_xlfn.XLOOKUP(Sales_Transactions!$F1274,Products!$A$2:$A$151,Products!$B$2:$B$151,"missing product")</f>
        <v>Local Farm Fresh Vegetables 250ml</v>
      </c>
      <c r="H1274" s="16" t="str">
        <f>_xlfn.XLOOKUP(Sales_Transactions!$F1274,Table9[Product_ID],Table9[Category],"Missing Catogory")</f>
        <v>Vegetables</v>
      </c>
      <c r="I1274" s="16" t="s">
        <v>518</v>
      </c>
      <c r="J1274" s="16" t="str">
        <f>_xlfn.XLOOKUP(Sales_Transactions!$I1274,Store!$A$2:$A$181,Store!$B$2:$B$181,"Missing Store")</f>
        <v>FreshMart Nagpur Central</v>
      </c>
      <c r="K1274" s="16" t="str">
        <f>_xlfn.XLOOKUP(Sales_Transactions!$I1274,Store!$A$2:$A$181,Store!$D$2:$D$181,"East")</f>
        <v>West</v>
      </c>
      <c r="L1274" s="16" t="s">
        <v>519</v>
      </c>
      <c r="M1274" s="16" t="s">
        <v>5333</v>
      </c>
      <c r="N1274" s="16" t="str">
        <f>_xlfn.XLOOKUP(Sales_Transactions!$L1274,Table12[Employee_ID],Table12[Department],"Missing Department")</f>
        <v>Sales</v>
      </c>
      <c r="O1274" s="16">
        <v>1</v>
      </c>
      <c r="P1274" s="17">
        <v>96.72</v>
      </c>
      <c r="Q1274" s="16">
        <v>15</v>
      </c>
      <c r="R1274" s="17">
        <v>14.51</v>
      </c>
      <c r="S1274" s="17">
        <v>82.21</v>
      </c>
      <c r="T1274" s="17">
        <v>79.819999999999993</v>
      </c>
      <c r="U1274" s="17">
        <v>2.39</v>
      </c>
      <c r="V1274" s="16" t="s">
        <v>68</v>
      </c>
      <c r="W1274" s="16" t="s">
        <v>24</v>
      </c>
      <c r="X1274" s="16" t="s">
        <v>25</v>
      </c>
      <c r="Y1274" s="16" t="s">
        <v>1361</v>
      </c>
      <c r="Z1274" s="16" t="s">
        <v>49</v>
      </c>
    </row>
    <row r="1275" spans="1:26" x14ac:dyDescent="0.3">
      <c r="A1275" s="10" t="s">
        <v>1380</v>
      </c>
      <c r="B1275" s="11">
        <v>45866</v>
      </c>
      <c r="C1275" s="12" t="s">
        <v>274</v>
      </c>
      <c r="D1275" s="12" t="str">
        <f>_xlfn.XLOOKUP(Sales_Transactions!$C1275,Customer!$A$2:$A$701,Customer!$B$2:$B$701,"Missing")</f>
        <v>Meena Reddy</v>
      </c>
      <c r="E1275" s="39" t="str">
        <f>_xlfn.XLOOKUP(Table14[[#This Row],[Customer_ID]],Table10[Customer_ID],Table10[Membership],"Missing Membership")</f>
        <v>Gold</v>
      </c>
      <c r="F1275" s="10" t="s">
        <v>1381</v>
      </c>
      <c r="G1275" s="12" t="str">
        <f>_xlfn.XLOOKUP(Sales_Transactions!$F1275,Products!$A$2:$A$151,Products!$B$2:$B$151,"missing product")</f>
        <v>Parle Chocolates 500g</v>
      </c>
      <c r="H1275" s="12" t="str">
        <f>_xlfn.XLOOKUP(Sales_Transactions!$F1275,Table9[Product_ID],Table9[Category],"Missing Catogory")</f>
        <v>Snacks</v>
      </c>
      <c r="I1275" s="12" t="s">
        <v>232</v>
      </c>
      <c r="J1275" s="12" t="str">
        <f>_xlfn.XLOOKUP(Sales_Transactions!$I1275,Store!$A$2:$A$181,Store!$B$2:$B$181,"Missing Store")</f>
        <v>FreshMart Tiruppur Circle</v>
      </c>
      <c r="K1275" s="12" t="str">
        <f>_xlfn.XLOOKUP(Sales_Transactions!$I1275,Store!$A$2:$A$181,Store!$D$2:$D$181,"East")</f>
        <v>South</v>
      </c>
      <c r="L1275" s="12" t="s">
        <v>1131</v>
      </c>
      <c r="M1275" s="12" t="s">
        <v>6153</v>
      </c>
      <c r="N1275" s="12" t="str">
        <f>_xlfn.XLOOKUP(Sales_Transactions!$L1275,Table12[Employee_ID],Table12[Department],"Missing Department")</f>
        <v>Cashier</v>
      </c>
      <c r="O1275" s="12">
        <v>3</v>
      </c>
      <c r="P1275" s="13">
        <v>340.78</v>
      </c>
      <c r="Q1275" s="12">
        <v>0</v>
      </c>
      <c r="R1275" s="13">
        <v>0</v>
      </c>
      <c r="S1275" s="13">
        <v>1022.34</v>
      </c>
      <c r="T1275" s="13">
        <v>705.15</v>
      </c>
      <c r="U1275" s="13">
        <v>317.19</v>
      </c>
      <c r="V1275" s="12" t="s">
        <v>68</v>
      </c>
      <c r="W1275" s="12" t="s">
        <v>24</v>
      </c>
      <c r="X1275" s="12" t="s">
        <v>25</v>
      </c>
      <c r="Y1275" s="12" t="s">
        <v>524</v>
      </c>
      <c r="Z1275" s="12" t="s">
        <v>49</v>
      </c>
    </row>
    <row r="1276" spans="1:26" x14ac:dyDescent="0.3">
      <c r="A1276" s="14" t="s">
        <v>1392</v>
      </c>
      <c r="B1276" s="15">
        <v>45991</v>
      </c>
      <c r="C1276" s="16" t="s">
        <v>364</v>
      </c>
      <c r="D1276" s="16" t="str">
        <f>_xlfn.XLOOKUP(Sales_Transactions!$C1276,Customer!$A$2:$A$701,Customer!$B$2:$B$701,"Missing")</f>
        <v>Hemalatha Kumar</v>
      </c>
      <c r="E1276" s="38" t="str">
        <f>_xlfn.XLOOKUP(Table14[[#This Row],[Customer_ID]],Table10[Customer_ID],Table10[Membership],"Missing Membership")</f>
        <v>Gold</v>
      </c>
      <c r="F1276" s="14" t="s">
        <v>59</v>
      </c>
      <c r="G1276" s="16" t="str">
        <f>_xlfn.XLOOKUP(Sales_Transactions!$F1276,Products!$A$2:$A$151,Products!$B$2:$B$151,"missing product")</f>
        <v>Nescafe Coffee Pack</v>
      </c>
      <c r="H1276" s="16" t="str">
        <f>_xlfn.XLOOKUP(Sales_Transactions!$F1276,Table9[Product_ID],Table9[Category],"Missing Catogory")</f>
        <v>Beverages</v>
      </c>
      <c r="I1276" s="16" t="s">
        <v>674</v>
      </c>
      <c r="J1276" s="16" t="str">
        <f>_xlfn.XLOOKUP(Sales_Transactions!$I1276,Store!$A$2:$A$181,Store!$B$2:$B$181,"Missing Store")</f>
        <v>FreshMart Pune Main Road</v>
      </c>
      <c r="K1276" s="16" t="str">
        <f>_xlfn.XLOOKUP(Sales_Transactions!$I1276,Store!$A$2:$A$181,Store!$D$2:$D$181,"East")</f>
        <v>North</v>
      </c>
      <c r="L1276" s="16" t="s">
        <v>1393</v>
      </c>
      <c r="M1276" s="16" t="s">
        <v>6267</v>
      </c>
      <c r="N1276" s="16" t="str">
        <f>_xlfn.XLOOKUP(Sales_Transactions!$L1276,Table12[Employee_ID],Table12[Department],"Missing Department")</f>
        <v>Sales</v>
      </c>
      <c r="O1276" s="16">
        <v>5</v>
      </c>
      <c r="P1276" s="17">
        <v>386.4</v>
      </c>
      <c r="Q1276" s="16">
        <v>5</v>
      </c>
      <c r="R1276" s="17">
        <v>96.6</v>
      </c>
      <c r="S1276" s="17">
        <v>2110.71</v>
      </c>
      <c r="T1276" s="17">
        <v>1358.9</v>
      </c>
      <c r="U1276" s="17">
        <v>751.81</v>
      </c>
      <c r="V1276" s="16" t="s">
        <v>68</v>
      </c>
      <c r="W1276" s="16" t="s">
        <v>24</v>
      </c>
      <c r="X1276" s="16" t="s">
        <v>55</v>
      </c>
      <c r="Y1276" s="16" t="s">
        <v>635</v>
      </c>
      <c r="Z1276" s="16" t="s">
        <v>27</v>
      </c>
    </row>
    <row r="1277" spans="1:26" x14ac:dyDescent="0.3">
      <c r="A1277" s="10" t="s">
        <v>1394</v>
      </c>
      <c r="B1277" s="11">
        <v>45854</v>
      </c>
      <c r="C1277" s="12" t="s">
        <v>603</v>
      </c>
      <c r="D1277" s="12" t="str">
        <f>_xlfn.XLOOKUP(Sales_Transactions!$C1277,Customer!$A$2:$A$701,Customer!$B$2:$B$701,"Missing")</f>
        <v>Thenmozhi Devi</v>
      </c>
      <c r="E1277" s="39" t="str">
        <f>_xlfn.XLOOKUP(Table14[[#This Row],[Customer_ID]],Table10[Customer_ID],Table10[Membership],"Missing Membership")</f>
        <v>Gold</v>
      </c>
      <c r="F1277" s="10" t="s">
        <v>646</v>
      </c>
      <c r="G1277" s="12" t="str">
        <f>_xlfn.XLOOKUP(Sales_Transactions!$F1277,Products!$A$2:$A$151,Products!$B$2:$B$151,"missing product")</f>
        <v>Aachi Whole Spices 200g v2</v>
      </c>
      <c r="H1277" s="12" t="str">
        <f>_xlfn.XLOOKUP(Sales_Transactions!$F1277,Table9[Product_ID],Table9[Category],"Missing Catogory")</f>
        <v>Masala</v>
      </c>
      <c r="I1277" s="12" t="s">
        <v>790</v>
      </c>
      <c r="J1277" s="12" t="str">
        <f>_xlfn.XLOOKUP(Sales_Transactions!$I1277,Store!$A$2:$A$181,Store!$B$2:$B$181,"Missing Store")</f>
        <v>FreshMart Jaipur Junction</v>
      </c>
      <c r="K1277" s="12" t="str">
        <f>_xlfn.XLOOKUP(Sales_Transactions!$I1277,Store!$A$2:$A$181,Store!$D$2:$D$181,"East")</f>
        <v>North</v>
      </c>
      <c r="L1277" s="12" t="s">
        <v>666</v>
      </c>
      <c r="M1277" s="12" t="s">
        <v>6360</v>
      </c>
      <c r="N1277" s="12" t="str">
        <f>_xlfn.XLOOKUP(Sales_Transactions!$L1277,Table12[Employee_ID],Table12[Department],"Missing Department")</f>
        <v>Store Manager</v>
      </c>
      <c r="O1277" s="12">
        <v>8</v>
      </c>
      <c r="P1277" s="13">
        <v>132.15</v>
      </c>
      <c r="Q1277" s="12">
        <v>0</v>
      </c>
      <c r="R1277" s="13">
        <v>0</v>
      </c>
      <c r="S1277" s="13">
        <v>1057.2</v>
      </c>
      <c r="T1277" s="13">
        <v>729.44</v>
      </c>
      <c r="U1277" s="13">
        <v>327.76</v>
      </c>
      <c r="V1277" s="12" t="s">
        <v>68</v>
      </c>
      <c r="W1277" s="12" t="s">
        <v>24</v>
      </c>
      <c r="X1277" s="12" t="s">
        <v>25</v>
      </c>
      <c r="Y1277" s="12" t="s">
        <v>1395</v>
      </c>
      <c r="Z1277" s="12" t="s">
        <v>49</v>
      </c>
    </row>
    <row r="1278" spans="1:26" x14ac:dyDescent="0.3">
      <c r="A1278" s="14" t="s">
        <v>1396</v>
      </c>
      <c r="B1278" s="15">
        <v>45911</v>
      </c>
      <c r="C1278" s="16" t="s">
        <v>712</v>
      </c>
      <c r="D1278" s="16" t="str">
        <f>_xlfn.XLOOKUP(Sales_Transactions!$C1278,Customer!$A$2:$A$701,Customer!$B$2:$B$701,"Missing")</f>
        <v>Kishore Sharma</v>
      </c>
      <c r="E1278" s="38" t="str">
        <f>_xlfn.XLOOKUP(Table14[[#This Row],[Customer_ID]],Table10[Customer_ID],Table10[Membership],"Missing Membership")</f>
        <v>Bronze</v>
      </c>
      <c r="F1278" s="14" t="s">
        <v>665</v>
      </c>
      <c r="G1278" s="16" t="str">
        <f>_xlfn.XLOOKUP(Sales_Transactions!$F1278,Products!$A$2:$A$151,Products!$B$2:$B$151,"missing product")</f>
        <v>Aachi Ponni Rice 500g</v>
      </c>
      <c r="H1278" s="16" t="str">
        <f>_xlfn.XLOOKUP(Sales_Transactions!$F1278,Table9[Product_ID],Table9[Category],"Missing Catogory")</f>
        <v>Rice</v>
      </c>
      <c r="I1278" s="16" t="s">
        <v>1397</v>
      </c>
      <c r="J1278" s="16" t="str">
        <f>_xlfn.XLOOKUP(Sales_Transactions!$I1278,Store!$A$2:$A$181,Store!$B$2:$B$181,"Missing Store")</f>
        <v>FreshMart Nagpur Gardens</v>
      </c>
      <c r="K1278" s="16" t="str">
        <f>_xlfn.XLOOKUP(Sales_Transactions!$I1278,Store!$A$2:$A$181,Store!$D$2:$D$181,"East")</f>
        <v>West</v>
      </c>
      <c r="L1278" s="16" t="s">
        <v>1398</v>
      </c>
      <c r="M1278" s="16" t="s">
        <v>6333</v>
      </c>
      <c r="N1278" s="16" t="str">
        <f>_xlfn.XLOOKUP(Sales_Transactions!$L1278,Table12[Employee_ID],Table12[Department],"Missing Department")</f>
        <v>Sales</v>
      </c>
      <c r="O1278" s="16">
        <v>3</v>
      </c>
      <c r="P1278" s="17">
        <v>372.61</v>
      </c>
      <c r="Q1278" s="16">
        <v>0</v>
      </c>
      <c r="R1278" s="17">
        <v>0</v>
      </c>
      <c r="S1278" s="17">
        <v>1117.83</v>
      </c>
      <c r="T1278" s="17">
        <v>959.73</v>
      </c>
      <c r="U1278" s="17">
        <v>158.1</v>
      </c>
      <c r="V1278" s="16" t="s">
        <v>68</v>
      </c>
      <c r="W1278" s="16" t="s">
        <v>24</v>
      </c>
      <c r="X1278" s="16" t="s">
        <v>33</v>
      </c>
      <c r="Y1278" s="16" t="s">
        <v>1399</v>
      </c>
      <c r="Z1278" s="16" t="s">
        <v>49</v>
      </c>
    </row>
    <row r="1279" spans="1:26" x14ac:dyDescent="0.3">
      <c r="A1279" s="10" t="s">
        <v>1410</v>
      </c>
      <c r="B1279" s="11">
        <v>45895</v>
      </c>
      <c r="C1279" s="12" t="s">
        <v>1411</v>
      </c>
      <c r="D1279" s="12" t="str">
        <f>_xlfn.XLOOKUP(Sales_Transactions!$C1279,Customer!$A$2:$A$701,Customer!$B$2:$B$701,"Missing")</f>
        <v>Arun Pandian</v>
      </c>
      <c r="E1279" s="39" t="str">
        <f>_xlfn.XLOOKUP(Table14[[#This Row],[Customer_ID]],Table10[Customer_ID],Table10[Membership],"Missing Membership")</f>
        <v>Bronze</v>
      </c>
      <c r="F1279" s="10" t="s">
        <v>119</v>
      </c>
      <c r="G1279" s="12" t="str">
        <f>_xlfn.XLOOKUP(Sales_Transactions!$F1279,Products!$A$2:$A$151,Products!$B$2:$B$151,"missing product")</f>
        <v>Coca-Cola Coffee Combo</v>
      </c>
      <c r="H1279" s="12" t="str">
        <f>_xlfn.XLOOKUP(Sales_Transactions!$F1279,Table9[Product_ID],Table9[Category],"Missing Catogory")</f>
        <v>Beverages</v>
      </c>
      <c r="I1279" s="12" t="s">
        <v>1412</v>
      </c>
      <c r="J1279" s="12" t="str">
        <f>_xlfn.XLOOKUP(Sales_Transactions!$I1279,Store!$A$2:$A$181,Store!$B$2:$B$181,"Missing Store")</f>
        <v>FreshMart Kochi Square</v>
      </c>
      <c r="K1279" s="12" t="str">
        <f>_xlfn.XLOOKUP(Sales_Transactions!$I1279,Store!$A$2:$A$181,Store!$D$2:$D$181,"East")</f>
        <v>South</v>
      </c>
      <c r="L1279" s="12" t="s">
        <v>239</v>
      </c>
      <c r="M1279" s="12" t="s">
        <v>6235</v>
      </c>
      <c r="N1279" s="12" t="str">
        <f>_xlfn.XLOOKUP(Sales_Transactions!$L1279,Table12[Employee_ID],Table12[Department],"Missing Department")</f>
        <v>Sales</v>
      </c>
      <c r="O1279" s="12">
        <v>4</v>
      </c>
      <c r="P1279" s="13">
        <v>141.11000000000001</v>
      </c>
      <c r="Q1279" s="12">
        <v>5</v>
      </c>
      <c r="R1279" s="13">
        <v>28.22</v>
      </c>
      <c r="S1279" s="13">
        <v>536.22</v>
      </c>
      <c r="T1279" s="13">
        <v>463.64</v>
      </c>
      <c r="U1279" s="13">
        <v>72.58</v>
      </c>
      <c r="V1279" s="12" t="s">
        <v>68</v>
      </c>
      <c r="W1279" s="12" t="s">
        <v>24</v>
      </c>
      <c r="X1279" s="12" t="s">
        <v>25</v>
      </c>
      <c r="Y1279" s="12" t="s">
        <v>1413</v>
      </c>
      <c r="Z1279" s="12" t="s">
        <v>49</v>
      </c>
    </row>
    <row r="1280" spans="1:26" x14ac:dyDescent="0.3">
      <c r="A1280" s="14" t="s">
        <v>1461</v>
      </c>
      <c r="B1280" s="15">
        <v>46019</v>
      </c>
      <c r="C1280" s="16" t="s">
        <v>424</v>
      </c>
      <c r="D1280" s="16" t="str">
        <f>_xlfn.XLOOKUP(Sales_Transactions!$C1280,Customer!$A$2:$A$701,Customer!$B$2:$B$701,"Missing")</f>
        <v>Gayathri Iyer</v>
      </c>
      <c r="E1280" s="38" t="str">
        <f>_xlfn.XLOOKUP(Table14[[#This Row],[Customer_ID]],Table10[Customer_ID],Table10[Membership],"Missing Membership")</f>
        <v>Bronze</v>
      </c>
      <c r="F1280" s="14" t="s">
        <v>646</v>
      </c>
      <c r="G1280" s="16" t="str">
        <f>_xlfn.XLOOKUP(Sales_Transactions!$F1280,Products!$A$2:$A$151,Products!$B$2:$B$151,"missing product")</f>
        <v>Aachi Whole Spices 200g v2</v>
      </c>
      <c r="H1280" s="16" t="str">
        <f>_xlfn.XLOOKUP(Sales_Transactions!$F1280,Table9[Product_ID],Table9[Category],"Missing Catogory")</f>
        <v>Masala</v>
      </c>
      <c r="I1280" s="16" t="s">
        <v>238</v>
      </c>
      <c r="J1280" s="16" t="str">
        <f>_xlfn.XLOOKUP(Sales_Transactions!$I1280,Store!$A$2:$A$181,Store!$B$2:$B$181,"Missing Store")</f>
        <v>FreshMart Kochi Main Road</v>
      </c>
      <c r="K1280" s="16" t="str">
        <f>_xlfn.XLOOKUP(Sales_Transactions!$I1280,Store!$A$2:$A$181,Store!$D$2:$D$181,"East")</f>
        <v>South</v>
      </c>
      <c r="L1280" s="16" t="s">
        <v>1462</v>
      </c>
      <c r="M1280" s="16" t="s">
        <v>6334</v>
      </c>
      <c r="N1280" s="16" t="str">
        <f>_xlfn.XLOOKUP(Sales_Transactions!$L1280,Table12[Employee_ID],Table12[Department],"Missing Department")</f>
        <v>Inventory</v>
      </c>
      <c r="O1280" s="16">
        <v>2</v>
      </c>
      <c r="P1280" s="17">
        <v>123.11</v>
      </c>
      <c r="Q1280" s="16">
        <v>0</v>
      </c>
      <c r="R1280" s="17">
        <v>0</v>
      </c>
      <c r="S1280" s="17">
        <v>283.14999999999998</v>
      </c>
      <c r="T1280" s="17">
        <v>182.36</v>
      </c>
      <c r="U1280" s="17">
        <v>100.79</v>
      </c>
      <c r="V1280" s="16" t="s">
        <v>68</v>
      </c>
      <c r="W1280" s="16" t="s">
        <v>24</v>
      </c>
      <c r="X1280" s="16" t="s">
        <v>25</v>
      </c>
      <c r="Y1280" s="16" t="s">
        <v>1463</v>
      </c>
      <c r="Z1280" s="16" t="s">
        <v>27</v>
      </c>
    </row>
    <row r="1281" spans="1:26" x14ac:dyDescent="0.3">
      <c r="A1281" s="10" t="s">
        <v>1466</v>
      </c>
      <c r="B1281" s="11">
        <v>46020</v>
      </c>
      <c r="C1281" s="12" t="s">
        <v>340</v>
      </c>
      <c r="D1281" s="12" t="str">
        <f>_xlfn.XLOOKUP(Sales_Transactions!$C1281,Customer!$A$2:$A$701,Customer!$B$2:$B$701,"Missing")</f>
        <v>Manoj Prabhu</v>
      </c>
      <c r="E1281" s="39" t="str">
        <f>_xlfn.XLOOKUP(Table14[[#This Row],[Customer_ID]],Table10[Customer_ID],Table10[Membership],"Missing Membership")</f>
        <v>Bronze</v>
      </c>
      <c r="F1281" s="10" t="s">
        <v>264</v>
      </c>
      <c r="G1281" s="12" t="str">
        <f>_xlfn.XLOOKUP(Sales_Transactions!$F1281,Products!$A$2:$A$151,Products!$B$2:$B$151,"missing product")</f>
        <v>Nescafe Soft Drinks Pack</v>
      </c>
      <c r="H1281" s="12" t="str">
        <f>_xlfn.XLOOKUP(Sales_Transactions!$F1281,Table9[Product_ID],Table9[Category],"Missing Catogory")</f>
        <v>Beverages</v>
      </c>
      <c r="I1281" s="12" t="s">
        <v>616</v>
      </c>
      <c r="J1281" s="12" t="str">
        <f>_xlfn.XLOOKUP(Sales_Transactions!$I1281,Store!$A$2:$A$181,Store!$B$2:$B$181,"Missing Store")</f>
        <v>FreshMart Bengaluru Plaza</v>
      </c>
      <c r="K1281" s="12" t="str">
        <f>_xlfn.XLOOKUP(Sales_Transactions!$I1281,Store!$A$2:$A$181,Store!$D$2:$D$181,"East")</f>
        <v>South</v>
      </c>
      <c r="L1281" s="12" t="s">
        <v>239</v>
      </c>
      <c r="M1281" s="12" t="s">
        <v>6235</v>
      </c>
      <c r="N1281" s="12" t="str">
        <f>_xlfn.XLOOKUP(Sales_Transactions!$L1281,Table12[Employee_ID],Table12[Department],"Missing Department")</f>
        <v>Sales</v>
      </c>
      <c r="O1281" s="12">
        <v>3</v>
      </c>
      <c r="P1281" s="13">
        <v>383.51</v>
      </c>
      <c r="Q1281" s="12">
        <v>20</v>
      </c>
      <c r="R1281" s="13">
        <v>230.11</v>
      </c>
      <c r="S1281" s="13">
        <v>920.42</v>
      </c>
      <c r="T1281" s="13">
        <v>857.7</v>
      </c>
      <c r="U1281" s="13">
        <v>62.72</v>
      </c>
      <c r="V1281" s="12" t="s">
        <v>68</v>
      </c>
      <c r="W1281" s="12" t="s">
        <v>24</v>
      </c>
      <c r="X1281" s="12" t="s">
        <v>55</v>
      </c>
      <c r="Y1281" s="12" t="s">
        <v>1072</v>
      </c>
      <c r="Z1281" s="12" t="s">
        <v>49</v>
      </c>
    </row>
    <row r="1282" spans="1:26" x14ac:dyDescent="0.3">
      <c r="A1282" s="14" t="s">
        <v>1472</v>
      </c>
      <c r="B1282" s="15">
        <v>45914</v>
      </c>
      <c r="C1282" s="16" t="s">
        <v>468</v>
      </c>
      <c r="D1282" s="16" t="str">
        <f>_xlfn.XLOOKUP(Sales_Transactions!$C1282,Customer!$A$2:$A$701,Customer!$B$2:$B$701,"Missing")</f>
        <v>Gokul Sekar</v>
      </c>
      <c r="E1282" s="38" t="str">
        <f>_xlfn.XLOOKUP(Table14[[#This Row],[Customer_ID]],Table10[Customer_ID],Table10[Membership],"Missing Membership")</f>
        <v>Gold</v>
      </c>
      <c r="F1282" s="14" t="s">
        <v>1473</v>
      </c>
      <c r="G1282" s="16" t="str">
        <f>_xlfn.XLOOKUP(Sales_Transactions!$F1282,Products!$A$2:$A$151,Products!$B$2:$B$151,"missing product")</f>
        <v>Fortune Gingelly Oil 200g</v>
      </c>
      <c r="H1282" s="16" t="str">
        <f>_xlfn.XLOOKUP(Sales_Transactions!$F1282,Table9[Product_ID],Table9[Category],"Missing Catogory")</f>
        <v>Oil</v>
      </c>
      <c r="I1282" s="16" t="s">
        <v>1474</v>
      </c>
      <c r="J1282" s="16" t="str">
        <f>_xlfn.XLOOKUP(Sales_Transactions!$I1282,Store!$A$2:$A$181,Store!$B$2:$B$181,"Missing Store")</f>
        <v>FreshMart Delhi Towers</v>
      </c>
      <c r="K1282" s="16" t="str">
        <f>_xlfn.XLOOKUP(Sales_Transactions!$I1282,Store!$A$2:$A$181,Store!$D$2:$D$181,"East")</f>
        <v>North</v>
      </c>
      <c r="L1282" s="16" t="s">
        <v>1374</v>
      </c>
      <c r="M1282" s="16" t="s">
        <v>6128</v>
      </c>
      <c r="N1282" s="16" t="str">
        <f>_xlfn.XLOOKUP(Sales_Transactions!$L1282,Table12[Employee_ID],Table12[Department],"Missing Department")</f>
        <v>Cashier</v>
      </c>
      <c r="O1282" s="16">
        <v>8</v>
      </c>
      <c r="P1282" s="17">
        <v>204.03</v>
      </c>
      <c r="Q1282" s="16">
        <v>5</v>
      </c>
      <c r="R1282" s="17">
        <v>81.61</v>
      </c>
      <c r="S1282" s="17">
        <v>1783.22</v>
      </c>
      <c r="T1282" s="17">
        <v>1267.44</v>
      </c>
      <c r="U1282" s="17">
        <v>515.78</v>
      </c>
      <c r="V1282" s="16" t="s">
        <v>68</v>
      </c>
      <c r="W1282" s="16" t="s">
        <v>24</v>
      </c>
      <c r="X1282" s="16" t="s">
        <v>55</v>
      </c>
      <c r="Y1282" s="16" t="s">
        <v>1475</v>
      </c>
      <c r="Z1282" s="16" t="s">
        <v>27</v>
      </c>
    </row>
    <row r="1283" spans="1:26" x14ac:dyDescent="0.3">
      <c r="A1283" s="10" t="s">
        <v>1504</v>
      </c>
      <c r="B1283" s="11">
        <v>45938</v>
      </c>
      <c r="C1283" s="12" t="s">
        <v>875</v>
      </c>
      <c r="D1283" s="12" t="str">
        <f>_xlfn.XLOOKUP(Sales_Transactions!$C1283,Customer!$A$2:$A$701,Customer!$B$2:$B$701,"Missing")</f>
        <v>Arun Iyer</v>
      </c>
      <c r="E1283" s="39" t="str">
        <f>_xlfn.XLOOKUP(Table14[[#This Row],[Customer_ID]],Table10[Customer_ID],Table10[Membership],"Missing Membership")</f>
        <v>Gold</v>
      </c>
      <c r="F1283" s="10" t="s">
        <v>237</v>
      </c>
      <c r="G1283" s="12" t="str">
        <f>_xlfn.XLOOKUP(Sales_Transactions!$F1283,Products!$A$2:$A$151,Products!$B$2:$B$151,"missing product")</f>
        <v>Harvest Gold Rusk 1kg</v>
      </c>
      <c r="H1283" s="12" t="str">
        <f>_xlfn.XLOOKUP(Sales_Transactions!$F1283,Table9[Product_ID],Table9[Category],"Missing Catogory")</f>
        <v>Bakery</v>
      </c>
      <c r="I1283" s="12" t="s">
        <v>834</v>
      </c>
      <c r="J1283" s="12" t="str">
        <f>_xlfn.XLOOKUP(Sales_Transactions!$I1283,Store!$A$2:$A$181,Store!$B$2:$B$181,"Missing Store")</f>
        <v>FreshMart Ahmedabad Gardens</v>
      </c>
      <c r="K1283" s="12" t="str">
        <f>_xlfn.XLOOKUP(Sales_Transactions!$I1283,Store!$A$2:$A$181,Store!$D$2:$D$181,"East")</f>
        <v>West</v>
      </c>
      <c r="L1283" s="12" t="s">
        <v>704</v>
      </c>
      <c r="M1283" s="12" t="s">
        <v>6284</v>
      </c>
      <c r="N1283" s="12" t="str">
        <f>_xlfn.XLOOKUP(Sales_Transactions!$L1283,Table12[Employee_ID],Table12[Department],"Missing Department")</f>
        <v>Sales</v>
      </c>
      <c r="O1283" s="12">
        <v>6</v>
      </c>
      <c r="P1283" s="13">
        <v>580.6</v>
      </c>
      <c r="Q1283" s="12">
        <v>0</v>
      </c>
      <c r="R1283" s="13">
        <v>0</v>
      </c>
      <c r="S1283" s="13">
        <v>3483.6</v>
      </c>
      <c r="T1283" s="13">
        <v>2018.4</v>
      </c>
      <c r="U1283" s="13">
        <v>1465.2</v>
      </c>
      <c r="V1283" s="12" t="s">
        <v>68</v>
      </c>
      <c r="W1283" s="12" t="s">
        <v>24</v>
      </c>
      <c r="X1283" s="12" t="s">
        <v>33</v>
      </c>
      <c r="Y1283" s="12" t="s">
        <v>392</v>
      </c>
      <c r="Z1283" s="12" t="s">
        <v>49</v>
      </c>
    </row>
    <row r="1284" spans="1:26" x14ac:dyDescent="0.3">
      <c r="A1284" s="14" t="s">
        <v>1517</v>
      </c>
      <c r="B1284" s="15">
        <v>45810</v>
      </c>
      <c r="C1284" s="16" t="s">
        <v>1518</v>
      </c>
      <c r="D1284" s="16" t="str">
        <f>_xlfn.XLOOKUP(Sales_Transactions!$C1284,Customer!$A$2:$A$701,Customer!$B$2:$B$701,"Missing")</f>
        <v>Divya Nair</v>
      </c>
      <c r="E1284" s="38" t="str">
        <f>_xlfn.XLOOKUP(Table14[[#This Row],[Customer_ID]],Table10[Customer_ID],Table10[Membership],"Missing Membership")</f>
        <v>Silver</v>
      </c>
      <c r="F1284" s="14" t="s">
        <v>660</v>
      </c>
      <c r="G1284" s="16" t="str">
        <f>_xlfn.XLOOKUP(Sales_Transactions!$F1284,Products!$A$2:$A$151,Products!$B$2:$B$151,"missing product")</f>
        <v>Organic Fresh Fresh Fruits 200g</v>
      </c>
      <c r="H1284" s="16" t="str">
        <f>_xlfn.XLOOKUP(Sales_Transactions!$F1284,Table9[Product_ID],Table9[Category],"Missing Catogory")</f>
        <v>Fruits</v>
      </c>
      <c r="I1284" s="16" t="s">
        <v>674</v>
      </c>
      <c r="J1284" s="16" t="str">
        <f>_xlfn.XLOOKUP(Sales_Transactions!$I1284,Store!$A$2:$A$181,Store!$B$2:$B$181,"Missing Store")</f>
        <v>FreshMart Pune Main Road</v>
      </c>
      <c r="K1284" s="16" t="str">
        <f>_xlfn.XLOOKUP(Sales_Transactions!$I1284,Store!$A$2:$A$181,Store!$D$2:$D$181,"East")</f>
        <v>North</v>
      </c>
      <c r="L1284" s="16" t="s">
        <v>1393</v>
      </c>
      <c r="M1284" s="16" t="s">
        <v>6267</v>
      </c>
      <c r="N1284" s="16" t="str">
        <f>_xlfn.XLOOKUP(Sales_Transactions!$L1284,Table12[Employee_ID],Table12[Department],"Missing Department")</f>
        <v>Sales</v>
      </c>
      <c r="O1284" s="16">
        <v>1</v>
      </c>
      <c r="P1284" s="17">
        <v>224.28</v>
      </c>
      <c r="Q1284" s="16">
        <v>0</v>
      </c>
      <c r="R1284" s="17">
        <v>0</v>
      </c>
      <c r="S1284" s="17">
        <v>224.28</v>
      </c>
      <c r="T1284" s="17">
        <v>192.39</v>
      </c>
      <c r="U1284" s="17">
        <v>31.89</v>
      </c>
      <c r="V1284" s="16" t="s">
        <v>68</v>
      </c>
      <c r="W1284" s="16" t="s">
        <v>345</v>
      </c>
      <c r="X1284" s="16" t="s">
        <v>33</v>
      </c>
      <c r="Y1284" s="16" t="s">
        <v>1519</v>
      </c>
      <c r="Z1284" s="16" t="s">
        <v>49</v>
      </c>
    </row>
    <row r="1285" spans="1:26" x14ac:dyDescent="0.3">
      <c r="A1285" s="10" t="s">
        <v>1520</v>
      </c>
      <c r="B1285" s="11">
        <v>45950</v>
      </c>
      <c r="C1285" s="12" t="s">
        <v>1521</v>
      </c>
      <c r="D1285" s="12" t="str">
        <f>_xlfn.XLOOKUP(Sales_Transactions!$C1285,Customer!$A$2:$A$701,Customer!$B$2:$B$701,"Missing")</f>
        <v>Sangeetha Gounder</v>
      </c>
      <c r="E1285" s="39" t="str">
        <f>_xlfn.XLOOKUP(Table14[[#This Row],[Customer_ID]],Table10[Customer_ID],Table10[Membership],"Missing Membership")</f>
        <v>Bronze</v>
      </c>
      <c r="F1285" s="10" t="s">
        <v>30</v>
      </c>
      <c r="G1285" s="12" t="str">
        <f>_xlfn.XLOOKUP(Sales_Transactions!$F1285,Products!$A$2:$A$151,Products!$B$2:$B$151,"missing product")</f>
        <v>Amul Paneer 1kg</v>
      </c>
      <c r="H1285" s="12" t="str">
        <f>_xlfn.XLOOKUP(Sales_Transactions!$F1285,Table9[Product_ID],Table9[Category],"Missing Catogory")</f>
        <v>Dairy</v>
      </c>
      <c r="I1285" s="12" t="s">
        <v>759</v>
      </c>
      <c r="J1285" s="12" t="str">
        <f>_xlfn.XLOOKUP(Sales_Transactions!$I1285,Store!$A$2:$A$181,Store!$B$2:$B$181,"Missing Store")</f>
        <v>FreshMart Mumbai Complex</v>
      </c>
      <c r="K1285" s="12" t="str">
        <f>_xlfn.XLOOKUP(Sales_Transactions!$I1285,Store!$A$2:$A$181,Store!$D$2:$D$181,"East")</f>
        <v>West</v>
      </c>
      <c r="L1285" s="12" t="s">
        <v>760</v>
      </c>
      <c r="M1285" s="12" t="s">
        <v>6268</v>
      </c>
      <c r="N1285" s="12" t="str">
        <f>_xlfn.XLOOKUP(Sales_Transactions!$L1285,Table12[Employee_ID],Table12[Department],"Missing Department")</f>
        <v>Billing</v>
      </c>
      <c r="O1285" s="12">
        <v>1</v>
      </c>
      <c r="P1285" s="13">
        <v>448.94</v>
      </c>
      <c r="Q1285" s="12">
        <v>20</v>
      </c>
      <c r="R1285" s="13">
        <v>89.79</v>
      </c>
      <c r="S1285" s="13">
        <v>359.15</v>
      </c>
      <c r="T1285" s="13">
        <v>380.08</v>
      </c>
      <c r="U1285" s="13">
        <v>-20.93</v>
      </c>
      <c r="V1285" s="12" t="s">
        <v>68</v>
      </c>
      <c r="W1285" s="12" t="s">
        <v>24</v>
      </c>
      <c r="X1285" s="12" t="s">
        <v>25</v>
      </c>
      <c r="Y1285" s="12" t="s">
        <v>428</v>
      </c>
      <c r="Z1285" s="12" t="s">
        <v>49</v>
      </c>
    </row>
    <row r="1286" spans="1:26" x14ac:dyDescent="0.3">
      <c r="A1286" s="14" t="s">
        <v>1552</v>
      </c>
      <c r="B1286" s="15">
        <v>45793</v>
      </c>
      <c r="C1286" s="16" t="s">
        <v>1553</v>
      </c>
      <c r="D1286" s="16" t="str">
        <f>_xlfn.XLOOKUP(Sales_Transactions!$C1286,Customer!$A$2:$A$701,Customer!$B$2:$B$701,"Missing")</f>
        <v>Suresh Chettiar</v>
      </c>
      <c r="E1286" s="38" t="str">
        <f>_xlfn.XLOOKUP(Table14[[#This Row],[Customer_ID]],Table10[Customer_ID],Table10[Membership],"Missing Membership")</f>
        <v>Bronze</v>
      </c>
      <c r="F1286" s="14" t="s">
        <v>604</v>
      </c>
      <c r="G1286" s="16" t="str">
        <f>_xlfn.XLOOKUP(Sales_Transactions!$F1286,Products!$A$2:$A$151,Products!$B$2:$B$151,"missing product")</f>
        <v>Organic Fresh Fresh Vegetables 200g</v>
      </c>
      <c r="H1286" s="16" t="str">
        <f>_xlfn.XLOOKUP(Sales_Transactions!$F1286,Table9[Product_ID],Table9[Category],"Missing Catogory")</f>
        <v>Vegetables</v>
      </c>
      <c r="I1286" s="16" t="s">
        <v>1109</v>
      </c>
      <c r="J1286" s="16" t="str">
        <f>_xlfn.XLOOKUP(Sales_Transactions!$I1286,Store!$A$2:$A$181,Store!$B$2:$B$181,"Missing Store")</f>
        <v>FreshMart Tiruppur Colony</v>
      </c>
      <c r="K1286" s="16" t="str">
        <f>_xlfn.XLOOKUP(Sales_Transactions!$I1286,Store!$A$2:$A$181,Store!$D$2:$D$181,"East")</f>
        <v>South</v>
      </c>
      <c r="L1286" s="16" t="s">
        <v>239</v>
      </c>
      <c r="M1286" s="16" t="s">
        <v>6235</v>
      </c>
      <c r="N1286" s="16" t="str">
        <f>_xlfn.XLOOKUP(Sales_Transactions!$L1286,Table12[Employee_ID],Table12[Department],"Missing Department")</f>
        <v>Sales</v>
      </c>
      <c r="O1286" s="16">
        <v>4</v>
      </c>
      <c r="P1286" s="17">
        <v>75.680000000000007</v>
      </c>
      <c r="Q1286" s="16">
        <v>5</v>
      </c>
      <c r="R1286" s="17">
        <v>15.14</v>
      </c>
      <c r="S1286" s="17">
        <v>287.58</v>
      </c>
      <c r="T1286" s="17">
        <v>248.56</v>
      </c>
      <c r="U1286" s="17">
        <v>39.020000000000003</v>
      </c>
      <c r="V1286" s="16" t="s">
        <v>68</v>
      </c>
      <c r="W1286" s="16" t="s">
        <v>24</v>
      </c>
      <c r="X1286" s="16" t="s">
        <v>33</v>
      </c>
      <c r="Y1286" s="16" t="s">
        <v>1554</v>
      </c>
      <c r="Z1286" s="16" t="s">
        <v>49</v>
      </c>
    </row>
    <row r="1287" spans="1:26" x14ac:dyDescent="0.3">
      <c r="A1287" s="10" t="s">
        <v>1555</v>
      </c>
      <c r="B1287" s="11">
        <v>45774</v>
      </c>
      <c r="C1287" s="12" t="s">
        <v>1556</v>
      </c>
      <c r="D1287" s="12" t="str">
        <f>_xlfn.XLOOKUP(Sales_Transactions!$C1287,Customer!$A$2:$A$701,Customer!$B$2:$B$701,"Missing")</f>
        <v>Raghav Nair</v>
      </c>
      <c r="E1287" s="39" t="str">
        <f>_xlfn.XLOOKUP(Table14[[#This Row],[Customer_ID]],Table10[Customer_ID],Table10[Membership],"Missing Membership")</f>
        <v>Silver</v>
      </c>
      <c r="F1287" s="10" t="s">
        <v>280</v>
      </c>
      <c r="G1287" s="12" t="str">
        <f>_xlfn.XLOOKUP(Sales_Transactions!$F1287,Products!$A$2:$A$151,Products!$B$2:$B$151,"missing product")</f>
        <v>Nescafe Coffee 500g</v>
      </c>
      <c r="H1287" s="12" t="str">
        <f>_xlfn.XLOOKUP(Sales_Transactions!$F1287,Table9[Product_ID],Table9[Category],"Missing Catogory")</f>
        <v>Beverages</v>
      </c>
      <c r="I1287" s="12" t="s">
        <v>1156</v>
      </c>
      <c r="J1287" s="12" t="str">
        <f>_xlfn.XLOOKUP(Sales_Transactions!$I1287,Store!$A$2:$A$181,Store!$B$2:$B$181,"Missing Store")</f>
        <v>FreshMart Madurai Colony</v>
      </c>
      <c r="K1287" s="12" t="str">
        <f>_xlfn.XLOOKUP(Sales_Transactions!$I1287,Store!$A$2:$A$181,Store!$D$2:$D$181,"East")</f>
        <v>South</v>
      </c>
      <c r="L1287" s="12" t="s">
        <v>1157</v>
      </c>
      <c r="M1287" s="12" t="s">
        <v>6358</v>
      </c>
      <c r="N1287" s="12" t="str">
        <f>_xlfn.XLOOKUP(Sales_Transactions!$L1287,Table12[Employee_ID],Table12[Department],"Missing Department")</f>
        <v>Store Manager</v>
      </c>
      <c r="O1287" s="12">
        <v>2</v>
      </c>
      <c r="P1287" s="13">
        <v>124.84</v>
      </c>
      <c r="Q1287" s="12">
        <v>15</v>
      </c>
      <c r="R1287" s="13">
        <v>37.450000000000003</v>
      </c>
      <c r="S1287" s="13">
        <v>244.06</v>
      </c>
      <c r="T1287" s="13">
        <v>194.7</v>
      </c>
      <c r="U1287" s="13">
        <v>49.36</v>
      </c>
      <c r="V1287" s="12" t="s">
        <v>68</v>
      </c>
      <c r="W1287" s="12" t="s">
        <v>24</v>
      </c>
      <c r="X1287" s="12" t="s">
        <v>25</v>
      </c>
      <c r="Y1287" s="12" t="s">
        <v>1557</v>
      </c>
      <c r="Z1287" s="12" t="s">
        <v>27</v>
      </c>
    </row>
    <row r="1288" spans="1:26" x14ac:dyDescent="0.3">
      <c r="A1288" s="14" t="s">
        <v>1561</v>
      </c>
      <c r="B1288" s="15">
        <v>45955</v>
      </c>
      <c r="C1288" s="16" t="s">
        <v>1562</v>
      </c>
      <c r="D1288" s="16" t="str">
        <f>_xlfn.XLOOKUP(Sales_Transactions!$C1288,Customer!$A$2:$A$701,Customer!$B$2:$B$701,"Missing")</f>
        <v>Hariharan Gounder</v>
      </c>
      <c r="E1288" s="38" t="str">
        <f>_xlfn.XLOOKUP(Table14[[#This Row],[Customer_ID]],Table10[Customer_ID],Table10[Membership],"Missing Membership")</f>
        <v>Gold</v>
      </c>
      <c r="F1288" s="14" t="s">
        <v>685</v>
      </c>
      <c r="G1288" s="16" t="str">
        <f>_xlfn.XLOOKUP(Sales_Transactions!$F1288,Products!$A$2:$A$151,Products!$B$2:$B$151,"missing product")</f>
        <v>Organic Fresh Fresh Vegetables 500g</v>
      </c>
      <c r="H1288" s="16" t="str">
        <f>_xlfn.XLOOKUP(Sales_Transactions!$F1288,Table9[Product_ID],Table9[Category],"Missing Catogory")</f>
        <v>Vegetables</v>
      </c>
      <c r="I1288" s="16" t="s">
        <v>1474</v>
      </c>
      <c r="J1288" s="16" t="str">
        <f>_xlfn.XLOOKUP(Sales_Transactions!$I1288,Store!$A$2:$A$181,Store!$B$2:$B$181,"Missing Store")</f>
        <v>FreshMart Delhi Towers</v>
      </c>
      <c r="K1288" s="16" t="str">
        <f>_xlfn.XLOOKUP(Sales_Transactions!$I1288,Store!$A$2:$A$181,Store!$D$2:$D$181,"East")</f>
        <v>North</v>
      </c>
      <c r="L1288" s="16" t="s">
        <v>239</v>
      </c>
      <c r="M1288" s="16" t="s">
        <v>6235</v>
      </c>
      <c r="N1288" s="16" t="str">
        <f>_xlfn.XLOOKUP(Sales_Transactions!$L1288,Table12[Employee_ID],Table12[Department],"Missing Department")</f>
        <v>Sales</v>
      </c>
      <c r="O1288" s="16">
        <v>7</v>
      </c>
      <c r="P1288" s="17">
        <v>496.85</v>
      </c>
      <c r="Q1288" s="16">
        <v>5</v>
      </c>
      <c r="R1288" s="17">
        <v>173.9</v>
      </c>
      <c r="S1288" s="17">
        <v>3799.66</v>
      </c>
      <c r="T1288" s="17">
        <v>2710.12</v>
      </c>
      <c r="U1288" s="17">
        <v>1089.54</v>
      </c>
      <c r="V1288" s="16" t="s">
        <v>68</v>
      </c>
      <c r="W1288" s="16" t="s">
        <v>24</v>
      </c>
      <c r="X1288" s="16" t="s">
        <v>25</v>
      </c>
      <c r="Y1288" s="16" t="s">
        <v>1563</v>
      </c>
      <c r="Z1288" s="16" t="s">
        <v>27</v>
      </c>
    </row>
    <row r="1289" spans="1:26" x14ac:dyDescent="0.3">
      <c r="A1289" s="10" t="s">
        <v>1578</v>
      </c>
      <c r="B1289" s="11">
        <v>46017</v>
      </c>
      <c r="C1289" s="12" t="s">
        <v>1579</v>
      </c>
      <c r="D1289" s="12" t="str">
        <f>_xlfn.XLOOKUP(Sales_Transactions!$C1289,Customer!$A$2:$A$701,Customer!$B$2:$B$701,"Missing")</f>
        <v>Balaji Krishnan</v>
      </c>
      <c r="E1289" s="39" t="str">
        <f>_xlfn.XLOOKUP(Table14[[#This Row],[Customer_ID]],Table10[Customer_ID],Table10[Membership],"Missing Membership")</f>
        <v>Bronze</v>
      </c>
      <c r="F1289" s="10" t="s">
        <v>147</v>
      </c>
      <c r="G1289" s="12" t="str">
        <f>_xlfn.XLOOKUP(Sales_Transactions!$F1289,Products!$A$2:$A$151,Products!$B$2:$B$151,"missing product")</f>
        <v>Pepsi Tea 200g</v>
      </c>
      <c r="H1289" s="12" t="str">
        <f>_xlfn.XLOOKUP(Sales_Transactions!$F1289,Table9[Product_ID],Table9[Category],"Missing Catogory")</f>
        <v>Beverages</v>
      </c>
      <c r="I1289" s="12" t="s">
        <v>1308</v>
      </c>
      <c r="J1289" s="12" t="str">
        <f>_xlfn.XLOOKUP(Sales_Transactions!$I1289,Store!$A$2:$A$181,Store!$B$2:$B$181,"Missing Store")</f>
        <v>FreshMart Mysuru Heights</v>
      </c>
      <c r="K1289" s="12" t="str">
        <f>_xlfn.XLOOKUP(Sales_Transactions!$I1289,Store!$A$2:$A$181,Store!$D$2:$D$181,"East")</f>
        <v>South</v>
      </c>
      <c r="L1289" s="12" t="s">
        <v>584</v>
      </c>
      <c r="M1289" s="12" t="s">
        <v>6138</v>
      </c>
      <c r="N1289" s="12" t="str">
        <f>_xlfn.XLOOKUP(Sales_Transactions!$L1289,Table12[Employee_ID],Table12[Department],"Missing Department")</f>
        <v>Store Manager</v>
      </c>
      <c r="O1289" s="12">
        <v>1</v>
      </c>
      <c r="P1289" s="13">
        <v>332.73</v>
      </c>
      <c r="Q1289" s="12">
        <v>20</v>
      </c>
      <c r="R1289" s="13">
        <v>66.55</v>
      </c>
      <c r="S1289" s="13">
        <v>266.18</v>
      </c>
      <c r="T1289" s="13">
        <v>261.22000000000003</v>
      </c>
      <c r="U1289" s="13">
        <v>4.96</v>
      </c>
      <c r="V1289" s="12" t="s">
        <v>68</v>
      </c>
      <c r="W1289" s="12" t="s">
        <v>24</v>
      </c>
      <c r="X1289" s="12" t="s">
        <v>25</v>
      </c>
      <c r="Y1289" s="12" t="s">
        <v>590</v>
      </c>
      <c r="Z1289" s="12" t="s">
        <v>49</v>
      </c>
    </row>
    <row r="1290" spans="1:26" x14ac:dyDescent="0.3">
      <c r="A1290" s="14" t="s">
        <v>1591</v>
      </c>
      <c r="B1290" s="15">
        <v>46019</v>
      </c>
      <c r="C1290" s="16" t="s">
        <v>1592</v>
      </c>
      <c r="D1290" s="16" t="str">
        <f>_xlfn.XLOOKUP(Sales_Transactions!$C1290,Customer!$A$2:$A$701,Customer!$B$2:$B$701,"Missing")</f>
        <v>Naveen Naidu</v>
      </c>
      <c r="E1290" s="38" t="str">
        <f>_xlfn.XLOOKUP(Table14[[#This Row],[Customer_ID]],Table10[Customer_ID],Table10[Membership],"Missing Membership")</f>
        <v>Silver</v>
      </c>
      <c r="F1290" s="14" t="s">
        <v>517</v>
      </c>
      <c r="G1290" s="16" t="str">
        <f>_xlfn.XLOOKUP(Sales_Transactions!$F1290,Products!$A$2:$A$151,Products!$B$2:$B$151,"missing product")</f>
        <v>Local Farm Fresh Fruits Combo v3</v>
      </c>
      <c r="H1290" s="16" t="str">
        <f>_xlfn.XLOOKUP(Sales_Transactions!$F1290,Table9[Product_ID],Table9[Category],"Missing Catogory")</f>
        <v>Fruits</v>
      </c>
      <c r="I1290" s="16" t="s">
        <v>114</v>
      </c>
      <c r="J1290" s="16" t="str">
        <f>_xlfn.XLOOKUP(Sales_Transactions!$I1290,Store!$A$2:$A$181,Store!$B$2:$B$181,"Missing Store")</f>
        <v>FreshMart Chennai Crossing</v>
      </c>
      <c r="K1290" s="16" t="str">
        <f>_xlfn.XLOOKUP(Sales_Transactions!$I1290,Store!$A$2:$A$181,Store!$D$2:$D$181,"East")</f>
        <v>South</v>
      </c>
      <c r="L1290" s="16" t="s">
        <v>115</v>
      </c>
      <c r="M1290" s="16" t="s">
        <v>6229</v>
      </c>
      <c r="N1290" s="16" t="str">
        <f>_xlfn.XLOOKUP(Sales_Transactions!$L1290,Table12[Employee_ID],Table12[Department],"Missing Department")</f>
        <v>Sales</v>
      </c>
      <c r="O1290" s="16">
        <v>4</v>
      </c>
      <c r="P1290" s="17">
        <v>404.97</v>
      </c>
      <c r="Q1290" s="16">
        <v>0</v>
      </c>
      <c r="R1290" s="17">
        <v>0</v>
      </c>
      <c r="S1290" s="17">
        <v>1862.86</v>
      </c>
      <c r="T1290" s="17">
        <v>1364.96</v>
      </c>
      <c r="U1290" s="17">
        <v>497.9</v>
      </c>
      <c r="V1290" s="16" t="s">
        <v>68</v>
      </c>
      <c r="W1290" s="16" t="s">
        <v>24</v>
      </c>
      <c r="X1290" s="16" t="s">
        <v>25</v>
      </c>
      <c r="Y1290" s="16" t="s">
        <v>1593</v>
      </c>
      <c r="Z1290" s="16" t="s">
        <v>27</v>
      </c>
    </row>
    <row r="1291" spans="1:26" x14ac:dyDescent="0.3">
      <c r="A1291" s="10" t="s">
        <v>1594</v>
      </c>
      <c r="B1291" s="11">
        <v>45967</v>
      </c>
      <c r="C1291" s="12" t="s">
        <v>1595</v>
      </c>
      <c r="D1291" s="12" t="str">
        <f>_xlfn.XLOOKUP(Sales_Transactions!$C1291,Customer!$A$2:$A$701,Customer!$B$2:$B$701,"Missing")</f>
        <v>Thiru Prabhu</v>
      </c>
      <c r="E1291" s="39" t="str">
        <f>_xlfn.XLOOKUP(Table14[[#This Row],[Customer_ID]],Table10[Customer_ID],Table10[Membership],"Missing Membership")</f>
        <v>Silver</v>
      </c>
      <c r="F1291" s="10" t="s">
        <v>944</v>
      </c>
      <c r="G1291" s="12" t="str">
        <f>_xlfn.XLOOKUP(Sales_Transactions!$F1291,Products!$A$2:$A$151,Products!$B$2:$B$151,"missing product")</f>
        <v>Cadbury Namkeen Combo</v>
      </c>
      <c r="H1291" s="12" t="str">
        <f>_xlfn.XLOOKUP(Sales_Transactions!$F1291,Table9[Product_ID],Table9[Category],"Missing Catogory")</f>
        <v>Snacks</v>
      </c>
      <c r="I1291" s="12" t="s">
        <v>1397</v>
      </c>
      <c r="J1291" s="12" t="str">
        <f>_xlfn.XLOOKUP(Sales_Transactions!$I1291,Store!$A$2:$A$181,Store!$B$2:$B$181,"Missing Store")</f>
        <v>FreshMart Nagpur Gardens</v>
      </c>
      <c r="K1291" s="12" t="str">
        <f>_xlfn.XLOOKUP(Sales_Transactions!$I1291,Store!$A$2:$A$181,Store!$D$2:$D$181,"East")</f>
        <v>West</v>
      </c>
      <c r="L1291" s="12" t="s">
        <v>1596</v>
      </c>
      <c r="M1291" s="12" t="s">
        <v>6187</v>
      </c>
      <c r="N1291" s="12" t="str">
        <f>_xlfn.XLOOKUP(Sales_Transactions!$L1291,Table12[Employee_ID],Table12[Department],"Missing Department")</f>
        <v>Inventory</v>
      </c>
      <c r="O1291" s="12">
        <v>2</v>
      </c>
      <c r="P1291" s="13">
        <v>333.54</v>
      </c>
      <c r="Q1291" s="12">
        <v>10</v>
      </c>
      <c r="R1291" s="13">
        <v>66.709999999999994</v>
      </c>
      <c r="S1291" s="13">
        <v>600.37</v>
      </c>
      <c r="T1291" s="13">
        <v>476.86</v>
      </c>
      <c r="U1291" s="13">
        <v>123.51</v>
      </c>
      <c r="V1291" s="12" t="s">
        <v>68</v>
      </c>
      <c r="W1291" s="12" t="s">
        <v>24</v>
      </c>
      <c r="X1291" s="12" t="s">
        <v>25</v>
      </c>
      <c r="Y1291" s="12" t="s">
        <v>1597</v>
      </c>
      <c r="Z1291" s="12" t="s">
        <v>49</v>
      </c>
    </row>
    <row r="1292" spans="1:26" x14ac:dyDescent="0.3">
      <c r="A1292" s="14" t="s">
        <v>1598</v>
      </c>
      <c r="B1292" s="15">
        <v>45844</v>
      </c>
      <c r="C1292" s="16" t="s">
        <v>1599</v>
      </c>
      <c r="D1292" s="16" t="str">
        <f>_xlfn.XLOOKUP(Sales_Transactions!$C1292,Customer!$A$2:$A$701,Customer!$B$2:$B$701,"Missing")</f>
        <v>Anjali Venkataraman</v>
      </c>
      <c r="E1292" s="38" t="str">
        <f>_xlfn.XLOOKUP(Table14[[#This Row],[Customer_ID]],Table10[Customer_ID],Table10[Membership],"Missing Membership")</f>
        <v>Silver</v>
      </c>
      <c r="F1292" s="14" t="s">
        <v>1193</v>
      </c>
      <c r="G1292" s="16" t="str">
        <f>_xlfn.XLOOKUP(Sales_Transactions!$F1292,Products!$A$2:$A$151,Products!$B$2:$B$151,"missing product")</f>
        <v>Idhayam Groundnut Oil 2kg</v>
      </c>
      <c r="H1292" s="16" t="str">
        <f>_xlfn.XLOOKUP(Sales_Transactions!$F1292,Table9[Product_ID],Table9[Category],"Missing Catogory")</f>
        <v>Oil</v>
      </c>
      <c r="I1292" s="16" t="s">
        <v>254</v>
      </c>
      <c r="J1292" s="16" t="str">
        <f>_xlfn.XLOOKUP(Sales_Transactions!$I1292,Store!$A$2:$A$181,Store!$B$2:$B$181,"Missing Store")</f>
        <v>FreshMart Mysuru Crossing</v>
      </c>
      <c r="K1292" s="16" t="str">
        <f>_xlfn.XLOOKUP(Sales_Transactions!$I1292,Store!$A$2:$A$181,Store!$D$2:$D$181,"East")</f>
        <v>South</v>
      </c>
      <c r="L1292" s="16" t="s">
        <v>778</v>
      </c>
      <c r="M1292" s="16" t="s">
        <v>4680</v>
      </c>
      <c r="N1292" s="16" t="str">
        <f>_xlfn.XLOOKUP(Sales_Transactions!$L1292,Table12[Employee_ID],Table12[Department],"Missing Department")</f>
        <v>Cashier</v>
      </c>
      <c r="O1292" s="16">
        <v>5</v>
      </c>
      <c r="P1292" s="17">
        <v>109.69</v>
      </c>
      <c r="Q1292" s="16">
        <v>0</v>
      </c>
      <c r="R1292" s="17">
        <v>0</v>
      </c>
      <c r="S1292" s="17">
        <v>630.72</v>
      </c>
      <c r="T1292" s="17">
        <v>464.8</v>
      </c>
      <c r="U1292" s="17">
        <v>165.92</v>
      </c>
      <c r="V1292" s="16" t="s">
        <v>68</v>
      </c>
      <c r="W1292" s="16" t="s">
        <v>24</v>
      </c>
      <c r="X1292" s="16" t="s">
        <v>25</v>
      </c>
      <c r="Y1292" s="16" t="s">
        <v>1158</v>
      </c>
      <c r="Z1292" s="16" t="s">
        <v>27</v>
      </c>
    </row>
    <row r="1293" spans="1:26" x14ac:dyDescent="0.3">
      <c r="A1293" s="10" t="s">
        <v>1608</v>
      </c>
      <c r="B1293" s="11">
        <v>45942</v>
      </c>
      <c r="C1293" s="12" t="s">
        <v>76</v>
      </c>
      <c r="D1293" s="12" t="str">
        <f>_xlfn.XLOOKUP(Sales_Transactions!$C1293,Customer!$A$2:$A$701,Customer!$B$2:$B$701,"Missing")</f>
        <v>Gopal Selvam</v>
      </c>
      <c r="E1293" s="39" t="str">
        <f>_xlfn.XLOOKUP(Table14[[#This Row],[Customer_ID]],Table10[Customer_ID],Table10[Membership],"Missing Membership")</f>
        <v>Silver</v>
      </c>
      <c r="F1293" s="10" t="s">
        <v>214</v>
      </c>
      <c r="G1293" s="12" t="str">
        <f>_xlfn.XLOOKUP(Sales_Transactions!$F1293,Products!$A$2:$A$151,Products!$B$2:$B$151,"missing product")</f>
        <v>Cadbury Biscuits 250ml</v>
      </c>
      <c r="H1293" s="12" t="str">
        <f>_xlfn.XLOOKUP(Sales_Transactions!$F1293,Table9[Product_ID],Table9[Category],"Missing Catogory")</f>
        <v>Snacks</v>
      </c>
      <c r="I1293" s="12" t="s">
        <v>834</v>
      </c>
      <c r="J1293" s="12" t="str">
        <f>_xlfn.XLOOKUP(Sales_Transactions!$I1293,Store!$A$2:$A$181,Store!$B$2:$B$181,"Missing Store")</f>
        <v>FreshMart Ahmedabad Gardens</v>
      </c>
      <c r="K1293" s="12" t="str">
        <f>_xlfn.XLOOKUP(Sales_Transactions!$I1293,Store!$A$2:$A$181,Store!$D$2:$D$181,"East")</f>
        <v>West</v>
      </c>
      <c r="L1293" s="12" t="s">
        <v>835</v>
      </c>
      <c r="M1293" s="12" t="s">
        <v>6073</v>
      </c>
      <c r="N1293" s="12" t="str">
        <f>_xlfn.XLOOKUP(Sales_Transactions!$L1293,Table12[Employee_ID],Table12[Department],"Missing Department")</f>
        <v>Store Manager</v>
      </c>
      <c r="O1293" s="12">
        <v>2</v>
      </c>
      <c r="P1293" s="13">
        <v>147.97</v>
      </c>
      <c r="Q1293" s="12">
        <v>5</v>
      </c>
      <c r="R1293" s="13">
        <v>14.8</v>
      </c>
      <c r="S1293" s="13">
        <v>323.31</v>
      </c>
      <c r="T1293" s="13">
        <v>225.6</v>
      </c>
      <c r="U1293" s="13">
        <v>97.71</v>
      </c>
      <c r="V1293" s="12" t="s">
        <v>68</v>
      </c>
      <c r="W1293" s="12" t="s">
        <v>24</v>
      </c>
      <c r="X1293" s="12" t="s">
        <v>25</v>
      </c>
      <c r="Y1293" s="12" t="s">
        <v>1609</v>
      </c>
      <c r="Z1293" s="12" t="s">
        <v>27</v>
      </c>
    </row>
    <row r="1294" spans="1:26" x14ac:dyDescent="0.3">
      <c r="A1294" s="14" t="s">
        <v>1628</v>
      </c>
      <c r="B1294" s="15">
        <v>45936</v>
      </c>
      <c r="C1294" s="16" t="s">
        <v>850</v>
      </c>
      <c r="D1294" s="16" t="str">
        <f>_xlfn.XLOOKUP(Sales_Transactions!$C1294,Customer!$A$2:$A$701,Customer!$B$2:$B$701,"Missing")</f>
        <v>Ovi Mudaliar</v>
      </c>
      <c r="E1294" s="38" t="str">
        <f>_xlfn.XLOOKUP(Table14[[#This Row],[Customer_ID]],Table10[Customer_ID],Table10[Membership],"Missing Membership")</f>
        <v>Silver</v>
      </c>
      <c r="F1294" s="14" t="s">
        <v>580</v>
      </c>
      <c r="G1294" s="16" t="str">
        <f>_xlfn.XLOOKUP(Sales_Transactions!$F1294,Products!$A$2:$A$151,Products!$B$2:$B$151,"missing product")</f>
        <v>Coca-Cola Tea 1kg</v>
      </c>
      <c r="H1294" s="16" t="str">
        <f>_xlfn.XLOOKUP(Sales_Transactions!$F1294,Table9[Product_ID],Table9[Category],"Missing Catogory")</f>
        <v>Beverages</v>
      </c>
      <c r="I1294" s="16" t="s">
        <v>221</v>
      </c>
      <c r="J1294" s="16" t="str">
        <f>_xlfn.XLOOKUP(Sales_Transactions!$I1294,Store!$A$2:$A$181,Store!$B$2:$B$181,"Missing Store")</f>
        <v>FreshMart Salem Circle</v>
      </c>
      <c r="K1294" s="16" t="str">
        <f>_xlfn.XLOOKUP(Sales_Transactions!$I1294,Store!$A$2:$A$181,Store!$D$2:$D$181,"East")</f>
        <v>South</v>
      </c>
      <c r="L1294" s="16" t="s">
        <v>333</v>
      </c>
      <c r="M1294" s="16" t="s">
        <v>6248</v>
      </c>
      <c r="N1294" s="16" t="str">
        <f>_xlfn.XLOOKUP(Sales_Transactions!$L1294,Table12[Employee_ID],Table12[Department],"Missing Department")</f>
        <v>Billing</v>
      </c>
      <c r="O1294" s="16">
        <v>1</v>
      </c>
      <c r="P1294" s="17">
        <v>139.21</v>
      </c>
      <c r="Q1294" s="16">
        <v>5</v>
      </c>
      <c r="R1294" s="17">
        <v>6.96</v>
      </c>
      <c r="S1294" s="17">
        <v>132.25</v>
      </c>
      <c r="T1294" s="17">
        <v>106.99</v>
      </c>
      <c r="U1294" s="17">
        <v>25.26</v>
      </c>
      <c r="V1294" s="16" t="s">
        <v>68</v>
      </c>
      <c r="W1294" s="16" t="s">
        <v>24</v>
      </c>
      <c r="X1294" s="16" t="s">
        <v>25</v>
      </c>
      <c r="Y1294" s="16" t="s">
        <v>138</v>
      </c>
      <c r="Z1294" s="16" t="s">
        <v>49</v>
      </c>
    </row>
    <row r="1295" spans="1:26" x14ac:dyDescent="0.3">
      <c r="A1295" s="10" t="s">
        <v>1637</v>
      </c>
      <c r="B1295" s="11">
        <v>45752</v>
      </c>
      <c r="C1295" s="12" t="s">
        <v>564</v>
      </c>
      <c r="D1295" s="12" t="str">
        <f>_xlfn.XLOOKUP(Sales_Transactions!$C1295,Customer!$A$2:$A$701,Customer!$B$2:$B$701,"Missing")</f>
        <v>Anand Subramaniam</v>
      </c>
      <c r="E1295" s="39" t="str">
        <f>_xlfn.XLOOKUP(Table14[[#This Row],[Customer_ID]],Table10[Customer_ID],Table10[Membership],"Missing Membership")</f>
        <v>Gold</v>
      </c>
      <c r="F1295" s="10" t="s">
        <v>220</v>
      </c>
      <c r="G1295" s="12" t="str">
        <f>_xlfn.XLOOKUP(Sales_Transactions!$F1295,Products!$A$2:$A$151,Products!$B$2:$B$151,"missing product")</f>
        <v>Amul Paneer 250ml</v>
      </c>
      <c r="H1295" s="12" t="str">
        <f>_xlfn.XLOOKUP(Sales_Transactions!$F1295,Table9[Product_ID],Table9[Category],"Missing Catogory")</f>
        <v>Bakery</v>
      </c>
      <c r="I1295" s="12" t="s">
        <v>390</v>
      </c>
      <c r="J1295" s="12" t="str">
        <f>_xlfn.XLOOKUP(Sales_Transactions!$I1295,Store!$A$2:$A$181,Store!$B$2:$B$181,"Missing Store")</f>
        <v>FreshMart Bengaluru Square</v>
      </c>
      <c r="K1295" s="12" t="str">
        <f>_xlfn.XLOOKUP(Sales_Transactions!$I1295,Store!$A$2:$A$181,Store!$D$2:$D$181,"East")</f>
        <v>South</v>
      </c>
      <c r="L1295" s="12" t="s">
        <v>820</v>
      </c>
      <c r="M1295" s="12" t="s">
        <v>6250</v>
      </c>
      <c r="N1295" s="12" t="str">
        <f>_xlfn.XLOOKUP(Sales_Transactions!$L1295,Table12[Employee_ID],Table12[Department],"Missing Department")</f>
        <v>Store Manager</v>
      </c>
      <c r="O1295" s="12">
        <v>3</v>
      </c>
      <c r="P1295" s="13">
        <v>349.08</v>
      </c>
      <c r="Q1295" s="12">
        <v>15</v>
      </c>
      <c r="R1295" s="13">
        <v>157.09</v>
      </c>
      <c r="S1295" s="13">
        <v>1023.67</v>
      </c>
      <c r="T1295" s="13">
        <v>615.80999999999995</v>
      </c>
      <c r="U1295" s="13">
        <v>407.86</v>
      </c>
      <c r="V1295" s="12" t="s">
        <v>68</v>
      </c>
      <c r="W1295" s="12" t="s">
        <v>24</v>
      </c>
      <c r="X1295" s="12" t="s">
        <v>25</v>
      </c>
      <c r="Y1295" s="12" t="s">
        <v>1107</v>
      </c>
      <c r="Z1295" s="12" t="s">
        <v>27</v>
      </c>
    </row>
    <row r="1296" spans="1:26" x14ac:dyDescent="0.3">
      <c r="A1296" s="14" t="s">
        <v>1665</v>
      </c>
      <c r="B1296" s="15">
        <v>45990</v>
      </c>
      <c r="C1296" s="16" t="s">
        <v>383</v>
      </c>
      <c r="D1296" s="16" t="str">
        <f>_xlfn.XLOOKUP(Sales_Transactions!$C1296,Customer!$A$2:$A$701,Customer!$B$2:$B$701,"Missing")</f>
        <v>Udhay Varma</v>
      </c>
      <c r="E1296" s="38" t="str">
        <f>_xlfn.XLOOKUP(Table14[[#This Row],[Customer_ID]],Table10[Customer_ID],Table10[Membership],"Missing Membership")</f>
        <v>Gold</v>
      </c>
      <c r="F1296" s="14" t="s">
        <v>1666</v>
      </c>
      <c r="G1296" s="16" t="str">
        <f>_xlfn.XLOOKUP(Sales_Transactions!$F1296,Products!$A$2:$A$151,Products!$B$2:$B$151,"missing product")</f>
        <v>Harpic Dishwash Combo</v>
      </c>
      <c r="H1296" s="16" t="str">
        <f>_xlfn.XLOOKUP(Sales_Transactions!$F1296,Table9[Product_ID],Table9[Category],"Missing Catogory")</f>
        <v>Cleaning</v>
      </c>
      <c r="I1296" s="16" t="s">
        <v>549</v>
      </c>
      <c r="J1296" s="16" t="str">
        <f>_xlfn.XLOOKUP(Sales_Transactions!$I1296,Store!$A$2:$A$181,Store!$B$2:$B$181,"Missing Store")</f>
        <v>FreshMart Mysuru Bypass</v>
      </c>
      <c r="K1296" s="16" t="str">
        <f>_xlfn.XLOOKUP(Sales_Transactions!$I1296,Store!$A$2:$A$181,Store!$D$2:$D$181,"East")</f>
        <v>South</v>
      </c>
      <c r="L1296" s="16" t="s">
        <v>550</v>
      </c>
      <c r="M1296" s="16" t="s">
        <v>6156</v>
      </c>
      <c r="N1296" s="16" t="str">
        <f>_xlfn.XLOOKUP(Sales_Transactions!$L1296,Table12[Employee_ID],Table12[Department],"Missing Department")</f>
        <v>Cashier</v>
      </c>
      <c r="O1296" s="16">
        <v>6</v>
      </c>
      <c r="P1296" s="17">
        <v>247.94</v>
      </c>
      <c r="Q1296" s="16">
        <v>10</v>
      </c>
      <c r="R1296" s="17">
        <v>148.76</v>
      </c>
      <c r="S1296" s="17">
        <v>1539.71</v>
      </c>
      <c r="T1296" s="17">
        <v>1116.24</v>
      </c>
      <c r="U1296" s="17">
        <v>423.47</v>
      </c>
      <c r="V1296" s="16" t="s">
        <v>68</v>
      </c>
      <c r="W1296" s="16" t="s">
        <v>24</v>
      </c>
      <c r="X1296" s="16" t="s">
        <v>25</v>
      </c>
      <c r="Y1296" s="16" t="s">
        <v>1667</v>
      </c>
      <c r="Z1296" s="16" t="s">
        <v>27</v>
      </c>
    </row>
    <row r="1297" spans="1:26" x14ac:dyDescent="0.3">
      <c r="A1297" s="10" t="s">
        <v>1687</v>
      </c>
      <c r="B1297" s="11">
        <v>45802</v>
      </c>
      <c r="C1297" s="12" t="s">
        <v>1688</v>
      </c>
      <c r="D1297" s="12" t="str">
        <f>_xlfn.XLOOKUP(Sales_Transactions!$C1297,Customer!$A$2:$A$701,Customer!$B$2:$B$701,"Missing")</f>
        <v>Ilango Achari</v>
      </c>
      <c r="E1297" s="39" t="str">
        <f>_xlfn.XLOOKUP(Table14[[#This Row],[Customer_ID]],Table10[Customer_ID],Table10[Membership],"Missing Membership")</f>
        <v>Silver</v>
      </c>
      <c r="F1297" s="10" t="s">
        <v>448</v>
      </c>
      <c r="G1297" s="12" t="str">
        <f>_xlfn.XLOOKUP(Sales_Transactions!$F1297,Products!$A$2:$A$151,Products!$B$2:$B$151,"missing product")</f>
        <v>Surf Excel Tissue Combo v2</v>
      </c>
      <c r="H1297" s="12" t="str">
        <f>_xlfn.XLOOKUP(Sales_Transactions!$F1297,Table9[Product_ID],Table9[Category],"Missing Catogory")</f>
        <v>Household</v>
      </c>
      <c r="I1297" s="12" t="s">
        <v>846</v>
      </c>
      <c r="J1297" s="12" t="str">
        <f>_xlfn.XLOOKUP(Sales_Transactions!$I1297,Store!$A$2:$A$181,Store!$B$2:$B$181,"Missing Store")</f>
        <v>FreshMart Pune Extension</v>
      </c>
      <c r="K1297" s="12" t="str">
        <f>_xlfn.XLOOKUP(Sales_Transactions!$I1297,Store!$A$2:$A$181,Store!$D$2:$D$181,"East")</f>
        <v>West</v>
      </c>
      <c r="L1297" s="12" t="s">
        <v>1689</v>
      </c>
      <c r="M1297" s="12" t="s">
        <v>4765</v>
      </c>
      <c r="N1297" s="12" t="str">
        <f>_xlfn.XLOOKUP(Sales_Transactions!$L1297,Table12[Employee_ID],Table12[Department],"Missing Department")</f>
        <v>Sales</v>
      </c>
      <c r="O1297" s="12">
        <v>3</v>
      </c>
      <c r="P1297" s="13">
        <v>395.66</v>
      </c>
      <c r="Q1297" s="12">
        <v>10</v>
      </c>
      <c r="R1297" s="13">
        <v>118.7</v>
      </c>
      <c r="S1297" s="13">
        <v>1228.52</v>
      </c>
      <c r="T1297" s="13">
        <v>960.57</v>
      </c>
      <c r="U1297" s="13">
        <v>267.95</v>
      </c>
      <c r="V1297" s="12" t="s">
        <v>68</v>
      </c>
      <c r="W1297" s="12" t="s">
        <v>24</v>
      </c>
      <c r="X1297" s="12" t="s">
        <v>25</v>
      </c>
      <c r="Y1297" s="12" t="s">
        <v>417</v>
      </c>
      <c r="Z1297" s="12" t="s">
        <v>27</v>
      </c>
    </row>
    <row r="1298" spans="1:26" x14ac:dyDescent="0.3">
      <c r="A1298" s="14" t="s">
        <v>1713</v>
      </c>
      <c r="B1298" s="15">
        <v>45941</v>
      </c>
      <c r="C1298" s="16" t="s">
        <v>140</v>
      </c>
      <c r="D1298" s="16" t="str">
        <f>_xlfn.XLOOKUP(Sales_Transactions!$C1298,Customer!$A$2:$A$701,Customer!$B$2:$B$701,"Missing")</f>
        <v>Harini Varma</v>
      </c>
      <c r="E1298" s="38" t="str">
        <f>_xlfn.XLOOKUP(Table14[[#This Row],[Customer_ID]],Table10[Customer_ID],Table10[Membership],"Missing Membership")</f>
        <v>Bronze</v>
      </c>
      <c r="F1298" s="14" t="s">
        <v>517</v>
      </c>
      <c r="G1298" s="16" t="str">
        <f>_xlfn.XLOOKUP(Sales_Transactions!$F1298,Products!$A$2:$A$151,Products!$B$2:$B$151,"missing product")</f>
        <v>Local Farm Fresh Fruits Combo v3</v>
      </c>
      <c r="H1298" s="16" t="str">
        <f>_xlfn.XLOOKUP(Sales_Transactions!$F1298,Table9[Product_ID],Table9[Category],"Missing Catogory")</f>
        <v>Fruits</v>
      </c>
      <c r="I1298" s="16" t="s">
        <v>297</v>
      </c>
      <c r="J1298" s="16" t="str">
        <f>_xlfn.XLOOKUP(Sales_Transactions!$I1298,Store!$A$2:$A$181,Store!$B$2:$B$181,"Missing Store")</f>
        <v>FreshMart Kochi Circle</v>
      </c>
      <c r="K1298" s="16" t="str">
        <f>_xlfn.XLOOKUP(Sales_Transactions!$I1298,Store!$A$2:$A$181,Store!$D$2:$D$181,"East")</f>
        <v>South</v>
      </c>
      <c r="L1298" s="16" t="s">
        <v>1714</v>
      </c>
      <c r="M1298" s="16" t="s">
        <v>5067</v>
      </c>
      <c r="N1298" s="16" t="str">
        <f>_xlfn.XLOOKUP(Sales_Transactions!$L1298,Table12[Employee_ID],Table12[Department],"Missing Department")</f>
        <v>Sales</v>
      </c>
      <c r="O1298" s="16">
        <v>2</v>
      </c>
      <c r="P1298" s="17">
        <v>404.97</v>
      </c>
      <c r="Q1298" s="16">
        <v>5</v>
      </c>
      <c r="R1298" s="17">
        <v>40.5</v>
      </c>
      <c r="S1298" s="17">
        <v>884.86</v>
      </c>
      <c r="T1298" s="17">
        <v>682.48</v>
      </c>
      <c r="U1298" s="17">
        <v>202.38</v>
      </c>
      <c r="V1298" s="16" t="s">
        <v>68</v>
      </c>
      <c r="W1298" s="16" t="s">
        <v>24</v>
      </c>
      <c r="X1298" s="16" t="s">
        <v>25</v>
      </c>
      <c r="Y1298" s="16" t="s">
        <v>1544</v>
      </c>
      <c r="Z1298" s="16" t="s">
        <v>27</v>
      </c>
    </row>
    <row r="1299" spans="1:26" x14ac:dyDescent="0.3">
      <c r="A1299" s="10" t="s">
        <v>1715</v>
      </c>
      <c r="B1299" s="11">
        <v>45955</v>
      </c>
      <c r="C1299" s="12" t="s">
        <v>43</v>
      </c>
      <c r="D1299" s="12" t="str">
        <f>_xlfn.XLOOKUP(Sales_Transactions!$C1299,Customer!$A$2:$A$701,Customer!$B$2:$B$701,"Missing")</f>
        <v>Lokesh Chandran</v>
      </c>
      <c r="E1299" s="39" t="str">
        <f>_xlfn.XLOOKUP(Table14[[#This Row],[Customer_ID]],Table10[Customer_ID],Table10[Membership],"Missing Membership")</f>
        <v>Silver</v>
      </c>
      <c r="F1299" s="10" t="s">
        <v>904</v>
      </c>
      <c r="G1299" s="12" t="str">
        <f>_xlfn.XLOOKUP(Sales_Transactions!$F1299,Products!$A$2:$A$151,Products!$B$2:$B$151,"missing product")</f>
        <v>Nestle Curd 1kg</v>
      </c>
      <c r="H1299" s="12" t="str">
        <f>_xlfn.XLOOKUP(Sales_Transactions!$F1299,Table9[Product_ID],Table9[Category],"Missing Catogory")</f>
        <v>Dairy</v>
      </c>
      <c r="I1299" s="12" t="s">
        <v>131</v>
      </c>
      <c r="J1299" s="12" t="str">
        <f>_xlfn.XLOOKUP(Sales_Transactions!$I1299,Store!$A$2:$A$181,Store!$B$2:$B$181,"Missing Store")</f>
        <v>FreshMart Ahmedabad Complex</v>
      </c>
      <c r="K1299" s="12" t="str">
        <f>_xlfn.XLOOKUP(Sales_Transactions!$I1299,Store!$A$2:$A$181,Store!$D$2:$D$181,"East")</f>
        <v>West</v>
      </c>
      <c r="L1299" s="12" t="s">
        <v>1716</v>
      </c>
      <c r="M1299" s="12" t="s">
        <v>6359</v>
      </c>
      <c r="N1299" s="12" t="str">
        <f>_xlfn.XLOOKUP(Sales_Transactions!$L1299,Table12[Employee_ID],Table12[Department],"Missing Department")</f>
        <v>Sales</v>
      </c>
      <c r="O1299" s="12">
        <v>3</v>
      </c>
      <c r="P1299" s="13">
        <v>464.41</v>
      </c>
      <c r="Q1299" s="12">
        <v>0</v>
      </c>
      <c r="R1299" s="13">
        <v>0</v>
      </c>
      <c r="S1299" s="13">
        <v>1602.21</v>
      </c>
      <c r="T1299" s="13">
        <v>1193.07</v>
      </c>
      <c r="U1299" s="13">
        <v>409.14</v>
      </c>
      <c r="V1299" s="12" t="s">
        <v>68</v>
      </c>
      <c r="W1299" s="12" t="s">
        <v>24</v>
      </c>
      <c r="X1299" s="12" t="s">
        <v>25</v>
      </c>
      <c r="Y1299" s="12" t="s">
        <v>1717</v>
      </c>
      <c r="Z1299" s="12" t="s">
        <v>27</v>
      </c>
    </row>
    <row r="1300" spans="1:26" x14ac:dyDescent="0.3">
      <c r="A1300" s="14" t="s">
        <v>1723</v>
      </c>
      <c r="B1300" s="15">
        <v>46026</v>
      </c>
      <c r="C1300" s="16" t="s">
        <v>1724</v>
      </c>
      <c r="D1300" s="16" t="str">
        <f>_xlfn.XLOOKUP(Sales_Transactions!$C1300,Customer!$A$2:$A$701,Customer!$B$2:$B$701,"Missing")</f>
        <v>Sudha Prabhu</v>
      </c>
      <c r="E1300" s="38" t="str">
        <f>_xlfn.XLOOKUP(Table14[[#This Row],[Customer_ID]],Table10[Customer_ID],Table10[Membership],"Missing Membership")</f>
        <v>Bronze</v>
      </c>
      <c r="F1300" s="14" t="s">
        <v>604</v>
      </c>
      <c r="G1300" s="16" t="str">
        <f>_xlfn.XLOOKUP(Sales_Transactions!$F1300,Products!$A$2:$A$151,Products!$B$2:$B$151,"missing product")</f>
        <v>Organic Fresh Fresh Vegetables 200g</v>
      </c>
      <c r="H1300" s="16" t="str">
        <f>_xlfn.XLOOKUP(Sales_Transactions!$F1300,Table9[Product_ID],Table9[Category],"Missing Catogory")</f>
        <v>Vegetables</v>
      </c>
      <c r="I1300" s="16" t="s">
        <v>622</v>
      </c>
      <c r="J1300" s="16" t="str">
        <f>_xlfn.XLOOKUP(Sales_Transactions!$I1300,Store!$A$2:$A$181,Store!$B$2:$B$181,"Missing Store")</f>
        <v>FreshMart Mysuru Arcade</v>
      </c>
      <c r="K1300" s="16" t="str">
        <f>_xlfn.XLOOKUP(Sales_Transactions!$I1300,Store!$A$2:$A$181,Store!$D$2:$D$181,"East")</f>
        <v>South</v>
      </c>
      <c r="L1300" s="16" t="s">
        <v>1124</v>
      </c>
      <c r="M1300" s="16" t="s">
        <v>6193</v>
      </c>
      <c r="N1300" s="16" t="str">
        <f>_xlfn.XLOOKUP(Sales_Transactions!$L1300,Table12[Employee_ID],Table12[Department],"Missing Department")</f>
        <v>Sales</v>
      </c>
      <c r="O1300" s="16">
        <v>2</v>
      </c>
      <c r="P1300" s="17">
        <v>75.680000000000007</v>
      </c>
      <c r="Q1300" s="16">
        <v>20</v>
      </c>
      <c r="R1300" s="17">
        <v>30.27</v>
      </c>
      <c r="S1300" s="17">
        <v>139.25</v>
      </c>
      <c r="T1300" s="17">
        <v>124.28</v>
      </c>
      <c r="U1300" s="17">
        <v>14.97</v>
      </c>
      <c r="V1300" s="16" t="s">
        <v>68</v>
      </c>
      <c r="W1300" s="16" t="s">
        <v>24</v>
      </c>
      <c r="X1300" s="16" t="s">
        <v>25</v>
      </c>
      <c r="Y1300" s="16" t="s">
        <v>1725</v>
      </c>
      <c r="Z1300" s="16" t="s">
        <v>27</v>
      </c>
    </row>
    <row r="1301" spans="1:26" x14ac:dyDescent="0.3">
      <c r="A1301" s="10" t="s">
        <v>1752</v>
      </c>
      <c r="B1301" s="11">
        <v>45803</v>
      </c>
      <c r="C1301" s="12" t="s">
        <v>1753</v>
      </c>
      <c r="D1301" s="12" t="str">
        <f>_xlfn.XLOOKUP(Sales_Transactions!$C1301,Customer!$A$2:$A$701,Customer!$B$2:$B$701,"Missing")</f>
        <v>Raghav Naicker</v>
      </c>
      <c r="E1301" s="39" t="str">
        <f>_xlfn.XLOOKUP(Table14[[#This Row],[Customer_ID]],Table10[Customer_ID],Table10[Membership],"Missing Membership")</f>
        <v>Silver</v>
      </c>
      <c r="F1301" s="10" t="s">
        <v>220</v>
      </c>
      <c r="G1301" s="12" t="str">
        <f>_xlfn.XLOOKUP(Sales_Transactions!$F1301,Products!$A$2:$A$151,Products!$B$2:$B$151,"missing product")</f>
        <v>Amul Paneer 250ml</v>
      </c>
      <c r="H1301" s="12" t="str">
        <f>_xlfn.XLOOKUP(Sales_Transactions!$F1301,Table9[Product_ID],Table9[Category],"Missing Catogory")</f>
        <v>Bakery</v>
      </c>
      <c r="I1301" s="12" t="s">
        <v>72</v>
      </c>
      <c r="J1301" s="12" t="str">
        <f>_xlfn.XLOOKUP(Sales_Transactions!$I1301,Store!$A$2:$A$181,Store!$B$2:$B$181,"Missing Store")</f>
        <v>FreshMart Hyderabad Heights</v>
      </c>
      <c r="K1301" s="12" t="str">
        <f>_xlfn.XLOOKUP(Sales_Transactions!$I1301,Store!$A$2:$A$181,Store!$D$2:$D$181,"East")</f>
        <v>South</v>
      </c>
      <c r="L1301" s="12" t="s">
        <v>73</v>
      </c>
      <c r="M1301" s="12" t="s">
        <v>6348</v>
      </c>
      <c r="N1301" s="12" t="str">
        <f>_xlfn.XLOOKUP(Sales_Transactions!$L1301,Table12[Employee_ID],Table12[Department],"Missing Department")</f>
        <v>Store Manager</v>
      </c>
      <c r="O1301" s="12">
        <v>4</v>
      </c>
      <c r="P1301" s="13">
        <v>332.74</v>
      </c>
      <c r="Q1301" s="12">
        <v>0</v>
      </c>
      <c r="R1301" s="13">
        <v>0</v>
      </c>
      <c r="S1301" s="13">
        <v>1330.96</v>
      </c>
      <c r="T1301" s="13">
        <v>821.08</v>
      </c>
      <c r="U1301" s="13">
        <v>509.88</v>
      </c>
      <c r="V1301" s="12" t="s">
        <v>68</v>
      </c>
      <c r="W1301" s="12" t="s">
        <v>24</v>
      </c>
      <c r="X1301" s="12" t="s">
        <v>25</v>
      </c>
      <c r="Y1301" s="12" t="s">
        <v>466</v>
      </c>
      <c r="Z1301" s="12" t="s">
        <v>49</v>
      </c>
    </row>
    <row r="1302" spans="1:26" x14ac:dyDescent="0.3">
      <c r="A1302" s="14" t="s">
        <v>1758</v>
      </c>
      <c r="B1302" s="15">
        <v>46110</v>
      </c>
      <c r="C1302" s="16" t="s">
        <v>457</v>
      </c>
      <c r="D1302" s="16" t="str">
        <f>_xlfn.XLOOKUP(Sales_Transactions!$C1302,Customer!$A$2:$A$701,Customer!$B$2:$B$701,"Missing")</f>
        <v>Vasanthi Raj</v>
      </c>
      <c r="E1302" s="38" t="str">
        <f>_xlfn.XLOOKUP(Table14[[#This Row],[Customer_ID]],Table10[Customer_ID],Table10[Membership],"Missing Membership")</f>
        <v>Silver</v>
      </c>
      <c r="F1302" s="14" t="s">
        <v>1193</v>
      </c>
      <c r="G1302" s="16" t="str">
        <f>_xlfn.XLOOKUP(Sales_Transactions!$F1302,Products!$A$2:$A$151,Products!$B$2:$B$151,"missing product")</f>
        <v>Idhayam Groundnut Oil 2kg</v>
      </c>
      <c r="H1302" s="16" t="str">
        <f>_xlfn.XLOOKUP(Sales_Transactions!$F1302,Table9[Product_ID],Table9[Category],"Missing Catogory")</f>
        <v>Oil</v>
      </c>
      <c r="I1302" s="16" t="s">
        <v>1371</v>
      </c>
      <c r="J1302" s="16" t="str">
        <f>_xlfn.XLOOKUP(Sales_Transactions!$I1302,Store!$A$2:$A$181,Store!$B$2:$B$181,"Missing Store")</f>
        <v>FreshMart Hyderabad Colony</v>
      </c>
      <c r="K1302" s="16" t="str">
        <f>_xlfn.XLOOKUP(Sales_Transactions!$I1302,Store!$A$2:$A$181,Store!$D$2:$D$181,"East")</f>
        <v>South</v>
      </c>
      <c r="L1302" s="16" t="s">
        <v>1372</v>
      </c>
      <c r="M1302" s="16" t="s">
        <v>6354</v>
      </c>
      <c r="N1302" s="16" t="str">
        <f>_xlfn.XLOOKUP(Sales_Transactions!$L1302,Table12[Employee_ID],Table12[Department],"Missing Department")</f>
        <v>Sales</v>
      </c>
      <c r="O1302" s="16">
        <v>3</v>
      </c>
      <c r="P1302" s="17">
        <v>109.69</v>
      </c>
      <c r="Q1302" s="16">
        <v>10</v>
      </c>
      <c r="R1302" s="17">
        <v>32.909999999999997</v>
      </c>
      <c r="S1302" s="17">
        <v>340.58</v>
      </c>
      <c r="T1302" s="17">
        <v>278.88</v>
      </c>
      <c r="U1302" s="17">
        <v>61.7</v>
      </c>
      <c r="V1302" s="16" t="s">
        <v>68</v>
      </c>
      <c r="W1302" s="16" t="s">
        <v>24</v>
      </c>
      <c r="X1302" s="16" t="s">
        <v>55</v>
      </c>
      <c r="Y1302" s="16" t="s">
        <v>305</v>
      </c>
      <c r="Z1302" s="16" t="s">
        <v>27</v>
      </c>
    </row>
    <row r="1303" spans="1:26" x14ac:dyDescent="0.3">
      <c r="A1303" s="10" t="s">
        <v>1765</v>
      </c>
      <c r="B1303" s="11">
        <v>45975</v>
      </c>
      <c r="C1303" s="12" t="s">
        <v>1766</v>
      </c>
      <c r="D1303" s="12" t="str">
        <f>_xlfn.XLOOKUP(Sales_Transactions!$C1303,Customer!$A$2:$A$701,Customer!$B$2:$B$701,"Missing")</f>
        <v>Aishwarya Gounder</v>
      </c>
      <c r="E1303" s="39" t="str">
        <f>_xlfn.XLOOKUP(Table14[[#This Row],[Customer_ID]],Table10[Customer_ID],Table10[Membership],"Missing Membership")</f>
        <v>Silver</v>
      </c>
      <c r="F1303" s="10" t="s">
        <v>431</v>
      </c>
      <c r="G1303" s="12" t="str">
        <f>_xlfn.XLOOKUP(Sales_Transactions!$F1303,Products!$A$2:$A$151,Products!$B$2:$B$151,"missing product")</f>
        <v>Organic Fresh Fresh Fruits 500g</v>
      </c>
      <c r="H1303" s="12" t="str">
        <f>_xlfn.XLOOKUP(Sales_Transactions!$F1303,Table9[Product_ID],Table9[Category],"Missing Catogory")</f>
        <v>Fruits</v>
      </c>
      <c r="I1303" s="12" t="s">
        <v>549</v>
      </c>
      <c r="J1303" s="12" t="str">
        <f>_xlfn.XLOOKUP(Sales_Transactions!$I1303,Store!$A$2:$A$181,Store!$B$2:$B$181,"Missing Store")</f>
        <v>FreshMart Mysuru Bypass</v>
      </c>
      <c r="K1303" s="12" t="str">
        <f>_xlfn.XLOOKUP(Sales_Transactions!$I1303,Store!$A$2:$A$181,Store!$D$2:$D$181,"East")</f>
        <v>South</v>
      </c>
      <c r="L1303" s="12" t="s">
        <v>1442</v>
      </c>
      <c r="M1303" s="12" t="s">
        <v>6301</v>
      </c>
      <c r="N1303" s="12" t="str">
        <f>_xlfn.XLOOKUP(Sales_Transactions!$L1303,Table12[Employee_ID],Table12[Department],"Missing Department")</f>
        <v>Operations</v>
      </c>
      <c r="O1303" s="12">
        <v>2</v>
      </c>
      <c r="P1303" s="13">
        <v>305.67</v>
      </c>
      <c r="Q1303" s="12">
        <v>0</v>
      </c>
      <c r="R1303" s="13">
        <v>0</v>
      </c>
      <c r="S1303" s="13">
        <v>611.34</v>
      </c>
      <c r="T1303" s="13">
        <v>502.84</v>
      </c>
      <c r="U1303" s="13">
        <v>108.5</v>
      </c>
      <c r="V1303" s="12" t="s">
        <v>68</v>
      </c>
      <c r="W1303" s="12" t="s">
        <v>24</v>
      </c>
      <c r="X1303" s="12" t="s">
        <v>25</v>
      </c>
      <c r="Y1303" s="12" t="s">
        <v>1274</v>
      </c>
      <c r="Z1303" s="12" t="s">
        <v>49</v>
      </c>
    </row>
    <row r="1304" spans="1:26" x14ac:dyDescent="0.3">
      <c r="A1304" s="14" t="s">
        <v>1815</v>
      </c>
      <c r="B1304" s="15">
        <v>45938</v>
      </c>
      <c r="C1304" s="16" t="s">
        <v>404</v>
      </c>
      <c r="D1304" s="16" t="str">
        <f>_xlfn.XLOOKUP(Sales_Transactions!$C1304,Customer!$A$2:$A$701,Customer!$B$2:$B$701,"Missing")</f>
        <v>Vijay Krishnan</v>
      </c>
      <c r="E1304" s="38" t="str">
        <f>_xlfn.XLOOKUP(Table14[[#This Row],[Customer_ID]],Table10[Customer_ID],Table10[Membership],"Missing Membership")</f>
        <v>Bronze</v>
      </c>
      <c r="F1304" s="14" t="s">
        <v>502</v>
      </c>
      <c r="G1304" s="16" t="str">
        <f>_xlfn.XLOOKUP(Sales_Transactions!$F1304,Products!$A$2:$A$151,Products!$B$2:$B$151,"missing product")</f>
        <v>Coca-Cola Coffee 500g</v>
      </c>
      <c r="H1304" s="16" t="str">
        <f>_xlfn.XLOOKUP(Sales_Transactions!$F1304,Table9[Product_ID],Table9[Category],"Missing Catogory")</f>
        <v>Beverages</v>
      </c>
      <c r="I1304" s="16" t="s">
        <v>1816</v>
      </c>
      <c r="J1304" s="16" t="str">
        <f>_xlfn.XLOOKUP(Sales_Transactions!$I1304,Store!$A$2:$A$181,Store!$B$2:$B$181,"Missing Store")</f>
        <v>FreshMart Lucknow Junction</v>
      </c>
      <c r="K1304" s="16" t="str">
        <f>_xlfn.XLOOKUP(Sales_Transactions!$I1304,Store!$A$2:$A$181,Store!$D$2:$D$181,"East")</f>
        <v>North</v>
      </c>
      <c r="L1304" s="16" t="s">
        <v>1289</v>
      </c>
      <c r="M1304" s="16" t="s">
        <v>5594</v>
      </c>
      <c r="N1304" s="16" t="str">
        <f>_xlfn.XLOOKUP(Sales_Transactions!$L1304,Table12[Employee_ID],Table12[Department],"Missing Department")</f>
        <v>Cashier</v>
      </c>
      <c r="O1304" s="16">
        <v>3</v>
      </c>
      <c r="P1304" s="17">
        <v>503.36</v>
      </c>
      <c r="Q1304" s="16">
        <v>20</v>
      </c>
      <c r="R1304" s="17">
        <v>302.02</v>
      </c>
      <c r="S1304" s="17">
        <v>1208.06</v>
      </c>
      <c r="T1304" s="17">
        <v>1169.4000000000001</v>
      </c>
      <c r="U1304" s="17">
        <v>38.659999999999997</v>
      </c>
      <c r="V1304" s="16" t="s">
        <v>68</v>
      </c>
      <c r="W1304" s="16" t="s">
        <v>24</v>
      </c>
      <c r="X1304" s="16" t="s">
        <v>33</v>
      </c>
      <c r="Y1304" s="16" t="s">
        <v>1817</v>
      </c>
      <c r="Z1304" s="16" t="s">
        <v>49</v>
      </c>
    </row>
    <row r="1305" spans="1:26" x14ac:dyDescent="0.3">
      <c r="A1305" s="10" t="s">
        <v>1823</v>
      </c>
      <c r="B1305" s="11">
        <v>46069</v>
      </c>
      <c r="C1305" s="12" t="s">
        <v>1824</v>
      </c>
      <c r="D1305" s="12" t="str">
        <f>_xlfn.XLOOKUP(Sales_Transactions!$C1305,Customer!$A$2:$A$701,Customer!$B$2:$B$701,"Missing")</f>
        <v>Deepa Chettiar</v>
      </c>
      <c r="E1305" s="39" t="str">
        <f>_xlfn.XLOOKUP(Table14[[#This Row],[Customer_ID]],Table10[Customer_ID],Table10[Membership],"Missing Membership")</f>
        <v>Silver</v>
      </c>
      <c r="F1305" s="10" t="s">
        <v>231</v>
      </c>
      <c r="G1305" s="12" t="str">
        <f>_xlfn.XLOOKUP(Sales_Transactions!$F1305,Products!$A$2:$A$151,Products!$B$2:$B$151,"missing product")</f>
        <v>Cadbury Chips 1kg</v>
      </c>
      <c r="H1305" s="12" t="str">
        <f>_xlfn.XLOOKUP(Sales_Transactions!$F1305,Table9[Product_ID],Table9[Category],"Missing Catogory")</f>
        <v>Snacks</v>
      </c>
      <c r="I1305" s="12" t="s">
        <v>566</v>
      </c>
      <c r="J1305" s="12" t="str">
        <f>_xlfn.XLOOKUP(Sales_Transactions!$I1305,Store!$A$2:$A$181,Store!$B$2:$B$181,"Missing Store")</f>
        <v>FreshMart Hyderabad Extension</v>
      </c>
      <c r="K1305" s="12" t="str">
        <f>_xlfn.XLOOKUP(Sales_Transactions!$I1305,Store!$A$2:$A$181,Store!$D$2:$D$181,"East")</f>
        <v>South</v>
      </c>
      <c r="L1305" s="12" t="s">
        <v>1825</v>
      </c>
      <c r="M1305" s="12" t="s">
        <v>6393</v>
      </c>
      <c r="N1305" s="12" t="str">
        <f>_xlfn.XLOOKUP(Sales_Transactions!$L1305,Table12[Employee_ID],Table12[Department],"Missing Department")</f>
        <v>Billing</v>
      </c>
      <c r="O1305" s="12">
        <v>4</v>
      </c>
      <c r="P1305" s="13">
        <v>418.79</v>
      </c>
      <c r="Q1305" s="12">
        <v>5</v>
      </c>
      <c r="R1305" s="13">
        <v>83.76</v>
      </c>
      <c r="S1305" s="13">
        <v>1591.4</v>
      </c>
      <c r="T1305" s="13">
        <v>1235.76</v>
      </c>
      <c r="U1305" s="13">
        <v>355.64</v>
      </c>
      <c r="V1305" s="12" t="s">
        <v>68</v>
      </c>
      <c r="W1305" s="12" t="s">
        <v>24</v>
      </c>
      <c r="X1305" s="12" t="s">
        <v>25</v>
      </c>
      <c r="Y1305" s="12" t="s">
        <v>1210</v>
      </c>
      <c r="Z1305" s="12" t="s">
        <v>49</v>
      </c>
    </row>
    <row r="1306" spans="1:26" x14ac:dyDescent="0.3">
      <c r="A1306" s="14" t="s">
        <v>1832</v>
      </c>
      <c r="B1306" s="15">
        <v>45949</v>
      </c>
      <c r="C1306" s="16" t="s">
        <v>579</v>
      </c>
      <c r="D1306" s="16" t="str">
        <f>_xlfn.XLOOKUP(Sales_Transactions!$C1306,Customer!$A$2:$A$701,Customer!$B$2:$B$701,"Missing")</f>
        <v>Usha Raj</v>
      </c>
      <c r="E1306" s="38" t="str">
        <f>_xlfn.XLOOKUP(Table14[[#This Row],[Customer_ID]],Table10[Customer_ID],Table10[Membership],"Missing Membership")</f>
        <v>Gold</v>
      </c>
      <c r="F1306" s="14" t="s">
        <v>679</v>
      </c>
      <c r="G1306" s="16" t="str">
        <f>_xlfn.XLOOKUP(Sales_Transactions!$F1306,Products!$A$2:$A$151,Products!$B$2:$B$151,"missing product")</f>
        <v>Aachi Ponni Rice 1kg</v>
      </c>
      <c r="H1306" s="16" t="str">
        <f>_xlfn.XLOOKUP(Sales_Transactions!$F1306,Table9[Product_ID],Table9[Category],"Missing Catogory")</f>
        <v>Rice</v>
      </c>
      <c r="I1306" s="16" t="s">
        <v>1063</v>
      </c>
      <c r="J1306" s="16" t="str">
        <f>_xlfn.XLOOKUP(Sales_Transactions!$I1306,Store!$A$2:$A$181,Store!$B$2:$B$181,"Missing Store")</f>
        <v>FreshMart Salem Complex</v>
      </c>
      <c r="K1306" s="16" t="str">
        <f>_xlfn.XLOOKUP(Sales_Transactions!$I1306,Store!$A$2:$A$181,Store!$D$2:$D$181,"East")</f>
        <v>South</v>
      </c>
      <c r="L1306" s="16" t="s">
        <v>1064</v>
      </c>
      <c r="M1306" s="16" t="s">
        <v>6322</v>
      </c>
      <c r="N1306" s="16" t="str">
        <f>_xlfn.XLOOKUP(Sales_Transactions!$L1306,Table12[Employee_ID],Table12[Department],"Missing Department")</f>
        <v>Sales</v>
      </c>
      <c r="O1306" s="16">
        <v>6</v>
      </c>
      <c r="P1306" s="17">
        <v>162.63</v>
      </c>
      <c r="Q1306" s="16">
        <v>0</v>
      </c>
      <c r="R1306" s="17">
        <v>0</v>
      </c>
      <c r="S1306" s="17">
        <v>1122.1500000000001</v>
      </c>
      <c r="T1306" s="17">
        <v>827.7</v>
      </c>
      <c r="U1306" s="17">
        <v>294.45</v>
      </c>
      <c r="V1306" s="16" t="s">
        <v>68</v>
      </c>
      <c r="W1306" s="16" t="s">
        <v>24</v>
      </c>
      <c r="X1306" s="16" t="s">
        <v>25</v>
      </c>
      <c r="Y1306" s="16" t="s">
        <v>1833</v>
      </c>
      <c r="Z1306" s="16" t="s">
        <v>27</v>
      </c>
    </row>
    <row r="1307" spans="1:26" x14ac:dyDescent="0.3">
      <c r="A1307" s="10" t="s">
        <v>1834</v>
      </c>
      <c r="B1307" s="11">
        <v>45928</v>
      </c>
      <c r="C1307" s="12" t="s">
        <v>1579</v>
      </c>
      <c r="D1307" s="12" t="str">
        <f>_xlfn.XLOOKUP(Sales_Transactions!$C1307,Customer!$A$2:$A$701,Customer!$B$2:$B$701,"Missing")</f>
        <v>Balaji Krishnan</v>
      </c>
      <c r="E1307" s="39" t="str">
        <f>_xlfn.XLOOKUP(Table14[[#This Row],[Customer_ID]],Table10[Customer_ID],Table10[Membership],"Missing Membership")</f>
        <v>Bronze</v>
      </c>
      <c r="F1307" s="10" t="s">
        <v>384</v>
      </c>
      <c r="G1307" s="12" t="str">
        <f>_xlfn.XLOOKUP(Sales_Transactions!$F1307,Products!$A$2:$A$151,Products!$B$2:$B$151,"missing product")</f>
        <v>Local Farm Fresh Fruits 1kg</v>
      </c>
      <c r="H1307" s="12" t="str">
        <f>_xlfn.XLOOKUP(Sales_Transactions!$F1307,Table9[Product_ID],Table9[Category],"Missing Catogory")</f>
        <v>Fruits</v>
      </c>
      <c r="I1307" s="12" t="s">
        <v>343</v>
      </c>
      <c r="J1307" s="12" t="str">
        <f>_xlfn.XLOOKUP(Sales_Transactions!$I1307,Store!$A$2:$A$181,Store!$B$2:$B$181,"Missing Store")</f>
        <v>FreshMart Mysuru Junction</v>
      </c>
      <c r="K1307" s="12" t="str">
        <f>_xlfn.XLOOKUP(Sales_Transactions!$I1307,Store!$A$2:$A$181,Store!$D$2:$D$181,"East")</f>
        <v>South</v>
      </c>
      <c r="L1307" s="12" t="s">
        <v>344</v>
      </c>
      <c r="M1307" s="12" t="s">
        <v>6340</v>
      </c>
      <c r="N1307" s="12" t="str">
        <f>_xlfn.XLOOKUP(Sales_Transactions!$L1307,Table12[Employee_ID],Table12[Department],"Missing Department")</f>
        <v>Operations</v>
      </c>
      <c r="O1307" s="12">
        <v>2</v>
      </c>
      <c r="P1307" s="13">
        <v>389.61</v>
      </c>
      <c r="Q1307" s="12">
        <v>10</v>
      </c>
      <c r="R1307" s="13">
        <v>77.92</v>
      </c>
      <c r="S1307" s="13">
        <v>806.5</v>
      </c>
      <c r="T1307" s="13">
        <v>672.14</v>
      </c>
      <c r="U1307" s="13">
        <v>134.36000000000001</v>
      </c>
      <c r="V1307" s="12" t="s">
        <v>68</v>
      </c>
      <c r="W1307" s="12" t="s">
        <v>24</v>
      </c>
      <c r="X1307" s="12" t="s">
        <v>25</v>
      </c>
      <c r="Y1307" s="12" t="s">
        <v>1835</v>
      </c>
      <c r="Z1307" s="12" t="s">
        <v>27</v>
      </c>
    </row>
    <row r="1308" spans="1:26" x14ac:dyDescent="0.3">
      <c r="A1308" s="14" t="s">
        <v>1841</v>
      </c>
      <c r="B1308" s="15">
        <v>46109</v>
      </c>
      <c r="C1308" s="16" t="s">
        <v>1311</v>
      </c>
      <c r="D1308" s="16" t="str">
        <f>_xlfn.XLOOKUP(Sales_Transactions!$C1308,Customer!$A$2:$A$701,Customer!$B$2:$B$701,"Missing")</f>
        <v>Deepa Devi</v>
      </c>
      <c r="E1308" s="38" t="str">
        <f>_xlfn.XLOOKUP(Table14[[#This Row],[Customer_ID]],Table10[Customer_ID],Table10[Membership],"Missing Membership")</f>
        <v>Bronze</v>
      </c>
      <c r="F1308" s="14" t="s">
        <v>665</v>
      </c>
      <c r="G1308" s="16" t="str">
        <f>_xlfn.XLOOKUP(Sales_Transactions!$F1308,Products!$A$2:$A$151,Products!$B$2:$B$151,"missing product")</f>
        <v>Aachi Ponni Rice 500g</v>
      </c>
      <c r="H1308" s="16" t="str">
        <f>_xlfn.XLOOKUP(Sales_Transactions!$F1308,Table9[Product_ID],Table9[Category],"Missing Catogory")</f>
        <v>Rice</v>
      </c>
      <c r="I1308" s="16" t="s">
        <v>1246</v>
      </c>
      <c r="J1308" s="16" t="str">
        <f>_xlfn.XLOOKUP(Sales_Transactions!$I1308,Store!$A$2:$A$181,Store!$B$2:$B$181,"Missing Store")</f>
        <v>FreshMart Bengaluru Junction</v>
      </c>
      <c r="K1308" s="16" t="str">
        <f>_xlfn.XLOOKUP(Sales_Transactions!$I1308,Store!$A$2:$A$181,Store!$D$2:$D$181,"East")</f>
        <v>South</v>
      </c>
      <c r="L1308" s="16" t="s">
        <v>1247</v>
      </c>
      <c r="M1308" s="16" t="s">
        <v>5199</v>
      </c>
      <c r="N1308" s="16" t="str">
        <f>_xlfn.XLOOKUP(Sales_Transactions!$L1308,Table12[Employee_ID],Table12[Department],"Missing Department")</f>
        <v>Sales</v>
      </c>
      <c r="O1308" s="16">
        <v>3</v>
      </c>
      <c r="P1308" s="17">
        <v>372.61</v>
      </c>
      <c r="Q1308" s="16">
        <v>0</v>
      </c>
      <c r="R1308" s="17">
        <v>0</v>
      </c>
      <c r="S1308" s="17">
        <v>1285.5</v>
      </c>
      <c r="T1308" s="17">
        <v>959.73</v>
      </c>
      <c r="U1308" s="17">
        <v>325.77</v>
      </c>
      <c r="V1308" s="16" t="s">
        <v>68</v>
      </c>
      <c r="W1308" s="16" t="s">
        <v>24</v>
      </c>
      <c r="X1308" s="16" t="s">
        <v>25</v>
      </c>
      <c r="Y1308" s="16" t="s">
        <v>1842</v>
      </c>
      <c r="Z1308" s="16" t="s">
        <v>27</v>
      </c>
    </row>
    <row r="1309" spans="1:26" x14ac:dyDescent="0.3">
      <c r="A1309" s="10" t="s">
        <v>1843</v>
      </c>
      <c r="B1309" s="11">
        <v>45951</v>
      </c>
      <c r="C1309" s="12" t="s">
        <v>1844</v>
      </c>
      <c r="D1309" s="12" t="str">
        <f>_xlfn.XLOOKUP(Sales_Transactions!$C1309,Customer!$A$2:$A$701,Customer!$B$2:$B$701,"Missing")</f>
        <v>Banu Sekar</v>
      </c>
      <c r="E1309" s="39" t="str">
        <f>_xlfn.XLOOKUP(Table14[[#This Row],[Customer_ID]],Table10[Customer_ID],Table10[Membership],"Missing Membership")</f>
        <v>Silver</v>
      </c>
      <c r="F1309" s="10" t="s">
        <v>314</v>
      </c>
      <c r="G1309" s="12" t="str">
        <f>_xlfn.XLOOKUP(Sales_Transactions!$F1309,Products!$A$2:$A$151,Products!$B$2:$B$151,"missing product")</f>
        <v>Nescafe Coffee 1kg</v>
      </c>
      <c r="H1309" s="12" t="str">
        <f>_xlfn.XLOOKUP(Sales_Transactions!$F1309,Table9[Product_ID],Table9[Category],"Missing Catogory")</f>
        <v>Beverages</v>
      </c>
      <c r="I1309" s="12" t="s">
        <v>390</v>
      </c>
      <c r="J1309" s="12" t="str">
        <f>_xlfn.XLOOKUP(Sales_Transactions!$I1309,Store!$A$2:$A$181,Store!$B$2:$B$181,"Missing Store")</f>
        <v>FreshMart Bengaluru Square</v>
      </c>
      <c r="K1309" s="12" t="str">
        <f>_xlfn.XLOOKUP(Sales_Transactions!$I1309,Store!$A$2:$A$181,Store!$D$2:$D$181,"East")</f>
        <v>South</v>
      </c>
      <c r="L1309" s="12" t="s">
        <v>239</v>
      </c>
      <c r="M1309" s="12" t="s">
        <v>6235</v>
      </c>
      <c r="N1309" s="12" t="str">
        <f>_xlfn.XLOOKUP(Sales_Transactions!$L1309,Table12[Employee_ID],Table12[Department],"Missing Department")</f>
        <v>Sales</v>
      </c>
      <c r="O1309" s="12">
        <v>5</v>
      </c>
      <c r="P1309" s="13">
        <v>329.69</v>
      </c>
      <c r="Q1309" s="12">
        <v>20</v>
      </c>
      <c r="R1309" s="13">
        <v>329.69</v>
      </c>
      <c r="S1309" s="13">
        <v>1318.76</v>
      </c>
      <c r="T1309" s="13">
        <v>1236.25</v>
      </c>
      <c r="U1309" s="13">
        <v>82.51</v>
      </c>
      <c r="V1309" s="12" t="s">
        <v>68</v>
      </c>
      <c r="W1309" s="12" t="s">
        <v>24</v>
      </c>
      <c r="X1309" s="12" t="s">
        <v>55</v>
      </c>
      <c r="Y1309" s="12" t="s">
        <v>1206</v>
      </c>
      <c r="Z1309" s="12" t="s">
        <v>49</v>
      </c>
    </row>
    <row r="1310" spans="1:26" x14ac:dyDescent="0.3">
      <c r="A1310" s="14" t="s">
        <v>1858</v>
      </c>
      <c r="B1310" s="15">
        <v>45948</v>
      </c>
      <c r="C1310" s="16" t="s">
        <v>1859</v>
      </c>
      <c r="D1310" s="16" t="str">
        <f>_xlfn.XLOOKUP(Sales_Transactions!$C1310,Customer!$A$2:$A$701,Customer!$B$2:$B$701,"Missing")</f>
        <v>Elango Devi</v>
      </c>
      <c r="E1310" s="38" t="str">
        <f>_xlfn.XLOOKUP(Table14[[#This Row],[Customer_ID]],Table10[Customer_ID],Table10[Membership],"Missing Membership")</f>
        <v>Bronze</v>
      </c>
      <c r="F1310" s="14" t="s">
        <v>855</v>
      </c>
      <c r="G1310" s="16" t="str">
        <f>_xlfn.XLOOKUP(Sales_Transactions!$F1310,Products!$A$2:$A$151,Products!$B$2:$B$151,"missing product")</f>
        <v>Vim Kitchenware 1kg</v>
      </c>
      <c r="H1310" s="16" t="str">
        <f>_xlfn.XLOOKUP(Sales_Transactions!$F1310,Table9[Product_ID],Table9[Category],"Missing Catogory")</f>
        <v>Household</v>
      </c>
      <c r="I1310" s="16" t="s">
        <v>148</v>
      </c>
      <c r="J1310" s="16" t="str">
        <f>_xlfn.XLOOKUP(Sales_Transactions!$I1310,Store!$A$2:$A$181,Store!$B$2:$B$181,"Missing Store")</f>
        <v>FreshMart Tiruppur Heights</v>
      </c>
      <c r="K1310" s="16" t="str">
        <f>_xlfn.XLOOKUP(Sales_Transactions!$I1310,Store!$A$2:$A$181,Store!$D$2:$D$181,"East")</f>
        <v>South</v>
      </c>
      <c r="L1310" s="16" t="s">
        <v>361</v>
      </c>
      <c r="M1310" s="16" t="s">
        <v>6275</v>
      </c>
      <c r="N1310" s="16" t="str">
        <f>_xlfn.XLOOKUP(Sales_Transactions!$L1310,Table12[Employee_ID],Table12[Department],"Missing Department")</f>
        <v>HR</v>
      </c>
      <c r="O1310" s="16">
        <v>3</v>
      </c>
      <c r="P1310" s="17">
        <v>275.70999999999998</v>
      </c>
      <c r="Q1310" s="16">
        <v>15</v>
      </c>
      <c r="R1310" s="17">
        <v>124.07</v>
      </c>
      <c r="S1310" s="17">
        <v>808.52</v>
      </c>
      <c r="T1310" s="17">
        <v>618.9</v>
      </c>
      <c r="U1310" s="17">
        <v>189.62</v>
      </c>
      <c r="V1310" s="16" t="s">
        <v>68</v>
      </c>
      <c r="W1310" s="16" t="s">
        <v>24</v>
      </c>
      <c r="X1310" s="16" t="s">
        <v>25</v>
      </c>
      <c r="Y1310" s="16" t="s">
        <v>585</v>
      </c>
      <c r="Z1310" s="16" t="s">
        <v>27</v>
      </c>
    </row>
    <row r="1311" spans="1:26" x14ac:dyDescent="0.3">
      <c r="A1311" s="10" t="s">
        <v>1883</v>
      </c>
      <c r="B1311" s="11">
        <v>45832</v>
      </c>
      <c r="C1311" s="12" t="s">
        <v>1884</v>
      </c>
      <c r="D1311" s="12" t="str">
        <f>_xlfn.XLOOKUP(Sales_Transactions!$C1311,Customer!$A$2:$A$701,Customer!$B$2:$B$701,"Missing")</f>
        <v>Revathi Gounder</v>
      </c>
      <c r="E1311" s="39" t="str">
        <f>_xlfn.XLOOKUP(Table14[[#This Row],[Customer_ID]],Table10[Customer_ID],Table10[Membership],"Missing Membership")</f>
        <v>Bronze</v>
      </c>
      <c r="F1311" s="10" t="s">
        <v>731</v>
      </c>
      <c r="G1311" s="12" t="str">
        <f>_xlfn.XLOOKUP(Sales_Transactions!$F1311,Products!$A$2:$A$151,Products!$B$2:$B$151,"missing product")</f>
        <v>Harvest Gold Buns 200g</v>
      </c>
      <c r="H1311" s="12" t="str">
        <f>_xlfn.XLOOKUP(Sales_Transactions!$F1311,Table9[Product_ID],Table9[Category],"Missing Catogory")</f>
        <v>Bakery</v>
      </c>
      <c r="I1311" s="12" t="s">
        <v>863</v>
      </c>
      <c r="J1311" s="12" t="str">
        <f>_xlfn.XLOOKUP(Sales_Transactions!$I1311,Store!$A$2:$A$181,Store!$B$2:$B$181,"Missing Store")</f>
        <v>FreshMart Kochi Extension</v>
      </c>
      <c r="K1311" s="12" t="str">
        <f>_xlfn.XLOOKUP(Sales_Transactions!$I1311,Store!$A$2:$A$181,Store!$D$2:$D$181,"East")</f>
        <v>South</v>
      </c>
      <c r="L1311" s="12" t="s">
        <v>1885</v>
      </c>
      <c r="M1311" s="12" t="s">
        <v>6392</v>
      </c>
      <c r="N1311" s="12" t="str">
        <f>_xlfn.XLOOKUP(Sales_Transactions!$L1311,Table12[Employee_ID],Table12[Department],"Missing Department")</f>
        <v>Cashier</v>
      </c>
      <c r="O1311" s="12">
        <v>3</v>
      </c>
      <c r="P1311" s="13">
        <v>661.91</v>
      </c>
      <c r="Q1311" s="12">
        <v>15</v>
      </c>
      <c r="R1311" s="13">
        <v>297.86</v>
      </c>
      <c r="S1311" s="13">
        <v>1687.87</v>
      </c>
      <c r="T1311" s="13">
        <v>1196.1600000000001</v>
      </c>
      <c r="U1311" s="13">
        <v>491.71</v>
      </c>
      <c r="V1311" s="12" t="s">
        <v>68</v>
      </c>
      <c r="W1311" s="12" t="s">
        <v>24</v>
      </c>
      <c r="X1311" s="12" t="s">
        <v>25</v>
      </c>
      <c r="Y1311" s="12" t="s">
        <v>1886</v>
      </c>
      <c r="Z1311" s="12" t="s">
        <v>49</v>
      </c>
    </row>
    <row r="1312" spans="1:26" x14ac:dyDescent="0.3">
      <c r="A1312" s="14" t="s">
        <v>1887</v>
      </c>
      <c r="B1312" s="15">
        <v>46014</v>
      </c>
      <c r="C1312" s="16" t="s">
        <v>1888</v>
      </c>
      <c r="D1312" s="16" t="str">
        <f>_xlfn.XLOOKUP(Sales_Transactions!$C1312,Customer!$A$2:$A$701,Customer!$B$2:$B$701,"Missing")</f>
        <v>Senthil Raj</v>
      </c>
      <c r="E1312" s="38" t="str">
        <f>_xlfn.XLOOKUP(Table14[[#This Row],[Customer_ID]],Table10[Customer_ID],Table10[Membership],"Missing Membership")</f>
        <v>Bronze</v>
      </c>
      <c r="F1312" s="14" t="s">
        <v>89</v>
      </c>
      <c r="G1312" s="16" t="str">
        <f>_xlfn.XLOOKUP(Sales_Transactions!$F1312,Products!$A$2:$A$151,Products!$B$2:$B$151,"missing product")</f>
        <v>Milky Mist Butter Pack</v>
      </c>
      <c r="H1312" s="16" t="str">
        <f>_xlfn.XLOOKUP(Sales_Transactions!$F1312,Table9[Product_ID],Table9[Category],"Missing Catogory")</f>
        <v>Dairy</v>
      </c>
      <c r="I1312" s="16" t="s">
        <v>1889</v>
      </c>
      <c r="J1312" s="16" t="str">
        <f>_xlfn.XLOOKUP(Sales_Transactions!$I1312,Store!$A$2:$A$181,Store!$B$2:$B$181,"Missing Store")</f>
        <v>FreshMart Jaipur Hub</v>
      </c>
      <c r="K1312" s="16" t="str">
        <f>_xlfn.XLOOKUP(Sales_Transactions!$I1312,Store!$A$2:$A$181,Store!$D$2:$D$181,"East")</f>
        <v>North</v>
      </c>
      <c r="L1312" s="16" t="s">
        <v>527</v>
      </c>
      <c r="M1312" s="16" t="s">
        <v>6173</v>
      </c>
      <c r="N1312" s="16" t="str">
        <f>_xlfn.XLOOKUP(Sales_Transactions!$L1312,Table12[Employee_ID],Table12[Department],"Missing Department")</f>
        <v>Operations</v>
      </c>
      <c r="O1312" s="16">
        <v>2</v>
      </c>
      <c r="P1312" s="17">
        <v>38.659999999999997</v>
      </c>
      <c r="Q1312" s="16">
        <v>0</v>
      </c>
      <c r="R1312" s="17">
        <v>0</v>
      </c>
      <c r="S1312" s="17">
        <v>77.319999999999993</v>
      </c>
      <c r="T1312" s="17">
        <v>64.8</v>
      </c>
      <c r="U1312" s="17">
        <v>12.52</v>
      </c>
      <c r="V1312" s="16" t="s">
        <v>68</v>
      </c>
      <c r="W1312" s="16" t="s">
        <v>24</v>
      </c>
      <c r="X1312" s="16" t="s">
        <v>25</v>
      </c>
      <c r="Y1312" s="16" t="s">
        <v>556</v>
      </c>
      <c r="Z1312" s="16" t="s">
        <v>49</v>
      </c>
    </row>
    <row r="1313" spans="1:26" x14ac:dyDescent="0.3">
      <c r="A1313" s="10" t="s">
        <v>1936</v>
      </c>
      <c r="B1313" s="11">
        <v>45945</v>
      </c>
      <c r="C1313" s="12" t="s">
        <v>1592</v>
      </c>
      <c r="D1313" s="12" t="str">
        <f>_xlfn.XLOOKUP(Sales_Transactions!$C1313,Customer!$A$2:$A$701,Customer!$B$2:$B$701,"Missing")</f>
        <v>Naveen Naidu</v>
      </c>
      <c r="E1313" s="39" t="str">
        <f>_xlfn.XLOOKUP(Table14[[#This Row],[Customer_ID]],Table10[Customer_ID],Table10[Membership],"Missing Membership")</f>
        <v>Silver</v>
      </c>
      <c r="F1313" s="10" t="s">
        <v>492</v>
      </c>
      <c r="G1313" s="12" t="str">
        <f>_xlfn.XLOOKUP(Sales_Transactions!$F1313,Products!$A$2:$A$151,Products!$B$2:$B$151,"missing product")</f>
        <v>Aavin Cheese 200g</v>
      </c>
      <c r="H1313" s="12" t="str">
        <f>_xlfn.XLOOKUP(Sales_Transactions!$F1313,Table9[Product_ID],Table9[Category],"Missing Catogory")</f>
        <v>Dairy</v>
      </c>
      <c r="I1313" s="12" t="s">
        <v>905</v>
      </c>
      <c r="J1313" s="12" t="str">
        <f>_xlfn.XLOOKUP(Sales_Transactions!$I1313,Store!$A$2:$A$181,Store!$B$2:$B$181,"Missing Store")</f>
        <v>FreshMart Madurai Circle</v>
      </c>
      <c r="K1313" s="12" t="str">
        <f>_xlfn.XLOOKUP(Sales_Transactions!$I1313,Store!$A$2:$A$181,Store!$D$2:$D$181,"East")</f>
        <v>South</v>
      </c>
      <c r="L1313" s="12" t="s">
        <v>906</v>
      </c>
      <c r="M1313" s="12" t="s">
        <v>6179</v>
      </c>
      <c r="N1313" s="12" t="str">
        <f>_xlfn.XLOOKUP(Sales_Transactions!$L1313,Table12[Employee_ID],Table12[Department],"Missing Department")</f>
        <v>Sales</v>
      </c>
      <c r="O1313" s="12">
        <v>1</v>
      </c>
      <c r="P1313" s="13">
        <v>232.58</v>
      </c>
      <c r="Q1313" s="12">
        <v>0</v>
      </c>
      <c r="R1313" s="13">
        <v>0</v>
      </c>
      <c r="S1313" s="13">
        <v>232.58</v>
      </c>
      <c r="T1313" s="13">
        <v>191.2</v>
      </c>
      <c r="U1313" s="13">
        <v>41.38</v>
      </c>
      <c r="V1313" s="12" t="s">
        <v>68</v>
      </c>
      <c r="W1313" s="12" t="s">
        <v>24</v>
      </c>
      <c r="X1313" s="12" t="s">
        <v>25</v>
      </c>
      <c r="Y1313" s="12" t="s">
        <v>1937</v>
      </c>
      <c r="Z1313" s="12" t="s">
        <v>49</v>
      </c>
    </row>
    <row r="1314" spans="1:26" x14ac:dyDescent="0.3">
      <c r="A1314" s="14" t="s">
        <v>1940</v>
      </c>
      <c r="B1314" s="15">
        <v>45834</v>
      </c>
      <c r="C1314" s="16" t="s">
        <v>1941</v>
      </c>
      <c r="D1314" s="16" t="str">
        <f>_xlfn.XLOOKUP(Sales_Transactions!$C1314,Customer!$A$2:$A$701,Customer!$B$2:$B$701,"Missing")</f>
        <v>Kamala Naidu</v>
      </c>
      <c r="E1314" s="38" t="str">
        <f>_xlfn.XLOOKUP(Table14[[#This Row],[Customer_ID]],Table10[Customer_ID],Table10[Membership],"Missing Membership")</f>
        <v>Gold</v>
      </c>
      <c r="F1314" s="14" t="s">
        <v>1656</v>
      </c>
      <c r="G1314" s="16" t="str">
        <f>_xlfn.XLOOKUP(Sales_Transactions!$F1314,Products!$A$2:$A$151,Products!$B$2:$B$151,"missing product")</f>
        <v>Surf Excel Batteries 2kg</v>
      </c>
      <c r="H1314" s="16" t="str">
        <f>_xlfn.XLOOKUP(Sales_Transactions!$F1314,Table9[Product_ID],Table9[Category],"Missing Catogory")</f>
        <v>Household</v>
      </c>
      <c r="I1314" s="16" t="s">
        <v>652</v>
      </c>
      <c r="J1314" s="16" t="str">
        <f>_xlfn.XLOOKUP(Sales_Transactions!$I1314,Store!$A$2:$A$181,Store!$B$2:$B$181,"Missing Store")</f>
        <v>FreshMart Delhi Extension</v>
      </c>
      <c r="K1314" s="16" t="str">
        <f>_xlfn.XLOOKUP(Sales_Transactions!$I1314,Store!$A$2:$A$181,Store!$D$2:$D$181,"East")</f>
        <v>North</v>
      </c>
      <c r="L1314" s="16" t="s">
        <v>653</v>
      </c>
      <c r="M1314" s="16" t="s">
        <v>6151</v>
      </c>
      <c r="N1314" s="16" t="str">
        <f>_xlfn.XLOOKUP(Sales_Transactions!$L1314,Table12[Employee_ID],Table12[Department],"Missing Department")</f>
        <v>Cashier</v>
      </c>
      <c r="O1314" s="16">
        <v>5</v>
      </c>
      <c r="P1314" s="17">
        <v>249.15</v>
      </c>
      <c r="Q1314" s="16">
        <v>0</v>
      </c>
      <c r="R1314" s="17">
        <v>0</v>
      </c>
      <c r="S1314" s="17">
        <v>1245.75</v>
      </c>
      <c r="T1314" s="17">
        <v>944.9</v>
      </c>
      <c r="U1314" s="17">
        <v>300.85000000000002</v>
      </c>
      <c r="V1314" s="16" t="s">
        <v>68</v>
      </c>
      <c r="W1314" s="16" t="s">
        <v>345</v>
      </c>
      <c r="X1314" s="16" t="s">
        <v>55</v>
      </c>
      <c r="Y1314" s="16" t="s">
        <v>1942</v>
      </c>
      <c r="Z1314" s="16" t="s">
        <v>49</v>
      </c>
    </row>
    <row r="1315" spans="1:26" x14ac:dyDescent="0.3">
      <c r="A1315" s="10" t="s">
        <v>1945</v>
      </c>
      <c r="B1315" s="11">
        <v>45873</v>
      </c>
      <c r="C1315" s="12" t="s">
        <v>1143</v>
      </c>
      <c r="D1315" s="12" t="str">
        <f>_xlfn.XLOOKUP(Sales_Transactions!$C1315,Customer!$A$2:$A$701,Customer!$B$2:$B$701,"Missing")</f>
        <v>Raghav Prabhu</v>
      </c>
      <c r="E1315" s="39" t="str">
        <f>_xlfn.XLOOKUP(Table14[[#This Row],[Customer_ID]],Table10[Customer_ID],Table10[Membership],"Missing Membership")</f>
        <v>Silver</v>
      </c>
      <c r="F1315" s="10" t="s">
        <v>365</v>
      </c>
      <c r="G1315" s="12" t="str">
        <f>_xlfn.XLOOKUP(Sales_Transactions!$F1315,Products!$A$2:$A$151,Products!$B$2:$B$151,"missing product")</f>
        <v>Nestle Butter 250ml</v>
      </c>
      <c r="H1315" s="12" t="str">
        <f>_xlfn.XLOOKUP(Sales_Transactions!$F1315,Table9[Product_ID],Table9[Category],"Missing Catogory")</f>
        <v>Dairy</v>
      </c>
      <c r="I1315" s="12" t="s">
        <v>108</v>
      </c>
      <c r="J1315" s="12" t="str">
        <f>_xlfn.XLOOKUP(Sales_Transactions!$I1315,Store!$A$2:$A$181,Store!$B$2:$B$181,"Missing Store")</f>
        <v>FreshMart Erode Square</v>
      </c>
      <c r="K1315" s="12" t="str">
        <f>_xlfn.XLOOKUP(Sales_Transactions!$I1315,Store!$A$2:$A$181,Store!$D$2:$D$181,"East")</f>
        <v>North</v>
      </c>
      <c r="L1315" s="12" t="s">
        <v>1946</v>
      </c>
      <c r="M1315" s="12" t="s">
        <v>5210</v>
      </c>
      <c r="N1315" s="12" t="str">
        <f>_xlfn.XLOOKUP(Sales_Transactions!$L1315,Table12[Employee_ID],Table12[Department],"Missing Department")</f>
        <v>Sales</v>
      </c>
      <c r="O1315" s="12">
        <v>1</v>
      </c>
      <c r="P1315" s="13">
        <v>459.58</v>
      </c>
      <c r="Q1315" s="12">
        <v>0</v>
      </c>
      <c r="R1315" s="13">
        <v>0</v>
      </c>
      <c r="S1315" s="13">
        <v>459.58</v>
      </c>
      <c r="T1315" s="13">
        <v>386.89</v>
      </c>
      <c r="U1315" s="13">
        <v>72.69</v>
      </c>
      <c r="V1315" s="12" t="s">
        <v>68</v>
      </c>
      <c r="W1315" s="12" t="s">
        <v>24</v>
      </c>
      <c r="X1315" s="12" t="s">
        <v>25</v>
      </c>
      <c r="Y1315" s="12" t="s">
        <v>1947</v>
      </c>
      <c r="Z1315" s="12" t="s">
        <v>49</v>
      </c>
    </row>
    <row r="1316" spans="1:26" x14ac:dyDescent="0.3">
      <c r="A1316" s="14" t="s">
        <v>1975</v>
      </c>
      <c r="B1316" s="15">
        <v>45811</v>
      </c>
      <c r="C1316" s="16" t="s">
        <v>541</v>
      </c>
      <c r="D1316" s="16" t="str">
        <f>_xlfn.XLOOKUP(Sales_Transactions!$C1316,Customer!$A$2:$A$701,Customer!$B$2:$B$701,"Missing")</f>
        <v>Jagan Pandian</v>
      </c>
      <c r="E1316" s="38" t="str">
        <f>_xlfn.XLOOKUP(Table14[[#This Row],[Customer_ID]],Table10[Customer_ID],Table10[Membership],"Missing Membership")</f>
        <v>Gold</v>
      </c>
      <c r="F1316" s="14" t="s">
        <v>498</v>
      </c>
      <c r="G1316" s="16" t="str">
        <f>_xlfn.XLOOKUP(Sales_Transactions!$F1316,Products!$A$2:$A$151,Products!$B$2:$B$151,"missing product")</f>
        <v>Local Farm Fresh Vegetables 200g</v>
      </c>
      <c r="H1316" s="16" t="str">
        <f>_xlfn.XLOOKUP(Sales_Transactions!$F1316,Table9[Product_ID],Table9[Category],"Missing Catogory")</f>
        <v>Vegetables</v>
      </c>
      <c r="I1316" s="16" t="s">
        <v>1402</v>
      </c>
      <c r="J1316" s="16" t="str">
        <f>_xlfn.XLOOKUP(Sales_Transactions!$I1316,Store!$A$2:$A$181,Store!$B$2:$B$181,"Missing Store")</f>
        <v>FreshMart Surat Hub</v>
      </c>
      <c r="K1316" s="16" t="str">
        <f>_xlfn.XLOOKUP(Sales_Transactions!$I1316,Store!$A$2:$A$181,Store!$D$2:$D$181,"East")</f>
        <v>West</v>
      </c>
      <c r="L1316" s="16" t="s">
        <v>1403</v>
      </c>
      <c r="M1316" s="16" t="s">
        <v>6174</v>
      </c>
      <c r="N1316" s="16" t="str">
        <f>_xlfn.XLOOKUP(Sales_Transactions!$L1316,Table12[Employee_ID],Table12[Department],"Missing Department")</f>
        <v>Store Manager</v>
      </c>
      <c r="O1316" s="16">
        <v>3</v>
      </c>
      <c r="P1316" s="17">
        <v>445.03</v>
      </c>
      <c r="Q1316" s="16">
        <v>10</v>
      </c>
      <c r="R1316" s="17">
        <v>133.51</v>
      </c>
      <c r="S1316" s="17">
        <v>1201.58</v>
      </c>
      <c r="T1316" s="17">
        <v>1042.4100000000001</v>
      </c>
      <c r="U1316" s="17">
        <v>159.16999999999999</v>
      </c>
      <c r="V1316" s="16" t="s">
        <v>68</v>
      </c>
      <c r="W1316" s="16" t="s">
        <v>24</v>
      </c>
      <c r="X1316" s="16" t="s">
        <v>33</v>
      </c>
      <c r="Y1316" s="16" t="s">
        <v>1976</v>
      </c>
      <c r="Z1316" s="16" t="s">
        <v>49</v>
      </c>
    </row>
    <row r="1317" spans="1:26" x14ac:dyDescent="0.3">
      <c r="A1317" s="10" t="s">
        <v>1978</v>
      </c>
      <c r="B1317" s="11">
        <v>45773</v>
      </c>
      <c r="C1317" s="12" t="s">
        <v>202</v>
      </c>
      <c r="D1317" s="12" t="str">
        <f>_xlfn.XLOOKUP(Sales_Transactions!$C1317,Customer!$A$2:$A$701,Customer!$B$2:$B$701,"Missing")</f>
        <v>Prakash Mudaliar</v>
      </c>
      <c r="E1317" s="39" t="str">
        <f>_xlfn.XLOOKUP(Table14[[#This Row],[Customer_ID]],Table10[Customer_ID],Table10[Membership],"Missing Membership")</f>
        <v>Bronze</v>
      </c>
      <c r="F1317" s="10" t="s">
        <v>371</v>
      </c>
      <c r="G1317" s="12" t="str">
        <f>_xlfn.XLOOKUP(Sales_Transactions!$F1317,Products!$A$2:$A$151,Products!$B$2:$B$151,"missing product")</f>
        <v>Tata Tea Soft Drinks 500g</v>
      </c>
      <c r="H1317" s="12" t="str">
        <f>_xlfn.XLOOKUP(Sales_Transactions!$F1317,Table9[Product_ID],Table9[Category],"Missing Catogory")</f>
        <v>Beverages</v>
      </c>
      <c r="I1317" s="12" t="s">
        <v>350</v>
      </c>
      <c r="J1317" s="12" t="str">
        <f>_xlfn.XLOOKUP(Sales_Transactions!$I1317,Store!$A$2:$A$181,Store!$B$2:$B$181,"Missing Store")</f>
        <v>FreshMart Tiruppur Square</v>
      </c>
      <c r="K1317" s="12" t="str">
        <f>_xlfn.XLOOKUP(Sales_Transactions!$I1317,Store!$A$2:$A$181,Store!$D$2:$D$181,"East")</f>
        <v>South</v>
      </c>
      <c r="L1317" s="12" t="s">
        <v>1979</v>
      </c>
      <c r="M1317" s="12" t="s">
        <v>6335</v>
      </c>
      <c r="N1317" s="12" t="str">
        <f>_xlfn.XLOOKUP(Sales_Transactions!$L1317,Table12[Employee_ID],Table12[Department],"Missing Department")</f>
        <v>Billing</v>
      </c>
      <c r="O1317" s="12">
        <v>1</v>
      </c>
      <c r="P1317" s="13">
        <v>380.12</v>
      </c>
      <c r="Q1317" s="12">
        <v>0</v>
      </c>
      <c r="R1317" s="13">
        <v>0</v>
      </c>
      <c r="S1317" s="13">
        <v>437.14</v>
      </c>
      <c r="T1317" s="13">
        <v>309.98</v>
      </c>
      <c r="U1317" s="13">
        <v>127.16</v>
      </c>
      <c r="V1317" s="12" t="s">
        <v>68</v>
      </c>
      <c r="W1317" s="12" t="s">
        <v>24</v>
      </c>
      <c r="X1317" s="12" t="s">
        <v>25</v>
      </c>
      <c r="Y1317" s="12" t="s">
        <v>1801</v>
      </c>
      <c r="Z1317" s="12" t="s">
        <v>27</v>
      </c>
    </row>
    <row r="1318" spans="1:26" x14ac:dyDescent="0.3">
      <c r="A1318" s="14" t="s">
        <v>1996</v>
      </c>
      <c r="B1318" s="15">
        <v>45980</v>
      </c>
      <c r="C1318" s="16" t="s">
        <v>1766</v>
      </c>
      <c r="D1318" s="16" t="str">
        <f>_xlfn.XLOOKUP(Sales_Transactions!$C1318,Customer!$A$2:$A$701,Customer!$B$2:$B$701,"Missing")</f>
        <v>Aishwarya Gounder</v>
      </c>
      <c r="E1318" s="38" t="str">
        <f>_xlfn.XLOOKUP(Table14[[#This Row],[Customer_ID]],Table10[Customer_ID],Table10[Membership],"Missing Membership")</f>
        <v>Silver</v>
      </c>
      <c r="F1318" s="14" t="s">
        <v>758</v>
      </c>
      <c r="G1318" s="16" t="str">
        <f>_xlfn.XLOOKUP(Sales_Transactions!$F1318,Products!$A$2:$A$151,Products!$B$2:$B$151,"missing product")</f>
        <v>Amul Frozen Vegetables 250ml</v>
      </c>
      <c r="H1318" s="16" t="str">
        <f>_xlfn.XLOOKUP(Sales_Transactions!$F1318,Table9[Product_ID],Table9[Category],"Missing Catogory")</f>
        <v>Frozen Foods</v>
      </c>
      <c r="I1318" s="16" t="s">
        <v>1338</v>
      </c>
      <c r="J1318" s="16" t="str">
        <f>_xlfn.XLOOKUP(Sales_Transactions!$I1318,Store!$A$2:$A$181,Store!$B$2:$B$181,"Missing Store")</f>
        <v>FreshMart Mysuru Enclave</v>
      </c>
      <c r="K1318" s="16" t="str">
        <f>_xlfn.XLOOKUP(Sales_Transactions!$I1318,Store!$A$2:$A$181,Store!$D$2:$D$181,"East")</f>
        <v>South</v>
      </c>
      <c r="L1318" s="16" t="s">
        <v>1997</v>
      </c>
      <c r="M1318" s="16" t="s">
        <v>6247</v>
      </c>
      <c r="N1318" s="16" t="str">
        <f>_xlfn.XLOOKUP(Sales_Transactions!$L1318,Table12[Employee_ID],Table12[Department],"Missing Department")</f>
        <v>Billing</v>
      </c>
      <c r="O1318" s="16">
        <v>4</v>
      </c>
      <c r="P1318" s="17">
        <v>217.85</v>
      </c>
      <c r="Q1318" s="16">
        <v>0</v>
      </c>
      <c r="R1318" s="17">
        <v>0</v>
      </c>
      <c r="S1318" s="17">
        <v>871.4</v>
      </c>
      <c r="T1318" s="17">
        <v>758.76</v>
      </c>
      <c r="U1318" s="17">
        <v>112.64</v>
      </c>
      <c r="V1318" s="16" t="s">
        <v>68</v>
      </c>
      <c r="W1318" s="16" t="s">
        <v>24</v>
      </c>
      <c r="X1318" s="16" t="s">
        <v>25</v>
      </c>
      <c r="Y1318" s="16" t="s">
        <v>1237</v>
      </c>
      <c r="Z1318" s="16" t="s">
        <v>49</v>
      </c>
    </row>
    <row r="1319" spans="1:26" x14ac:dyDescent="0.3">
      <c r="A1319" s="10" t="s">
        <v>2014</v>
      </c>
      <c r="B1319" s="11">
        <v>45899</v>
      </c>
      <c r="C1319" s="12" t="s">
        <v>1003</v>
      </c>
      <c r="D1319" s="12" t="str">
        <f>_xlfn.XLOOKUP(Sales_Transactions!$C1319,Customer!$A$2:$A$701,Customer!$B$2:$B$701,"Missing")</f>
        <v>Bhavani Reddy</v>
      </c>
      <c r="E1319" s="39" t="str">
        <f>_xlfn.XLOOKUP(Table14[[#This Row],[Customer_ID]],Table10[Customer_ID],Table10[Membership],"Missing Membership")</f>
        <v>Gold</v>
      </c>
      <c r="F1319" s="10" t="s">
        <v>349</v>
      </c>
      <c r="G1319" s="12" t="str">
        <f>_xlfn.XLOOKUP(Sales_Transactions!$F1319,Products!$A$2:$A$151,Products!$B$2:$B$151,"missing product")</f>
        <v>Himalaya Skin Care Combo</v>
      </c>
      <c r="H1319" s="12" t="str">
        <f>_xlfn.XLOOKUP(Sales_Transactions!$F1319,Table9[Product_ID],Table9[Category],"Missing Catogory")</f>
        <v>Personal Care</v>
      </c>
      <c r="I1319" s="12" t="s">
        <v>680</v>
      </c>
      <c r="J1319" s="12" t="str">
        <f>_xlfn.XLOOKUP(Sales_Transactions!$I1319,Store!$A$2:$A$181,Store!$B$2:$B$181,"Missing Store")</f>
        <v>FreshMart Ahmedabad Crossing</v>
      </c>
      <c r="K1319" s="12" t="str">
        <f>_xlfn.XLOOKUP(Sales_Transactions!$I1319,Store!$A$2:$A$181,Store!$D$2:$D$181,"East")</f>
        <v>West</v>
      </c>
      <c r="L1319" s="12" t="s">
        <v>1014</v>
      </c>
      <c r="M1319" s="12" t="s">
        <v>6220</v>
      </c>
      <c r="N1319" s="12" t="str">
        <f>_xlfn.XLOOKUP(Sales_Transactions!$L1319,Table12[Employee_ID],Table12[Department],"Missing Department")</f>
        <v>Inventory</v>
      </c>
      <c r="O1319" s="12">
        <v>6</v>
      </c>
      <c r="P1319" s="13">
        <v>488.1</v>
      </c>
      <c r="Q1319" s="12">
        <v>0</v>
      </c>
      <c r="R1319" s="13">
        <v>0</v>
      </c>
      <c r="S1319" s="13">
        <v>3367.89</v>
      </c>
      <c r="T1319" s="13">
        <v>1953.66</v>
      </c>
      <c r="U1319" s="13">
        <v>1414.23</v>
      </c>
      <c r="V1319" s="12" t="s">
        <v>68</v>
      </c>
      <c r="W1319" s="12" t="s">
        <v>24</v>
      </c>
      <c r="X1319" s="12" t="s">
        <v>25</v>
      </c>
      <c r="Y1319" s="12" t="s">
        <v>2015</v>
      </c>
      <c r="Z1319" s="12" t="s">
        <v>27</v>
      </c>
    </row>
    <row r="1320" spans="1:26" x14ac:dyDescent="0.3">
      <c r="A1320" s="14" t="s">
        <v>2057</v>
      </c>
      <c r="B1320" s="15">
        <v>45905</v>
      </c>
      <c r="C1320" s="16" t="s">
        <v>2058</v>
      </c>
      <c r="D1320" s="16" t="str">
        <f>_xlfn.XLOOKUP(Sales_Transactions!$C1320,Customer!$A$2:$A$701,Customer!$B$2:$B$701,"Missing")</f>
        <v>Vani Rao</v>
      </c>
      <c r="E1320" s="38" t="str">
        <f>_xlfn.XLOOKUP(Table14[[#This Row],[Customer_ID]],Table10[Customer_ID],Table10[Membership],"Missing Membership")</f>
        <v>Silver</v>
      </c>
      <c r="F1320" s="14" t="s">
        <v>107</v>
      </c>
      <c r="G1320" s="16" t="str">
        <f>_xlfn.XLOOKUP(Sales_Transactions!$F1320,Products!$A$2:$A$151,Products!$B$2:$B$151,"missing product")</f>
        <v>Milky Mist Milk 2kg</v>
      </c>
      <c r="H1320" s="16" t="str">
        <f>_xlfn.XLOOKUP(Sales_Transactions!$F1320,Table9[Product_ID],Table9[Category],"Missing Catogory")</f>
        <v>Dairy</v>
      </c>
      <c r="I1320" s="16" t="s">
        <v>380</v>
      </c>
      <c r="J1320" s="16" t="str">
        <f>_xlfn.XLOOKUP(Sales_Transactions!$I1320,Store!$A$2:$A$181,Store!$B$2:$B$181,"Missing Store")</f>
        <v>FreshMart Ahmedabad Complex</v>
      </c>
      <c r="K1320" s="16" t="str">
        <f>_xlfn.XLOOKUP(Sales_Transactions!$I1320,Store!$A$2:$A$181,Store!$D$2:$D$181,"East")</f>
        <v>South</v>
      </c>
      <c r="L1320" s="16" t="s">
        <v>381</v>
      </c>
      <c r="M1320" s="16" t="s">
        <v>6144</v>
      </c>
      <c r="N1320" s="16" t="str">
        <f>_xlfn.XLOOKUP(Sales_Transactions!$L1320,Table12[Employee_ID],Table12[Department],"Missing Department")</f>
        <v>Cashier</v>
      </c>
      <c r="O1320" s="16">
        <v>4</v>
      </c>
      <c r="P1320" s="17">
        <v>59.92</v>
      </c>
      <c r="Q1320" s="16">
        <v>0</v>
      </c>
      <c r="R1320" s="17">
        <v>0</v>
      </c>
      <c r="S1320" s="17">
        <v>239.68</v>
      </c>
      <c r="T1320" s="17">
        <v>192.6</v>
      </c>
      <c r="U1320" s="17">
        <v>47.08</v>
      </c>
      <c r="V1320" s="16" t="s">
        <v>68</v>
      </c>
      <c r="W1320" s="16" t="s">
        <v>24</v>
      </c>
      <c r="X1320" s="16" t="s">
        <v>55</v>
      </c>
      <c r="Y1320" s="16" t="s">
        <v>1983</v>
      </c>
      <c r="Z1320" s="16" t="s">
        <v>49</v>
      </c>
    </row>
    <row r="1321" spans="1:26" x14ac:dyDescent="0.3">
      <c r="A1321" s="10" t="s">
        <v>2073</v>
      </c>
      <c r="B1321" s="11">
        <v>45969</v>
      </c>
      <c r="C1321" s="12" t="s">
        <v>1562</v>
      </c>
      <c r="D1321" s="12" t="str">
        <f>_xlfn.XLOOKUP(Sales_Transactions!$C1321,Customer!$A$2:$A$701,Customer!$B$2:$B$701,"Missing")</f>
        <v>Hariharan Gounder</v>
      </c>
      <c r="E1321" s="39" t="str">
        <f>_xlfn.XLOOKUP(Table14[[#This Row],[Customer_ID]],Table10[Customer_ID],Table10[Membership],"Missing Membership")</f>
        <v>Gold</v>
      </c>
      <c r="F1321" s="10" t="s">
        <v>399</v>
      </c>
      <c r="G1321" s="12" t="str">
        <f>_xlfn.XLOOKUP(Sales_Transactions!$F1321,Products!$A$2:$A$151,Products!$B$2:$B$151,"missing product")</f>
        <v>Aavin Milk 1L</v>
      </c>
      <c r="H1321" s="12" t="str">
        <f>_xlfn.XLOOKUP(Sales_Transactions!$F1321,Table9[Product_ID],Table9[Category],"Missing Catogory")</f>
        <v>Dairy</v>
      </c>
      <c r="I1321" s="12" t="s">
        <v>343</v>
      </c>
      <c r="J1321" s="12" t="str">
        <f>_xlfn.XLOOKUP(Sales_Transactions!$I1321,Store!$A$2:$A$181,Store!$B$2:$B$181,"Missing Store")</f>
        <v>FreshMart Mysuru Junction</v>
      </c>
      <c r="K1321" s="12" t="str">
        <f>_xlfn.XLOOKUP(Sales_Transactions!$I1321,Store!$A$2:$A$181,Store!$D$2:$D$181,"East")</f>
        <v>South</v>
      </c>
      <c r="L1321" s="12" t="s">
        <v>239</v>
      </c>
      <c r="M1321" s="12" t="s">
        <v>6235</v>
      </c>
      <c r="N1321" s="12" t="str">
        <f>_xlfn.XLOOKUP(Sales_Transactions!$L1321,Table12[Employee_ID],Table12[Department],"Missing Department")</f>
        <v>Sales</v>
      </c>
      <c r="O1321" s="12">
        <v>8</v>
      </c>
      <c r="P1321" s="13">
        <v>108.86</v>
      </c>
      <c r="Q1321" s="12">
        <v>0</v>
      </c>
      <c r="R1321" s="13">
        <v>0</v>
      </c>
      <c r="S1321" s="13">
        <v>1001.51</v>
      </c>
      <c r="T1321" s="13">
        <v>688.4</v>
      </c>
      <c r="U1321" s="13">
        <v>313.11</v>
      </c>
      <c r="V1321" s="12" t="s">
        <v>68</v>
      </c>
      <c r="W1321" s="12" t="s">
        <v>24</v>
      </c>
      <c r="X1321" s="12" t="s">
        <v>25</v>
      </c>
      <c r="Y1321" s="12" t="s">
        <v>2074</v>
      </c>
      <c r="Z1321" s="12" t="s">
        <v>27</v>
      </c>
    </row>
    <row r="1322" spans="1:26" x14ac:dyDescent="0.3">
      <c r="A1322" s="14" t="s">
        <v>2078</v>
      </c>
      <c r="B1322" s="15">
        <v>45878</v>
      </c>
      <c r="C1322" s="16" t="s">
        <v>2079</v>
      </c>
      <c r="D1322" s="16" t="str">
        <f>_xlfn.XLOOKUP(Sales_Transactions!$C1322,Customer!$A$2:$A$701,Customer!$B$2:$B$701,"Missing")</f>
        <v>Bhavani Prabhu</v>
      </c>
      <c r="E1322" s="38" t="str">
        <f>_xlfn.XLOOKUP(Table14[[#This Row],[Customer_ID]],Table10[Customer_ID],Table10[Membership],"Missing Membership")</f>
        <v>Bronze</v>
      </c>
      <c r="F1322" s="14" t="s">
        <v>84</v>
      </c>
      <c r="G1322" s="16" t="str">
        <f>_xlfn.XLOOKUP(Sales_Transactions!$F1322,Products!$A$2:$A$151,Products!$B$2:$B$151,"missing product")</f>
        <v>Eveready Detergent Pack</v>
      </c>
      <c r="H1322" s="16" t="str">
        <f>_xlfn.XLOOKUP(Sales_Transactions!$F1322,Table9[Product_ID],Table9[Category],"Missing Catogory")</f>
        <v>Household</v>
      </c>
      <c r="I1322" s="16" t="s">
        <v>125</v>
      </c>
      <c r="J1322" s="16" t="str">
        <f>_xlfn.XLOOKUP(Sales_Transactions!$I1322,Store!$A$2:$A$181,Store!$B$2:$B$181,"Missing Store")</f>
        <v>FreshMart Salem Main Road</v>
      </c>
      <c r="K1322" s="16" t="str">
        <f>_xlfn.XLOOKUP(Sales_Transactions!$I1322,Store!$A$2:$A$181,Store!$D$2:$D$181,"East")</f>
        <v>South</v>
      </c>
      <c r="L1322" s="16" t="s">
        <v>647</v>
      </c>
      <c r="M1322" s="16" t="s">
        <v>6234</v>
      </c>
      <c r="N1322" s="16" t="str">
        <f>_xlfn.XLOOKUP(Sales_Transactions!$L1322,Table12[Employee_ID],Table12[Department],"Missing Department")</f>
        <v>Sales</v>
      </c>
      <c r="O1322" s="16">
        <v>2</v>
      </c>
      <c r="P1322" s="17">
        <v>260.93</v>
      </c>
      <c r="Q1322" s="16">
        <v>0</v>
      </c>
      <c r="R1322" s="17">
        <v>0</v>
      </c>
      <c r="S1322" s="17">
        <v>600.14</v>
      </c>
      <c r="T1322" s="17">
        <v>388.12</v>
      </c>
      <c r="U1322" s="17">
        <v>212.02</v>
      </c>
      <c r="V1322" s="16" t="s">
        <v>68</v>
      </c>
      <c r="W1322" s="16" t="s">
        <v>24</v>
      </c>
      <c r="X1322" s="16" t="s">
        <v>25</v>
      </c>
      <c r="Y1322" s="16" t="s">
        <v>742</v>
      </c>
      <c r="Z1322" s="16" t="s">
        <v>27</v>
      </c>
    </row>
    <row r="1323" spans="1:26" x14ac:dyDescent="0.3">
      <c r="A1323" s="10" t="s">
        <v>2086</v>
      </c>
      <c r="B1323" s="11">
        <v>45963</v>
      </c>
      <c r="C1323" s="12" t="s">
        <v>1257</v>
      </c>
      <c r="D1323" s="12" t="str">
        <f>_xlfn.XLOOKUP(Sales_Transactions!$C1323,Customer!$A$2:$A$701,Customer!$B$2:$B$701,"Missing")</f>
        <v>Nirmala Iyer</v>
      </c>
      <c r="E1323" s="39" t="str">
        <f>_xlfn.XLOOKUP(Table14[[#This Row],[Customer_ID]],Table10[Customer_ID],Table10[Membership],"Missing Membership")</f>
        <v>Gold</v>
      </c>
      <c r="F1323" s="10" t="s">
        <v>1155</v>
      </c>
      <c r="G1323" s="12" t="str">
        <f>_xlfn.XLOOKUP(Sales_Transactions!$F1323,Products!$A$2:$A$151,Products!$B$2:$B$151,"missing product")</f>
        <v>Lays Chocolates 1kg</v>
      </c>
      <c r="H1323" s="12" t="str">
        <f>_xlfn.XLOOKUP(Sales_Transactions!$F1323,Table9[Product_ID],Table9[Category],"Missing Catogory")</f>
        <v>Snacks</v>
      </c>
      <c r="I1323" s="12" t="s">
        <v>611</v>
      </c>
      <c r="J1323" s="12" t="str">
        <f>_xlfn.XLOOKUP(Sales_Transactions!$I1323,Store!$A$2:$A$181,Store!$B$2:$B$181,"Missing Store")</f>
        <v>FreshMart Coimbatore Circle</v>
      </c>
      <c r="K1323" s="12" t="str">
        <f>_xlfn.XLOOKUP(Sales_Transactions!$I1323,Store!$A$2:$A$181,Store!$D$2:$D$181,"East")</f>
        <v>South</v>
      </c>
      <c r="L1323" s="12" t="s">
        <v>2087</v>
      </c>
      <c r="M1323" s="12" t="s">
        <v>6357</v>
      </c>
      <c r="N1323" s="12" t="str">
        <f>_xlfn.XLOOKUP(Sales_Transactions!$L1323,Table12[Employee_ID],Table12[Department],"Missing Department")</f>
        <v>Sales</v>
      </c>
      <c r="O1323" s="12">
        <v>6</v>
      </c>
      <c r="P1323" s="13">
        <v>153.84</v>
      </c>
      <c r="Q1323" s="12">
        <v>20</v>
      </c>
      <c r="R1323" s="13">
        <v>184.61</v>
      </c>
      <c r="S1323" s="13">
        <v>849.19</v>
      </c>
      <c r="T1323" s="13">
        <v>655.26</v>
      </c>
      <c r="U1323" s="13">
        <v>193.93</v>
      </c>
      <c r="V1323" s="12" t="s">
        <v>68</v>
      </c>
      <c r="W1323" s="12" t="s">
        <v>24</v>
      </c>
      <c r="X1323" s="12" t="s">
        <v>25</v>
      </c>
      <c r="Y1323" s="12" t="s">
        <v>2088</v>
      </c>
      <c r="Z1323" s="12" t="s">
        <v>27</v>
      </c>
    </row>
    <row r="1324" spans="1:26" x14ac:dyDescent="0.3">
      <c r="A1324" s="14" t="s">
        <v>2094</v>
      </c>
      <c r="B1324" s="15">
        <v>45965</v>
      </c>
      <c r="C1324" s="16" t="s">
        <v>2095</v>
      </c>
      <c r="D1324" s="16" t="str">
        <f>_xlfn.XLOOKUP(Sales_Transactions!$C1324,Customer!$A$2:$A$701,Customer!$B$2:$B$701,"Missing")</f>
        <v>Hariharan Pandian</v>
      </c>
      <c r="E1324" s="38" t="str">
        <f>_xlfn.XLOOKUP(Table14[[#This Row],[Customer_ID]],Table10[Customer_ID],Table10[Membership],"Missing Membership")</f>
        <v>Bronze</v>
      </c>
      <c r="F1324" s="14" t="s">
        <v>302</v>
      </c>
      <c r="G1324" s="16" t="str">
        <f>_xlfn.XLOOKUP(Sales_Transactions!$F1324,Products!$A$2:$A$151,Products!$B$2:$B$151,"missing product")</f>
        <v>Harvest Gold Cookies 500g</v>
      </c>
      <c r="H1324" s="16" t="str">
        <f>_xlfn.XLOOKUP(Sales_Transactions!$F1324,Table9[Product_ID],Table9[Category],"Missing Catogory")</f>
        <v>Bakery</v>
      </c>
      <c r="I1324" s="16" t="s">
        <v>1288</v>
      </c>
      <c r="J1324" s="16" t="str">
        <f>_xlfn.XLOOKUP(Sales_Transactions!$I1324,Store!$A$2:$A$181,Store!$B$2:$B$181,"Missing Store")</f>
        <v>FreshMart Mumbai Towers</v>
      </c>
      <c r="K1324" s="16" t="str">
        <f>_xlfn.XLOOKUP(Sales_Transactions!$I1324,Store!$A$2:$A$181,Store!$D$2:$D$181,"East")</f>
        <v>West</v>
      </c>
      <c r="L1324" s="16" t="s">
        <v>1368</v>
      </c>
      <c r="M1324" s="16" t="s">
        <v>6119</v>
      </c>
      <c r="N1324" s="16" t="str">
        <f>_xlfn.XLOOKUP(Sales_Transactions!$L1324,Table12[Employee_ID],Table12[Department],"Missing Department")</f>
        <v>Sales</v>
      </c>
      <c r="O1324" s="16">
        <v>3</v>
      </c>
      <c r="P1324" s="17">
        <v>343.56</v>
      </c>
      <c r="Q1324" s="16">
        <v>20</v>
      </c>
      <c r="R1324" s="17">
        <v>206.14</v>
      </c>
      <c r="S1324" s="17">
        <v>824.54</v>
      </c>
      <c r="T1324" s="17">
        <v>648.96</v>
      </c>
      <c r="U1324" s="17">
        <v>175.58</v>
      </c>
      <c r="V1324" s="16" t="s">
        <v>68</v>
      </c>
      <c r="W1324" s="16" t="s">
        <v>24</v>
      </c>
      <c r="X1324" s="16" t="s">
        <v>25</v>
      </c>
      <c r="Y1324" s="16" t="s">
        <v>2096</v>
      </c>
      <c r="Z1324" s="16" t="s">
        <v>49</v>
      </c>
    </row>
    <row r="1325" spans="1:26" x14ac:dyDescent="0.3">
      <c r="A1325" s="10" t="s">
        <v>2098</v>
      </c>
      <c r="B1325" s="11">
        <v>46040</v>
      </c>
      <c r="C1325" s="12" t="s">
        <v>2099</v>
      </c>
      <c r="D1325" s="12" t="str">
        <f>_xlfn.XLOOKUP(Sales_Transactions!$C1325,Customer!$A$2:$A$701,Customer!$B$2:$B$701,"Missing")</f>
        <v>Gopal Velan</v>
      </c>
      <c r="E1325" s="39" t="str">
        <f>_xlfn.XLOOKUP(Table14[[#This Row],[Customer_ID]],Table10[Customer_ID],Table10[Membership],"Missing Membership")</f>
        <v>Gold</v>
      </c>
      <c r="F1325" s="10" t="s">
        <v>30</v>
      </c>
      <c r="G1325" s="12" t="str">
        <f>_xlfn.XLOOKUP(Sales_Transactions!$F1325,Products!$A$2:$A$151,Products!$B$2:$B$151,"missing product")</f>
        <v>Amul Paneer 1kg</v>
      </c>
      <c r="H1325" s="12" t="str">
        <f>_xlfn.XLOOKUP(Sales_Transactions!$F1325,Table9[Product_ID],Table9[Category],"Missing Catogory")</f>
        <v>Dairy</v>
      </c>
      <c r="I1325" s="12" t="s">
        <v>426</v>
      </c>
      <c r="J1325" s="12" t="str">
        <f>_xlfn.XLOOKUP(Sales_Transactions!$I1325,Store!$A$2:$A$181,Store!$B$2:$B$181,"Missing Store")</f>
        <v>FreshMart Madurai Junction</v>
      </c>
      <c r="K1325" s="12" t="str">
        <f>_xlfn.XLOOKUP(Sales_Transactions!$I1325,Store!$A$2:$A$181,Store!$D$2:$D$181,"East")</f>
        <v>South</v>
      </c>
      <c r="L1325" s="12" t="s">
        <v>427</v>
      </c>
      <c r="M1325" s="12" t="s">
        <v>6170</v>
      </c>
      <c r="N1325" s="12" t="str">
        <f>_xlfn.XLOOKUP(Sales_Transactions!$L1325,Table12[Employee_ID],Table12[Department],"Missing Department")</f>
        <v>Billing</v>
      </c>
      <c r="O1325" s="18">
        <v>0</v>
      </c>
      <c r="P1325" s="13">
        <v>483.96</v>
      </c>
      <c r="Q1325" s="12">
        <v>15</v>
      </c>
      <c r="R1325" s="13">
        <v>508.16</v>
      </c>
      <c r="S1325" s="13">
        <v>3311.49</v>
      </c>
      <c r="T1325" s="13">
        <v>2660.56</v>
      </c>
      <c r="U1325" s="13">
        <v>650.92999999999995</v>
      </c>
      <c r="V1325" s="12" t="s">
        <v>68</v>
      </c>
      <c r="W1325" s="12" t="s">
        <v>24</v>
      </c>
      <c r="X1325" s="12" t="s">
        <v>25</v>
      </c>
      <c r="Y1325" s="12" t="s">
        <v>1276</v>
      </c>
      <c r="Z1325" s="12" t="s">
        <v>27</v>
      </c>
    </row>
    <row r="1326" spans="1:26" x14ac:dyDescent="0.3">
      <c r="A1326" s="14" t="s">
        <v>2107</v>
      </c>
      <c r="B1326" s="15">
        <v>46000</v>
      </c>
      <c r="C1326" s="16" t="s">
        <v>394</v>
      </c>
      <c r="D1326" s="16" t="str">
        <f>_xlfn.XLOOKUP(Sales_Transactions!$C1326,Customer!$A$2:$A$701,Customer!$B$2:$B$701,"Missing")</f>
        <v>Dinesh Kumar</v>
      </c>
      <c r="E1326" s="38" t="str">
        <f>_xlfn.XLOOKUP(Table14[[#This Row],[Customer_ID]],Table10[Customer_ID],Table10[Membership],"Missing Membership")</f>
        <v>Silver</v>
      </c>
      <c r="F1326" s="14" t="s">
        <v>944</v>
      </c>
      <c r="G1326" s="16" t="str">
        <f>_xlfn.XLOOKUP(Sales_Transactions!$F1326,Products!$A$2:$A$151,Products!$B$2:$B$151,"missing product")</f>
        <v>Cadbury Namkeen Combo</v>
      </c>
      <c r="H1326" s="16" t="str">
        <f>_xlfn.XLOOKUP(Sales_Transactions!$F1326,Table9[Product_ID],Table9[Category],"Missing Catogory")</f>
        <v>Snacks</v>
      </c>
      <c r="I1326" s="16" t="s">
        <v>638</v>
      </c>
      <c r="J1326" s="16" t="str">
        <f>_xlfn.XLOOKUP(Sales_Transactions!$I1326,Store!$A$2:$A$181,Store!$B$2:$B$181,"Missing Store")</f>
        <v>FreshMart Erode Crossing</v>
      </c>
      <c r="K1326" s="16" t="str">
        <f>_xlfn.XLOOKUP(Sales_Transactions!$I1326,Store!$A$2:$A$181,Store!$D$2:$D$181,"East")</f>
        <v>South</v>
      </c>
      <c r="L1326" s="16" t="s">
        <v>2108</v>
      </c>
      <c r="M1326" s="16" t="s">
        <v>6197</v>
      </c>
      <c r="N1326" s="16" t="str">
        <f>_xlfn.XLOOKUP(Sales_Transactions!$L1326,Table12[Employee_ID],Table12[Department],"Missing Department")</f>
        <v>Billing</v>
      </c>
      <c r="O1326" s="16">
        <v>1</v>
      </c>
      <c r="P1326" s="17">
        <v>333.54</v>
      </c>
      <c r="Q1326" s="16">
        <v>20</v>
      </c>
      <c r="R1326" s="17">
        <v>66.709999999999994</v>
      </c>
      <c r="S1326" s="17">
        <v>266.83</v>
      </c>
      <c r="T1326" s="17">
        <v>238.43</v>
      </c>
      <c r="U1326" s="17">
        <v>28.4</v>
      </c>
      <c r="V1326" s="16" t="s">
        <v>68</v>
      </c>
      <c r="W1326" s="16" t="s">
        <v>24</v>
      </c>
      <c r="X1326" s="16" t="s">
        <v>25</v>
      </c>
      <c r="Y1326" s="16" t="s">
        <v>2109</v>
      </c>
      <c r="Z1326" s="16" t="s">
        <v>49</v>
      </c>
    </row>
    <row r="1327" spans="1:26" x14ac:dyDescent="0.3">
      <c r="A1327" s="10" t="s">
        <v>2118</v>
      </c>
      <c r="B1327" s="11">
        <v>45927</v>
      </c>
      <c r="C1327" s="12" t="s">
        <v>1234</v>
      </c>
      <c r="D1327" s="12" t="str">
        <f>_xlfn.XLOOKUP(Sales_Transactions!$C1327,Customer!$A$2:$A$701,Customer!$B$2:$B$701,"Missing")</f>
        <v>Sudha Menon</v>
      </c>
      <c r="E1327" s="39" t="str">
        <f>_xlfn.XLOOKUP(Table14[[#This Row],[Customer_ID]],Table10[Customer_ID],Table10[Membership],"Missing Membership")</f>
        <v>Silver</v>
      </c>
      <c r="F1327" s="10" t="s">
        <v>284</v>
      </c>
      <c r="G1327" s="12" t="str">
        <f>_xlfn.XLOOKUP(Sales_Transactions!$F1327,Products!$A$2:$A$151,Products!$B$2:$B$151,"missing product")</f>
        <v>Patanjali Shampoo Combo</v>
      </c>
      <c r="H1327" s="12" t="str">
        <f>_xlfn.XLOOKUP(Sales_Transactions!$F1327,Table9[Product_ID],Table9[Category],"Missing Catogory")</f>
        <v>Personal Care</v>
      </c>
      <c r="I1327" s="12" t="s">
        <v>727</v>
      </c>
      <c r="J1327" s="12" t="str">
        <f>_xlfn.XLOOKUP(Sales_Transactions!$I1327,Store!$A$2:$A$181,Store!$B$2:$B$181,"Missing Store")</f>
        <v>FreshMart Surat Heights</v>
      </c>
      <c r="K1327" s="12" t="str">
        <f>_xlfn.XLOOKUP(Sales_Transactions!$I1327,Store!$A$2:$A$181,Store!$D$2:$D$181,"East")</f>
        <v>West</v>
      </c>
      <c r="L1327" s="12" t="s">
        <v>728</v>
      </c>
      <c r="M1327" s="12" t="s">
        <v>6300</v>
      </c>
      <c r="N1327" s="12" t="str">
        <f>_xlfn.XLOOKUP(Sales_Transactions!$L1327,Table12[Employee_ID],Table12[Department],"Missing Department")</f>
        <v>HR</v>
      </c>
      <c r="O1327" s="12">
        <v>4</v>
      </c>
      <c r="P1327" s="13">
        <v>73.83</v>
      </c>
      <c r="Q1327" s="12">
        <v>0</v>
      </c>
      <c r="R1327" s="13">
        <v>0</v>
      </c>
      <c r="S1327" s="13">
        <v>339.62</v>
      </c>
      <c r="T1327" s="13">
        <v>217.28</v>
      </c>
      <c r="U1327" s="13">
        <v>122.34</v>
      </c>
      <c r="V1327" s="12" t="s">
        <v>68</v>
      </c>
      <c r="W1327" s="12" t="s">
        <v>24</v>
      </c>
      <c r="X1327" s="12" t="s">
        <v>25</v>
      </c>
      <c r="Y1327" s="12" t="s">
        <v>2119</v>
      </c>
      <c r="Z1327" s="12" t="s">
        <v>27</v>
      </c>
    </row>
    <row r="1328" spans="1:26" x14ac:dyDescent="0.3">
      <c r="A1328" s="14" t="s">
        <v>2143</v>
      </c>
      <c r="B1328" s="15">
        <v>45875</v>
      </c>
      <c r="C1328" s="16" t="s">
        <v>642</v>
      </c>
      <c r="D1328" s="16" t="str">
        <f>_xlfn.XLOOKUP(Sales_Transactions!$C1328,Customer!$A$2:$A$701,Customer!$B$2:$B$701,"Missing")</f>
        <v>Sangeetha Pandian</v>
      </c>
      <c r="E1328" s="38" t="str">
        <f>_xlfn.XLOOKUP(Table14[[#This Row],[Customer_ID]],Table10[Customer_ID],Table10[Membership],"Missing Membership")</f>
        <v>Silver</v>
      </c>
      <c r="F1328" s="14" t="s">
        <v>158</v>
      </c>
      <c r="G1328" s="16" t="str">
        <f>_xlfn.XLOOKUP(Sales_Transactions!$F1328,Products!$A$2:$A$151,Products!$B$2:$B$151,"missing product")</f>
        <v>Daawat Basmati Rice 2kg</v>
      </c>
      <c r="H1328" s="16" t="str">
        <f>_xlfn.XLOOKUP(Sales_Transactions!$F1328,Table9[Product_ID],Table9[Category],"Missing Catogory")</f>
        <v>Rice</v>
      </c>
      <c r="I1328" s="16" t="s">
        <v>254</v>
      </c>
      <c r="J1328" s="16" t="str">
        <f>_xlfn.XLOOKUP(Sales_Transactions!$I1328,Store!$A$2:$A$181,Store!$B$2:$B$181,"Missing Store")</f>
        <v>FreshMart Mysuru Crossing</v>
      </c>
      <c r="K1328" s="16" t="str">
        <f>_xlfn.XLOOKUP(Sales_Transactions!$I1328,Store!$A$2:$A$181,Store!$D$2:$D$181,"East")</f>
        <v>South</v>
      </c>
      <c r="L1328" s="16" t="s">
        <v>255</v>
      </c>
      <c r="M1328" s="16" t="s">
        <v>6328</v>
      </c>
      <c r="N1328" s="16" t="str">
        <f>_xlfn.XLOOKUP(Sales_Transactions!$L1328,Table12[Employee_ID],Table12[Department],"Missing Department")</f>
        <v>HR</v>
      </c>
      <c r="O1328" s="16">
        <v>4</v>
      </c>
      <c r="P1328" s="17">
        <v>306.62</v>
      </c>
      <c r="Q1328" s="16">
        <v>15</v>
      </c>
      <c r="R1328" s="17">
        <v>183.97</v>
      </c>
      <c r="S1328" s="17">
        <v>1042.51</v>
      </c>
      <c r="T1328" s="17">
        <v>1039.72</v>
      </c>
      <c r="U1328" s="17">
        <v>2.79</v>
      </c>
      <c r="V1328" s="16" t="s">
        <v>68</v>
      </c>
      <c r="W1328" s="16" t="s">
        <v>24</v>
      </c>
      <c r="X1328" s="16" t="s">
        <v>25</v>
      </c>
      <c r="Y1328" s="16" t="s">
        <v>1350</v>
      </c>
      <c r="Z1328" s="16" t="s">
        <v>49</v>
      </c>
    </row>
    <row r="1329" spans="1:26" x14ac:dyDescent="0.3">
      <c r="A1329" s="10" t="s">
        <v>2144</v>
      </c>
      <c r="B1329" s="11">
        <v>45830</v>
      </c>
      <c r="C1329" s="12" t="s">
        <v>564</v>
      </c>
      <c r="D1329" s="12" t="str">
        <f>_xlfn.XLOOKUP(Sales_Transactions!$C1329,Customer!$A$2:$A$701,Customer!$B$2:$B$701,"Missing")</f>
        <v>Anand Subramaniam</v>
      </c>
      <c r="E1329" s="39" t="str">
        <f>_xlfn.XLOOKUP(Table14[[#This Row],[Customer_ID]],Table10[Customer_ID],Table10[Membership],"Missing Membership")</f>
        <v>Gold</v>
      </c>
      <c r="F1329" s="10" t="s">
        <v>904</v>
      </c>
      <c r="G1329" s="12" t="str">
        <f>_xlfn.XLOOKUP(Sales_Transactions!$F1329,Products!$A$2:$A$151,Products!$B$2:$B$151,"missing product")</f>
        <v>Nestle Curd 1kg</v>
      </c>
      <c r="H1329" s="12" t="str">
        <f>_xlfn.XLOOKUP(Sales_Transactions!$F1329,Table9[Product_ID],Table9[Category],"Missing Catogory")</f>
        <v>Dairy</v>
      </c>
      <c r="I1329" s="12" t="s">
        <v>1063</v>
      </c>
      <c r="J1329" s="12" t="str">
        <f>_xlfn.XLOOKUP(Sales_Transactions!$I1329,Store!$A$2:$A$181,Store!$B$2:$B$181,"Missing Store")</f>
        <v>FreshMart Salem Complex</v>
      </c>
      <c r="K1329" s="12" t="str">
        <f>_xlfn.XLOOKUP(Sales_Transactions!$I1329,Store!$A$2:$A$181,Store!$D$2:$D$181,"East")</f>
        <v>South</v>
      </c>
      <c r="L1329" s="12" t="s">
        <v>1064</v>
      </c>
      <c r="M1329" s="12" t="s">
        <v>6322</v>
      </c>
      <c r="N1329" s="12" t="str">
        <f>_xlfn.XLOOKUP(Sales_Transactions!$L1329,Table12[Employee_ID],Table12[Department],"Missing Department")</f>
        <v>Sales</v>
      </c>
      <c r="O1329" s="12">
        <v>4</v>
      </c>
      <c r="P1329" s="13">
        <v>477.11</v>
      </c>
      <c r="Q1329" s="12">
        <v>0</v>
      </c>
      <c r="R1329" s="13">
        <v>0</v>
      </c>
      <c r="S1329" s="13">
        <v>2194.71</v>
      </c>
      <c r="T1329" s="13">
        <v>1590.76</v>
      </c>
      <c r="U1329" s="13">
        <v>603.95000000000005</v>
      </c>
      <c r="V1329" s="12" t="s">
        <v>68</v>
      </c>
      <c r="W1329" s="12" t="s">
        <v>24</v>
      </c>
      <c r="X1329" s="12" t="s">
        <v>33</v>
      </c>
      <c r="Y1329" s="12" t="s">
        <v>2145</v>
      </c>
      <c r="Z1329" s="12" t="s">
        <v>27</v>
      </c>
    </row>
    <row r="1330" spans="1:26" x14ac:dyDescent="0.3">
      <c r="A1330" s="14" t="s">
        <v>2153</v>
      </c>
      <c r="B1330" s="15">
        <v>45955</v>
      </c>
      <c r="C1330" s="16" t="s">
        <v>1549</v>
      </c>
      <c r="D1330" s="16" t="str">
        <f>_xlfn.XLOOKUP(Sales_Transactions!$C1330,Customer!$A$2:$A$701,Customer!$B$2:$B$701,"Missing")</f>
        <v>Deepak Pillai</v>
      </c>
      <c r="E1330" s="38" t="str">
        <f>_xlfn.XLOOKUP(Table14[[#This Row],[Customer_ID]],Table10[Customer_ID],Table10[Membership],"Missing Membership")</f>
        <v>Gold</v>
      </c>
      <c r="F1330" s="14" t="s">
        <v>2154</v>
      </c>
      <c r="G1330" s="16" t="str">
        <f>_xlfn.XLOOKUP(Sales_Transactions!$F1330,Products!$A$2:$A$151,Products!$B$2:$B$151,"missing product")</f>
        <v>Lizol Toilet Cleaner Combo</v>
      </c>
      <c r="H1330" s="16" t="str">
        <f>_xlfn.XLOOKUP(Sales_Transactions!$F1330,Table9[Product_ID],Table9[Category],"Missing Catogory")</f>
        <v>Cleaning</v>
      </c>
      <c r="I1330" s="16" t="s">
        <v>1308</v>
      </c>
      <c r="J1330" s="16" t="str">
        <f>_xlfn.XLOOKUP(Sales_Transactions!$I1330,Store!$A$2:$A$181,Store!$B$2:$B$181,"Missing Store")</f>
        <v>FreshMart Mysuru Heights</v>
      </c>
      <c r="K1330" s="16" t="str">
        <f>_xlfn.XLOOKUP(Sales_Transactions!$I1330,Store!$A$2:$A$181,Store!$D$2:$D$181,"East")</f>
        <v>South</v>
      </c>
      <c r="L1330" s="16" t="s">
        <v>974</v>
      </c>
      <c r="M1330" s="16" t="s">
        <v>6390</v>
      </c>
      <c r="N1330" s="16" t="str">
        <f>_xlfn.XLOOKUP(Sales_Transactions!$L1330,Table12[Employee_ID],Table12[Department],"Missing Department")</f>
        <v>Cashier</v>
      </c>
      <c r="O1330" s="16">
        <v>8</v>
      </c>
      <c r="P1330" s="17">
        <v>91.78</v>
      </c>
      <c r="Q1330" s="16">
        <v>15</v>
      </c>
      <c r="R1330" s="17">
        <v>110.14</v>
      </c>
      <c r="S1330" s="17">
        <v>717.71</v>
      </c>
      <c r="T1330" s="17">
        <v>565.6</v>
      </c>
      <c r="U1330" s="17">
        <v>152.11000000000001</v>
      </c>
      <c r="V1330" s="16" t="s">
        <v>68</v>
      </c>
      <c r="W1330" s="16" t="s">
        <v>24</v>
      </c>
      <c r="X1330" s="16" t="s">
        <v>25</v>
      </c>
      <c r="Y1330" s="16" t="s">
        <v>2155</v>
      </c>
      <c r="Z1330" s="16" t="s">
        <v>27</v>
      </c>
    </row>
    <row r="1331" spans="1:26" x14ac:dyDescent="0.3">
      <c r="A1331" s="10" t="s">
        <v>2172</v>
      </c>
      <c r="B1331" s="11">
        <v>46049</v>
      </c>
      <c r="C1331" s="12" t="s">
        <v>2111</v>
      </c>
      <c r="D1331" s="12" t="str">
        <f>_xlfn.XLOOKUP(Sales_Transactions!$C1331,Customer!$A$2:$A$701,Customer!$B$2:$B$701,"Missing")</f>
        <v>Banu Subramaniam</v>
      </c>
      <c r="E1331" s="39" t="str">
        <f>_xlfn.XLOOKUP(Table14[[#This Row],[Customer_ID]],Table10[Customer_ID],Table10[Membership],"Missing Membership")</f>
        <v>Gold</v>
      </c>
      <c r="F1331" s="10" t="s">
        <v>571</v>
      </c>
      <c r="G1331" s="12" t="str">
        <f>_xlfn.XLOOKUP(Sales_Transactions!$F1331,Products!$A$2:$A$151,Products!$B$2:$B$151,"missing product")</f>
        <v>Vim Floor Cleaner 1L</v>
      </c>
      <c r="H1331" s="12" t="str">
        <f>_xlfn.XLOOKUP(Sales_Transactions!$F1331,Table9[Product_ID],Table9[Category],"Missing Catogory")</f>
        <v>Cleaning</v>
      </c>
      <c r="I1331" s="12" t="s">
        <v>120</v>
      </c>
      <c r="J1331" s="12" t="str">
        <f>_xlfn.XLOOKUP(Sales_Transactions!$I1331,Store!$A$2:$A$181,Store!$B$2:$B$181,"Missing Store")</f>
        <v>FreshMart Tiruppur Plaza</v>
      </c>
      <c r="K1331" s="12" t="str">
        <f>_xlfn.XLOOKUP(Sales_Transactions!$I1331,Store!$A$2:$A$181,Store!$D$2:$D$181,"East")</f>
        <v>South</v>
      </c>
      <c r="L1331" s="12" t="s">
        <v>1169</v>
      </c>
      <c r="M1331" s="12" t="s">
        <v>6141</v>
      </c>
      <c r="N1331" s="12" t="str">
        <f>_xlfn.XLOOKUP(Sales_Transactions!$L1331,Table12[Employee_ID],Table12[Department],"Missing Department")</f>
        <v>Inventory</v>
      </c>
      <c r="O1331" s="12">
        <v>5</v>
      </c>
      <c r="P1331" s="13">
        <v>48.47</v>
      </c>
      <c r="Q1331" s="12">
        <v>15</v>
      </c>
      <c r="R1331" s="13">
        <v>36.35</v>
      </c>
      <c r="S1331" s="13">
        <v>206</v>
      </c>
      <c r="T1331" s="13">
        <v>183.25</v>
      </c>
      <c r="U1331" s="13">
        <v>22.75</v>
      </c>
      <c r="V1331" s="12" t="s">
        <v>68</v>
      </c>
      <c r="W1331" s="12" t="s">
        <v>24</v>
      </c>
      <c r="X1331" s="12" t="s">
        <v>25</v>
      </c>
      <c r="Y1331" s="12" t="s">
        <v>1609</v>
      </c>
      <c r="Z1331" s="12" t="s">
        <v>49</v>
      </c>
    </row>
    <row r="1332" spans="1:26" x14ac:dyDescent="0.3">
      <c r="A1332" s="14" t="s">
        <v>2185</v>
      </c>
      <c r="B1332" s="15">
        <v>45903</v>
      </c>
      <c r="C1332" s="16" t="s">
        <v>1408</v>
      </c>
      <c r="D1332" s="16" t="str">
        <f>_xlfn.XLOOKUP(Sales_Transactions!$C1332,Customer!$A$2:$A$701,Customer!$B$2:$B$701,"Missing")</f>
        <v>Raghav Kumar</v>
      </c>
      <c r="E1332" s="38" t="str">
        <f>_xlfn.XLOOKUP(Table14[[#This Row],[Customer_ID]],Table10[Customer_ID],Table10[Membership],"Missing Membership")</f>
        <v>Gold</v>
      </c>
      <c r="F1332" s="14" t="s">
        <v>269</v>
      </c>
      <c r="G1332" s="16" t="str">
        <f>_xlfn.XLOOKUP(Sales_Transactions!$F1332,Products!$A$2:$A$151,Products!$B$2:$B$151,"missing product")</f>
        <v>Local Farm Fresh Fruits 1kg</v>
      </c>
      <c r="H1332" s="16" t="str">
        <f>_xlfn.XLOOKUP(Sales_Transactions!$F1332,Table9[Product_ID],Table9[Category],"Missing Catogory")</f>
        <v>Oil</v>
      </c>
      <c r="I1332" s="16" t="s">
        <v>599</v>
      </c>
      <c r="J1332" s="16" t="str">
        <f>_xlfn.XLOOKUP(Sales_Transactions!$I1332,Store!$A$2:$A$181,Store!$B$2:$B$181,"Missing Store")</f>
        <v>FreshMart Kochi Bypass</v>
      </c>
      <c r="K1332" s="16" t="str">
        <f>_xlfn.XLOOKUP(Sales_Transactions!$I1332,Store!$A$2:$A$181,Store!$D$2:$D$181,"East")</f>
        <v>South</v>
      </c>
      <c r="L1332" s="16" t="s">
        <v>328</v>
      </c>
      <c r="M1332" s="16" t="s">
        <v>6225</v>
      </c>
      <c r="N1332" s="16" t="str">
        <f>_xlfn.XLOOKUP(Sales_Transactions!$L1332,Table12[Employee_ID],Table12[Department],"Missing Department")</f>
        <v>Cashier</v>
      </c>
      <c r="O1332" s="16">
        <v>6</v>
      </c>
      <c r="P1332" s="17">
        <v>169.75</v>
      </c>
      <c r="Q1332" s="16">
        <v>0</v>
      </c>
      <c r="R1332" s="17">
        <v>0</v>
      </c>
      <c r="S1332" s="17">
        <v>1018.5</v>
      </c>
      <c r="T1332" s="17">
        <v>825.84</v>
      </c>
      <c r="U1332" s="17">
        <v>192.66</v>
      </c>
      <c r="V1332" s="16" t="s">
        <v>68</v>
      </c>
      <c r="W1332" s="16" t="s">
        <v>24</v>
      </c>
      <c r="X1332" s="16" t="s">
        <v>25</v>
      </c>
      <c r="Y1332" s="16" t="s">
        <v>2186</v>
      </c>
      <c r="Z1332" s="16" t="s">
        <v>49</v>
      </c>
    </row>
    <row r="1333" spans="1:26" x14ac:dyDescent="0.3">
      <c r="A1333" s="10" t="s">
        <v>2211</v>
      </c>
      <c r="B1333" s="11">
        <v>46018</v>
      </c>
      <c r="C1333" s="12" t="s">
        <v>1494</v>
      </c>
      <c r="D1333" s="12" t="str">
        <f>_xlfn.XLOOKUP(Sales_Transactions!$C1333,Customer!$A$2:$A$701,Customer!$B$2:$B$701,"Missing")</f>
        <v>Malathi Gupta</v>
      </c>
      <c r="E1333" s="39" t="str">
        <f>_xlfn.XLOOKUP(Table14[[#This Row],[Customer_ID]],Table10[Customer_ID],Table10[Membership],"Missing Membership")</f>
        <v>Gold</v>
      </c>
      <c r="F1333" s="10" t="s">
        <v>365</v>
      </c>
      <c r="G1333" s="12" t="str">
        <f>_xlfn.XLOOKUP(Sales_Transactions!$F1333,Products!$A$2:$A$151,Products!$B$2:$B$151,"missing product")</f>
        <v>Nestle Butter 250ml</v>
      </c>
      <c r="H1333" s="12" t="str">
        <f>_xlfn.XLOOKUP(Sales_Transactions!$F1333,Table9[Product_ID],Table9[Category],"Missing Catogory")</f>
        <v>Dairy</v>
      </c>
      <c r="I1333" s="12" t="s">
        <v>309</v>
      </c>
      <c r="J1333" s="12" t="str">
        <f>_xlfn.XLOOKUP(Sales_Transactions!$I1333,Store!$A$2:$A$181,Store!$B$2:$B$181,"Missing Store")</f>
        <v>FreshMart Madurai Gardens</v>
      </c>
      <c r="K1333" s="12" t="str">
        <f>_xlfn.XLOOKUP(Sales_Transactions!$I1333,Store!$A$2:$A$181,Store!$D$2:$D$181,"East")</f>
        <v>South</v>
      </c>
      <c r="L1333" s="12" t="s">
        <v>310</v>
      </c>
      <c r="M1333" s="12" t="s">
        <v>6323</v>
      </c>
      <c r="N1333" s="12" t="str">
        <f>_xlfn.XLOOKUP(Sales_Transactions!$L1333,Table12[Employee_ID],Table12[Department],"Missing Department")</f>
        <v>Sales</v>
      </c>
      <c r="O1333" s="12">
        <v>8</v>
      </c>
      <c r="P1333" s="13">
        <v>483.26</v>
      </c>
      <c r="Q1333" s="12">
        <v>15</v>
      </c>
      <c r="R1333" s="13">
        <v>579.91</v>
      </c>
      <c r="S1333" s="13">
        <v>3779.1</v>
      </c>
      <c r="T1333" s="13">
        <v>3095.12</v>
      </c>
      <c r="U1333" s="13">
        <v>683.98</v>
      </c>
      <c r="V1333" s="12" t="s">
        <v>68</v>
      </c>
      <c r="W1333" s="12" t="s">
        <v>24</v>
      </c>
      <c r="X1333" s="12" t="s">
        <v>25</v>
      </c>
      <c r="Y1333" s="12" t="s">
        <v>1292</v>
      </c>
      <c r="Z1333" s="12" t="s">
        <v>27</v>
      </c>
    </row>
    <row r="1334" spans="1:26" x14ac:dyDescent="0.3">
      <c r="A1334" s="14" t="s">
        <v>2247</v>
      </c>
      <c r="B1334" s="15">
        <v>45882</v>
      </c>
      <c r="C1334" s="16" t="s">
        <v>2248</v>
      </c>
      <c r="D1334" s="16" t="str">
        <f>_xlfn.XLOOKUP(Sales_Transactions!$C1334,Customer!$A$2:$A$701,Customer!$B$2:$B$701,"Missing")</f>
        <v>Uma Iyer</v>
      </c>
      <c r="E1334" s="38" t="str">
        <f>_xlfn.XLOOKUP(Table14[[#This Row],[Customer_ID]],Table10[Customer_ID],Table10[Membership],"Missing Membership")</f>
        <v>Bronze</v>
      </c>
      <c r="F1334" s="14" t="s">
        <v>203</v>
      </c>
      <c r="G1334" s="16" t="str">
        <f>_xlfn.XLOOKUP(Sales_Transactions!$F1334,Products!$A$2:$A$151,Products!$B$2:$B$151,"missing product")</f>
        <v>Local Farm Fresh Vegetables 1L</v>
      </c>
      <c r="H1334" s="16" t="str">
        <f>_xlfn.XLOOKUP(Sales_Transactions!$F1334,Table9[Product_ID],Table9[Category],"Missing Catogory")</f>
        <v>Vegetables</v>
      </c>
      <c r="I1334" s="16" t="s">
        <v>616</v>
      </c>
      <c r="J1334" s="16" t="str">
        <f>_xlfn.XLOOKUP(Sales_Transactions!$I1334,Store!$A$2:$A$181,Store!$B$2:$B$181,"Missing Store")</f>
        <v>FreshMart Bengaluru Plaza</v>
      </c>
      <c r="K1334" s="16" t="str">
        <f>_xlfn.XLOOKUP(Sales_Transactions!$I1334,Store!$A$2:$A$181,Store!$D$2:$D$181,"East")</f>
        <v>South</v>
      </c>
      <c r="L1334" s="16" t="s">
        <v>239</v>
      </c>
      <c r="M1334" s="16" t="s">
        <v>6235</v>
      </c>
      <c r="N1334" s="16" t="str">
        <f>_xlfn.XLOOKUP(Sales_Transactions!$L1334,Table12[Employee_ID],Table12[Department],"Missing Department")</f>
        <v>Sales</v>
      </c>
      <c r="O1334" s="16">
        <v>1</v>
      </c>
      <c r="P1334" s="17">
        <v>205.93</v>
      </c>
      <c r="Q1334" s="16">
        <v>20</v>
      </c>
      <c r="R1334" s="17">
        <v>41.19</v>
      </c>
      <c r="S1334" s="17">
        <v>164.74</v>
      </c>
      <c r="T1334" s="17">
        <v>170.2</v>
      </c>
      <c r="U1334" s="17">
        <v>-5.46</v>
      </c>
      <c r="V1334" s="16" t="s">
        <v>68</v>
      </c>
      <c r="W1334" s="16" t="s">
        <v>24</v>
      </c>
      <c r="X1334" s="16" t="s">
        <v>55</v>
      </c>
      <c r="Y1334" s="16" t="s">
        <v>2249</v>
      </c>
      <c r="Z1334" s="16" t="s">
        <v>49</v>
      </c>
    </row>
    <row r="1335" spans="1:26" x14ac:dyDescent="0.3">
      <c r="A1335" s="10" t="s">
        <v>2250</v>
      </c>
      <c r="B1335" s="11">
        <v>45900</v>
      </c>
      <c r="C1335" s="12" t="s">
        <v>2251</v>
      </c>
      <c r="D1335" s="12" t="str">
        <f>_xlfn.XLOOKUP(Sales_Transactions!$C1335,Customer!$A$2:$A$701,Customer!$B$2:$B$701,"Missing")</f>
        <v>Revathi Sekar</v>
      </c>
      <c r="E1335" s="39" t="str">
        <f>_xlfn.XLOOKUP(Table14[[#This Row],[Customer_ID]],Table10[Customer_ID],Table10[Membership],"Missing Membership")</f>
        <v>Silver</v>
      </c>
      <c r="F1335" s="10" t="s">
        <v>314</v>
      </c>
      <c r="G1335" s="12" t="str">
        <f>_xlfn.XLOOKUP(Sales_Transactions!$F1335,Products!$A$2:$A$151,Products!$B$2:$B$151,"missing product")</f>
        <v>Nescafe Coffee 1kg</v>
      </c>
      <c r="H1335" s="12" t="str">
        <f>_xlfn.XLOOKUP(Sales_Transactions!$F1335,Table9[Product_ID],Table9[Category],"Missing Catogory")</f>
        <v>Beverages</v>
      </c>
      <c r="I1335" s="12" t="s">
        <v>611</v>
      </c>
      <c r="J1335" s="12" t="str">
        <f>_xlfn.XLOOKUP(Sales_Transactions!$I1335,Store!$A$2:$A$181,Store!$B$2:$B$181,"Missing Store")</f>
        <v>FreshMart Coimbatore Circle</v>
      </c>
      <c r="K1335" s="12" t="str">
        <f>_xlfn.XLOOKUP(Sales_Transactions!$I1335,Store!$A$2:$A$181,Store!$D$2:$D$181,"East")</f>
        <v>South</v>
      </c>
      <c r="L1335" s="12" t="s">
        <v>2252</v>
      </c>
      <c r="M1335" s="12" t="s">
        <v>6166</v>
      </c>
      <c r="N1335" s="12" t="str">
        <f>_xlfn.XLOOKUP(Sales_Transactions!$L1335,Table12[Employee_ID],Table12[Department],"Missing Department")</f>
        <v>Billing</v>
      </c>
      <c r="O1335" s="12">
        <v>5</v>
      </c>
      <c r="P1335" s="13">
        <v>329.69</v>
      </c>
      <c r="Q1335" s="12">
        <v>0</v>
      </c>
      <c r="R1335" s="13">
        <v>0</v>
      </c>
      <c r="S1335" s="13">
        <v>1895.72</v>
      </c>
      <c r="T1335" s="13">
        <v>1236.25</v>
      </c>
      <c r="U1335" s="13">
        <v>659.47</v>
      </c>
      <c r="V1335" s="12" t="s">
        <v>68</v>
      </c>
      <c r="W1335" s="12" t="s">
        <v>24</v>
      </c>
      <c r="X1335" s="12" t="s">
        <v>25</v>
      </c>
      <c r="Y1335" s="12" t="s">
        <v>2253</v>
      </c>
      <c r="Z1335" s="12" t="s">
        <v>27</v>
      </c>
    </row>
    <row r="1336" spans="1:26" x14ac:dyDescent="0.3">
      <c r="A1336" s="14" t="s">
        <v>2273</v>
      </c>
      <c r="B1336" s="15">
        <v>46010</v>
      </c>
      <c r="C1336" s="16" t="s">
        <v>2274</v>
      </c>
      <c r="D1336" s="16" t="str">
        <f>_xlfn.XLOOKUP(Sales_Transactions!$C1336,Customer!$A$2:$A$701,Customer!$B$2:$B$701,"Missing")</f>
        <v>Chitra Balan</v>
      </c>
      <c r="E1336" s="38" t="str">
        <f>_xlfn.XLOOKUP(Table14[[#This Row],[Customer_ID]],Table10[Customer_ID],Table10[Membership],"Missing Membership")</f>
        <v>Bronze</v>
      </c>
      <c r="F1336" s="14" t="s">
        <v>130</v>
      </c>
      <c r="G1336" s="16" t="str">
        <f>_xlfn.XLOOKUP(Sales_Transactions!$F1336,Products!$A$2:$A$151,Products!$B$2:$B$151,"missing product")</f>
        <v>MDH Whole Spices 1L</v>
      </c>
      <c r="H1336" s="16" t="str">
        <f>_xlfn.XLOOKUP(Sales_Transactions!$F1336,Table9[Product_ID],Table9[Category],"Missing Catogory")</f>
        <v>Masala</v>
      </c>
      <c r="I1336" s="16" t="s">
        <v>1308</v>
      </c>
      <c r="J1336" s="16" t="str">
        <f>_xlfn.XLOOKUP(Sales_Transactions!$I1336,Store!$A$2:$A$181,Store!$B$2:$B$181,"Missing Store")</f>
        <v>FreshMart Mysuru Heights</v>
      </c>
      <c r="K1336" s="16" t="str">
        <f>_xlfn.XLOOKUP(Sales_Transactions!$I1336,Store!$A$2:$A$181,Store!$D$2:$D$181,"East")</f>
        <v>South</v>
      </c>
      <c r="L1336" s="16" t="s">
        <v>519</v>
      </c>
      <c r="M1336" s="16" t="s">
        <v>5333</v>
      </c>
      <c r="N1336" s="16" t="str">
        <f>_xlfn.XLOOKUP(Sales_Transactions!$L1336,Table12[Employee_ID],Table12[Department],"Missing Department")</f>
        <v>Sales</v>
      </c>
      <c r="O1336" s="16">
        <v>3</v>
      </c>
      <c r="P1336" s="17">
        <v>379.12</v>
      </c>
      <c r="Q1336" s="16">
        <v>5</v>
      </c>
      <c r="R1336" s="17">
        <v>56.87</v>
      </c>
      <c r="S1336" s="17">
        <v>1080.49</v>
      </c>
      <c r="T1336" s="17">
        <v>879.15</v>
      </c>
      <c r="U1336" s="17">
        <v>201.34</v>
      </c>
      <c r="V1336" s="16" t="s">
        <v>68</v>
      </c>
      <c r="W1336" s="16" t="s">
        <v>24</v>
      </c>
      <c r="X1336" s="16" t="s">
        <v>55</v>
      </c>
      <c r="Y1336" s="16" t="s">
        <v>1606</v>
      </c>
      <c r="Z1336" s="16" t="s">
        <v>49</v>
      </c>
    </row>
    <row r="1337" spans="1:26" x14ac:dyDescent="0.3">
      <c r="A1337" s="10" t="s">
        <v>2275</v>
      </c>
      <c r="B1337" s="11">
        <v>45883</v>
      </c>
      <c r="C1337" s="12" t="s">
        <v>2276</v>
      </c>
      <c r="D1337" s="12" t="str">
        <f>_xlfn.XLOOKUP(Sales_Transactions!$C1337,Customer!$A$2:$A$701,Customer!$B$2:$B$701,"Missing")</f>
        <v>Anand Naidu</v>
      </c>
      <c r="E1337" s="39" t="str">
        <f>_xlfn.XLOOKUP(Table14[[#This Row],[Customer_ID]],Table10[Customer_ID],Table10[Membership],"Missing Membership")</f>
        <v>Bronze</v>
      </c>
      <c r="F1337" s="10" t="s">
        <v>726</v>
      </c>
      <c r="G1337" s="12" t="str">
        <f>_xlfn.XLOOKUP(Sales_Transactions!$F1337,Products!$A$2:$A$151,Products!$B$2:$B$151,"missing product")</f>
        <v>Aachi Basmati Rice 2kg</v>
      </c>
      <c r="H1337" s="12" t="str">
        <f>_xlfn.XLOOKUP(Sales_Transactions!$F1337,Table9[Product_ID],Table9[Category],"Missing Catogory")</f>
        <v>Rice</v>
      </c>
      <c r="I1337" s="12" t="s">
        <v>1430</v>
      </c>
      <c r="J1337" s="12" t="str">
        <f>_xlfn.XLOOKUP(Sales_Transactions!$I1337,Store!$A$2:$A$181,Store!$B$2:$B$181,"Missing Store")</f>
        <v>FreshMart Surat Colony</v>
      </c>
      <c r="K1337" s="12" t="str">
        <f>_xlfn.XLOOKUP(Sales_Transactions!$I1337,Store!$A$2:$A$181,Store!$D$2:$D$181,"East")</f>
        <v>West</v>
      </c>
      <c r="L1337" s="12" t="s">
        <v>239</v>
      </c>
      <c r="M1337" s="12" t="s">
        <v>6235</v>
      </c>
      <c r="N1337" s="12" t="str">
        <f>_xlfn.XLOOKUP(Sales_Transactions!$L1337,Table12[Employee_ID],Table12[Department],"Missing Department")</f>
        <v>Sales</v>
      </c>
      <c r="O1337" s="12">
        <v>1</v>
      </c>
      <c r="P1337" s="13">
        <v>227</v>
      </c>
      <c r="Q1337" s="12">
        <v>0</v>
      </c>
      <c r="R1337" s="13">
        <v>0</v>
      </c>
      <c r="S1337" s="13">
        <v>227</v>
      </c>
      <c r="T1337" s="13">
        <v>196.3</v>
      </c>
      <c r="U1337" s="13">
        <v>30.7</v>
      </c>
      <c r="V1337" s="12" t="s">
        <v>68</v>
      </c>
      <c r="W1337" s="12" t="s">
        <v>24</v>
      </c>
      <c r="X1337" s="12" t="s">
        <v>25</v>
      </c>
      <c r="Y1337" s="12" t="s">
        <v>1531</v>
      </c>
      <c r="Z1337" s="12" t="s">
        <v>49</v>
      </c>
    </row>
    <row r="1338" spans="1:26" x14ac:dyDescent="0.3">
      <c r="A1338" s="14" t="s">
        <v>2277</v>
      </c>
      <c r="B1338" s="15">
        <v>45914</v>
      </c>
      <c r="C1338" s="16" t="s">
        <v>2278</v>
      </c>
      <c r="D1338" s="16" t="str">
        <f>_xlfn.XLOOKUP(Sales_Transactions!$C1338,Customer!$A$2:$A$701,Customer!$B$2:$B$701,"Missing")</f>
        <v>Nagarajan Sharma</v>
      </c>
      <c r="E1338" s="38" t="str">
        <f>_xlfn.XLOOKUP(Table14[[#This Row],[Customer_ID]],Table10[Customer_ID],Table10[Membership],"Missing Membership")</f>
        <v>Bronze</v>
      </c>
      <c r="F1338" s="14" t="s">
        <v>113</v>
      </c>
      <c r="G1338" s="16" t="str">
        <f>_xlfn.XLOOKUP(Sales_Transactions!$F1338,Products!$A$2:$A$151,Products!$B$2:$B$151,"missing product")</f>
        <v>Aachi Powdered Spices Pack</v>
      </c>
      <c r="H1338" s="16" t="str">
        <f>_xlfn.XLOOKUP(Sales_Transactions!$F1338,Table9[Product_ID],Table9[Category],"Missing Catogory")</f>
        <v>Masala</v>
      </c>
      <c r="I1338" s="16" t="s">
        <v>1346</v>
      </c>
      <c r="J1338" s="16" t="str">
        <f>_xlfn.XLOOKUP(Sales_Transactions!$I1338,Store!$A$2:$A$181,Store!$B$2:$B$181,"Missing Store")</f>
        <v>FreshMart Chennai Central</v>
      </c>
      <c r="K1338" s="16" t="str">
        <f>_xlfn.XLOOKUP(Sales_Transactions!$I1338,Store!$A$2:$A$181,Store!$D$2:$D$181,"East")</f>
        <v>South</v>
      </c>
      <c r="L1338" s="16" t="s">
        <v>1312</v>
      </c>
      <c r="M1338" s="16" t="s">
        <v>6249</v>
      </c>
      <c r="N1338" s="16" t="str">
        <f>_xlfn.XLOOKUP(Sales_Transactions!$L1338,Table12[Employee_ID],Table12[Department],"Missing Department")</f>
        <v>Operations</v>
      </c>
      <c r="O1338" s="16">
        <v>4</v>
      </c>
      <c r="P1338" s="17">
        <v>253.11</v>
      </c>
      <c r="Q1338" s="16">
        <v>5</v>
      </c>
      <c r="R1338" s="17">
        <v>50.62</v>
      </c>
      <c r="S1338" s="17">
        <v>1106.0899999999999</v>
      </c>
      <c r="T1338" s="17">
        <v>762.96</v>
      </c>
      <c r="U1338" s="17">
        <v>343.13</v>
      </c>
      <c r="V1338" s="16" t="s">
        <v>68</v>
      </c>
      <c r="W1338" s="16" t="s">
        <v>24</v>
      </c>
      <c r="X1338" s="16" t="s">
        <v>25</v>
      </c>
      <c r="Y1338" s="16" t="s">
        <v>2171</v>
      </c>
      <c r="Z1338" s="16" t="s">
        <v>27</v>
      </c>
    </row>
    <row r="1339" spans="1:26" x14ac:dyDescent="0.3">
      <c r="A1339" s="10" t="s">
        <v>2279</v>
      </c>
      <c r="B1339" s="11">
        <v>45883</v>
      </c>
      <c r="C1339" s="12" t="s">
        <v>1706</v>
      </c>
      <c r="D1339" s="12" t="str">
        <f>_xlfn.XLOOKUP(Sales_Transactions!$C1339,Customer!$A$2:$A$701,Customer!$B$2:$B$701,"Missing")</f>
        <v>Tamil Velan</v>
      </c>
      <c r="E1339" s="39" t="str">
        <f>_xlfn.XLOOKUP(Table14[[#This Row],[Customer_ID]],Table10[Customer_ID],Table10[Membership],"Missing Membership")</f>
        <v>Gold</v>
      </c>
      <c r="F1339" s="10" t="s">
        <v>365</v>
      </c>
      <c r="G1339" s="12" t="str">
        <f>_xlfn.XLOOKUP(Sales_Transactions!$F1339,Products!$A$2:$A$151,Products!$B$2:$B$151,"missing product")</f>
        <v>Nestle Butter 250ml</v>
      </c>
      <c r="H1339" s="12" t="str">
        <f>_xlfn.XLOOKUP(Sales_Transactions!$F1339,Table9[Product_ID],Table9[Category],"Missing Catogory")</f>
        <v>Dairy</v>
      </c>
      <c r="I1339" s="12" t="s">
        <v>209</v>
      </c>
      <c r="J1339" s="12" t="str">
        <f>_xlfn.XLOOKUP(Sales_Transactions!$I1339,Store!$A$2:$A$181,Store!$B$2:$B$181,"Missing Store")</f>
        <v>FreshMart Kochi Gardens</v>
      </c>
      <c r="K1339" s="12" t="str">
        <f>_xlfn.XLOOKUP(Sales_Transactions!$I1339,Store!$A$2:$A$181,Store!$D$2:$D$181,"East")</f>
        <v>South</v>
      </c>
      <c r="L1339" s="12" t="s">
        <v>210</v>
      </c>
      <c r="M1339" s="12" t="s">
        <v>6149</v>
      </c>
      <c r="N1339" s="12" t="str">
        <f>_xlfn.XLOOKUP(Sales_Transactions!$L1339,Table12[Employee_ID],Table12[Department],"Missing Department")</f>
        <v>Cashier</v>
      </c>
      <c r="O1339" s="12">
        <v>6</v>
      </c>
      <c r="P1339" s="13">
        <v>475.53</v>
      </c>
      <c r="Q1339" s="12">
        <v>20</v>
      </c>
      <c r="R1339" s="13">
        <v>570.64</v>
      </c>
      <c r="S1339" s="13">
        <v>2282.54</v>
      </c>
      <c r="T1339" s="13">
        <v>2321.34</v>
      </c>
      <c r="U1339" s="13">
        <v>-38.799999999999997</v>
      </c>
      <c r="V1339" s="12" t="s">
        <v>68</v>
      </c>
      <c r="W1339" s="12" t="s">
        <v>24</v>
      </c>
      <c r="X1339" s="12" t="s">
        <v>25</v>
      </c>
      <c r="Y1339" s="12" t="s">
        <v>751</v>
      </c>
      <c r="Z1339" s="12" t="s">
        <v>49</v>
      </c>
    </row>
    <row r="1340" spans="1:26" x14ac:dyDescent="0.3">
      <c r="A1340" s="14" t="s">
        <v>2280</v>
      </c>
      <c r="B1340" s="15">
        <v>45762</v>
      </c>
      <c r="C1340" s="16" t="s">
        <v>2281</v>
      </c>
      <c r="D1340" s="16" t="str">
        <f>_xlfn.XLOOKUP(Sales_Transactions!$C1340,Customer!$A$2:$A$701,Customer!$B$2:$B$701,"Missing")</f>
        <v>Meena Prabhu</v>
      </c>
      <c r="E1340" s="38" t="str">
        <f>_xlfn.XLOOKUP(Table14[[#This Row],[Customer_ID]],Table10[Customer_ID],Table10[Membership],"Missing Membership")</f>
        <v>Bronze</v>
      </c>
      <c r="F1340" s="14" t="s">
        <v>37</v>
      </c>
      <c r="G1340" s="16" t="str">
        <f>_xlfn.XLOOKUP(Sales_Transactions!$F1340,Products!$A$2:$A$151,Products!$B$2:$B$151,"missing product")</f>
        <v>Gold Winner Sunflower Oil 200g</v>
      </c>
      <c r="H1340" s="16" t="str">
        <f>_xlfn.XLOOKUP(Sales_Transactions!$F1340,Table9[Product_ID],Table9[Category],"Missing Catogory")</f>
        <v>Oil</v>
      </c>
      <c r="I1340" s="16" t="s">
        <v>1680</v>
      </c>
      <c r="J1340" s="16" t="str">
        <f>_xlfn.XLOOKUP(Sales_Transactions!$I1340,Store!$A$2:$A$181,Store!$B$2:$B$181,"Missing Store")</f>
        <v>FreshMart Hyderabad Market</v>
      </c>
      <c r="K1340" s="16" t="str">
        <f>_xlfn.XLOOKUP(Sales_Transactions!$I1340,Store!$A$2:$A$181,Store!$D$2:$D$181,"East")</f>
        <v>South</v>
      </c>
      <c r="L1340" s="16" t="s">
        <v>1435</v>
      </c>
      <c r="M1340" s="16" t="s">
        <v>6283</v>
      </c>
      <c r="N1340" s="16" t="str">
        <f>_xlfn.XLOOKUP(Sales_Transactions!$L1340,Table12[Employee_ID],Table12[Department],"Missing Department")</f>
        <v>Cashier</v>
      </c>
      <c r="O1340" s="16">
        <v>4</v>
      </c>
      <c r="P1340" s="17">
        <v>234.86</v>
      </c>
      <c r="Q1340" s="16">
        <v>15</v>
      </c>
      <c r="R1340" s="17">
        <v>140.91999999999999</v>
      </c>
      <c r="S1340" s="17">
        <v>798.52</v>
      </c>
      <c r="T1340" s="17">
        <v>852.92</v>
      </c>
      <c r="U1340" s="17">
        <v>-54.4</v>
      </c>
      <c r="V1340" s="16" t="s">
        <v>68</v>
      </c>
      <c r="W1340" s="16" t="s">
        <v>24</v>
      </c>
      <c r="X1340" s="16" t="s">
        <v>25</v>
      </c>
      <c r="Y1340" s="16" t="s">
        <v>1636</v>
      </c>
      <c r="Z1340" s="16" t="s">
        <v>49</v>
      </c>
    </row>
    <row r="1341" spans="1:26" x14ac:dyDescent="0.3">
      <c r="A1341" s="10" t="s">
        <v>2283</v>
      </c>
      <c r="B1341" s="11">
        <v>45871</v>
      </c>
      <c r="C1341" s="12" t="s">
        <v>2284</v>
      </c>
      <c r="D1341" s="12" t="str">
        <f>_xlfn.XLOOKUP(Sales_Transactions!$C1341,Customer!$A$2:$A$701,Customer!$B$2:$B$701,"Missing")</f>
        <v>Kamala Sekar</v>
      </c>
      <c r="E1341" s="39" t="str">
        <f>_xlfn.XLOOKUP(Table14[[#This Row],[Customer_ID]],Table10[Customer_ID],Table10[Membership],"Missing Membership")</f>
        <v>Silver</v>
      </c>
      <c r="F1341" s="10" t="s">
        <v>141</v>
      </c>
      <c r="G1341" s="12" t="str">
        <f>_xlfn.XLOOKUP(Sales_Transactions!$F1341,Products!$A$2:$A$151,Products!$B$2:$B$151,"missing product")</f>
        <v>Britannia Buns 2kg v2</v>
      </c>
      <c r="H1341" s="12" t="str">
        <f>_xlfn.XLOOKUP(Sales_Transactions!$F1341,Table9[Product_ID],Table9[Category],"Missing Catogory")</f>
        <v>Bakery</v>
      </c>
      <c r="I1341" s="12" t="s">
        <v>1179</v>
      </c>
      <c r="J1341" s="12" t="str">
        <f>_xlfn.XLOOKUP(Sales_Transactions!$I1341,Store!$A$2:$A$181,Store!$B$2:$B$181,"Missing Store")</f>
        <v>FreshMart Erode Central</v>
      </c>
      <c r="K1341" s="12" t="str">
        <f>_xlfn.XLOOKUP(Sales_Transactions!$I1341,Store!$A$2:$A$181,Store!$D$2:$D$181,"East")</f>
        <v>South</v>
      </c>
      <c r="L1341" s="12" t="s">
        <v>1714</v>
      </c>
      <c r="M1341" s="12" t="s">
        <v>5067</v>
      </c>
      <c r="N1341" s="12" t="str">
        <f>_xlfn.XLOOKUP(Sales_Transactions!$L1341,Table12[Employee_ID],Table12[Department],"Missing Department")</f>
        <v>Sales</v>
      </c>
      <c r="O1341" s="12">
        <v>2</v>
      </c>
      <c r="P1341" s="13">
        <v>437.49</v>
      </c>
      <c r="Q1341" s="12">
        <v>0</v>
      </c>
      <c r="R1341" s="13">
        <v>0</v>
      </c>
      <c r="S1341" s="13">
        <v>1006.23</v>
      </c>
      <c r="T1341" s="13">
        <v>530.88</v>
      </c>
      <c r="U1341" s="13">
        <v>475.35</v>
      </c>
      <c r="V1341" s="12" t="s">
        <v>68</v>
      </c>
      <c r="W1341" s="12" t="s">
        <v>24</v>
      </c>
      <c r="X1341" s="12" t="s">
        <v>55</v>
      </c>
      <c r="Y1341" s="12" t="s">
        <v>2115</v>
      </c>
      <c r="Z1341" s="12" t="s">
        <v>27</v>
      </c>
    </row>
    <row r="1342" spans="1:26" x14ac:dyDescent="0.3">
      <c r="A1342" s="14" t="s">
        <v>2287</v>
      </c>
      <c r="B1342" s="15">
        <v>45979</v>
      </c>
      <c r="C1342" s="16" t="s">
        <v>721</v>
      </c>
      <c r="D1342" s="16" t="str">
        <f>_xlfn.XLOOKUP(Sales_Transactions!$C1342,Customer!$A$2:$A$701,Customer!$B$2:$B$701,"Missing")</f>
        <v>Divya Reddy</v>
      </c>
      <c r="E1342" s="38" t="str">
        <f>_xlfn.XLOOKUP(Table14[[#This Row],[Customer_ID]],Table10[Customer_ID],Table10[Membership],"Missing Membership")</f>
        <v>Gold</v>
      </c>
      <c r="F1342" s="14" t="s">
        <v>113</v>
      </c>
      <c r="G1342" s="16" t="str">
        <f>_xlfn.XLOOKUP(Sales_Transactions!$F1342,Products!$A$2:$A$151,Products!$B$2:$B$151,"missing product")</f>
        <v>Aachi Powdered Spices Pack</v>
      </c>
      <c r="H1342" s="16" t="str">
        <f>_xlfn.XLOOKUP(Sales_Transactions!$F1342,Table9[Product_ID],Table9[Category],"Missing Catogory")</f>
        <v>Masala</v>
      </c>
      <c r="I1342" s="16" t="s">
        <v>1059</v>
      </c>
      <c r="J1342" s="16" t="str">
        <f>_xlfn.XLOOKUP(Sales_Transactions!$I1342,Store!$A$2:$A$181,Store!$B$2:$B$181,"Missing Store")</f>
        <v>FreshMart Coimbatore Colony</v>
      </c>
      <c r="K1342" s="16" t="str">
        <f>_xlfn.XLOOKUP(Sales_Transactions!$I1342,Store!$A$2:$A$181,Store!$D$2:$D$181,"East")</f>
        <v>West</v>
      </c>
      <c r="L1342" s="16" t="s">
        <v>304</v>
      </c>
      <c r="M1342" s="16" t="s">
        <v>5564</v>
      </c>
      <c r="N1342" s="16" t="str">
        <f>_xlfn.XLOOKUP(Sales_Transactions!$L1342,Table12[Employee_ID],Table12[Department],"Missing Department")</f>
        <v>Billing</v>
      </c>
      <c r="O1342" s="16">
        <v>6</v>
      </c>
      <c r="P1342" s="17">
        <v>271.95999999999998</v>
      </c>
      <c r="Q1342" s="16">
        <v>0</v>
      </c>
      <c r="R1342" s="17">
        <v>0</v>
      </c>
      <c r="S1342" s="17">
        <v>1631.76</v>
      </c>
      <c r="T1342" s="17">
        <v>1144.44</v>
      </c>
      <c r="U1342" s="17">
        <v>487.32</v>
      </c>
      <c r="V1342" s="16" t="s">
        <v>68</v>
      </c>
      <c r="W1342" s="16" t="s">
        <v>24</v>
      </c>
      <c r="X1342" s="16" t="s">
        <v>25</v>
      </c>
      <c r="Y1342" s="16" t="s">
        <v>2288</v>
      </c>
      <c r="Z1342" s="16" t="s">
        <v>49</v>
      </c>
    </row>
    <row r="1343" spans="1:26" x14ac:dyDescent="0.3">
      <c r="A1343" s="10" t="s">
        <v>2300</v>
      </c>
      <c r="B1343" s="11">
        <v>45939</v>
      </c>
      <c r="C1343" s="12" t="s">
        <v>2301</v>
      </c>
      <c r="D1343" s="12" t="str">
        <f>_xlfn.XLOOKUP(Sales_Transactions!$C1343,Customer!$A$2:$A$701,Customer!$B$2:$B$701,"Missing")</f>
        <v>Malathi Kumar</v>
      </c>
      <c r="E1343" s="39" t="str">
        <f>_xlfn.XLOOKUP(Table14[[#This Row],[Customer_ID]],Table10[Customer_ID],Table10[Membership],"Missing Membership")</f>
        <v>Silver</v>
      </c>
      <c r="F1343" s="10" t="s">
        <v>425</v>
      </c>
      <c r="G1343" s="12" t="str">
        <f>_xlfn.XLOOKUP(Sales_Transactions!$F1343,Products!$A$2:$A$151,Products!$B$2:$B$151,"missing product")</f>
        <v>Organic Fresh Fresh Vegetables 200g v2</v>
      </c>
      <c r="H1343" s="12" t="str">
        <f>_xlfn.XLOOKUP(Sales_Transactions!$F1343,Table9[Product_ID],Table9[Category],"Missing Catogory")</f>
        <v>Vegetables</v>
      </c>
      <c r="I1343" s="12" t="s">
        <v>1109</v>
      </c>
      <c r="J1343" s="12" t="str">
        <f>_xlfn.XLOOKUP(Sales_Transactions!$I1343,Store!$A$2:$A$181,Store!$B$2:$B$181,"Missing Store")</f>
        <v>FreshMart Tiruppur Colony</v>
      </c>
      <c r="K1343" s="12" t="str">
        <f>_xlfn.XLOOKUP(Sales_Transactions!$I1343,Store!$A$2:$A$181,Store!$D$2:$D$181,"East")</f>
        <v>South</v>
      </c>
      <c r="L1343" s="12" t="s">
        <v>1110</v>
      </c>
      <c r="M1343" s="12" t="s">
        <v>6204</v>
      </c>
      <c r="N1343" s="12" t="str">
        <f>_xlfn.XLOOKUP(Sales_Transactions!$L1343,Table12[Employee_ID],Table12[Department],"Missing Department")</f>
        <v>Billing</v>
      </c>
      <c r="O1343" s="12">
        <v>3</v>
      </c>
      <c r="P1343" s="13">
        <v>290.45</v>
      </c>
      <c r="Q1343" s="12">
        <v>0</v>
      </c>
      <c r="R1343" s="13">
        <v>0</v>
      </c>
      <c r="S1343" s="13">
        <v>871.35</v>
      </c>
      <c r="T1343" s="13">
        <v>713.67</v>
      </c>
      <c r="U1343" s="13">
        <v>157.68</v>
      </c>
      <c r="V1343" s="12" t="s">
        <v>68</v>
      </c>
      <c r="W1343" s="12" t="s">
        <v>24</v>
      </c>
      <c r="X1343" s="12" t="s">
        <v>55</v>
      </c>
      <c r="Y1343" s="12" t="s">
        <v>2008</v>
      </c>
      <c r="Z1343" s="12" t="s">
        <v>49</v>
      </c>
    </row>
    <row r="1344" spans="1:26" x14ac:dyDescent="0.3">
      <c r="A1344" s="14" t="s">
        <v>2307</v>
      </c>
      <c r="B1344" s="15">
        <v>45984</v>
      </c>
      <c r="C1344" s="16" t="s">
        <v>443</v>
      </c>
      <c r="D1344" s="16" t="str">
        <f>_xlfn.XLOOKUP(Sales_Transactions!$C1344,Customer!$A$2:$A$701,Customer!$B$2:$B$701,"Missing")</f>
        <v>Bharath Balan</v>
      </c>
      <c r="E1344" s="38" t="str">
        <f>_xlfn.XLOOKUP(Table14[[#This Row],[Customer_ID]],Table10[Customer_ID],Table10[Membership],"Missing Membership")</f>
        <v>Gold</v>
      </c>
      <c r="F1344" s="14" t="s">
        <v>314</v>
      </c>
      <c r="G1344" s="16" t="str">
        <f>_xlfn.XLOOKUP(Sales_Transactions!$F1344,Products!$A$2:$A$151,Products!$B$2:$B$151,"missing product")</f>
        <v>Nescafe Coffee 1kg</v>
      </c>
      <c r="H1344" s="16" t="str">
        <f>_xlfn.XLOOKUP(Sales_Transactions!$F1344,Table9[Product_ID],Table9[Category],"Missing Catogory")</f>
        <v>Beverages</v>
      </c>
      <c r="I1344" s="16" t="s">
        <v>1031</v>
      </c>
      <c r="J1344" s="16" t="str">
        <f>_xlfn.XLOOKUP(Sales_Transactions!$I1344,Store!$A$2:$A$181,Store!$B$2:$B$181,"Missing Store")</f>
        <v>FreshMart Bengaluru Enclave</v>
      </c>
      <c r="K1344" s="16" t="str">
        <f>_xlfn.XLOOKUP(Sales_Transactions!$I1344,Store!$A$2:$A$181,Store!$D$2:$D$181,"East")</f>
        <v>South</v>
      </c>
      <c r="L1344" s="16" t="s">
        <v>2308</v>
      </c>
      <c r="M1344" s="16" t="s">
        <v>6208</v>
      </c>
      <c r="N1344" s="16" t="str">
        <f>_xlfn.XLOOKUP(Sales_Transactions!$L1344,Table12[Employee_ID],Table12[Department],"Missing Department")</f>
        <v>Cashier</v>
      </c>
      <c r="O1344" s="16">
        <v>6</v>
      </c>
      <c r="P1344" s="17">
        <v>348.01</v>
      </c>
      <c r="Q1344" s="16">
        <v>5</v>
      </c>
      <c r="R1344" s="17">
        <v>104.4</v>
      </c>
      <c r="S1344" s="17">
        <v>2281.21</v>
      </c>
      <c r="T1344" s="17">
        <v>1483.5</v>
      </c>
      <c r="U1344" s="17">
        <v>797.71</v>
      </c>
      <c r="V1344" s="16" t="s">
        <v>68</v>
      </c>
      <c r="W1344" s="16" t="s">
        <v>24</v>
      </c>
      <c r="X1344" s="16" t="s">
        <v>55</v>
      </c>
      <c r="Y1344" s="16" t="s">
        <v>194</v>
      </c>
      <c r="Z1344" s="16" t="s">
        <v>27</v>
      </c>
    </row>
    <row r="1345" spans="1:26" x14ac:dyDescent="0.3">
      <c r="A1345" s="10" t="s">
        <v>2312</v>
      </c>
      <c r="B1345" s="11">
        <v>45982</v>
      </c>
      <c r="C1345" s="12" t="s">
        <v>2313</v>
      </c>
      <c r="D1345" s="12" t="str">
        <f>_xlfn.XLOOKUP(Sales_Transactions!$C1345,Customer!$A$2:$A$701,Customer!$B$2:$B$701,"Missing")</f>
        <v>Pandi Gupta</v>
      </c>
      <c r="E1345" s="39" t="str">
        <f>_xlfn.XLOOKUP(Table14[[#This Row],[Customer_ID]],Table10[Customer_ID],Table10[Membership],"Missing Membership")</f>
        <v>Silver</v>
      </c>
      <c r="F1345" s="10" t="s">
        <v>1328</v>
      </c>
      <c r="G1345" s="12" t="str">
        <f>_xlfn.XLOOKUP(Sales_Transactions!$F1345,Products!$A$2:$A$151,Products!$B$2:$B$151,"missing product")</f>
        <v>Eveready Batteries 250ml</v>
      </c>
      <c r="H1345" s="12" t="str">
        <f>_xlfn.XLOOKUP(Sales_Transactions!$F1345,Table9[Product_ID],Table9[Category],"Missing Catogory")</f>
        <v>Household</v>
      </c>
      <c r="I1345" s="12" t="s">
        <v>53</v>
      </c>
      <c r="J1345" s="12" t="str">
        <f>_xlfn.XLOOKUP(Sales_Transactions!$I1345,Store!$A$2:$A$181,Store!$B$2:$B$181,"Missing Store")</f>
        <v>FreshMart Surat Enclave</v>
      </c>
      <c r="K1345" s="12" t="str">
        <f>_xlfn.XLOOKUP(Sales_Transactions!$I1345,Store!$A$2:$A$181,Store!$D$2:$D$181,"East")</f>
        <v>West</v>
      </c>
      <c r="L1345" s="12" t="s">
        <v>2314</v>
      </c>
      <c r="M1345" s="12" t="s">
        <v>6205</v>
      </c>
      <c r="N1345" s="12" t="str">
        <f>_xlfn.XLOOKUP(Sales_Transactions!$L1345,Table12[Employee_ID],Table12[Department],"Missing Department")</f>
        <v>Inventory</v>
      </c>
      <c r="O1345" s="12">
        <v>4</v>
      </c>
      <c r="P1345" s="13">
        <v>55.81</v>
      </c>
      <c r="Q1345" s="12">
        <v>0</v>
      </c>
      <c r="R1345" s="13">
        <v>0</v>
      </c>
      <c r="S1345" s="13">
        <v>223.24</v>
      </c>
      <c r="T1345" s="13">
        <v>179.84</v>
      </c>
      <c r="U1345" s="13">
        <v>43.4</v>
      </c>
      <c r="V1345" s="12" t="s">
        <v>68</v>
      </c>
      <c r="W1345" s="12" t="s">
        <v>24</v>
      </c>
      <c r="X1345" s="12" t="s">
        <v>33</v>
      </c>
      <c r="Y1345" s="12" t="s">
        <v>1534</v>
      </c>
      <c r="Z1345" s="12" t="s">
        <v>49</v>
      </c>
    </row>
    <row r="1346" spans="1:26" x14ac:dyDescent="0.3">
      <c r="A1346" s="14" t="s">
        <v>2320</v>
      </c>
      <c r="B1346" s="15">
        <v>46017</v>
      </c>
      <c r="C1346" s="16" t="s">
        <v>2321</v>
      </c>
      <c r="D1346" s="16" t="str">
        <f>_xlfn.XLOOKUP(Sales_Transactions!$C1346,Customer!$A$2:$A$701,Customer!$B$2:$B$701,"Missing")</f>
        <v>Vijay Velan</v>
      </c>
      <c r="E1346" s="38" t="str">
        <f>_xlfn.XLOOKUP(Table14[[#This Row],[Customer_ID]],Table10[Customer_ID],Table10[Membership],"Missing Membership")</f>
        <v>Silver</v>
      </c>
      <c r="F1346" s="14" t="s">
        <v>164</v>
      </c>
      <c r="G1346" s="16" t="str">
        <f>_xlfn.XLOOKUP(Sales_Transactions!$F1346,Products!$A$2:$A$151,Products!$B$2:$B$151,"missing product")</f>
        <v>Local Farm Fresh Vegetables Combo</v>
      </c>
      <c r="H1346" s="16" t="str">
        <f>_xlfn.XLOOKUP(Sales_Transactions!$F1346,Table9[Product_ID],Table9[Category],"Missing Catogory")</f>
        <v>Vegetables</v>
      </c>
      <c r="I1346" s="16" t="s">
        <v>66</v>
      </c>
      <c r="J1346" s="16" t="str">
        <f>_xlfn.XLOOKUP(Sales_Transactions!$I1346,Store!$A$2:$A$181,Store!$B$2:$B$181,"Missing Store")</f>
        <v>FreshMart Coimbatore Plaza</v>
      </c>
      <c r="K1346" s="16" t="str">
        <f>_xlfn.XLOOKUP(Sales_Transactions!$I1346,Store!$A$2:$A$181,Store!$D$2:$D$181,"East")</f>
        <v>South</v>
      </c>
      <c r="L1346" s="16" t="s">
        <v>860</v>
      </c>
      <c r="M1346" s="16" t="s">
        <v>5707</v>
      </c>
      <c r="N1346" s="16" t="str">
        <f>_xlfn.XLOOKUP(Sales_Transactions!$L1346,Table12[Employee_ID],Table12[Department],"Missing Department")</f>
        <v>Sales</v>
      </c>
      <c r="O1346" s="16">
        <v>1</v>
      </c>
      <c r="P1346" s="17">
        <v>191.13</v>
      </c>
      <c r="Q1346" s="16">
        <v>0</v>
      </c>
      <c r="R1346" s="17">
        <v>0</v>
      </c>
      <c r="S1346" s="17">
        <v>191.13</v>
      </c>
      <c r="T1346" s="17">
        <v>153.41999999999999</v>
      </c>
      <c r="U1346" s="17">
        <v>37.71</v>
      </c>
      <c r="V1346" s="16" t="s">
        <v>68</v>
      </c>
      <c r="W1346" s="16" t="s">
        <v>24</v>
      </c>
      <c r="X1346" s="16" t="s">
        <v>33</v>
      </c>
      <c r="Y1346" s="16" t="s">
        <v>1528</v>
      </c>
      <c r="Z1346" s="16" t="s">
        <v>49</v>
      </c>
    </row>
    <row r="1347" spans="1:26" x14ac:dyDescent="0.3">
      <c r="A1347" s="10" t="s">
        <v>2340</v>
      </c>
      <c r="B1347" s="11">
        <v>46092</v>
      </c>
      <c r="C1347" s="12" t="s">
        <v>452</v>
      </c>
      <c r="D1347" s="12" t="str">
        <f>_xlfn.XLOOKUP(Sales_Transactions!$C1347,Customer!$A$2:$A$701,Customer!$B$2:$B$701,"Missing")</f>
        <v>Devi Venkataraman</v>
      </c>
      <c r="E1347" s="39" t="str">
        <f>_xlfn.XLOOKUP(Table14[[#This Row],[Customer_ID]],Table10[Customer_ID],Table10[Membership],"Missing Membership")</f>
        <v>Gold</v>
      </c>
      <c r="F1347" s="10" t="s">
        <v>885</v>
      </c>
      <c r="G1347" s="12" t="str">
        <f>_xlfn.XLOOKUP(Sales_Transactions!$F1347,Products!$A$2:$A$151,Products!$B$2:$B$151,"missing product")</f>
        <v>Organic Fresh Fresh Fruits Pack</v>
      </c>
      <c r="H1347" s="12" t="str">
        <f>_xlfn.XLOOKUP(Sales_Transactions!$F1347,Table9[Product_ID],Table9[Category],"Missing Catogory")</f>
        <v>Fruits</v>
      </c>
      <c r="I1347" s="12" t="s">
        <v>142</v>
      </c>
      <c r="J1347" s="12" t="str">
        <f>_xlfn.XLOOKUP(Sales_Transactions!$I1347,Store!$A$2:$A$181,Store!$B$2:$B$181,"Missing Store")</f>
        <v>FreshMart Coimbatore Heights</v>
      </c>
      <c r="K1347" s="12" t="str">
        <f>_xlfn.XLOOKUP(Sales_Transactions!$I1347,Store!$A$2:$A$181,Store!$D$2:$D$181,"East")</f>
        <v>South</v>
      </c>
      <c r="L1347" s="12" t="s">
        <v>143</v>
      </c>
      <c r="M1347" s="12" t="s">
        <v>6243</v>
      </c>
      <c r="N1347" s="12" t="str">
        <f>_xlfn.XLOOKUP(Sales_Transactions!$L1347,Table12[Employee_ID],Table12[Department],"Missing Department")</f>
        <v>Sales</v>
      </c>
      <c r="O1347" s="12">
        <v>6</v>
      </c>
      <c r="P1347" s="13">
        <v>236.62</v>
      </c>
      <c r="Q1347" s="12">
        <v>20</v>
      </c>
      <c r="R1347" s="13">
        <v>283.94</v>
      </c>
      <c r="S1347" s="13">
        <v>1135.78</v>
      </c>
      <c r="T1347" s="13">
        <v>1154.46</v>
      </c>
      <c r="U1347" s="13">
        <v>-18.68</v>
      </c>
      <c r="V1347" s="12" t="s">
        <v>68</v>
      </c>
      <c r="W1347" s="12" t="s">
        <v>24</v>
      </c>
      <c r="X1347" s="12" t="s">
        <v>25</v>
      </c>
      <c r="Y1347" s="12" t="s">
        <v>2341</v>
      </c>
      <c r="Z1347" s="12" t="s">
        <v>49</v>
      </c>
    </row>
    <row r="1348" spans="1:26" x14ac:dyDescent="0.3">
      <c r="A1348" s="14" t="s">
        <v>2363</v>
      </c>
      <c r="B1348" s="15">
        <v>45998</v>
      </c>
      <c r="C1348" s="16" t="s">
        <v>1296</v>
      </c>
      <c r="D1348" s="16" t="str">
        <f>_xlfn.XLOOKUP(Sales_Transactions!$C1348,Customer!$A$2:$A$701,Customer!$B$2:$B$701,"Missing")</f>
        <v>Jaya Kumar</v>
      </c>
      <c r="E1348" s="38" t="str">
        <f>_xlfn.XLOOKUP(Table14[[#This Row],[Customer_ID]],Table10[Customer_ID],Table10[Membership],"Missing Membership")</f>
        <v>Bronze</v>
      </c>
      <c r="F1348" s="14" t="s">
        <v>308</v>
      </c>
      <c r="G1348" s="16" t="str">
        <f>_xlfn.XLOOKUP(Sales_Transactions!$F1348,Products!$A$2:$A$151,Products!$B$2:$B$151,"missing product")</f>
        <v>Britannia Cookies 200g</v>
      </c>
      <c r="H1348" s="16" t="str">
        <f>_xlfn.XLOOKUP(Sales_Transactions!$F1348,Table9[Product_ID],Table9[Category],"Missing Catogory")</f>
        <v>Bakery</v>
      </c>
      <c r="I1348" s="16" t="s">
        <v>198</v>
      </c>
      <c r="J1348" s="16" t="str">
        <f>_xlfn.XLOOKUP(Sales_Transactions!$I1348,Store!$A$2:$A$181,Store!$B$2:$B$181,"Missing Store")</f>
        <v>FreshMart Salem Extension</v>
      </c>
      <c r="K1348" s="16" t="str">
        <f>_xlfn.XLOOKUP(Sales_Transactions!$I1348,Store!$A$2:$A$181,Store!$D$2:$D$181,"East")</f>
        <v>South</v>
      </c>
      <c r="L1348" s="16" t="s">
        <v>693</v>
      </c>
      <c r="M1348" s="16" t="s">
        <v>6134</v>
      </c>
      <c r="N1348" s="16" t="str">
        <f>_xlfn.XLOOKUP(Sales_Transactions!$L1348,Table12[Employee_ID],Table12[Department],"Missing Department")</f>
        <v>Cashier</v>
      </c>
      <c r="O1348" s="16">
        <v>1</v>
      </c>
      <c r="P1348" s="17">
        <v>455.79</v>
      </c>
      <c r="Q1348" s="16">
        <v>0</v>
      </c>
      <c r="R1348" s="17">
        <v>0</v>
      </c>
      <c r="S1348" s="17">
        <v>524.16</v>
      </c>
      <c r="T1348" s="17">
        <v>282.88</v>
      </c>
      <c r="U1348" s="17">
        <v>241.28</v>
      </c>
      <c r="V1348" s="16" t="s">
        <v>68</v>
      </c>
      <c r="W1348" s="16" t="s">
        <v>24</v>
      </c>
      <c r="X1348" s="16" t="s">
        <v>55</v>
      </c>
      <c r="Y1348" s="16" t="s">
        <v>635</v>
      </c>
      <c r="Z1348" s="16" t="s">
        <v>27</v>
      </c>
    </row>
    <row r="1349" spans="1:26" x14ac:dyDescent="0.3">
      <c r="A1349" s="10" t="s">
        <v>2372</v>
      </c>
      <c r="B1349" s="11">
        <v>45833</v>
      </c>
      <c r="C1349" s="12" t="s">
        <v>1041</v>
      </c>
      <c r="D1349" s="12" t="str">
        <f>_xlfn.XLOOKUP(Sales_Transactions!$C1349,Customer!$A$2:$A$701,Customer!$B$2:$B$701,"Missing")</f>
        <v>Devi Pillai</v>
      </c>
      <c r="E1349" s="39" t="str">
        <f>_xlfn.XLOOKUP(Table14[[#This Row],[Customer_ID]],Table10[Customer_ID],Table10[Membership],"Missing Membership")</f>
        <v>Bronze</v>
      </c>
      <c r="F1349" s="10" t="s">
        <v>646</v>
      </c>
      <c r="G1349" s="12" t="str">
        <f>_xlfn.XLOOKUP(Sales_Transactions!$F1349,Products!$A$2:$A$151,Products!$B$2:$B$151,"missing product")</f>
        <v>Aachi Whole Spices 200g v2</v>
      </c>
      <c r="H1349" s="12" t="str">
        <f>_xlfn.XLOOKUP(Sales_Transactions!$F1349,Table9[Product_ID],Table9[Category],"Missing Catogory")</f>
        <v>Masala</v>
      </c>
      <c r="I1349" s="12" t="s">
        <v>153</v>
      </c>
      <c r="J1349" s="12" t="str">
        <f>_xlfn.XLOOKUP(Sales_Transactions!$I1349,Store!$A$2:$A$181,Store!$B$2:$B$181,"Missing Store")</f>
        <v>FreshMart Mysuru Circle</v>
      </c>
      <c r="K1349" s="12" t="str">
        <f>_xlfn.XLOOKUP(Sales_Transactions!$I1349,Store!$A$2:$A$181,Store!$D$2:$D$181,"East")</f>
        <v>South</v>
      </c>
      <c r="L1349" s="12" t="s">
        <v>786</v>
      </c>
      <c r="M1349" s="12" t="s">
        <v>4657</v>
      </c>
      <c r="N1349" s="12" t="str">
        <f>_xlfn.XLOOKUP(Sales_Transactions!$L1349,Table12[Employee_ID],Table12[Department],"Missing Department")</f>
        <v>Sales</v>
      </c>
      <c r="O1349" s="12">
        <v>3</v>
      </c>
      <c r="P1349" s="13">
        <v>123.11</v>
      </c>
      <c r="Q1349" s="12">
        <v>0</v>
      </c>
      <c r="R1349" s="13">
        <v>0</v>
      </c>
      <c r="S1349" s="13">
        <v>369.33</v>
      </c>
      <c r="T1349" s="13">
        <v>273.54000000000002</v>
      </c>
      <c r="U1349" s="13">
        <v>95.79</v>
      </c>
      <c r="V1349" s="12" t="s">
        <v>68</v>
      </c>
      <c r="W1349" s="12" t="s">
        <v>24</v>
      </c>
      <c r="X1349" s="12" t="s">
        <v>25</v>
      </c>
      <c r="Y1349" s="12" t="s">
        <v>919</v>
      </c>
      <c r="Z1349" s="12" t="s">
        <v>49</v>
      </c>
    </row>
    <row r="1350" spans="1:26" x14ac:dyDescent="0.3">
      <c r="A1350" s="14" t="s">
        <v>2384</v>
      </c>
      <c r="B1350" s="15">
        <v>45777</v>
      </c>
      <c r="C1350" s="16" t="s">
        <v>2065</v>
      </c>
      <c r="D1350" s="16" t="str">
        <f>_xlfn.XLOOKUP(Sales_Transactions!$C1350,Customer!$A$2:$A$701,Customer!$B$2:$B$701,"Missing")</f>
        <v>Gayathri Naicker</v>
      </c>
      <c r="E1350" s="38" t="str">
        <f>_xlfn.XLOOKUP(Table14[[#This Row],[Customer_ID]],Table10[Customer_ID],Table10[Membership],"Missing Membership")</f>
        <v>Silver</v>
      </c>
      <c r="F1350" s="14" t="s">
        <v>280</v>
      </c>
      <c r="G1350" s="16" t="str">
        <f>_xlfn.XLOOKUP(Sales_Transactions!$F1350,Products!$A$2:$A$151,Products!$B$2:$B$151,"missing product")</f>
        <v>Nescafe Coffee 500g</v>
      </c>
      <c r="H1350" s="16" t="str">
        <f>_xlfn.XLOOKUP(Sales_Transactions!$F1350,Table9[Product_ID],Table9[Category],"Missing Catogory")</f>
        <v>Beverages</v>
      </c>
      <c r="I1350" s="16" t="s">
        <v>209</v>
      </c>
      <c r="J1350" s="16" t="str">
        <f>_xlfn.XLOOKUP(Sales_Transactions!$I1350,Store!$A$2:$A$181,Store!$B$2:$B$181,"Missing Store")</f>
        <v>FreshMart Kochi Gardens</v>
      </c>
      <c r="K1350" s="16" t="str">
        <f>_xlfn.XLOOKUP(Sales_Transactions!$I1350,Store!$A$2:$A$181,Store!$D$2:$D$181,"East")</f>
        <v>South</v>
      </c>
      <c r="L1350" s="16" t="s">
        <v>210</v>
      </c>
      <c r="M1350" s="16" t="s">
        <v>6149</v>
      </c>
      <c r="N1350" s="16" t="str">
        <f>_xlfn.XLOOKUP(Sales_Transactions!$L1350,Table12[Employee_ID],Table12[Department],"Missing Department")</f>
        <v>Cashier</v>
      </c>
      <c r="O1350" s="16">
        <v>2</v>
      </c>
      <c r="P1350" s="17">
        <v>124.84</v>
      </c>
      <c r="Q1350" s="16">
        <v>5</v>
      </c>
      <c r="R1350" s="17">
        <v>12.48</v>
      </c>
      <c r="S1350" s="17">
        <v>237.2</v>
      </c>
      <c r="T1350" s="17">
        <v>194.7</v>
      </c>
      <c r="U1350" s="17">
        <v>42.5</v>
      </c>
      <c r="V1350" s="16" t="s">
        <v>68</v>
      </c>
      <c r="W1350" s="16" t="s">
        <v>24</v>
      </c>
      <c r="X1350" s="16" t="s">
        <v>55</v>
      </c>
      <c r="Y1350" s="16" t="s">
        <v>2385</v>
      </c>
      <c r="Z1350" s="16" t="s">
        <v>49</v>
      </c>
    </row>
    <row r="1351" spans="1:26" x14ac:dyDescent="0.3">
      <c r="A1351" s="10" t="s">
        <v>2400</v>
      </c>
      <c r="B1351" s="11">
        <v>45938</v>
      </c>
      <c r="C1351" s="12" t="s">
        <v>2401</v>
      </c>
      <c r="D1351" s="12" t="str">
        <f>_xlfn.XLOOKUP(Sales_Transactions!$C1351,Customer!$A$2:$A$701,Customer!$B$2:$B$701,"Missing")</f>
        <v>Jayakumar Gupta</v>
      </c>
      <c r="E1351" s="39" t="str">
        <f>_xlfn.XLOOKUP(Table14[[#This Row],[Customer_ID]],Table10[Customer_ID],Table10[Membership],"Missing Membership")</f>
        <v>Bronze</v>
      </c>
      <c r="F1351" s="10" t="s">
        <v>414</v>
      </c>
      <c r="G1351" s="12" t="str">
        <f>_xlfn.XLOOKUP(Sales_Transactions!$F1351,Products!$A$2:$A$151,Products!$B$2:$B$151,"missing product")</f>
        <v>Local Farm Fresh Vegetables 250ml</v>
      </c>
      <c r="H1351" s="12" t="str">
        <f>_xlfn.XLOOKUP(Sales_Transactions!$F1351,Table9[Product_ID],Table9[Category],"Missing Catogory")</f>
        <v>Vegetables</v>
      </c>
      <c r="I1351" s="12" t="s">
        <v>503</v>
      </c>
      <c r="J1351" s="12" t="str">
        <f>_xlfn.XLOOKUP(Sales_Transactions!$I1351,Store!$A$2:$A$181,Store!$B$2:$B$181,"Missing Store")</f>
        <v>FreshMart Nagpur Plaza</v>
      </c>
      <c r="K1351" s="12" t="str">
        <f>_xlfn.XLOOKUP(Sales_Transactions!$I1351,Store!$A$2:$A$181,Store!$D$2:$D$181,"East")</f>
        <v>West</v>
      </c>
      <c r="L1351" s="12" t="s">
        <v>1633</v>
      </c>
      <c r="M1351" s="12" t="s">
        <v>4705</v>
      </c>
      <c r="N1351" s="12" t="str">
        <f>_xlfn.XLOOKUP(Sales_Transactions!$L1351,Table12[Employee_ID],Table12[Department],"Missing Department")</f>
        <v>Sales</v>
      </c>
      <c r="O1351" s="12">
        <v>2</v>
      </c>
      <c r="P1351" s="13">
        <v>96.72</v>
      </c>
      <c r="Q1351" s="12">
        <v>5</v>
      </c>
      <c r="R1351" s="13">
        <v>9.67</v>
      </c>
      <c r="S1351" s="13">
        <v>183.77</v>
      </c>
      <c r="T1351" s="13">
        <v>159.63999999999999</v>
      </c>
      <c r="U1351" s="13">
        <v>24.13</v>
      </c>
      <c r="V1351" s="12" t="s">
        <v>68</v>
      </c>
      <c r="W1351" s="12" t="s">
        <v>24</v>
      </c>
      <c r="X1351" s="12" t="s">
        <v>25</v>
      </c>
      <c r="Y1351" s="12" t="s">
        <v>2402</v>
      </c>
      <c r="Z1351" s="12" t="s">
        <v>49</v>
      </c>
    </row>
    <row r="1352" spans="1:26" x14ac:dyDescent="0.3">
      <c r="A1352" s="14" t="s">
        <v>2407</v>
      </c>
      <c r="B1352" s="15">
        <v>46060</v>
      </c>
      <c r="C1352" s="16" t="s">
        <v>219</v>
      </c>
      <c r="D1352" s="16" t="str">
        <f>_xlfn.XLOOKUP(Sales_Transactions!$C1352,Customer!$A$2:$A$701,Customer!$B$2:$B$701,"Missing")</f>
        <v>Gopal Sharma</v>
      </c>
      <c r="E1352" s="38" t="str">
        <f>_xlfn.XLOOKUP(Table14[[#This Row],[Customer_ID]],Table10[Customer_ID],Table10[Membership],"Missing Membership")</f>
        <v>Silver</v>
      </c>
      <c r="F1352" s="14" t="s">
        <v>458</v>
      </c>
      <c r="G1352" s="16" t="str">
        <f>_xlfn.XLOOKUP(Sales_Transactions!$F1352,Products!$A$2:$A$151,Products!$B$2:$B$151,"missing product")</f>
        <v>Organic Fresh Fresh Fruits Combo</v>
      </c>
      <c r="H1352" s="16" t="str">
        <f>_xlfn.XLOOKUP(Sales_Transactions!$F1352,Table9[Product_ID],Table9[Category],"Missing Catogory")</f>
        <v>Fruits</v>
      </c>
      <c r="I1352" s="16" t="s">
        <v>459</v>
      </c>
      <c r="J1352" s="16" t="str">
        <f>_xlfn.XLOOKUP(Sales_Transactions!$I1352,Store!$A$2:$A$181,Store!$B$2:$B$181,"Missing Store")</f>
        <v>FreshMart Erode Plaza</v>
      </c>
      <c r="K1352" s="16" t="str">
        <f>_xlfn.XLOOKUP(Sales_Transactions!$I1352,Store!$A$2:$A$181,Store!$D$2:$D$181,"East")</f>
        <v>South</v>
      </c>
      <c r="L1352" s="16" t="s">
        <v>1422</v>
      </c>
      <c r="M1352" s="16" t="s">
        <v>6160</v>
      </c>
      <c r="N1352" s="16" t="str">
        <f>_xlfn.XLOOKUP(Sales_Transactions!$L1352,Table12[Employee_ID],Table12[Department],"Missing Department")</f>
        <v>Sales</v>
      </c>
      <c r="O1352" s="16">
        <v>3</v>
      </c>
      <c r="P1352" s="17">
        <v>71.290000000000006</v>
      </c>
      <c r="Q1352" s="16">
        <v>10</v>
      </c>
      <c r="R1352" s="17">
        <v>21.39</v>
      </c>
      <c r="S1352" s="17">
        <v>221.35</v>
      </c>
      <c r="T1352" s="17">
        <v>178.11</v>
      </c>
      <c r="U1352" s="17">
        <v>43.24</v>
      </c>
      <c r="V1352" s="16" t="s">
        <v>68</v>
      </c>
      <c r="W1352" s="16" t="s">
        <v>24</v>
      </c>
      <c r="X1352" s="16" t="s">
        <v>55</v>
      </c>
      <c r="Y1352" s="16" t="s">
        <v>1313</v>
      </c>
      <c r="Z1352" s="16" t="s">
        <v>27</v>
      </c>
    </row>
    <row r="1353" spans="1:26" x14ac:dyDescent="0.3">
      <c r="A1353" s="10" t="s">
        <v>2408</v>
      </c>
      <c r="B1353" s="11">
        <v>45772</v>
      </c>
      <c r="C1353" s="12" t="s">
        <v>1029</v>
      </c>
      <c r="D1353" s="12" t="str">
        <f>_xlfn.XLOOKUP(Sales_Transactions!$C1353,Customer!$A$2:$A$701,Customer!$B$2:$B$701,"Missing")</f>
        <v>Nithya Sharma</v>
      </c>
      <c r="E1353" s="39" t="str">
        <f>_xlfn.XLOOKUP(Table14[[#This Row],[Customer_ID]],Table10[Customer_ID],Table10[Membership],"Missing Membership")</f>
        <v>Gold</v>
      </c>
      <c r="F1353" s="10" t="s">
        <v>744</v>
      </c>
      <c r="G1353" s="12" t="str">
        <f>_xlfn.XLOOKUP(Sales_Transactions!$F1353,Products!$A$2:$A$151,Products!$B$2:$B$151,"missing product")</f>
        <v>Britannia Rusk 1L</v>
      </c>
      <c r="H1353" s="12" t="str">
        <f>_xlfn.XLOOKUP(Sales_Transactions!$F1353,Table9[Product_ID],Table9[Category],"Missing Catogory")</f>
        <v>Bakery</v>
      </c>
      <c r="I1353" s="12" t="s">
        <v>366</v>
      </c>
      <c r="J1353" s="12" t="str">
        <f>_xlfn.XLOOKUP(Sales_Transactions!$I1353,Store!$A$2:$A$181,Store!$B$2:$B$181,"Missing Store")</f>
        <v>FreshMart Hyderabad Enclave</v>
      </c>
      <c r="K1353" s="12" t="str">
        <f>_xlfn.XLOOKUP(Sales_Transactions!$I1353,Store!$A$2:$A$181,Store!$D$2:$D$181,"East")</f>
        <v>South</v>
      </c>
      <c r="L1353" s="12" t="s">
        <v>895</v>
      </c>
      <c r="M1353" s="12" t="s">
        <v>6260</v>
      </c>
      <c r="N1353" s="12" t="str">
        <f>_xlfn.XLOOKUP(Sales_Transactions!$L1353,Table12[Employee_ID],Table12[Department],"Missing Department")</f>
        <v>Sales</v>
      </c>
      <c r="O1353" s="12">
        <v>5</v>
      </c>
      <c r="P1353" s="13">
        <v>190.75</v>
      </c>
      <c r="Q1353" s="12">
        <v>10</v>
      </c>
      <c r="R1353" s="13">
        <v>95.38</v>
      </c>
      <c r="S1353" s="13">
        <v>858.37</v>
      </c>
      <c r="T1353" s="13">
        <v>511.15</v>
      </c>
      <c r="U1353" s="13">
        <v>347.22</v>
      </c>
      <c r="V1353" s="12" t="s">
        <v>68</v>
      </c>
      <c r="W1353" s="12" t="s">
        <v>345</v>
      </c>
      <c r="X1353" s="12" t="s">
        <v>25</v>
      </c>
      <c r="Y1353" s="12" t="s">
        <v>2409</v>
      </c>
      <c r="Z1353" s="12" t="s">
        <v>49</v>
      </c>
    </row>
    <row r="1354" spans="1:26" x14ac:dyDescent="0.3">
      <c r="A1354" s="14" t="s">
        <v>2426</v>
      </c>
      <c r="B1354" s="15">
        <v>45985</v>
      </c>
      <c r="C1354" s="16" t="s">
        <v>2427</v>
      </c>
      <c r="D1354" s="16" t="str">
        <f>_xlfn.XLOOKUP(Sales_Transactions!$C1354,Customer!$A$2:$A$701,Customer!$B$2:$B$701,"Missing")</f>
        <v>Suresh Raj</v>
      </c>
      <c r="E1354" s="38" t="str">
        <f>_xlfn.XLOOKUP(Table14[[#This Row],[Customer_ID]],Table10[Customer_ID],Table10[Membership],"Missing Membership")</f>
        <v>Silver</v>
      </c>
      <c r="F1354" s="14" t="s">
        <v>119</v>
      </c>
      <c r="G1354" s="16" t="str">
        <f>_xlfn.XLOOKUP(Sales_Transactions!$F1354,Products!$A$2:$A$151,Products!$B$2:$B$151,"missing product")</f>
        <v>Coca-Cola Coffee Combo</v>
      </c>
      <c r="H1354" s="16" t="str">
        <f>_xlfn.XLOOKUP(Sales_Transactions!$F1354,Table9[Product_ID],Table9[Category],"Missing Catogory")</f>
        <v>Beverages</v>
      </c>
      <c r="I1354" s="16" t="s">
        <v>588</v>
      </c>
      <c r="J1354" s="16" t="str">
        <f>_xlfn.XLOOKUP(Sales_Transactions!$I1354,Store!$A$2:$A$181,Store!$B$2:$B$181,"Missing Store")</f>
        <v>FreshMart Lucknow Complex</v>
      </c>
      <c r="K1354" s="16" t="str">
        <f>_xlfn.XLOOKUP(Sales_Transactions!$I1354,Store!$A$2:$A$181,Store!$D$2:$D$181,"East")</f>
        <v>North</v>
      </c>
      <c r="L1354" s="16" t="s">
        <v>589</v>
      </c>
      <c r="M1354" s="16" t="s">
        <v>6184</v>
      </c>
      <c r="N1354" s="16" t="str">
        <f>_xlfn.XLOOKUP(Sales_Transactions!$L1354,Table12[Employee_ID],Table12[Department],"Missing Department")</f>
        <v>Sales</v>
      </c>
      <c r="O1354" s="16">
        <v>4</v>
      </c>
      <c r="P1354" s="17">
        <v>141.11000000000001</v>
      </c>
      <c r="Q1354" s="16">
        <v>0</v>
      </c>
      <c r="R1354" s="17">
        <v>0</v>
      </c>
      <c r="S1354" s="17">
        <v>564.44000000000005</v>
      </c>
      <c r="T1354" s="17">
        <v>463.64</v>
      </c>
      <c r="U1354" s="17">
        <v>100.8</v>
      </c>
      <c r="V1354" s="16" t="s">
        <v>68</v>
      </c>
      <c r="W1354" s="16" t="s">
        <v>24</v>
      </c>
      <c r="X1354" s="16" t="s">
        <v>55</v>
      </c>
      <c r="Y1354" s="16" t="s">
        <v>1585</v>
      </c>
      <c r="Z1354" s="16" t="s">
        <v>49</v>
      </c>
    </row>
    <row r="1355" spans="1:26" x14ac:dyDescent="0.3">
      <c r="A1355" s="10" t="s">
        <v>2463</v>
      </c>
      <c r="B1355" s="11">
        <v>46096</v>
      </c>
      <c r="C1355" s="12" t="s">
        <v>977</v>
      </c>
      <c r="D1355" s="12" t="str">
        <f>_xlfn.XLOOKUP(Sales_Transactions!$C1355,Customer!$A$2:$A$701,Customer!$B$2:$B$701,"Missing")</f>
        <v>Mala Nair</v>
      </c>
      <c r="E1355" s="39" t="str">
        <f>_xlfn.XLOOKUP(Table14[[#This Row],[Customer_ID]],Table10[Customer_ID],Table10[Membership],"Missing Membership")</f>
        <v>Gold</v>
      </c>
      <c r="F1355" s="10" t="s">
        <v>1537</v>
      </c>
      <c r="G1355" s="12" t="str">
        <f>_xlfn.XLOOKUP(Sales_Transactions!$F1355,Products!$A$2:$A$151,Products!$B$2:$B$151,"missing product")</f>
        <v>Lizol Floor Cleaner 200g</v>
      </c>
      <c r="H1355" s="12" t="str">
        <f>_xlfn.XLOOKUP(Sales_Transactions!$F1355,Table9[Product_ID],Table9[Category],"Missing Catogory")</f>
        <v>Cleaning</v>
      </c>
      <c r="I1355" s="12" t="s">
        <v>1680</v>
      </c>
      <c r="J1355" s="12" t="str">
        <f>_xlfn.XLOOKUP(Sales_Transactions!$I1355,Store!$A$2:$A$181,Store!$B$2:$B$181,"Missing Store")</f>
        <v>FreshMart Hyderabad Market</v>
      </c>
      <c r="K1355" s="12" t="str">
        <f>_xlfn.XLOOKUP(Sales_Transactions!$I1355,Store!$A$2:$A$181,Store!$D$2:$D$181,"East")</f>
        <v>South</v>
      </c>
      <c r="L1355" s="12" t="s">
        <v>1830</v>
      </c>
      <c r="M1355" s="12" t="s">
        <v>5366</v>
      </c>
      <c r="N1355" s="12" t="str">
        <f>_xlfn.XLOOKUP(Sales_Transactions!$L1355,Table12[Employee_ID],Table12[Department],"Missing Department")</f>
        <v>Operations</v>
      </c>
      <c r="O1355" s="12">
        <v>8</v>
      </c>
      <c r="P1355" s="13">
        <v>70.17</v>
      </c>
      <c r="Q1355" s="12">
        <v>0</v>
      </c>
      <c r="R1355" s="13">
        <v>0</v>
      </c>
      <c r="S1355" s="13">
        <v>645.55999999999995</v>
      </c>
      <c r="T1355" s="13">
        <v>399.92</v>
      </c>
      <c r="U1355" s="13">
        <v>245.64</v>
      </c>
      <c r="V1355" s="12" t="s">
        <v>68</v>
      </c>
      <c r="W1355" s="12" t="s">
        <v>24</v>
      </c>
      <c r="X1355" s="12" t="s">
        <v>25</v>
      </c>
      <c r="Y1355" s="12" t="s">
        <v>1294</v>
      </c>
      <c r="Z1355" s="12" t="s">
        <v>27</v>
      </c>
    </row>
    <row r="1356" spans="1:26" x14ac:dyDescent="0.3">
      <c r="A1356" s="14" t="s">
        <v>2468</v>
      </c>
      <c r="B1356" s="15">
        <v>45801</v>
      </c>
      <c r="C1356" s="16" t="s">
        <v>2029</v>
      </c>
      <c r="D1356" s="16" t="str">
        <f>_xlfn.XLOOKUP(Sales_Transactions!$C1356,Customer!$A$2:$A$701,Customer!$B$2:$B$701,"Missing")</f>
        <v>Charulatha Gupta</v>
      </c>
      <c r="E1356" s="38" t="str">
        <f>_xlfn.XLOOKUP(Table14[[#This Row],[Customer_ID]],Table10[Customer_ID],Table10[Membership],"Missing Membership")</f>
        <v>Gold</v>
      </c>
      <c r="F1356" s="14" t="s">
        <v>1268</v>
      </c>
      <c r="G1356" s="16" t="str">
        <f>_xlfn.XLOOKUP(Sales_Transactions!$F1356,Products!$A$2:$A$151,Products!$B$2:$B$151,"missing product")</f>
        <v>Aachi Ponni Rice 1kg v2</v>
      </c>
      <c r="H1356" s="16" t="str">
        <f>_xlfn.XLOOKUP(Sales_Transactions!$F1356,Table9[Product_ID],Table9[Category],"Missing Catogory")</f>
        <v>Rice</v>
      </c>
      <c r="I1356" s="16" t="s">
        <v>1246</v>
      </c>
      <c r="J1356" s="16" t="str">
        <f>_xlfn.XLOOKUP(Sales_Transactions!$I1356,Store!$A$2:$A$181,Store!$B$2:$B$181,"Missing Store")</f>
        <v>FreshMart Bengaluru Junction</v>
      </c>
      <c r="K1356" s="16" t="str">
        <f>_xlfn.XLOOKUP(Sales_Transactions!$I1356,Store!$A$2:$A$181,Store!$D$2:$D$181,"East")</f>
        <v>South</v>
      </c>
      <c r="L1356" s="16" t="s">
        <v>473</v>
      </c>
      <c r="M1356" s="16" t="s">
        <v>6258</v>
      </c>
      <c r="N1356" s="16" t="str">
        <f>_xlfn.XLOOKUP(Sales_Transactions!$L1356,Table12[Employee_ID],Table12[Department],"Missing Department")</f>
        <v>Cashier</v>
      </c>
      <c r="O1356" s="16">
        <v>7</v>
      </c>
      <c r="P1356" s="17">
        <v>252.98</v>
      </c>
      <c r="Q1356" s="16">
        <v>10</v>
      </c>
      <c r="R1356" s="17">
        <v>177.09</v>
      </c>
      <c r="S1356" s="17">
        <v>1832.84</v>
      </c>
      <c r="T1356" s="17">
        <v>1482.11</v>
      </c>
      <c r="U1356" s="17">
        <v>350.73</v>
      </c>
      <c r="V1356" s="16" t="s">
        <v>68</v>
      </c>
      <c r="W1356" s="16" t="s">
        <v>24</v>
      </c>
      <c r="X1356" s="16" t="s">
        <v>25</v>
      </c>
      <c r="Y1356" s="16" t="s">
        <v>1274</v>
      </c>
      <c r="Z1356" s="16" t="s">
        <v>27</v>
      </c>
    </row>
    <row r="1357" spans="1:26" x14ac:dyDescent="0.3">
      <c r="A1357" s="10" t="s">
        <v>2472</v>
      </c>
      <c r="B1357" s="11">
        <v>45815</v>
      </c>
      <c r="C1357" s="12" t="s">
        <v>185</v>
      </c>
      <c r="D1357" s="12" t="str">
        <f>_xlfn.XLOOKUP(Sales_Transactions!$C1357,Customer!$A$2:$A$701,Customer!$B$2:$B$701,"Missing")</f>
        <v>Ovi Devi</v>
      </c>
      <c r="E1357" s="39" t="str">
        <f>_xlfn.XLOOKUP(Table14[[#This Row],[Customer_ID]],Table10[Customer_ID],Table10[Membership],"Missing Membership")</f>
        <v>Gold</v>
      </c>
      <c r="F1357" s="10" t="s">
        <v>253</v>
      </c>
      <c r="G1357" s="12" t="str">
        <f>_xlfn.XLOOKUP(Sales_Transactions!$F1357,Products!$A$2:$A$151,Products!$B$2:$B$151,"missing product")</f>
        <v>Gold Winner Coconut Oil 2kg v2</v>
      </c>
      <c r="H1357" s="12" t="str">
        <f>_xlfn.XLOOKUP(Sales_Transactions!$F1357,Table9[Product_ID],Table9[Category],"Missing Catogory")</f>
        <v>Oil</v>
      </c>
      <c r="I1357" s="12" t="s">
        <v>432</v>
      </c>
      <c r="J1357" s="12" t="str">
        <f>_xlfn.XLOOKUP(Sales_Transactions!$I1357,Store!$A$2:$A$181,Store!$B$2:$B$181,"Missing Store")</f>
        <v>FreshMart Surat Central</v>
      </c>
      <c r="K1357" s="12" t="str">
        <f>_xlfn.XLOOKUP(Sales_Transactions!$I1357,Store!$A$2:$A$181,Store!$D$2:$D$181,"East")</f>
        <v>West</v>
      </c>
      <c r="L1357" s="12" t="s">
        <v>433</v>
      </c>
      <c r="M1357" s="12" t="s">
        <v>6296</v>
      </c>
      <c r="N1357" s="12" t="str">
        <f>_xlfn.XLOOKUP(Sales_Transactions!$L1357,Table12[Employee_ID],Table12[Department],"Missing Department")</f>
        <v>Sales</v>
      </c>
      <c r="O1357" s="12">
        <v>8</v>
      </c>
      <c r="P1357" s="13">
        <v>220.37</v>
      </c>
      <c r="Q1357" s="12">
        <v>10</v>
      </c>
      <c r="R1357" s="13">
        <v>176.3</v>
      </c>
      <c r="S1357" s="13">
        <v>1824.66</v>
      </c>
      <c r="T1357" s="13">
        <v>1563.52</v>
      </c>
      <c r="U1357" s="13">
        <v>261.14</v>
      </c>
      <c r="V1357" s="12" t="s">
        <v>68</v>
      </c>
      <c r="W1357" s="12" t="s">
        <v>24</v>
      </c>
      <c r="X1357" s="12" t="s">
        <v>25</v>
      </c>
      <c r="Y1357" s="12" t="s">
        <v>729</v>
      </c>
      <c r="Z1357" s="12" t="s">
        <v>27</v>
      </c>
    </row>
    <row r="1358" spans="1:26" x14ac:dyDescent="0.3">
      <c r="A1358" s="14" t="s">
        <v>2473</v>
      </c>
      <c r="B1358" s="15">
        <v>46108</v>
      </c>
      <c r="C1358" s="16" t="s">
        <v>987</v>
      </c>
      <c r="D1358" s="16" t="str">
        <f>_xlfn.XLOOKUP(Sales_Transactions!$C1358,Customer!$A$2:$A$701,Customer!$B$2:$B$701,"Missing")</f>
        <v>Yogesh Gounder</v>
      </c>
      <c r="E1358" s="38" t="str">
        <f>_xlfn.XLOOKUP(Table14[[#This Row],[Customer_ID]],Table10[Customer_ID],Table10[Membership],"Missing Membership")</f>
        <v>BRONZE</v>
      </c>
      <c r="F1358" s="14" t="s">
        <v>881</v>
      </c>
      <c r="G1358" s="16" t="str">
        <f>_xlfn.XLOOKUP(Sales_Transactions!$F1358,Products!$A$2:$A$151,Products!$B$2:$B$151,"missing product")</f>
        <v>Cadbury Namkeen Pack</v>
      </c>
      <c r="H1358" s="16" t="str">
        <f>_xlfn.XLOOKUP(Sales_Transactions!$F1358,Table9[Product_ID],Table9[Category],"Missing Catogory")</f>
        <v>Snacks</v>
      </c>
      <c r="I1358" s="16" t="s">
        <v>2474</v>
      </c>
      <c r="J1358" s="16" t="str">
        <f>_xlfn.XLOOKUP(Sales_Transactions!$I1358,Store!$A$2:$A$181,Store!$B$2:$B$181,"Missing Store")</f>
        <v>FreshMart Ahmedabad Square</v>
      </c>
      <c r="K1358" s="16" t="str">
        <f>_xlfn.XLOOKUP(Sales_Transactions!$I1358,Store!$A$2:$A$181,Store!$D$2:$D$181,"East")</f>
        <v>West</v>
      </c>
      <c r="L1358" s="16" t="s">
        <v>1877</v>
      </c>
      <c r="M1358" s="16" t="s">
        <v>6190</v>
      </c>
      <c r="N1358" s="16" t="str">
        <f>_xlfn.XLOOKUP(Sales_Transactions!$L1358,Table12[Employee_ID],Table12[Department],"Missing Department")</f>
        <v>Sales</v>
      </c>
      <c r="O1358" s="16">
        <v>5</v>
      </c>
      <c r="P1358" s="17">
        <v>300.02999999999997</v>
      </c>
      <c r="Q1358" s="16">
        <v>0</v>
      </c>
      <c r="R1358" s="17">
        <v>0</v>
      </c>
      <c r="S1358" s="17">
        <v>1500.15</v>
      </c>
      <c r="T1358" s="17">
        <v>973.2</v>
      </c>
      <c r="U1358" s="17">
        <v>526.95000000000005</v>
      </c>
      <c r="V1358" s="16" t="s">
        <v>68</v>
      </c>
      <c r="W1358" s="16" t="s">
        <v>345</v>
      </c>
      <c r="X1358" s="16" t="s">
        <v>55</v>
      </c>
      <c r="Y1358" s="16" t="s">
        <v>2475</v>
      </c>
      <c r="Z1358" s="16" t="s">
        <v>49</v>
      </c>
    </row>
    <row r="1359" spans="1:26" x14ac:dyDescent="0.3">
      <c r="A1359" s="10" t="s">
        <v>2478</v>
      </c>
      <c r="B1359" s="11">
        <v>45994</v>
      </c>
      <c r="C1359" s="12" t="s">
        <v>1408</v>
      </c>
      <c r="D1359" s="12" t="str">
        <f>_xlfn.XLOOKUP(Sales_Transactions!$C1359,Customer!$A$2:$A$701,Customer!$B$2:$B$701,"Missing")</f>
        <v>Raghav Kumar</v>
      </c>
      <c r="E1359" s="39" t="str">
        <f>_xlfn.XLOOKUP(Table14[[#This Row],[Customer_ID]],Table10[Customer_ID],Table10[Membership],"Missing Membership")</f>
        <v>Gold</v>
      </c>
      <c r="F1359" s="10" t="s">
        <v>414</v>
      </c>
      <c r="G1359" s="12" t="str">
        <f>_xlfn.XLOOKUP(Sales_Transactions!$F1359,Products!$A$2:$A$151,Products!$B$2:$B$151,"missing product")</f>
        <v>Local Farm Fresh Vegetables 250ml</v>
      </c>
      <c r="H1359" s="12" t="str">
        <f>_xlfn.XLOOKUP(Sales_Transactions!$F1359,Table9[Product_ID],Table9[Category],"Missing Catogory")</f>
        <v>Vegetables</v>
      </c>
      <c r="I1359" s="12" t="s">
        <v>1338</v>
      </c>
      <c r="J1359" s="12" t="str">
        <f>_xlfn.XLOOKUP(Sales_Transactions!$I1359,Store!$A$2:$A$181,Store!$B$2:$B$181,"Missing Store")</f>
        <v>FreshMart Mysuru Enclave</v>
      </c>
      <c r="K1359" s="12" t="str">
        <f>_xlfn.XLOOKUP(Sales_Transactions!$I1359,Store!$A$2:$A$181,Store!$D$2:$D$181,"East")</f>
        <v>South</v>
      </c>
      <c r="L1359" s="12" t="s">
        <v>1997</v>
      </c>
      <c r="M1359" s="12" t="s">
        <v>6247</v>
      </c>
      <c r="N1359" s="12" t="str">
        <f>_xlfn.XLOOKUP(Sales_Transactions!$L1359,Table12[Employee_ID],Table12[Department],"Missing Department")</f>
        <v>Billing</v>
      </c>
      <c r="O1359" s="12">
        <v>8</v>
      </c>
      <c r="P1359" s="13">
        <v>101.26</v>
      </c>
      <c r="Q1359" s="12">
        <v>10</v>
      </c>
      <c r="R1359" s="13">
        <v>81.010000000000005</v>
      </c>
      <c r="S1359" s="13">
        <v>729.07</v>
      </c>
      <c r="T1359" s="13">
        <v>638.55999999999995</v>
      </c>
      <c r="U1359" s="13">
        <v>90.51</v>
      </c>
      <c r="V1359" s="12" t="s">
        <v>68</v>
      </c>
      <c r="W1359" s="12" t="s">
        <v>24</v>
      </c>
      <c r="X1359" s="12" t="s">
        <v>55</v>
      </c>
      <c r="Y1359" s="12" t="s">
        <v>1807</v>
      </c>
      <c r="Z1359" s="12" t="s">
        <v>49</v>
      </c>
    </row>
    <row r="1360" spans="1:26" x14ac:dyDescent="0.3">
      <c r="A1360" s="14" t="s">
        <v>2479</v>
      </c>
      <c r="B1360" s="15">
        <v>45992</v>
      </c>
      <c r="C1360" s="16" t="s">
        <v>295</v>
      </c>
      <c r="D1360" s="16" t="str">
        <f>_xlfn.XLOOKUP(Sales_Transactions!$C1360,Customer!$A$2:$A$701,Customer!$B$2:$B$701,"Missing")</f>
        <v>Mala Nathan</v>
      </c>
      <c r="E1360" s="38" t="str">
        <f>_xlfn.XLOOKUP(Table14[[#This Row],[Customer_ID]],Table10[Customer_ID],Table10[Membership],"Missing Membership")</f>
        <v>Gold</v>
      </c>
      <c r="F1360" s="14" t="s">
        <v>904</v>
      </c>
      <c r="G1360" s="16" t="str">
        <f>_xlfn.XLOOKUP(Sales_Transactions!$F1360,Products!$A$2:$A$151,Products!$B$2:$B$151,"missing product")</f>
        <v>Nestle Curd 1kg</v>
      </c>
      <c r="H1360" s="16" t="str">
        <f>_xlfn.XLOOKUP(Sales_Transactions!$F1360,Table9[Product_ID],Table9[Category],"Missing Catogory")</f>
        <v>Dairy</v>
      </c>
      <c r="I1360" s="16" t="s">
        <v>575</v>
      </c>
      <c r="J1360" s="16" t="str">
        <f>_xlfn.XLOOKUP(Sales_Transactions!$I1360,Store!$A$2:$A$181,Store!$B$2:$B$181,"Missing Store")</f>
        <v>FreshMart Ahmedabad Arcade</v>
      </c>
      <c r="K1360" s="16" t="str">
        <f>_xlfn.XLOOKUP(Sales_Transactions!$I1360,Store!$A$2:$A$181,Store!$D$2:$D$181,"East")</f>
        <v>West</v>
      </c>
      <c r="L1360" s="16" t="s">
        <v>1150</v>
      </c>
      <c r="M1360" s="16" t="s">
        <v>6406</v>
      </c>
      <c r="N1360" s="16" t="str">
        <f>_xlfn.XLOOKUP(Sales_Transactions!$L1360,Table12[Employee_ID],Table12[Department],"Missing Department")</f>
        <v>Cashier</v>
      </c>
      <c r="O1360" s="16">
        <v>3</v>
      </c>
      <c r="P1360" s="17">
        <v>472.9</v>
      </c>
      <c r="Q1360" s="16">
        <v>0</v>
      </c>
      <c r="R1360" s="17">
        <v>0</v>
      </c>
      <c r="S1360" s="17">
        <v>1418.7</v>
      </c>
      <c r="T1360" s="17">
        <v>1193.07</v>
      </c>
      <c r="U1360" s="17">
        <v>225.63</v>
      </c>
      <c r="V1360" s="16" t="s">
        <v>68</v>
      </c>
      <c r="W1360" s="16" t="s">
        <v>24</v>
      </c>
      <c r="X1360" s="16" t="s">
        <v>25</v>
      </c>
      <c r="Y1360" s="16" t="s">
        <v>1750</v>
      </c>
      <c r="Z1360" s="16" t="s">
        <v>49</v>
      </c>
    </row>
    <row r="1361" spans="1:26" x14ac:dyDescent="0.3">
      <c r="A1361" s="10" t="s">
        <v>2488</v>
      </c>
      <c r="B1361" s="11">
        <v>45989</v>
      </c>
      <c r="C1361" s="12" t="s">
        <v>2251</v>
      </c>
      <c r="D1361" s="12" t="str">
        <f>_xlfn.XLOOKUP(Sales_Transactions!$C1361,Customer!$A$2:$A$701,Customer!$B$2:$B$701,"Missing")</f>
        <v>Revathi Sekar</v>
      </c>
      <c r="E1361" s="39" t="str">
        <f>_xlfn.XLOOKUP(Table14[[#This Row],[Customer_ID]],Table10[Customer_ID],Table10[Membership],"Missing Membership")</f>
        <v>Silver</v>
      </c>
      <c r="F1361" s="10" t="s">
        <v>498</v>
      </c>
      <c r="G1361" s="12" t="str">
        <f>_xlfn.XLOOKUP(Sales_Transactions!$F1361,Products!$A$2:$A$151,Products!$B$2:$B$151,"missing product")</f>
        <v>Local Farm Fresh Vegetables 200g</v>
      </c>
      <c r="H1361" s="12" t="str">
        <f>_xlfn.XLOOKUP(Sales_Transactions!$F1361,Table9[Product_ID],Table9[Category],"Missing Catogory")</f>
        <v>Vegetables</v>
      </c>
      <c r="I1361" s="12" t="s">
        <v>53</v>
      </c>
      <c r="J1361" s="12" t="str">
        <f>_xlfn.XLOOKUP(Sales_Transactions!$I1361,Store!$A$2:$A$181,Store!$B$2:$B$181,"Missing Store")</f>
        <v>FreshMart Surat Enclave</v>
      </c>
      <c r="K1361" s="12" t="str">
        <f>_xlfn.XLOOKUP(Sales_Transactions!$I1361,Store!$A$2:$A$181,Store!$D$2:$D$181,"East")</f>
        <v>West</v>
      </c>
      <c r="L1361" s="12" t="s">
        <v>1032</v>
      </c>
      <c r="M1361" s="12" t="s">
        <v>6407</v>
      </c>
      <c r="N1361" s="12" t="str">
        <f>_xlfn.XLOOKUP(Sales_Transactions!$L1361,Table12[Employee_ID],Table12[Department],"Missing Department")</f>
        <v>Billing</v>
      </c>
      <c r="O1361" s="12">
        <v>4</v>
      </c>
      <c r="P1361" s="13">
        <v>401.06</v>
      </c>
      <c r="Q1361" s="12">
        <v>0</v>
      </c>
      <c r="R1361" s="13">
        <v>0</v>
      </c>
      <c r="S1361" s="13">
        <v>1604.24</v>
      </c>
      <c r="T1361" s="13">
        <v>1389.88</v>
      </c>
      <c r="U1361" s="13">
        <v>214.36</v>
      </c>
      <c r="V1361" s="12" t="s">
        <v>68</v>
      </c>
      <c r="W1361" s="12" t="s">
        <v>24</v>
      </c>
      <c r="X1361" s="12" t="s">
        <v>25</v>
      </c>
      <c r="Y1361" s="12" t="s">
        <v>585</v>
      </c>
      <c r="Z1361" s="12" t="s">
        <v>49</v>
      </c>
    </row>
    <row r="1362" spans="1:26" x14ac:dyDescent="0.3">
      <c r="A1362" s="14" t="s">
        <v>2494</v>
      </c>
      <c r="B1362" s="15">
        <v>45932</v>
      </c>
      <c r="C1362" s="16" t="s">
        <v>1085</v>
      </c>
      <c r="D1362" s="16" t="str">
        <f>_xlfn.XLOOKUP(Sales_Transactions!$C1362,Customer!$A$2:$A$701,Customer!$B$2:$B$701,"Missing")</f>
        <v>Janani Selvam</v>
      </c>
      <c r="E1362" s="38" t="str">
        <f>_xlfn.XLOOKUP(Table14[[#This Row],[Customer_ID]],Table10[Customer_ID],Table10[Membership],"Missing Membership")</f>
        <v>Gold</v>
      </c>
      <c r="F1362" s="14" t="s">
        <v>231</v>
      </c>
      <c r="G1362" s="16" t="str">
        <f>_xlfn.XLOOKUP(Sales_Transactions!$F1362,Products!$A$2:$A$151,Products!$B$2:$B$151,"missing product")</f>
        <v>Cadbury Chips 1kg</v>
      </c>
      <c r="H1362" s="16" t="str">
        <f>_xlfn.XLOOKUP(Sales_Transactions!$F1362,Table9[Product_ID],Table9[Category],"Missing Catogory")</f>
        <v>Snacks</v>
      </c>
      <c r="I1362" s="16" t="s">
        <v>1246</v>
      </c>
      <c r="J1362" s="16" t="str">
        <f>_xlfn.XLOOKUP(Sales_Transactions!$I1362,Store!$A$2:$A$181,Store!$B$2:$B$181,"Missing Store")</f>
        <v>FreshMart Bengaluru Junction</v>
      </c>
      <c r="K1362" s="16" t="str">
        <f>_xlfn.XLOOKUP(Sales_Transactions!$I1362,Store!$A$2:$A$181,Store!$D$2:$D$181,"East")</f>
        <v>South</v>
      </c>
      <c r="L1362" s="16" t="s">
        <v>1247</v>
      </c>
      <c r="M1362" s="16" t="s">
        <v>5199</v>
      </c>
      <c r="N1362" s="16" t="str">
        <f>_xlfn.XLOOKUP(Sales_Transactions!$L1362,Table12[Employee_ID],Table12[Department],"Missing Department")</f>
        <v>Sales</v>
      </c>
      <c r="O1362" s="16">
        <v>3</v>
      </c>
      <c r="P1362" s="17">
        <v>421.14</v>
      </c>
      <c r="Q1362" s="16">
        <v>15</v>
      </c>
      <c r="R1362" s="17">
        <v>189.51</v>
      </c>
      <c r="S1362" s="17">
        <v>1073.9100000000001</v>
      </c>
      <c r="T1362" s="17">
        <v>926.82</v>
      </c>
      <c r="U1362" s="17">
        <v>147.09</v>
      </c>
      <c r="V1362" s="16" t="s">
        <v>68</v>
      </c>
      <c r="W1362" s="16" t="s">
        <v>24</v>
      </c>
      <c r="X1362" s="16" t="s">
        <v>25</v>
      </c>
      <c r="Y1362" s="16" t="s">
        <v>2421</v>
      </c>
      <c r="Z1362" s="16" t="s">
        <v>49</v>
      </c>
    </row>
    <row r="1363" spans="1:26" x14ac:dyDescent="0.3">
      <c r="A1363" s="10" t="s">
        <v>2496</v>
      </c>
      <c r="B1363" s="11">
        <v>45962</v>
      </c>
      <c r="C1363" s="12" t="s">
        <v>2497</v>
      </c>
      <c r="D1363" s="12" t="str">
        <f>_xlfn.XLOOKUP(Sales_Transactions!$C1363,Customer!$A$2:$A$701,Customer!$B$2:$B$701,"Missing")</f>
        <v>Chitra Devi</v>
      </c>
      <c r="E1363" s="39" t="str">
        <f>_xlfn.XLOOKUP(Table14[[#This Row],[Customer_ID]],Table10[Customer_ID],Table10[Membership],"Missing Membership")</f>
        <v>Silver</v>
      </c>
      <c r="F1363" s="10" t="s">
        <v>744</v>
      </c>
      <c r="G1363" s="12" t="str">
        <f>_xlfn.XLOOKUP(Sales_Transactions!$F1363,Products!$A$2:$A$151,Products!$B$2:$B$151,"missing product")</f>
        <v>Britannia Rusk 1L</v>
      </c>
      <c r="H1363" s="12" t="str">
        <f>_xlfn.XLOOKUP(Sales_Transactions!$F1363,Table9[Product_ID],Table9[Category],"Missing Catogory")</f>
        <v>Bakery</v>
      </c>
      <c r="I1363" s="12" t="s">
        <v>1161</v>
      </c>
      <c r="J1363" s="12" t="str">
        <f>_xlfn.XLOOKUP(Sales_Transactions!$I1363,Store!$A$2:$A$181,Store!$B$2:$B$181,"Missing Store")</f>
        <v>FreshMart Lucknow Extension</v>
      </c>
      <c r="K1363" s="12" t="str">
        <f>_xlfn.XLOOKUP(Sales_Transactions!$I1363,Store!$A$2:$A$181,Store!$D$2:$D$181,"East")</f>
        <v>North</v>
      </c>
      <c r="L1363" s="12" t="s">
        <v>1714</v>
      </c>
      <c r="M1363" s="12" t="s">
        <v>5067</v>
      </c>
      <c r="N1363" s="12" t="str">
        <f>_xlfn.XLOOKUP(Sales_Transactions!$L1363,Table12[Employee_ID],Table12[Department],"Missing Department")</f>
        <v>Sales</v>
      </c>
      <c r="O1363" s="12">
        <v>5</v>
      </c>
      <c r="P1363" s="13">
        <v>168.36</v>
      </c>
      <c r="Q1363" s="12">
        <v>5</v>
      </c>
      <c r="R1363" s="13">
        <v>42.09</v>
      </c>
      <c r="S1363" s="13">
        <v>919.67</v>
      </c>
      <c r="T1363" s="13">
        <v>511.15</v>
      </c>
      <c r="U1363" s="13">
        <v>408.52</v>
      </c>
      <c r="V1363" s="12" t="s">
        <v>68</v>
      </c>
      <c r="W1363" s="12" t="s">
        <v>24</v>
      </c>
      <c r="X1363" s="12" t="s">
        <v>25</v>
      </c>
      <c r="Y1363" s="12" t="s">
        <v>2498</v>
      </c>
      <c r="Z1363" s="12" t="s">
        <v>27</v>
      </c>
    </row>
    <row r="1364" spans="1:26" x14ac:dyDescent="0.3">
      <c r="A1364" s="14" t="s">
        <v>2499</v>
      </c>
      <c r="B1364" s="15">
        <v>45886</v>
      </c>
      <c r="C1364" s="16" t="s">
        <v>157</v>
      </c>
      <c r="D1364" s="16" t="str">
        <f>_xlfn.XLOOKUP(Sales_Transactions!$C1364,Customer!$A$2:$A$701,Customer!$B$2:$B$701,"Missing")</f>
        <v>Tara Devi</v>
      </c>
      <c r="E1364" s="38" t="str">
        <f>_xlfn.XLOOKUP(Table14[[#This Row],[Customer_ID]],Table10[Customer_ID],Table10[Membership],"Missing Membership")</f>
        <v>Gold</v>
      </c>
      <c r="F1364" s="14" t="s">
        <v>59</v>
      </c>
      <c r="G1364" s="16" t="str">
        <f>_xlfn.XLOOKUP(Sales_Transactions!$F1364,Products!$A$2:$A$151,Products!$B$2:$B$151,"missing product")</f>
        <v>Nescafe Coffee Pack</v>
      </c>
      <c r="H1364" s="16" t="str">
        <f>_xlfn.XLOOKUP(Sales_Transactions!$F1364,Table9[Product_ID],Table9[Category],"Missing Catogory")</f>
        <v>Beverages</v>
      </c>
      <c r="I1364" s="16" t="s">
        <v>215</v>
      </c>
      <c r="J1364" s="16" t="str">
        <f>_xlfn.XLOOKUP(Sales_Transactions!$I1364,Store!$A$2:$A$181,Store!$B$2:$B$181,"Missing Store")</f>
        <v>FreshMart Salem Point</v>
      </c>
      <c r="K1364" s="16" t="str">
        <f>_xlfn.XLOOKUP(Sales_Transactions!$I1364,Store!$A$2:$A$181,Store!$D$2:$D$181,"East")</f>
        <v>South</v>
      </c>
      <c r="L1364" s="16" t="s">
        <v>216</v>
      </c>
      <c r="M1364" s="16" t="s">
        <v>6227</v>
      </c>
      <c r="N1364" s="16" t="str">
        <f>_xlfn.XLOOKUP(Sales_Transactions!$L1364,Table12[Employee_ID],Table12[Department],"Missing Department")</f>
        <v>Sales</v>
      </c>
      <c r="O1364" s="16">
        <v>7</v>
      </c>
      <c r="P1364" s="17">
        <v>381.68</v>
      </c>
      <c r="Q1364" s="16">
        <v>0</v>
      </c>
      <c r="R1364" s="17">
        <v>0</v>
      </c>
      <c r="S1364" s="17">
        <v>3072.52</v>
      </c>
      <c r="T1364" s="17">
        <v>1902.46</v>
      </c>
      <c r="U1364" s="17">
        <v>1170.06</v>
      </c>
      <c r="V1364" s="16" t="s">
        <v>68</v>
      </c>
      <c r="W1364" s="16" t="s">
        <v>24</v>
      </c>
      <c r="X1364" s="16" t="s">
        <v>55</v>
      </c>
      <c r="Y1364" s="16" t="s">
        <v>1654</v>
      </c>
      <c r="Z1364" s="16" t="s">
        <v>27</v>
      </c>
    </row>
    <row r="1365" spans="1:26" x14ac:dyDescent="0.3">
      <c r="A1365" s="10" t="s">
        <v>2514</v>
      </c>
      <c r="B1365" s="11">
        <v>46086</v>
      </c>
      <c r="C1365" s="12" t="s">
        <v>2515</v>
      </c>
      <c r="D1365" s="12" t="str">
        <f>_xlfn.XLOOKUP(Sales_Transactions!$C1365,Customer!$A$2:$A$701,Customer!$B$2:$B$701,"Missing")</f>
        <v>Kamala Devi</v>
      </c>
      <c r="E1365" s="39" t="str">
        <f>_xlfn.XLOOKUP(Table14[[#This Row],[Customer_ID]],Table10[Customer_ID],Table10[Membership],"Missing Membership")</f>
        <v>Bronze</v>
      </c>
      <c r="F1365" s="10" t="s">
        <v>1010</v>
      </c>
      <c r="G1365" s="12" t="str">
        <f>_xlfn.XLOOKUP(Sales_Transactions!$F1365,Products!$A$2:$A$151,Products!$B$2:$B$151,"missing product")</f>
        <v>Vim Kitchenware Combo</v>
      </c>
      <c r="H1365" s="12" t="str">
        <f>_xlfn.XLOOKUP(Sales_Transactions!$F1365,Table9[Product_ID],Table9[Category],"Missing Catogory")</f>
        <v>Household</v>
      </c>
      <c r="I1365" s="12" t="s">
        <v>1371</v>
      </c>
      <c r="J1365" s="12" t="str">
        <f>_xlfn.XLOOKUP(Sales_Transactions!$I1365,Store!$A$2:$A$181,Store!$B$2:$B$181,"Missing Store")</f>
        <v>FreshMart Hyderabad Colony</v>
      </c>
      <c r="K1365" s="12" t="str">
        <f>_xlfn.XLOOKUP(Sales_Transactions!$I1365,Store!$A$2:$A$181,Store!$D$2:$D$181,"East")</f>
        <v>South</v>
      </c>
      <c r="L1365" s="12" t="s">
        <v>1372</v>
      </c>
      <c r="M1365" s="12" t="s">
        <v>6354</v>
      </c>
      <c r="N1365" s="12" t="str">
        <f>_xlfn.XLOOKUP(Sales_Transactions!$L1365,Table12[Employee_ID],Table12[Department],"Missing Department")</f>
        <v>Sales</v>
      </c>
      <c r="O1365" s="12">
        <v>3</v>
      </c>
      <c r="P1365" s="13">
        <v>261.55</v>
      </c>
      <c r="Q1365" s="12">
        <v>20</v>
      </c>
      <c r="R1365" s="13">
        <v>156.93</v>
      </c>
      <c r="S1365" s="13">
        <v>627.72</v>
      </c>
      <c r="T1365" s="13">
        <v>645.09</v>
      </c>
      <c r="U1365" s="13">
        <v>-17.37</v>
      </c>
      <c r="V1365" s="12" t="s">
        <v>68</v>
      </c>
      <c r="W1365" s="12" t="s">
        <v>24</v>
      </c>
      <c r="X1365" s="12" t="s">
        <v>25</v>
      </c>
      <c r="Y1365" s="12" t="s">
        <v>2516</v>
      </c>
      <c r="Z1365" s="12" t="s">
        <v>49</v>
      </c>
    </row>
    <row r="1366" spans="1:26" x14ac:dyDescent="0.3">
      <c r="A1366" s="14" t="s">
        <v>2530</v>
      </c>
      <c r="B1366" s="15">
        <v>46110</v>
      </c>
      <c r="C1366" s="16" t="s">
        <v>404</v>
      </c>
      <c r="D1366" s="16" t="str">
        <f>_xlfn.XLOOKUP(Sales_Transactions!$C1366,Customer!$A$2:$A$701,Customer!$B$2:$B$701,"Missing")</f>
        <v>Vijay Krishnan</v>
      </c>
      <c r="E1366" s="38" t="str">
        <f>_xlfn.XLOOKUP(Table14[[#This Row],[Customer_ID]],Table10[Customer_ID],Table10[Membership],"Missing Membership")</f>
        <v>Bronze</v>
      </c>
      <c r="F1366" s="14" t="s">
        <v>119</v>
      </c>
      <c r="G1366" s="16" t="str">
        <f>_xlfn.XLOOKUP(Sales_Transactions!$F1366,Products!$A$2:$A$151,Products!$B$2:$B$151,"missing product")</f>
        <v>Coca-Cola Coffee Combo</v>
      </c>
      <c r="H1366" s="16" t="str">
        <f>_xlfn.XLOOKUP(Sales_Transactions!$F1366,Table9[Product_ID],Table9[Category],"Missing Catogory")</f>
        <v>Beverages</v>
      </c>
      <c r="I1366" s="16" t="s">
        <v>1092</v>
      </c>
      <c r="J1366" s="16" t="str">
        <f>_xlfn.XLOOKUP(Sales_Transactions!$I1366,Store!$A$2:$A$181,Store!$B$2:$B$181,"Missing Store")</f>
        <v>FreshMart Surat Arcade</v>
      </c>
      <c r="K1366" s="16" t="str">
        <f>_xlfn.XLOOKUP(Sales_Transactions!$I1366,Store!$A$2:$A$181,Store!$D$2:$D$181,"East")</f>
        <v>West</v>
      </c>
      <c r="L1366" s="16" t="s">
        <v>1093</v>
      </c>
      <c r="M1366" s="16" t="s">
        <v>6158</v>
      </c>
      <c r="N1366" s="16" t="str">
        <f>_xlfn.XLOOKUP(Sales_Transactions!$L1366,Table12[Employee_ID],Table12[Department],"Missing Department")</f>
        <v>Inventory</v>
      </c>
      <c r="O1366" s="16">
        <v>2</v>
      </c>
      <c r="P1366" s="17">
        <v>141.11000000000001</v>
      </c>
      <c r="Q1366" s="16">
        <v>5</v>
      </c>
      <c r="R1366" s="17">
        <v>14.11</v>
      </c>
      <c r="S1366" s="17">
        <v>308.33</v>
      </c>
      <c r="T1366" s="17">
        <v>231.82</v>
      </c>
      <c r="U1366" s="17">
        <v>76.510000000000005</v>
      </c>
      <c r="V1366" s="16" t="s">
        <v>68</v>
      </c>
      <c r="W1366" s="16" t="s">
        <v>345</v>
      </c>
      <c r="X1366" s="16" t="s">
        <v>25</v>
      </c>
      <c r="Y1366" s="16" t="s">
        <v>2531</v>
      </c>
      <c r="Z1366" s="16" t="s">
        <v>27</v>
      </c>
    </row>
    <row r="1367" spans="1:26" x14ac:dyDescent="0.3">
      <c r="A1367" s="10" t="s">
        <v>2543</v>
      </c>
      <c r="B1367" s="11">
        <v>45794</v>
      </c>
      <c r="C1367" s="12" t="s">
        <v>1941</v>
      </c>
      <c r="D1367" s="12" t="str">
        <f>_xlfn.XLOOKUP(Sales_Transactions!$C1367,Customer!$A$2:$A$701,Customer!$B$2:$B$701,"Missing")</f>
        <v>Kamala Naidu</v>
      </c>
      <c r="E1367" s="39" t="str">
        <f>_xlfn.XLOOKUP(Table14[[#This Row],[Customer_ID]],Table10[Customer_ID],Table10[Membership],"Missing Membership")</f>
        <v>Gold</v>
      </c>
      <c r="F1367" s="10" t="s">
        <v>894</v>
      </c>
      <c r="G1367" s="12" t="str">
        <f>_xlfn.XLOOKUP(Sales_Transactions!$F1367,Products!$A$2:$A$151,Products!$B$2:$B$151,"missing product")</f>
        <v>Organic Fresh Fresh Fruits Pack v2</v>
      </c>
      <c r="H1367" s="12" t="str">
        <f>_xlfn.XLOOKUP(Sales_Transactions!$F1367,Table9[Product_ID],Table9[Category],"Missing Catogory")</f>
        <v>Fruits</v>
      </c>
      <c r="I1367" s="12" t="s">
        <v>583</v>
      </c>
      <c r="J1367" s="12" t="str">
        <f>_xlfn.XLOOKUP(Sales_Transactions!$I1367,Store!$A$2:$A$181,Store!$B$2:$B$181,"Missing Store")</f>
        <v>FreshMart Nagpur Junction</v>
      </c>
      <c r="K1367" s="12" t="str">
        <f>_xlfn.XLOOKUP(Sales_Transactions!$I1367,Store!$A$2:$A$181,Store!$D$2:$D$181,"East")</f>
        <v>West</v>
      </c>
      <c r="L1367" s="12" t="s">
        <v>2314</v>
      </c>
      <c r="M1367" s="12" t="s">
        <v>6205</v>
      </c>
      <c r="N1367" s="12" t="str">
        <f>_xlfn.XLOOKUP(Sales_Transactions!$L1367,Table12[Employee_ID],Table12[Department],"Missing Department")</f>
        <v>Inventory</v>
      </c>
      <c r="O1367" s="12">
        <v>4</v>
      </c>
      <c r="P1367" s="13">
        <v>446.42</v>
      </c>
      <c r="Q1367" s="12">
        <v>10</v>
      </c>
      <c r="R1367" s="13">
        <v>178.57</v>
      </c>
      <c r="S1367" s="13">
        <v>1848.18</v>
      </c>
      <c r="T1367" s="13">
        <v>1480.72</v>
      </c>
      <c r="U1367" s="13">
        <v>367.46</v>
      </c>
      <c r="V1367" s="12" t="s">
        <v>68</v>
      </c>
      <c r="W1367" s="12" t="s">
        <v>24</v>
      </c>
      <c r="X1367" s="12" t="s">
        <v>25</v>
      </c>
      <c r="Y1367" s="12" t="s">
        <v>1921</v>
      </c>
      <c r="Z1367" s="12" t="s">
        <v>27</v>
      </c>
    </row>
    <row r="1368" spans="1:26" x14ac:dyDescent="0.3">
      <c r="A1368" s="14" t="s">
        <v>2580</v>
      </c>
      <c r="B1368" s="15">
        <v>45761</v>
      </c>
      <c r="C1368" s="16" t="s">
        <v>1187</v>
      </c>
      <c r="D1368" s="16" t="str">
        <f>_xlfn.XLOOKUP(Sales_Transactions!$C1368,Customer!$A$2:$A$701,Customer!$B$2:$B$701,"Missing")</f>
        <v>Naveen Kumar</v>
      </c>
      <c r="E1368" s="38" t="str">
        <f>_xlfn.XLOOKUP(Table14[[#This Row],[Customer_ID]],Table10[Customer_ID],Table10[Membership],"Missing Membership")</f>
        <v>Gold</v>
      </c>
      <c r="F1368" s="14" t="s">
        <v>1666</v>
      </c>
      <c r="G1368" s="16" t="str">
        <f>_xlfn.XLOOKUP(Sales_Transactions!$F1368,Products!$A$2:$A$151,Products!$B$2:$B$151,"missing product")</f>
        <v>Harpic Dishwash Combo</v>
      </c>
      <c r="H1368" s="16" t="str">
        <f>_xlfn.XLOOKUP(Sales_Transactions!$F1368,Table9[Product_ID],Table9[Category],"Missing Catogory")</f>
        <v>Cleaning</v>
      </c>
      <c r="I1368" s="16" t="s">
        <v>215</v>
      </c>
      <c r="J1368" s="16" t="str">
        <f>_xlfn.XLOOKUP(Sales_Transactions!$I1368,Store!$A$2:$A$181,Store!$B$2:$B$181,"Missing Store")</f>
        <v>FreshMart Salem Point</v>
      </c>
      <c r="K1368" s="16" t="str">
        <f>_xlfn.XLOOKUP(Sales_Transactions!$I1368,Store!$A$2:$A$181,Store!$D$2:$D$181,"East")</f>
        <v>South</v>
      </c>
      <c r="L1368" s="16" t="s">
        <v>216</v>
      </c>
      <c r="M1368" s="16" t="s">
        <v>6227</v>
      </c>
      <c r="N1368" s="16" t="str">
        <f>_xlfn.XLOOKUP(Sales_Transactions!$L1368,Table12[Employee_ID],Table12[Department],"Missing Department")</f>
        <v>Sales</v>
      </c>
      <c r="O1368" s="16">
        <v>3</v>
      </c>
      <c r="P1368" s="17">
        <v>271.51</v>
      </c>
      <c r="Q1368" s="16">
        <v>0</v>
      </c>
      <c r="R1368" s="17">
        <v>0</v>
      </c>
      <c r="S1368" s="17">
        <v>814.53</v>
      </c>
      <c r="T1368" s="17">
        <v>558.12</v>
      </c>
      <c r="U1368" s="17">
        <v>256.41000000000003</v>
      </c>
      <c r="V1368" s="16" t="s">
        <v>68</v>
      </c>
      <c r="W1368" s="16" t="s">
        <v>24</v>
      </c>
      <c r="X1368" s="16" t="s">
        <v>33</v>
      </c>
      <c r="Y1368" s="16" t="s">
        <v>1358</v>
      </c>
      <c r="Z1368" s="16" t="s">
        <v>49</v>
      </c>
    </row>
    <row r="1369" spans="1:26" x14ac:dyDescent="0.3">
      <c r="A1369" s="10" t="s">
        <v>2585</v>
      </c>
      <c r="B1369" s="11">
        <v>45911</v>
      </c>
      <c r="C1369" s="12" t="s">
        <v>2362</v>
      </c>
      <c r="D1369" s="12" t="str">
        <f>_xlfn.XLOOKUP(Sales_Transactions!$C1369,Customer!$A$2:$A$701,Customer!$B$2:$B$701,"Missing")</f>
        <v>Eswari Murugan</v>
      </c>
      <c r="E1369" s="39" t="str">
        <f>_xlfn.XLOOKUP(Table14[[#This Row],[Customer_ID]],Table10[Customer_ID],Table10[Membership],"Missing Membership")</f>
        <v>Silver</v>
      </c>
      <c r="F1369" s="10" t="s">
        <v>2054</v>
      </c>
      <c r="G1369" s="12" t="str">
        <f>_xlfn.XLOOKUP(Sales_Transactions!$F1369,Products!$A$2:$A$151,Products!$B$2:$B$151,"missing product")</f>
        <v>ITC Frozen Vegetables 250ml</v>
      </c>
      <c r="H1369" s="12" t="str">
        <f>_xlfn.XLOOKUP(Sales_Transactions!$F1369,Table9[Product_ID],Table9[Category],"Missing Catogory")</f>
        <v>Frozen Foods</v>
      </c>
      <c r="I1369" s="12" t="s">
        <v>390</v>
      </c>
      <c r="J1369" s="12" t="str">
        <f>_xlfn.XLOOKUP(Sales_Transactions!$I1369,Store!$A$2:$A$181,Store!$B$2:$B$181,"Missing Store")</f>
        <v>FreshMart Bengaluru Square</v>
      </c>
      <c r="K1369" s="12" t="str">
        <f>_xlfn.XLOOKUP(Sales_Transactions!$I1369,Store!$A$2:$A$181,Store!$D$2:$D$181,"East")</f>
        <v>South</v>
      </c>
      <c r="L1369" s="12" t="s">
        <v>391</v>
      </c>
      <c r="M1369" s="12" t="s">
        <v>6385</v>
      </c>
      <c r="N1369" s="12" t="str">
        <f>_xlfn.XLOOKUP(Sales_Transactions!$L1369,Table12[Employee_ID],Table12[Department],"Missing Department")</f>
        <v>Sales</v>
      </c>
      <c r="O1369" s="12">
        <v>3</v>
      </c>
      <c r="P1369" s="13">
        <v>392.79</v>
      </c>
      <c r="Q1369" s="12">
        <v>10</v>
      </c>
      <c r="R1369" s="13">
        <v>117.84</v>
      </c>
      <c r="S1369" s="13">
        <v>1060.53</v>
      </c>
      <c r="T1369" s="13">
        <v>1044.99</v>
      </c>
      <c r="U1369" s="13">
        <v>15.54</v>
      </c>
      <c r="V1369" s="12" t="s">
        <v>68</v>
      </c>
      <c r="W1369" s="12" t="s">
        <v>24</v>
      </c>
      <c r="X1369" s="12" t="s">
        <v>55</v>
      </c>
      <c r="Y1369" s="12" t="s">
        <v>2586</v>
      </c>
      <c r="Z1369" s="12" t="s">
        <v>49</v>
      </c>
    </row>
    <row r="1370" spans="1:26" x14ac:dyDescent="0.3">
      <c r="A1370" s="14" t="s">
        <v>2600</v>
      </c>
      <c r="B1370" s="15">
        <v>45874</v>
      </c>
      <c r="C1370" s="16" t="s">
        <v>348</v>
      </c>
      <c r="D1370" s="16" t="str">
        <f>_xlfn.XLOOKUP(Sales_Transactions!$C1370,Customer!$A$2:$A$701,Customer!$B$2:$B$701,"Missing")</f>
        <v>Naveen Prabhu</v>
      </c>
      <c r="E1370" s="38" t="str">
        <f>_xlfn.XLOOKUP(Table14[[#This Row],[Customer_ID]],Table10[Customer_ID],Table10[Membership],"Missing Membership")</f>
        <v>Gold</v>
      </c>
      <c r="F1370" s="14" t="s">
        <v>2601</v>
      </c>
      <c r="G1370" s="16" t="str">
        <f>_xlfn.XLOOKUP(Sales_Transactions!$F1370,Products!$A$2:$A$151,Products!$B$2:$B$151,"missing product")</f>
        <v>ITC Ice Cream 500g</v>
      </c>
      <c r="H1370" s="16" t="str">
        <f>_xlfn.XLOOKUP(Sales_Transactions!$F1370,Table9[Product_ID],Table9[Category],"Missing Catogory")</f>
        <v xml:space="preserve"> Frozen Foods</v>
      </c>
      <c r="I1370" s="16" t="s">
        <v>1031</v>
      </c>
      <c r="J1370" s="16" t="str">
        <f>_xlfn.XLOOKUP(Sales_Transactions!$I1370,Store!$A$2:$A$181,Store!$B$2:$B$181,"Missing Store")</f>
        <v>FreshMart Bengaluru Enclave</v>
      </c>
      <c r="K1370" s="16" t="str">
        <f>_xlfn.XLOOKUP(Sales_Transactions!$I1370,Store!$A$2:$A$181,Store!$D$2:$D$181,"East")</f>
        <v>South</v>
      </c>
      <c r="L1370" s="16" t="s">
        <v>1032</v>
      </c>
      <c r="M1370" s="16" t="s">
        <v>6407</v>
      </c>
      <c r="N1370" s="16" t="str">
        <f>_xlfn.XLOOKUP(Sales_Transactions!$L1370,Table12[Employee_ID],Table12[Department],"Missing Department")</f>
        <v>Billing</v>
      </c>
      <c r="O1370" s="16">
        <v>8</v>
      </c>
      <c r="P1370" s="17">
        <v>277.77999999999997</v>
      </c>
      <c r="Q1370" s="16">
        <v>20</v>
      </c>
      <c r="R1370" s="17">
        <v>444.45</v>
      </c>
      <c r="S1370" s="17">
        <v>1777.79</v>
      </c>
      <c r="T1370" s="17">
        <v>1838.88</v>
      </c>
      <c r="U1370" s="17">
        <v>-61.09</v>
      </c>
      <c r="V1370" s="16" t="s">
        <v>68</v>
      </c>
      <c r="W1370" s="16" t="s">
        <v>24</v>
      </c>
      <c r="X1370" s="16" t="s">
        <v>25</v>
      </c>
      <c r="Y1370" s="16" t="s">
        <v>2490</v>
      </c>
      <c r="Z1370" s="16" t="s">
        <v>49</v>
      </c>
    </row>
    <row r="1371" spans="1:26" x14ac:dyDescent="0.3">
      <c r="A1371" s="10" t="s">
        <v>2604</v>
      </c>
      <c r="B1371" s="11">
        <v>45875</v>
      </c>
      <c r="C1371" s="12" t="s">
        <v>2605</v>
      </c>
      <c r="D1371" s="12" t="str">
        <f>_xlfn.XLOOKUP(Sales_Transactions!$C1371,Customer!$A$2:$A$701,Customer!$B$2:$B$701,"Missing")</f>
        <v>Kamala Varma</v>
      </c>
      <c r="E1371" s="39" t="str">
        <f>_xlfn.XLOOKUP(Table14[[#This Row],[Customer_ID]],Table10[Customer_ID],Table10[Membership],"Missing Membership")</f>
        <v>Silver</v>
      </c>
      <c r="F1371" s="10" t="s">
        <v>621</v>
      </c>
      <c r="G1371" s="12" t="str">
        <f>_xlfn.XLOOKUP(Sales_Transactions!$F1371,Products!$A$2:$A$151,Products!$B$2:$B$151,"missing product")</f>
        <v>Local Farm Fresh Fruits Combo v2</v>
      </c>
      <c r="H1371" s="12" t="str">
        <f>_xlfn.XLOOKUP(Sales_Transactions!$F1371,Table9[Product_ID],Table9[Category],"Missing Catogory")</f>
        <v>Fruits</v>
      </c>
      <c r="I1371" s="12" t="s">
        <v>259</v>
      </c>
      <c r="J1371" s="12" t="str">
        <f>_xlfn.XLOOKUP(Sales_Transactions!$I1371,Store!$A$2:$A$181,Store!$B$2:$B$181,"Missing Store")</f>
        <v>FreshMart Pune Square</v>
      </c>
      <c r="K1371" s="12" t="str">
        <f>_xlfn.XLOOKUP(Sales_Transactions!$I1371,Store!$A$2:$A$181,Store!$D$2:$D$181,"East")</f>
        <v>West</v>
      </c>
      <c r="L1371" s="12" t="s">
        <v>509</v>
      </c>
      <c r="M1371" s="12" t="s">
        <v>6331</v>
      </c>
      <c r="N1371" s="12" t="str">
        <f>_xlfn.XLOOKUP(Sales_Transactions!$L1371,Table12[Employee_ID],Table12[Department],"Missing Department")</f>
        <v>Cashier</v>
      </c>
      <c r="O1371" s="12">
        <v>1</v>
      </c>
      <c r="P1371" s="13">
        <v>327.08</v>
      </c>
      <c r="Q1371" s="12">
        <v>5</v>
      </c>
      <c r="R1371" s="13">
        <v>16.350000000000001</v>
      </c>
      <c r="S1371" s="13">
        <v>310.73</v>
      </c>
      <c r="T1371" s="13">
        <v>274.61</v>
      </c>
      <c r="U1371" s="13">
        <v>36.119999999999997</v>
      </c>
      <c r="V1371" s="12" t="s">
        <v>68</v>
      </c>
      <c r="W1371" s="12" t="s">
        <v>345</v>
      </c>
      <c r="X1371" s="12" t="s">
        <v>33</v>
      </c>
      <c r="Y1371" s="12" t="s">
        <v>913</v>
      </c>
      <c r="Z1371" s="12" t="s">
        <v>49</v>
      </c>
    </row>
    <row r="1372" spans="1:26" x14ac:dyDescent="0.3">
      <c r="A1372" s="14" t="s">
        <v>2612</v>
      </c>
      <c r="B1372" s="15">
        <v>45828</v>
      </c>
      <c r="C1372" s="16" t="s">
        <v>1536</v>
      </c>
      <c r="D1372" s="16" t="str">
        <f>_xlfn.XLOOKUP(Sales_Transactions!$C1372,Customer!$A$2:$A$701,Customer!$B$2:$B$701,"Missing")</f>
        <v>Prakash Achari</v>
      </c>
      <c r="E1372" s="38" t="str">
        <f>_xlfn.XLOOKUP(Table14[[#This Row],[Customer_ID]],Table10[Customer_ID],Table10[Membership],"Missing Membership")</f>
        <v>Gold</v>
      </c>
      <c r="F1372" s="14" t="s">
        <v>405</v>
      </c>
      <c r="G1372" s="16" t="str">
        <f>_xlfn.XLOOKUP(Sales_Transactions!$F1372,Products!$A$2:$A$151,Products!$B$2:$B$151,"missing product")</f>
        <v>Britannia Buns Pack</v>
      </c>
      <c r="H1372" s="16" t="str">
        <f>_xlfn.XLOOKUP(Sales_Transactions!$F1372,Table9[Product_ID],Table9[Category],"Missing Catogory")</f>
        <v>Bakery</v>
      </c>
      <c r="I1372" s="16" t="s">
        <v>159</v>
      </c>
      <c r="J1372" s="16" t="str">
        <f>_xlfn.XLOOKUP(Sales_Transactions!$I1372,Store!$A$2:$A$181,Store!$B$2:$B$181,"Missing Store")</f>
        <v>FreshMart Erode Circle</v>
      </c>
      <c r="K1372" s="16" t="str">
        <f>_xlfn.XLOOKUP(Sales_Transactions!$I1372,Store!$A$2:$A$181,Store!$D$2:$D$181,"East")</f>
        <v>South</v>
      </c>
      <c r="L1372" s="16" t="s">
        <v>709</v>
      </c>
      <c r="M1372" s="16" t="s">
        <v>6245</v>
      </c>
      <c r="N1372" s="16" t="str">
        <f>_xlfn.XLOOKUP(Sales_Transactions!$L1372,Table12[Employee_ID],Table12[Department],"Missing Department")</f>
        <v>Cashier</v>
      </c>
      <c r="O1372" s="16">
        <v>4</v>
      </c>
      <c r="P1372" s="17">
        <v>478.68</v>
      </c>
      <c r="Q1372" s="16">
        <v>0</v>
      </c>
      <c r="R1372" s="17">
        <v>0</v>
      </c>
      <c r="S1372" s="17">
        <v>1914.72</v>
      </c>
      <c r="T1372" s="17">
        <v>1016.2</v>
      </c>
      <c r="U1372" s="17">
        <v>898.52</v>
      </c>
      <c r="V1372" s="16" t="s">
        <v>68</v>
      </c>
      <c r="W1372" s="16" t="s">
        <v>24</v>
      </c>
      <c r="X1372" s="16" t="s">
        <v>25</v>
      </c>
      <c r="Y1372" s="16" t="s">
        <v>155</v>
      </c>
      <c r="Z1372" s="16" t="s">
        <v>49</v>
      </c>
    </row>
    <row r="1373" spans="1:26" x14ac:dyDescent="0.3">
      <c r="A1373" s="10" t="s">
        <v>2616</v>
      </c>
      <c r="B1373" s="11">
        <v>46014</v>
      </c>
      <c r="C1373" s="12" t="s">
        <v>2617</v>
      </c>
      <c r="D1373" s="12" t="str">
        <f>_xlfn.XLOOKUP(Sales_Transactions!$C1373,Customer!$A$2:$A$701,Customer!$B$2:$B$701,"Missing")</f>
        <v>Chandrasekar Raj</v>
      </c>
      <c r="E1373" s="39" t="str">
        <f>_xlfn.XLOOKUP(Table14[[#This Row],[Customer_ID]],Table10[Customer_ID],Table10[Membership],"Missing Membership")</f>
        <v>Bronze</v>
      </c>
      <c r="F1373" s="10" t="s">
        <v>580</v>
      </c>
      <c r="G1373" s="12" t="str">
        <f>_xlfn.XLOOKUP(Sales_Transactions!$F1373,Products!$A$2:$A$151,Products!$B$2:$B$151,"missing product")</f>
        <v>Coca-Cola Tea 1kg</v>
      </c>
      <c r="H1373" s="12" t="str">
        <f>_xlfn.XLOOKUP(Sales_Transactions!$F1373,Table9[Product_ID],Table9[Category],"Missing Catogory")</f>
        <v>Beverages</v>
      </c>
      <c r="I1373" s="12" t="s">
        <v>794</v>
      </c>
      <c r="J1373" s="12" t="str">
        <f>_xlfn.XLOOKUP(Sales_Transactions!$I1373,Store!$A$2:$A$181,Store!$B$2:$B$181,"Missing Store")</f>
        <v>FreshMart Bengaluru Market</v>
      </c>
      <c r="K1373" s="12" t="str">
        <f>_xlfn.XLOOKUP(Sales_Transactions!$I1373,Store!$A$2:$A$181,Store!$D$2:$D$181,"East")</f>
        <v>South</v>
      </c>
      <c r="L1373" s="12" t="s">
        <v>991</v>
      </c>
      <c r="M1373" s="12" t="s">
        <v>6343</v>
      </c>
      <c r="N1373" s="12" t="str">
        <f>_xlfn.XLOOKUP(Sales_Transactions!$L1373,Table12[Employee_ID],Table12[Department],"Missing Department")</f>
        <v>Store Manager</v>
      </c>
      <c r="O1373" s="12">
        <v>2</v>
      </c>
      <c r="P1373" s="13">
        <v>139.21</v>
      </c>
      <c r="Q1373" s="12">
        <v>15</v>
      </c>
      <c r="R1373" s="13">
        <v>41.76</v>
      </c>
      <c r="S1373" s="13">
        <v>236.66</v>
      </c>
      <c r="T1373" s="13">
        <v>213.98</v>
      </c>
      <c r="U1373" s="13">
        <v>22.68</v>
      </c>
      <c r="V1373" s="12" t="s">
        <v>68</v>
      </c>
      <c r="W1373" s="12" t="s">
        <v>24</v>
      </c>
      <c r="X1373" s="12" t="s">
        <v>25</v>
      </c>
      <c r="Y1373" s="12" t="s">
        <v>2618</v>
      </c>
      <c r="Z1373" s="12" t="s">
        <v>49</v>
      </c>
    </row>
    <row r="1374" spans="1:26" x14ac:dyDescent="0.3">
      <c r="A1374" s="14" t="s">
        <v>2621</v>
      </c>
      <c r="B1374" s="15">
        <v>46092</v>
      </c>
      <c r="C1374" s="16" t="s">
        <v>2622</v>
      </c>
      <c r="D1374" s="16" t="str">
        <f>_xlfn.XLOOKUP(Sales_Transactions!$C1374,Customer!$A$2:$A$701,Customer!$B$2:$B$701,"Missing")</f>
        <v>Venkat Achari</v>
      </c>
      <c r="E1374" s="38" t="str">
        <f>_xlfn.XLOOKUP(Table14[[#This Row],[Customer_ID]],Table10[Customer_ID],Table10[Membership],"Missing Membership")</f>
        <v>Silver</v>
      </c>
      <c r="F1374" s="14" t="s">
        <v>141</v>
      </c>
      <c r="G1374" s="16" t="str">
        <f>_xlfn.XLOOKUP(Sales_Transactions!$F1374,Products!$A$2:$A$151,Products!$B$2:$B$151,"missing product")</f>
        <v>Britannia Buns 2kg v2</v>
      </c>
      <c r="H1374" s="16" t="str">
        <f>_xlfn.XLOOKUP(Sales_Transactions!$F1374,Table9[Product_ID],Table9[Category],"Missing Catogory")</f>
        <v>Bakery</v>
      </c>
      <c r="I1374" s="16" t="s">
        <v>66</v>
      </c>
      <c r="J1374" s="16" t="str">
        <f>_xlfn.XLOOKUP(Sales_Transactions!$I1374,Store!$A$2:$A$181,Store!$B$2:$B$181,"Missing Store")</f>
        <v>FreshMart Coimbatore Plaza</v>
      </c>
      <c r="K1374" s="16" t="str">
        <f>_xlfn.XLOOKUP(Sales_Transactions!$I1374,Store!$A$2:$A$181,Store!$D$2:$D$181,"East")</f>
        <v>South</v>
      </c>
      <c r="L1374" s="16" t="s">
        <v>1422</v>
      </c>
      <c r="M1374" s="16" t="s">
        <v>6160</v>
      </c>
      <c r="N1374" s="16" t="str">
        <f>_xlfn.XLOOKUP(Sales_Transactions!$L1374,Table12[Employee_ID],Table12[Department],"Missing Department")</f>
        <v>Sales</v>
      </c>
      <c r="O1374" s="16">
        <v>2</v>
      </c>
      <c r="P1374" s="17">
        <v>437.49</v>
      </c>
      <c r="Q1374" s="16">
        <v>0</v>
      </c>
      <c r="R1374" s="17">
        <v>0</v>
      </c>
      <c r="S1374" s="17">
        <v>874.98</v>
      </c>
      <c r="T1374" s="17">
        <v>530.88</v>
      </c>
      <c r="U1374" s="17">
        <v>344.1</v>
      </c>
      <c r="V1374" s="16" t="s">
        <v>68</v>
      </c>
      <c r="W1374" s="16" t="s">
        <v>24</v>
      </c>
      <c r="X1374" s="16" t="s">
        <v>25</v>
      </c>
      <c r="Y1374" s="16" t="s">
        <v>1361</v>
      </c>
      <c r="Z1374" s="16" t="s">
        <v>49</v>
      </c>
    </row>
    <row r="1375" spans="1:26" x14ac:dyDescent="0.3">
      <c r="A1375" s="10" t="s">
        <v>2649</v>
      </c>
      <c r="B1375" s="11">
        <v>45893</v>
      </c>
      <c r="C1375" s="12" t="s">
        <v>2231</v>
      </c>
      <c r="D1375" s="12" t="str">
        <f>_xlfn.XLOOKUP(Sales_Transactions!$C1375,Customer!$A$2:$A$701,Customer!$B$2:$B$701,"Missing")</f>
        <v>Gayathri Gounder</v>
      </c>
      <c r="E1375" s="39" t="str">
        <f>_xlfn.XLOOKUP(Table14[[#This Row],[Customer_ID]],Table10[Customer_ID],Table10[Membership],"Missing Membership")</f>
        <v>Gold</v>
      </c>
      <c r="F1375" s="10" t="s">
        <v>314</v>
      </c>
      <c r="G1375" s="12" t="str">
        <f>_xlfn.XLOOKUP(Sales_Transactions!$F1375,Products!$A$2:$A$151,Products!$B$2:$B$151,"missing product")</f>
        <v>Nescafe Coffee 1kg</v>
      </c>
      <c r="H1375" s="12" t="str">
        <f>_xlfn.XLOOKUP(Sales_Transactions!$F1375,Table9[Product_ID],Table9[Category],"Missing Catogory")</f>
        <v>Beverages</v>
      </c>
      <c r="I1375" s="12" t="s">
        <v>1184</v>
      </c>
      <c r="J1375" s="12" t="str">
        <f>_xlfn.XLOOKUP(Sales_Transactions!$I1375,Store!$A$2:$A$181,Store!$B$2:$B$181,"Missing Store")</f>
        <v>FreshMart Lucknow Enclave</v>
      </c>
      <c r="K1375" s="12" t="str">
        <f>_xlfn.XLOOKUP(Sales_Transactions!$I1375,Store!$A$2:$A$181,Store!$D$2:$D$181,"East")</f>
        <v>North</v>
      </c>
      <c r="L1375" s="12" t="s">
        <v>2650</v>
      </c>
      <c r="M1375" s="12" t="s">
        <v>6157</v>
      </c>
      <c r="N1375" s="12" t="str">
        <f>_xlfn.XLOOKUP(Sales_Transactions!$L1375,Table12[Employee_ID],Table12[Department],"Missing Department")</f>
        <v>Cashier</v>
      </c>
      <c r="O1375" s="12">
        <v>6</v>
      </c>
      <c r="P1375" s="13">
        <v>378.89</v>
      </c>
      <c r="Q1375" s="12">
        <v>10</v>
      </c>
      <c r="R1375" s="13">
        <v>227.33</v>
      </c>
      <c r="S1375" s="13">
        <v>2352.91</v>
      </c>
      <c r="T1375" s="13">
        <v>1483.5</v>
      </c>
      <c r="U1375" s="13">
        <v>869.41</v>
      </c>
      <c r="V1375" s="12" t="s">
        <v>68</v>
      </c>
      <c r="W1375" s="12" t="s">
        <v>345</v>
      </c>
      <c r="X1375" s="12" t="s">
        <v>33</v>
      </c>
      <c r="Y1375" s="12" t="s">
        <v>2027</v>
      </c>
      <c r="Z1375" s="12" t="s">
        <v>27</v>
      </c>
    </row>
    <row r="1376" spans="1:26" x14ac:dyDescent="0.3">
      <c r="A1376" s="14" t="s">
        <v>2696</v>
      </c>
      <c r="B1376" s="15">
        <v>45982</v>
      </c>
      <c r="C1376" s="16" t="s">
        <v>935</v>
      </c>
      <c r="D1376" s="16" t="str">
        <f>_xlfn.XLOOKUP(Sales_Transactions!$C1376,Customer!$A$2:$A$701,Customer!$B$2:$B$701,"Missing")</f>
        <v>Sathish Sharma</v>
      </c>
      <c r="E1376" s="38" t="str">
        <f>_xlfn.XLOOKUP(Table14[[#This Row],[Customer_ID]],Table10[Customer_ID],Table10[Membership],"Missing Membership")</f>
        <v>Silver</v>
      </c>
      <c r="F1376" s="14" t="s">
        <v>302</v>
      </c>
      <c r="G1376" s="16" t="str">
        <f>_xlfn.XLOOKUP(Sales_Transactions!$F1376,Products!$A$2:$A$151,Products!$B$2:$B$151,"missing product")</f>
        <v>Harvest Gold Cookies 500g</v>
      </c>
      <c r="H1376" s="16" t="str">
        <f>_xlfn.XLOOKUP(Sales_Transactions!$F1376,Table9[Product_ID],Table9[Category],"Missing Catogory")</f>
        <v>Bakery</v>
      </c>
      <c r="I1376" s="16" t="s">
        <v>1179</v>
      </c>
      <c r="J1376" s="16" t="str">
        <f>_xlfn.XLOOKUP(Sales_Transactions!$I1376,Store!$A$2:$A$181,Store!$B$2:$B$181,"Missing Store")</f>
        <v>FreshMart Erode Central</v>
      </c>
      <c r="K1376" s="16" t="str">
        <f>_xlfn.XLOOKUP(Sales_Transactions!$I1376,Store!$A$2:$A$181,Store!$D$2:$D$181,"East")</f>
        <v>South</v>
      </c>
      <c r="L1376" s="16" t="s">
        <v>2608</v>
      </c>
      <c r="M1376" s="16" t="s">
        <v>5750</v>
      </c>
      <c r="N1376" s="16" t="str">
        <f>_xlfn.XLOOKUP(Sales_Transactions!$L1376,Table12[Employee_ID],Table12[Department],"Missing Department")</f>
        <v>Sales</v>
      </c>
      <c r="O1376" s="16">
        <v>3</v>
      </c>
      <c r="P1376" s="17">
        <v>343.56</v>
      </c>
      <c r="Q1376" s="16">
        <v>15</v>
      </c>
      <c r="R1376" s="17">
        <v>154.6</v>
      </c>
      <c r="S1376" s="17">
        <v>876.08</v>
      </c>
      <c r="T1376" s="17">
        <v>648.96</v>
      </c>
      <c r="U1376" s="17">
        <v>227.12</v>
      </c>
      <c r="V1376" s="16" t="s">
        <v>68</v>
      </c>
      <c r="W1376" s="16" t="s">
        <v>24</v>
      </c>
      <c r="X1376" s="16" t="s">
        <v>55</v>
      </c>
      <c r="Y1376" s="16" t="s">
        <v>1306</v>
      </c>
      <c r="Z1376" s="16" t="s">
        <v>49</v>
      </c>
    </row>
    <row r="1377" spans="1:26" x14ac:dyDescent="0.3">
      <c r="A1377" s="10" t="s">
        <v>2718</v>
      </c>
      <c r="B1377" s="11">
        <v>45871</v>
      </c>
      <c r="C1377" s="12" t="s">
        <v>1546</v>
      </c>
      <c r="D1377" s="12" t="str">
        <f>_xlfn.XLOOKUP(Sales_Transactions!$C1377,Customer!$A$2:$A$701,Customer!$B$2:$B$701,"Missing")</f>
        <v>Banu Mudaliar</v>
      </c>
      <c r="E1377" s="39" t="str">
        <f>_xlfn.XLOOKUP(Table14[[#This Row],[Customer_ID]],Table10[Customer_ID],Table10[Membership],"Missing Membership")</f>
        <v>Bronze</v>
      </c>
      <c r="F1377" s="10" t="s">
        <v>326</v>
      </c>
      <c r="G1377" s="12" t="str">
        <f>_xlfn.XLOOKUP(Sales_Transactions!$F1377,Products!$A$2:$A$151,Products!$B$2:$B$151,"missing product")</f>
        <v>Local Farm Fresh Vegetables 200g v2</v>
      </c>
      <c r="H1377" s="12" t="str">
        <f>_xlfn.XLOOKUP(Sales_Transactions!$F1377,Table9[Product_ID],Table9[Category],"Missing Catogory")</f>
        <v>Vegetables</v>
      </c>
      <c r="I1377" s="12" t="s">
        <v>583</v>
      </c>
      <c r="J1377" s="12" t="str">
        <f>_xlfn.XLOOKUP(Sales_Transactions!$I1377,Store!$A$2:$A$181,Store!$B$2:$B$181,"Missing Store")</f>
        <v>FreshMart Nagpur Junction</v>
      </c>
      <c r="K1377" s="12" t="str">
        <f>_xlfn.XLOOKUP(Sales_Transactions!$I1377,Store!$A$2:$A$181,Store!$D$2:$D$181,"East")</f>
        <v>West</v>
      </c>
      <c r="L1377" s="12" t="s">
        <v>584</v>
      </c>
      <c r="M1377" s="12" t="s">
        <v>6138</v>
      </c>
      <c r="N1377" s="12" t="str">
        <f>_xlfn.XLOOKUP(Sales_Transactions!$L1377,Table12[Employee_ID],Table12[Department],"Missing Department")</f>
        <v>Store Manager</v>
      </c>
      <c r="O1377" s="12">
        <v>2</v>
      </c>
      <c r="P1377" s="13">
        <v>400.33</v>
      </c>
      <c r="Q1377" s="12">
        <v>0</v>
      </c>
      <c r="R1377" s="13">
        <v>0</v>
      </c>
      <c r="S1377" s="13">
        <v>920.76</v>
      </c>
      <c r="T1377" s="13">
        <v>681.8</v>
      </c>
      <c r="U1377" s="13">
        <v>238.96</v>
      </c>
      <c r="V1377" s="12" t="s">
        <v>68</v>
      </c>
      <c r="W1377" s="12" t="s">
        <v>24</v>
      </c>
      <c r="X1377" s="12" t="s">
        <v>25</v>
      </c>
      <c r="Y1377" s="12" t="s">
        <v>1560</v>
      </c>
      <c r="Z1377" s="12" t="s">
        <v>27</v>
      </c>
    </row>
    <row r="1378" spans="1:26" x14ac:dyDescent="0.3">
      <c r="A1378" s="14" t="s">
        <v>2724</v>
      </c>
      <c r="B1378" s="15">
        <v>45766</v>
      </c>
      <c r="C1378" s="16" t="s">
        <v>650</v>
      </c>
      <c r="D1378" s="16" t="str">
        <f>_xlfn.XLOOKUP(Sales_Transactions!$C1378,Customer!$A$2:$A$701,Customer!$B$2:$B$701,"Missing")</f>
        <v>Hari Rao</v>
      </c>
      <c r="E1378" s="38" t="str">
        <f>_xlfn.XLOOKUP(Table14[[#This Row],[Customer_ID]],Table10[Customer_ID],Table10[Membership],"Missing Membership")</f>
        <v>Silver</v>
      </c>
      <c r="F1378" s="14" t="s">
        <v>679</v>
      </c>
      <c r="G1378" s="16" t="str">
        <f>_xlfn.XLOOKUP(Sales_Transactions!$F1378,Products!$A$2:$A$151,Products!$B$2:$B$151,"missing product")</f>
        <v>Aachi Ponni Rice 1kg</v>
      </c>
      <c r="H1378" s="16" t="str">
        <f>_xlfn.XLOOKUP(Sales_Transactions!$F1378,Table9[Product_ID],Table9[Category],"Missing Catogory")</f>
        <v>Rice</v>
      </c>
      <c r="I1378" s="16" t="s">
        <v>815</v>
      </c>
      <c r="J1378" s="16" t="str">
        <f>_xlfn.XLOOKUP(Sales_Transactions!$I1378,Store!$A$2:$A$181,Store!$B$2:$B$181,"Missing Store")</f>
        <v>FreshMart Hyderabad Hub</v>
      </c>
      <c r="K1378" s="16" t="str">
        <f>_xlfn.XLOOKUP(Sales_Transactions!$I1378,Store!$A$2:$A$181,Store!$D$2:$D$181,"East")</f>
        <v>South</v>
      </c>
      <c r="L1378" s="16" t="s">
        <v>1587</v>
      </c>
      <c r="M1378" s="16" t="s">
        <v>4751</v>
      </c>
      <c r="N1378" s="16" t="str">
        <f>_xlfn.XLOOKUP(Sales_Transactions!$L1378,Table12[Employee_ID],Table12[Department],"Missing Department")</f>
        <v>Inventory</v>
      </c>
      <c r="O1378" s="16">
        <v>2</v>
      </c>
      <c r="P1378" s="17">
        <v>157.97999999999999</v>
      </c>
      <c r="Q1378" s="16">
        <v>5</v>
      </c>
      <c r="R1378" s="17">
        <v>15.8</v>
      </c>
      <c r="S1378" s="17">
        <v>345.18</v>
      </c>
      <c r="T1378" s="17">
        <v>275.89999999999998</v>
      </c>
      <c r="U1378" s="17">
        <v>69.28</v>
      </c>
      <c r="V1378" s="16" t="s">
        <v>68</v>
      </c>
      <c r="W1378" s="16" t="s">
        <v>24</v>
      </c>
      <c r="X1378" s="16" t="s">
        <v>25</v>
      </c>
      <c r="Y1378" s="16" t="s">
        <v>1354</v>
      </c>
      <c r="Z1378" s="16" t="s">
        <v>27</v>
      </c>
    </row>
    <row r="1379" spans="1:26" x14ac:dyDescent="0.3">
      <c r="A1379" s="10" t="s">
        <v>2728</v>
      </c>
      <c r="B1379" s="11">
        <v>45959</v>
      </c>
      <c r="C1379" s="12" t="s">
        <v>106</v>
      </c>
      <c r="D1379" s="12" t="str">
        <f>_xlfn.XLOOKUP(Sales_Transactions!$C1379,Customer!$A$2:$A$701,Customer!$B$2:$B$701,"Missing")</f>
        <v>Yazhini Prabhu</v>
      </c>
      <c r="E1379" s="39" t="str">
        <f>_xlfn.XLOOKUP(Table14[[#This Row],[Customer_ID]],Table10[Customer_ID],Table10[Membership],"Missing Membership")</f>
        <v>Silver</v>
      </c>
      <c r="F1379" s="10" t="s">
        <v>754</v>
      </c>
      <c r="G1379" s="12" t="str">
        <f>_xlfn.XLOOKUP(Sales_Transactions!$F1379,Products!$A$2:$A$151,Products!$B$2:$B$151,"missing product")</f>
        <v>MDH Powdered Spices 200g</v>
      </c>
      <c r="H1379" s="12" t="str">
        <f>_xlfn.XLOOKUP(Sales_Transactions!$F1379,Table9[Product_ID],Table9[Category],"Missing Catogory")</f>
        <v>Masala</v>
      </c>
      <c r="I1379" s="12" t="s">
        <v>1232</v>
      </c>
      <c r="J1379" s="12" t="str">
        <f>_xlfn.XLOOKUP(Sales_Transactions!$I1379,Store!$A$2:$A$181,Store!$B$2:$B$181,"Missing Store")</f>
        <v>FreshMart Tiruppur Towers</v>
      </c>
      <c r="K1379" s="12" t="str">
        <f>_xlfn.XLOOKUP(Sales_Transactions!$I1379,Store!$A$2:$A$181,Store!$D$2:$D$181,"East")</f>
        <v>South</v>
      </c>
      <c r="L1379" s="12" t="s">
        <v>928</v>
      </c>
      <c r="M1379" s="12" t="s">
        <v>6368</v>
      </c>
      <c r="N1379" s="12" t="str">
        <f>_xlfn.XLOOKUP(Sales_Transactions!$L1379,Table12[Employee_ID],Table12[Department],"Missing Department")</f>
        <v>Billing</v>
      </c>
      <c r="O1379" s="12">
        <v>5</v>
      </c>
      <c r="P1379" s="13">
        <v>442.14</v>
      </c>
      <c r="Q1379" s="12">
        <v>0</v>
      </c>
      <c r="R1379" s="13">
        <v>0</v>
      </c>
      <c r="S1379" s="13">
        <v>2210.6999999999998</v>
      </c>
      <c r="T1379" s="13">
        <v>1759.35</v>
      </c>
      <c r="U1379" s="13">
        <v>451.35</v>
      </c>
      <c r="V1379" s="12" t="s">
        <v>68</v>
      </c>
      <c r="W1379" s="12" t="s">
        <v>24</v>
      </c>
      <c r="X1379" s="12" t="s">
        <v>25</v>
      </c>
      <c r="Y1379" s="12" t="s">
        <v>2310</v>
      </c>
      <c r="Z1379" s="12" t="s">
        <v>49</v>
      </c>
    </row>
    <row r="1380" spans="1:26" x14ac:dyDescent="0.3">
      <c r="A1380" s="14" t="s">
        <v>2739</v>
      </c>
      <c r="B1380" s="15">
        <v>45910</v>
      </c>
      <c r="C1380" s="16" t="s">
        <v>1944</v>
      </c>
      <c r="D1380" s="16" t="str">
        <f>_xlfn.XLOOKUP(Sales_Transactions!$C1380,Customer!$A$2:$A$701,Customer!$B$2:$B$701,"Missing")</f>
        <v>Jaya Naicker</v>
      </c>
      <c r="E1380" s="38" t="str">
        <f>_xlfn.XLOOKUP(Table14[[#This Row],[Customer_ID]],Table10[Customer_ID],Table10[Membership],"Missing Membership")</f>
        <v>Gold</v>
      </c>
      <c r="F1380" s="14" t="s">
        <v>308</v>
      </c>
      <c r="G1380" s="16" t="str">
        <f>_xlfn.XLOOKUP(Sales_Transactions!$F1380,Products!$A$2:$A$151,Products!$B$2:$B$151,"missing product")</f>
        <v>Britannia Cookies 200g</v>
      </c>
      <c r="H1380" s="16" t="str">
        <f>_xlfn.XLOOKUP(Sales_Transactions!$F1380,Table9[Product_ID],Table9[Category],"Missing Catogory")</f>
        <v>Bakery</v>
      </c>
      <c r="I1380" s="16" t="s">
        <v>1474</v>
      </c>
      <c r="J1380" s="16" t="str">
        <f>_xlfn.XLOOKUP(Sales_Transactions!$I1380,Store!$A$2:$A$181,Store!$B$2:$B$181,"Missing Store")</f>
        <v>FreshMart Delhi Towers</v>
      </c>
      <c r="K1380" s="16" t="str">
        <f>_xlfn.XLOOKUP(Sales_Transactions!$I1380,Store!$A$2:$A$181,Store!$D$2:$D$181,"East")</f>
        <v>North</v>
      </c>
      <c r="L1380" s="16" t="s">
        <v>2740</v>
      </c>
      <c r="M1380" s="16" t="s">
        <v>6366</v>
      </c>
      <c r="N1380" s="16" t="str">
        <f>_xlfn.XLOOKUP(Sales_Transactions!$L1380,Table12[Employee_ID],Table12[Department],"Missing Department")</f>
        <v>Cashier</v>
      </c>
      <c r="O1380" s="16">
        <v>4</v>
      </c>
      <c r="P1380" s="17">
        <v>503.4</v>
      </c>
      <c r="Q1380" s="16">
        <v>15</v>
      </c>
      <c r="R1380" s="17">
        <v>302.04000000000002</v>
      </c>
      <c r="S1380" s="17">
        <v>1711.56</v>
      </c>
      <c r="T1380" s="17">
        <v>1131.52</v>
      </c>
      <c r="U1380" s="17">
        <v>580.04</v>
      </c>
      <c r="V1380" s="16" t="s">
        <v>68</v>
      </c>
      <c r="W1380" s="16" t="s">
        <v>24</v>
      </c>
      <c r="X1380" s="16" t="s">
        <v>25</v>
      </c>
      <c r="Y1380" s="16" t="s">
        <v>1365</v>
      </c>
      <c r="Z1380" s="16" t="s">
        <v>49</v>
      </c>
    </row>
    <row r="1381" spans="1:26" x14ac:dyDescent="0.3">
      <c r="A1381" s="10" t="s">
        <v>2757</v>
      </c>
      <c r="B1381" s="11">
        <v>45781</v>
      </c>
      <c r="C1381" s="12" t="s">
        <v>1013</v>
      </c>
      <c r="D1381" s="12" t="str">
        <f>_xlfn.XLOOKUP(Sales_Transactions!$C1381,Customer!$A$2:$A$701,Customer!$B$2:$B$701,"Missing")</f>
        <v>Udhay Pandian</v>
      </c>
      <c r="E1381" s="39" t="str">
        <f>_xlfn.XLOOKUP(Table14[[#This Row],[Customer_ID]],Table10[Customer_ID],Table10[Membership],"Missing Membership")</f>
        <v>Gold</v>
      </c>
      <c r="F1381" s="10" t="s">
        <v>77</v>
      </c>
      <c r="G1381" s="12" t="str">
        <f>_xlfn.XLOOKUP(Sales_Transactions!$F1381,Products!$A$2:$A$151,Products!$B$2:$B$151,"missing product")</f>
        <v>India Gate Basmati Rice 250ml</v>
      </c>
      <c r="H1381" s="12" t="str">
        <f>_xlfn.XLOOKUP(Sales_Transactions!$F1381,Table9[Product_ID],Table9[Category],"Missing Catogory")</f>
        <v>Rice</v>
      </c>
      <c r="I1381" s="12" t="s">
        <v>633</v>
      </c>
      <c r="J1381" s="12" t="str">
        <f>_xlfn.XLOOKUP(Sales_Transactions!$I1381,Store!$A$2:$A$181,Store!$B$2:$B$181,"Missing Store")</f>
        <v>FreshMart Kochi Colony</v>
      </c>
      <c r="K1381" s="12" t="str">
        <f>_xlfn.XLOOKUP(Sales_Transactions!$I1381,Store!$A$2:$A$181,Store!$D$2:$D$181,"East")</f>
        <v>South</v>
      </c>
      <c r="L1381" s="12" t="s">
        <v>2012</v>
      </c>
      <c r="M1381" s="12" t="s">
        <v>6263</v>
      </c>
      <c r="N1381" s="12" t="str">
        <f>_xlfn.XLOOKUP(Sales_Transactions!$L1381,Table12[Employee_ID],Table12[Department],"Missing Department")</f>
        <v>Inventory</v>
      </c>
      <c r="O1381" s="12">
        <v>6</v>
      </c>
      <c r="P1381" s="13">
        <v>143.82</v>
      </c>
      <c r="Q1381" s="12">
        <v>0</v>
      </c>
      <c r="R1381" s="13">
        <v>0</v>
      </c>
      <c r="S1381" s="13">
        <v>992.36</v>
      </c>
      <c r="T1381" s="13">
        <v>703.62</v>
      </c>
      <c r="U1381" s="13">
        <v>288.74</v>
      </c>
      <c r="V1381" s="12" t="s">
        <v>68</v>
      </c>
      <c r="W1381" s="12" t="s">
        <v>24</v>
      </c>
      <c r="X1381" s="12" t="s">
        <v>25</v>
      </c>
      <c r="Y1381" s="12" t="s">
        <v>1976</v>
      </c>
      <c r="Z1381" s="12" t="s">
        <v>27</v>
      </c>
    </row>
    <row r="1382" spans="1:26" x14ac:dyDescent="0.3">
      <c r="A1382" s="14" t="s">
        <v>2769</v>
      </c>
      <c r="B1382" s="15">
        <v>45891</v>
      </c>
      <c r="C1382" s="16" t="s">
        <v>1325</v>
      </c>
      <c r="D1382" s="16" t="str">
        <f>_xlfn.XLOOKUP(Sales_Transactions!$C1382,Customer!$A$2:$A$701,Customer!$B$2:$B$701,"Missing")</f>
        <v>Indira Balan</v>
      </c>
      <c r="E1382" s="38" t="str">
        <f>_xlfn.XLOOKUP(Table14[[#This Row],[Customer_ID]],Table10[Customer_ID],Table10[Membership],"Missing Membership")</f>
        <v>Bronze</v>
      </c>
      <c r="F1382" s="14" t="s">
        <v>1155</v>
      </c>
      <c r="G1382" s="16" t="str">
        <f>_xlfn.XLOOKUP(Sales_Transactions!$F1382,Products!$A$2:$A$151,Products!$B$2:$B$151,"missing product")</f>
        <v>Lays Chocolates 1kg</v>
      </c>
      <c r="H1382" s="16" t="str">
        <f>_xlfn.XLOOKUP(Sales_Transactions!$F1382,Table9[Product_ID],Table9[Category],"Missing Catogory")</f>
        <v>Snacks</v>
      </c>
      <c r="I1382" s="16" t="s">
        <v>599</v>
      </c>
      <c r="J1382" s="16" t="str">
        <f>_xlfn.XLOOKUP(Sales_Transactions!$I1382,Store!$A$2:$A$181,Store!$B$2:$B$181,"Missing Store")</f>
        <v>FreshMart Kochi Bypass</v>
      </c>
      <c r="K1382" s="16" t="str">
        <f>_xlfn.XLOOKUP(Sales_Transactions!$I1382,Store!$A$2:$A$181,Store!$D$2:$D$181,"East")</f>
        <v>South</v>
      </c>
      <c r="L1382" s="16" t="s">
        <v>1892</v>
      </c>
      <c r="M1382" s="16" t="s">
        <v>5397</v>
      </c>
      <c r="N1382" s="16" t="str">
        <f>_xlfn.XLOOKUP(Sales_Transactions!$L1382,Table12[Employee_ID],Table12[Department],"Missing Department")</f>
        <v>Store Manager</v>
      </c>
      <c r="O1382" s="16">
        <v>2</v>
      </c>
      <c r="P1382" s="17">
        <v>147.72</v>
      </c>
      <c r="Q1382" s="16">
        <v>5</v>
      </c>
      <c r="R1382" s="17">
        <v>14.77</v>
      </c>
      <c r="S1382" s="17">
        <v>280.67</v>
      </c>
      <c r="T1382" s="17">
        <v>218.42</v>
      </c>
      <c r="U1382" s="17">
        <v>62.25</v>
      </c>
      <c r="V1382" s="16" t="s">
        <v>68</v>
      </c>
      <c r="W1382" s="16" t="s">
        <v>345</v>
      </c>
      <c r="X1382" s="16" t="s">
        <v>25</v>
      </c>
      <c r="Y1382" s="16" t="s">
        <v>1449</v>
      </c>
      <c r="Z1382" s="16" t="s">
        <v>49</v>
      </c>
    </row>
    <row r="1383" spans="1:26" x14ac:dyDescent="0.3">
      <c r="A1383" s="10" t="s">
        <v>2788</v>
      </c>
      <c r="B1383" s="11">
        <v>45758</v>
      </c>
      <c r="C1383" s="12" t="s">
        <v>2789</v>
      </c>
      <c r="D1383" s="12" t="str">
        <f>_xlfn.XLOOKUP(Sales_Transactions!$C1383,Customer!$A$2:$A$701,Customer!$B$2:$B$701,"Missing")</f>
        <v>Latha Gounder</v>
      </c>
      <c r="E1383" s="39" t="str">
        <f>_xlfn.XLOOKUP(Table14[[#This Row],[Customer_ID]],Table10[Customer_ID],Table10[Membership],"Missing Membership")</f>
        <v>Silver</v>
      </c>
      <c r="F1383" s="10" t="s">
        <v>660</v>
      </c>
      <c r="G1383" s="12" t="str">
        <f>_xlfn.XLOOKUP(Sales_Transactions!$F1383,Products!$A$2:$A$151,Products!$B$2:$B$151,"missing product")</f>
        <v>Organic Fresh Fresh Fruits 200g</v>
      </c>
      <c r="H1383" s="12" t="str">
        <f>_xlfn.XLOOKUP(Sales_Transactions!$F1383,Table9[Product_ID],Table9[Category],"Missing Catogory")</f>
        <v>Fruits</v>
      </c>
      <c r="I1383" s="12" t="s">
        <v>674</v>
      </c>
      <c r="J1383" s="12" t="str">
        <f>_xlfn.XLOOKUP(Sales_Transactions!$I1383,Store!$A$2:$A$181,Store!$B$2:$B$181,"Missing Store")</f>
        <v>FreshMart Pune Main Road</v>
      </c>
      <c r="K1383" s="12" t="str">
        <f>_xlfn.XLOOKUP(Sales_Transactions!$I1383,Store!$A$2:$A$181,Store!$D$2:$D$181,"East")</f>
        <v>North</v>
      </c>
      <c r="L1383" s="12" t="s">
        <v>675</v>
      </c>
      <c r="M1383" s="12" t="s">
        <v>6203</v>
      </c>
      <c r="N1383" s="12" t="str">
        <f>_xlfn.XLOOKUP(Sales_Transactions!$L1383,Table12[Employee_ID],Table12[Department],"Missing Department")</f>
        <v>Sales</v>
      </c>
      <c r="O1383" s="12">
        <v>2</v>
      </c>
      <c r="P1383" s="13">
        <v>224.28</v>
      </c>
      <c r="Q1383" s="12">
        <v>0</v>
      </c>
      <c r="R1383" s="13">
        <v>0</v>
      </c>
      <c r="S1383" s="13">
        <v>448.56</v>
      </c>
      <c r="T1383" s="13">
        <v>384.78</v>
      </c>
      <c r="U1383" s="13">
        <v>63.78</v>
      </c>
      <c r="V1383" s="12" t="s">
        <v>68</v>
      </c>
      <c r="W1383" s="12" t="s">
        <v>24</v>
      </c>
      <c r="X1383" s="12" t="s">
        <v>25</v>
      </c>
      <c r="Y1383" s="12" t="s">
        <v>155</v>
      </c>
      <c r="Z1383" s="12" t="s">
        <v>49</v>
      </c>
    </row>
    <row r="1384" spans="1:26" x14ac:dyDescent="0.3">
      <c r="A1384" s="14" t="s">
        <v>2790</v>
      </c>
      <c r="B1384" s="15">
        <v>46042</v>
      </c>
      <c r="C1384" s="16" t="s">
        <v>985</v>
      </c>
      <c r="D1384" s="16" t="str">
        <f>_xlfn.XLOOKUP(Sales_Transactions!$C1384,Customer!$A$2:$A$701,Customer!$B$2:$B$701,"Missing")</f>
        <v>Gopal Raj</v>
      </c>
      <c r="E1384" s="38" t="str">
        <f>_xlfn.XLOOKUP(Table14[[#This Row],[Customer_ID]],Table10[Customer_ID],Table10[Membership],"Missing Membership")</f>
        <v>Gold</v>
      </c>
      <c r="F1384" s="14" t="s">
        <v>776</v>
      </c>
      <c r="G1384" s="16" t="str">
        <f>_xlfn.XLOOKUP(Sales_Transactions!$F1384,Products!$A$2:$A$151,Products!$B$2:$B$151,"missing product")</f>
        <v>Vim Tissue 500g</v>
      </c>
      <c r="H1384" s="16" t="str">
        <f>_xlfn.XLOOKUP(Sales_Transactions!$F1384,Table9[Product_ID],Table9[Category],"Missing Catogory")</f>
        <v>Household</v>
      </c>
      <c r="I1384" s="16" t="s">
        <v>350</v>
      </c>
      <c r="J1384" s="16" t="str">
        <f>_xlfn.XLOOKUP(Sales_Transactions!$I1384,Store!$A$2:$A$181,Store!$B$2:$B$181,"Missing Store")</f>
        <v>FreshMart Tiruppur Square</v>
      </c>
      <c r="K1384" s="16" t="str">
        <f>_xlfn.XLOOKUP(Sales_Transactions!$I1384,Store!$A$2:$A$181,Store!$D$2:$D$181,"East")</f>
        <v>South</v>
      </c>
      <c r="L1384" s="16" t="s">
        <v>1258</v>
      </c>
      <c r="M1384" s="16" t="s">
        <v>6369</v>
      </c>
      <c r="N1384" s="16" t="str">
        <f>_xlfn.XLOOKUP(Sales_Transactions!$L1384,Table12[Employee_ID],Table12[Department],"Missing Department")</f>
        <v>Billing</v>
      </c>
      <c r="O1384" s="16">
        <v>3</v>
      </c>
      <c r="P1384" s="17">
        <v>94.15</v>
      </c>
      <c r="Q1384" s="16">
        <v>0</v>
      </c>
      <c r="R1384" s="17">
        <v>0</v>
      </c>
      <c r="S1384" s="17">
        <v>282.45</v>
      </c>
      <c r="T1384" s="17">
        <v>204.51</v>
      </c>
      <c r="U1384" s="17">
        <v>77.94</v>
      </c>
      <c r="V1384" s="16" t="s">
        <v>68</v>
      </c>
      <c r="W1384" s="16" t="s">
        <v>24</v>
      </c>
      <c r="X1384" s="16" t="s">
        <v>25</v>
      </c>
      <c r="Y1384" s="16" t="s">
        <v>293</v>
      </c>
      <c r="Z1384" s="16" t="s">
        <v>49</v>
      </c>
    </row>
    <row r="1385" spans="1:26" x14ac:dyDescent="0.3">
      <c r="A1385" s="10" t="s">
        <v>2809</v>
      </c>
      <c r="B1385" s="11">
        <v>45819</v>
      </c>
      <c r="C1385" s="12" t="s">
        <v>1981</v>
      </c>
      <c r="D1385" s="12" t="str">
        <f>_xlfn.XLOOKUP(Sales_Transactions!$C1385,Customer!$A$2:$A$701,Customer!$B$2:$B$701,"Missing")</f>
        <v>Karthik Velan</v>
      </c>
      <c r="E1385" s="39" t="str">
        <f>_xlfn.XLOOKUP(Table14[[#This Row],[Customer_ID]],Table10[Customer_ID],Table10[Membership],"Missing Membership")</f>
        <v>Gold</v>
      </c>
      <c r="F1385" s="10" t="s">
        <v>580</v>
      </c>
      <c r="G1385" s="12" t="str">
        <f>_xlfn.XLOOKUP(Sales_Transactions!$F1385,Products!$A$2:$A$151,Products!$B$2:$B$151,"missing product")</f>
        <v>Coca-Cola Tea 1kg</v>
      </c>
      <c r="H1385" s="12" t="str">
        <f>_xlfn.XLOOKUP(Sales_Transactions!$F1385,Table9[Product_ID],Table9[Category],"Missing Catogory")</f>
        <v>Beverages</v>
      </c>
      <c r="I1385" s="12" t="s">
        <v>770</v>
      </c>
      <c r="J1385" s="12" t="str">
        <f>_xlfn.XLOOKUP(Sales_Transactions!$I1385,Store!$A$2:$A$181,Store!$B$2:$B$181,"Missing Store")</f>
        <v>FreshMart Tiruppur Bypass</v>
      </c>
      <c r="K1385" s="12" t="str">
        <f>_xlfn.XLOOKUP(Sales_Transactions!$I1385,Store!$A$2:$A$181,Store!$D$2:$D$181,"East")</f>
        <v>South</v>
      </c>
      <c r="L1385" s="12" t="s">
        <v>771</v>
      </c>
      <c r="M1385" s="12" t="s">
        <v>6271</v>
      </c>
      <c r="N1385" s="12" t="str">
        <f>_xlfn.XLOOKUP(Sales_Transactions!$L1385,Table12[Employee_ID],Table12[Department],"Missing Department")</f>
        <v>Inventory</v>
      </c>
      <c r="O1385" s="12">
        <v>6</v>
      </c>
      <c r="P1385" s="13">
        <v>144.65</v>
      </c>
      <c r="Q1385" s="12">
        <v>15</v>
      </c>
      <c r="R1385" s="13">
        <v>130.19</v>
      </c>
      <c r="S1385" s="13">
        <v>737.71</v>
      </c>
      <c r="T1385" s="13">
        <v>641.94000000000005</v>
      </c>
      <c r="U1385" s="13">
        <v>95.77</v>
      </c>
      <c r="V1385" s="12" t="s">
        <v>68</v>
      </c>
      <c r="W1385" s="12" t="s">
        <v>24</v>
      </c>
      <c r="X1385" s="12" t="s">
        <v>25</v>
      </c>
      <c r="Y1385" s="12" t="s">
        <v>913</v>
      </c>
      <c r="Z1385" s="12" t="s">
        <v>49</v>
      </c>
    </row>
    <row r="1386" spans="1:26" x14ac:dyDescent="0.3">
      <c r="A1386" s="14" t="s">
        <v>2818</v>
      </c>
      <c r="B1386" s="15">
        <v>45799</v>
      </c>
      <c r="C1386" s="16" t="s">
        <v>749</v>
      </c>
      <c r="D1386" s="16" t="str">
        <f>_xlfn.XLOOKUP(Sales_Transactions!$C1386,Customer!$A$2:$A$701,Customer!$B$2:$B$701,"Missing")</f>
        <v>Banu Venkataraman</v>
      </c>
      <c r="E1386" s="38" t="str">
        <f>_xlfn.XLOOKUP(Table14[[#This Row],[Customer_ID]],Table10[Customer_ID],Table10[Membership],"Missing Membership")</f>
        <v>Gold</v>
      </c>
      <c r="F1386" s="14" t="s">
        <v>744</v>
      </c>
      <c r="G1386" s="16" t="str">
        <f>_xlfn.XLOOKUP(Sales_Transactions!$F1386,Products!$A$2:$A$151,Products!$B$2:$B$151,"missing product")</f>
        <v>Britannia Rusk 1L</v>
      </c>
      <c r="H1386" s="16" t="str">
        <f>_xlfn.XLOOKUP(Sales_Transactions!$F1386,Table9[Product_ID],Table9[Category],"Missing Catogory")</f>
        <v>Bakery</v>
      </c>
      <c r="I1386" s="16" t="s">
        <v>215</v>
      </c>
      <c r="J1386" s="16" t="str">
        <f>_xlfn.XLOOKUP(Sales_Transactions!$I1386,Store!$A$2:$A$181,Store!$B$2:$B$181,"Missing Store")</f>
        <v>FreshMart Salem Point</v>
      </c>
      <c r="K1386" s="16" t="str">
        <f>_xlfn.XLOOKUP(Sales_Transactions!$I1386,Store!$A$2:$A$181,Store!$D$2:$D$181,"East")</f>
        <v>South</v>
      </c>
      <c r="L1386" s="16" t="s">
        <v>216</v>
      </c>
      <c r="M1386" s="16" t="s">
        <v>6227</v>
      </c>
      <c r="N1386" s="16" t="str">
        <f>_xlfn.XLOOKUP(Sales_Transactions!$L1386,Table12[Employee_ID],Table12[Department],"Missing Department")</f>
        <v>Sales</v>
      </c>
      <c r="O1386" s="16">
        <v>7</v>
      </c>
      <c r="P1386" s="17">
        <v>186.02</v>
      </c>
      <c r="Q1386" s="16">
        <v>0</v>
      </c>
      <c r="R1386" s="17">
        <v>0</v>
      </c>
      <c r="S1386" s="17">
        <v>1302.1400000000001</v>
      </c>
      <c r="T1386" s="17">
        <v>715.61</v>
      </c>
      <c r="U1386" s="17">
        <v>586.53</v>
      </c>
      <c r="V1386" s="16" t="s">
        <v>68</v>
      </c>
      <c r="W1386" s="16" t="s">
        <v>24</v>
      </c>
      <c r="X1386" s="16" t="s">
        <v>55</v>
      </c>
      <c r="Y1386" s="16" t="s">
        <v>2645</v>
      </c>
      <c r="Z1386" s="16" t="s">
        <v>49</v>
      </c>
    </row>
    <row r="1387" spans="1:26" x14ac:dyDescent="0.3">
      <c r="A1387" s="10" t="s">
        <v>2820</v>
      </c>
      <c r="B1387" s="11">
        <v>45895</v>
      </c>
      <c r="C1387" s="12" t="s">
        <v>379</v>
      </c>
      <c r="D1387" s="12" t="str">
        <f>_xlfn.XLOOKUP(Sales_Transactions!$C1387,Customer!$A$2:$A$701,Customer!$B$2:$B$701,"Missing")</f>
        <v>Chandrasekar Pandian</v>
      </c>
      <c r="E1387" s="39" t="str">
        <f>_xlfn.XLOOKUP(Table14[[#This Row],[Customer_ID]],Table10[Customer_ID],Table10[Membership],"Missing Membership")</f>
        <v>Gold</v>
      </c>
      <c r="F1387" s="10" t="s">
        <v>332</v>
      </c>
      <c r="G1387" s="12" t="str">
        <f>_xlfn.XLOOKUP(Sales_Transactions!$F1387,Products!$A$2:$A$151,Products!$B$2:$B$151,"missing product")</f>
        <v>ITC Frozen Snacks 250ml</v>
      </c>
      <c r="H1387" s="12" t="str">
        <f>_xlfn.XLOOKUP(Sales_Transactions!$F1387,Table9[Product_ID],Table9[Category],"Missing Catogory")</f>
        <v>Frozen Foods</v>
      </c>
      <c r="I1387" s="12" t="s">
        <v>566</v>
      </c>
      <c r="J1387" s="12" t="str">
        <f>_xlfn.XLOOKUP(Sales_Transactions!$I1387,Store!$A$2:$A$181,Store!$B$2:$B$181,"Missing Store")</f>
        <v>FreshMart Hyderabad Extension</v>
      </c>
      <c r="K1387" s="12" t="str">
        <f>_xlfn.XLOOKUP(Sales_Transactions!$I1387,Store!$A$2:$A$181,Store!$D$2:$D$181,"East")</f>
        <v>South</v>
      </c>
      <c r="L1387" s="12" t="s">
        <v>91</v>
      </c>
      <c r="M1387" s="12" t="s">
        <v>6361</v>
      </c>
      <c r="N1387" s="12" t="str">
        <f>_xlfn.XLOOKUP(Sales_Transactions!$L1387,Table12[Employee_ID],Table12[Department],"Missing Department")</f>
        <v>Sales</v>
      </c>
      <c r="O1387" s="12">
        <v>4</v>
      </c>
      <c r="P1387" s="13">
        <v>269.54000000000002</v>
      </c>
      <c r="Q1387" s="12">
        <v>0</v>
      </c>
      <c r="R1387" s="13">
        <v>0</v>
      </c>
      <c r="S1387" s="13">
        <v>1078.1600000000001</v>
      </c>
      <c r="T1387" s="13">
        <v>837.52</v>
      </c>
      <c r="U1387" s="13">
        <v>240.64</v>
      </c>
      <c r="V1387" s="12" t="s">
        <v>68</v>
      </c>
      <c r="W1387" s="12" t="s">
        <v>24</v>
      </c>
      <c r="X1387" s="12" t="s">
        <v>25</v>
      </c>
      <c r="Y1387" s="12" t="s">
        <v>2821</v>
      </c>
      <c r="Z1387" s="12" t="s">
        <v>49</v>
      </c>
    </row>
    <row r="1388" spans="1:26" x14ac:dyDescent="0.3">
      <c r="A1388" s="14" t="s">
        <v>2825</v>
      </c>
      <c r="B1388" s="15">
        <v>46004</v>
      </c>
      <c r="C1388" s="16" t="s">
        <v>2826</v>
      </c>
      <c r="D1388" s="16" t="str">
        <f>_xlfn.XLOOKUP(Sales_Transactions!$C1388,Customer!$A$2:$A$701,Customer!$B$2:$B$701,"Missing")</f>
        <v>Pandi Prabhu</v>
      </c>
      <c r="E1388" s="38" t="str">
        <f>_xlfn.XLOOKUP(Table14[[#This Row],[Customer_ID]],Table10[Customer_ID],Table10[Membership],"Missing Membership")</f>
        <v>Bronze</v>
      </c>
      <c r="F1388" s="14" t="s">
        <v>1224</v>
      </c>
      <c r="G1388" s="16" t="str">
        <f>_xlfn.XLOOKUP(Sales_Transactions!$F1388,Products!$A$2:$A$151,Products!$B$2:$B$151,"missing product")</f>
        <v>Harvest Gold Cookies Pack</v>
      </c>
      <c r="H1388" s="16" t="str">
        <f>_xlfn.XLOOKUP(Sales_Transactions!$F1388,Table9[Product_ID],Table9[Category],"Missing Catogory")</f>
        <v xml:space="preserve"> Bakery</v>
      </c>
      <c r="I1388" s="16" t="s">
        <v>1816</v>
      </c>
      <c r="J1388" s="16" t="str">
        <f>_xlfn.XLOOKUP(Sales_Transactions!$I1388,Store!$A$2:$A$181,Store!$B$2:$B$181,"Missing Store")</f>
        <v>FreshMart Lucknow Junction</v>
      </c>
      <c r="K1388" s="16" t="str">
        <f>_xlfn.XLOOKUP(Sales_Transactions!$I1388,Store!$A$2:$A$181,Store!$D$2:$D$181,"East")</f>
        <v>North</v>
      </c>
      <c r="L1388" s="16" t="s">
        <v>1289</v>
      </c>
      <c r="M1388" s="16" t="s">
        <v>5594</v>
      </c>
      <c r="N1388" s="16" t="str">
        <f>_xlfn.XLOOKUP(Sales_Transactions!$L1388,Table12[Employee_ID],Table12[Department],"Missing Department")</f>
        <v>Cashier</v>
      </c>
      <c r="O1388" s="16">
        <v>1</v>
      </c>
      <c r="P1388" s="17">
        <v>182.3</v>
      </c>
      <c r="Q1388" s="16">
        <v>15</v>
      </c>
      <c r="R1388" s="17">
        <v>27.34</v>
      </c>
      <c r="S1388" s="17">
        <v>178.2</v>
      </c>
      <c r="T1388" s="17">
        <v>107.6</v>
      </c>
      <c r="U1388" s="17">
        <v>70.599999999999994</v>
      </c>
      <c r="V1388" s="16" t="s">
        <v>68</v>
      </c>
      <c r="W1388" s="16" t="s">
        <v>24</v>
      </c>
      <c r="X1388" s="16" t="s">
        <v>25</v>
      </c>
      <c r="Y1388" s="16" t="s">
        <v>1651</v>
      </c>
      <c r="Z1388" s="16" t="s">
        <v>27</v>
      </c>
    </row>
    <row r="1389" spans="1:26" x14ac:dyDescent="0.3">
      <c r="A1389" s="10" t="s">
        <v>2851</v>
      </c>
      <c r="B1389" s="11">
        <v>45954</v>
      </c>
      <c r="C1389" s="12" t="s">
        <v>1622</v>
      </c>
      <c r="D1389" s="12" t="str">
        <f>_xlfn.XLOOKUP(Sales_Transactions!$C1389,Customer!$A$2:$A$701,Customer!$B$2:$B$701,"Missing")</f>
        <v>Gokul Chettiar</v>
      </c>
      <c r="E1389" s="39" t="str">
        <f>_xlfn.XLOOKUP(Table14[[#This Row],[Customer_ID]],Table10[Customer_ID],Table10[Membership],"Missing Membership")</f>
        <v>Gold</v>
      </c>
      <c r="F1389" s="10" t="s">
        <v>1188</v>
      </c>
      <c r="G1389" s="12" t="str">
        <f>_xlfn.XLOOKUP(Sales_Transactions!$F1389,Products!$A$2:$A$151,Products!$B$2:$B$151,"missing product")</f>
        <v>Aachi Ponni Rice 250ml</v>
      </c>
      <c r="H1389" s="12" t="str">
        <f>_xlfn.XLOOKUP(Sales_Transactions!$F1389,Table9[Product_ID],Table9[Category],"Missing Catogory")</f>
        <v>Rice</v>
      </c>
      <c r="I1389" s="12" t="s">
        <v>2607</v>
      </c>
      <c r="J1389" s="12" t="str">
        <f>_xlfn.XLOOKUP(Sales_Transactions!$I1389,Store!$A$2:$A$181,Store!$B$2:$B$181,"Missing Store")</f>
        <v>FreshMart Pune Complex</v>
      </c>
      <c r="K1389" s="12" t="str">
        <f>_xlfn.XLOOKUP(Sales_Transactions!$I1389,Store!$A$2:$A$181,Store!$D$2:$D$181,"East")</f>
        <v>West</v>
      </c>
      <c r="L1389" s="12" t="s">
        <v>2608</v>
      </c>
      <c r="M1389" s="12" t="s">
        <v>5750</v>
      </c>
      <c r="N1389" s="12" t="str">
        <f>_xlfn.XLOOKUP(Sales_Transactions!$L1389,Table12[Employee_ID],Table12[Department],"Missing Department")</f>
        <v>Sales</v>
      </c>
      <c r="O1389" s="12">
        <v>6</v>
      </c>
      <c r="P1389" s="13">
        <v>211.31</v>
      </c>
      <c r="Q1389" s="12">
        <v>0</v>
      </c>
      <c r="R1389" s="13">
        <v>0</v>
      </c>
      <c r="S1389" s="13">
        <v>1267.8599999999999</v>
      </c>
      <c r="T1389" s="13">
        <v>949.68</v>
      </c>
      <c r="U1389" s="13">
        <v>318.18</v>
      </c>
      <c r="V1389" s="12" t="s">
        <v>68</v>
      </c>
      <c r="W1389" s="12" t="s">
        <v>24</v>
      </c>
      <c r="X1389" s="12" t="s">
        <v>55</v>
      </c>
      <c r="Y1389" s="12" t="s">
        <v>980</v>
      </c>
      <c r="Z1389" s="12" t="s">
        <v>49</v>
      </c>
    </row>
    <row r="1390" spans="1:26" x14ac:dyDescent="0.3">
      <c r="A1390" s="14" t="s">
        <v>2866</v>
      </c>
      <c r="B1390" s="15">
        <v>46049</v>
      </c>
      <c r="C1390" s="16" t="s">
        <v>553</v>
      </c>
      <c r="D1390" s="16" t="str">
        <f>_xlfn.XLOOKUP(Sales_Transactions!$C1390,Customer!$A$2:$A$701,Customer!$B$2:$B$701,"Missing")</f>
        <v>Yogesh Raj</v>
      </c>
      <c r="E1390" s="38" t="str">
        <f>_xlfn.XLOOKUP(Table14[[#This Row],[Customer_ID]],Table10[Customer_ID],Table10[Membership],"Missing Membership")</f>
        <v>Silver</v>
      </c>
      <c r="F1390" s="14" t="s">
        <v>214</v>
      </c>
      <c r="G1390" s="16" t="str">
        <f>_xlfn.XLOOKUP(Sales_Transactions!$F1390,Products!$A$2:$A$151,Products!$B$2:$B$151,"missing product")</f>
        <v>Cadbury Biscuits 250ml</v>
      </c>
      <c r="H1390" s="16" t="str">
        <f>_xlfn.XLOOKUP(Sales_Transactions!$F1390,Table9[Product_ID],Table9[Category],"Missing Catogory")</f>
        <v>Snacks</v>
      </c>
      <c r="I1390" s="16" t="s">
        <v>1322</v>
      </c>
      <c r="J1390" s="16" t="str">
        <f>_xlfn.XLOOKUP(Sales_Transactions!$I1390,Store!$A$2:$A$181,Store!$B$2:$B$181,"Missing Store")</f>
        <v>FreshMart Madurai Point</v>
      </c>
      <c r="K1390" s="16" t="str">
        <f>_xlfn.XLOOKUP(Sales_Transactions!$I1390,Store!$A$2:$A$181,Store!$D$2:$D$181,"East")</f>
        <v>South</v>
      </c>
      <c r="L1390" s="16" t="s">
        <v>2867</v>
      </c>
      <c r="M1390" s="16" t="s">
        <v>7267</v>
      </c>
      <c r="N1390" s="16" t="str">
        <f>_xlfn.XLOOKUP(Sales_Transactions!$L1390,Table12[Employee_ID],Table12[Department],"Missing Department")</f>
        <v>Cashier</v>
      </c>
      <c r="O1390" s="16">
        <v>2</v>
      </c>
      <c r="P1390" s="17">
        <v>147.97</v>
      </c>
      <c r="Q1390" s="16">
        <v>20</v>
      </c>
      <c r="R1390" s="17">
        <v>59.19</v>
      </c>
      <c r="S1390" s="17">
        <v>236.75</v>
      </c>
      <c r="T1390" s="17">
        <v>225.6</v>
      </c>
      <c r="U1390" s="17">
        <v>11.15</v>
      </c>
      <c r="V1390" s="16" t="s">
        <v>68</v>
      </c>
      <c r="W1390" s="16" t="s">
        <v>24</v>
      </c>
      <c r="X1390" s="16" t="s">
        <v>25</v>
      </c>
      <c r="Y1390" s="16" t="s">
        <v>1416</v>
      </c>
      <c r="Z1390" s="16" t="s">
        <v>49</v>
      </c>
    </row>
    <row r="1391" spans="1:26" x14ac:dyDescent="0.3">
      <c r="A1391" s="10" t="s">
        <v>2870</v>
      </c>
      <c r="B1391" s="11">
        <v>46105</v>
      </c>
      <c r="C1391" s="12" t="s">
        <v>2205</v>
      </c>
      <c r="D1391" s="12" t="str">
        <f>_xlfn.XLOOKUP(Sales_Transactions!$C1391,Customer!$A$2:$A$701,Customer!$B$2:$B$701,"Missing")</f>
        <v>Aishwarya Raj</v>
      </c>
      <c r="E1391" s="39" t="str">
        <f>_xlfn.XLOOKUP(Table14[[#This Row],[Customer_ID]],Table10[Customer_ID],Table10[Membership],"Missing Membership")</f>
        <v>Bronze</v>
      </c>
      <c r="F1391" s="10" t="s">
        <v>231</v>
      </c>
      <c r="G1391" s="12" t="str">
        <f>_xlfn.XLOOKUP(Sales_Transactions!$F1391,Products!$A$2:$A$151,Products!$B$2:$B$151,"missing product")</f>
        <v>Cadbury Chips 1kg</v>
      </c>
      <c r="H1391" s="12" t="str">
        <f>_xlfn.XLOOKUP(Sales_Transactions!$F1391,Table9[Product_ID],Table9[Category],"Missing Catogory")</f>
        <v>Snacks</v>
      </c>
      <c r="I1391" s="12" t="s">
        <v>309</v>
      </c>
      <c r="J1391" s="12" t="str">
        <f>_xlfn.XLOOKUP(Sales_Transactions!$I1391,Store!$A$2:$A$181,Store!$B$2:$B$181,"Missing Store")</f>
        <v>FreshMart Madurai Gardens</v>
      </c>
      <c r="K1391" s="12" t="str">
        <f>_xlfn.XLOOKUP(Sales_Transactions!$I1391,Store!$A$2:$A$181,Store!$D$2:$D$181,"East")</f>
        <v>South</v>
      </c>
      <c r="L1391" s="12" t="s">
        <v>310</v>
      </c>
      <c r="M1391" s="12" t="s">
        <v>6323</v>
      </c>
      <c r="N1391" s="12" t="str">
        <f>_xlfn.XLOOKUP(Sales_Transactions!$L1391,Table12[Employee_ID],Table12[Department],"Missing Department")</f>
        <v>Sales</v>
      </c>
      <c r="O1391" s="12">
        <v>3</v>
      </c>
      <c r="P1391" s="13">
        <v>418.79</v>
      </c>
      <c r="Q1391" s="12">
        <v>20</v>
      </c>
      <c r="R1391" s="13">
        <v>251.27</v>
      </c>
      <c r="S1391" s="13">
        <v>1005.1</v>
      </c>
      <c r="T1391" s="13">
        <v>926.82</v>
      </c>
      <c r="U1391" s="13">
        <v>78.28</v>
      </c>
      <c r="V1391" s="12" t="s">
        <v>68</v>
      </c>
      <c r="W1391" s="12" t="s">
        <v>24</v>
      </c>
      <c r="X1391" s="12" t="s">
        <v>25</v>
      </c>
      <c r="Y1391" s="12" t="s">
        <v>2126</v>
      </c>
      <c r="Z1391" s="12" t="s">
        <v>49</v>
      </c>
    </row>
    <row r="1392" spans="1:26" x14ac:dyDescent="0.3">
      <c r="A1392" s="14" t="s">
        <v>2872</v>
      </c>
      <c r="B1392" s="15">
        <v>45959</v>
      </c>
      <c r="C1392" s="16" t="s">
        <v>383</v>
      </c>
      <c r="D1392" s="16" t="str">
        <f>_xlfn.XLOOKUP(Sales_Transactions!$C1392,Customer!$A$2:$A$701,Customer!$B$2:$B$701,"Missing")</f>
        <v>Udhay Varma</v>
      </c>
      <c r="E1392" s="38" t="str">
        <f>_xlfn.XLOOKUP(Table14[[#This Row],[Customer_ID]],Table10[Customer_ID],Table10[Membership],"Missing Membership")</f>
        <v>Gold</v>
      </c>
      <c r="F1392" s="14" t="s">
        <v>107</v>
      </c>
      <c r="G1392" s="16" t="str">
        <f>_xlfn.XLOOKUP(Sales_Transactions!$F1392,Products!$A$2:$A$151,Products!$B$2:$B$151,"missing product")</f>
        <v>Milky Mist Milk 2kg</v>
      </c>
      <c r="H1392" s="16" t="str">
        <f>_xlfn.XLOOKUP(Sales_Transactions!$F1392,Table9[Product_ID],Table9[Category],"Missing Catogory")</f>
        <v>Dairy</v>
      </c>
      <c r="I1392" s="16" t="s">
        <v>1795</v>
      </c>
      <c r="J1392" s="16" t="str">
        <f>_xlfn.XLOOKUP(Sales_Transactions!$I1392,Store!$A$2:$A$181,Store!$B$2:$B$181,"Missing Store")</f>
        <v>FreshMart Salem Colony</v>
      </c>
      <c r="K1392" s="16" t="str">
        <f>_xlfn.XLOOKUP(Sales_Transactions!$I1392,Store!$A$2:$A$181,Store!$D$2:$D$181,"East")</f>
        <v>South</v>
      </c>
      <c r="L1392" s="16" t="s">
        <v>1796</v>
      </c>
      <c r="M1392" s="16" t="s">
        <v>6185</v>
      </c>
      <c r="N1392" s="16" t="str">
        <f>_xlfn.XLOOKUP(Sales_Transactions!$L1392,Table12[Employee_ID],Table12[Department],"Missing Department")</f>
        <v>Sales</v>
      </c>
      <c r="O1392" s="16">
        <v>4</v>
      </c>
      <c r="P1392" s="17">
        <v>60.83</v>
      </c>
      <c r="Q1392" s="16">
        <v>15</v>
      </c>
      <c r="R1392" s="17">
        <v>36.5</v>
      </c>
      <c r="S1392" s="17">
        <v>206.82</v>
      </c>
      <c r="T1392" s="17">
        <v>192.6</v>
      </c>
      <c r="U1392" s="17">
        <v>14.22</v>
      </c>
      <c r="V1392" s="16" t="s">
        <v>68</v>
      </c>
      <c r="W1392" s="16" t="s">
        <v>24</v>
      </c>
      <c r="X1392" s="16" t="s">
        <v>33</v>
      </c>
      <c r="Y1392" s="16" t="s">
        <v>110</v>
      </c>
      <c r="Z1392" s="16" t="s">
        <v>49</v>
      </c>
    </row>
    <row r="1393" spans="1:26" x14ac:dyDescent="0.3">
      <c r="A1393" s="10" t="s">
        <v>2879</v>
      </c>
      <c r="B1393" s="11">
        <v>46077</v>
      </c>
      <c r="C1393" s="12" t="s">
        <v>656</v>
      </c>
      <c r="D1393" s="12" t="str">
        <f>_xlfn.XLOOKUP(Sales_Transactions!$C1393,Customer!$A$2:$A$701,Customer!$B$2:$B$701,"Missing")</f>
        <v>Ashok Nair</v>
      </c>
      <c r="E1393" s="39" t="str">
        <f>_xlfn.XLOOKUP(Table14[[#This Row],[Customer_ID]],Table10[Customer_ID],Table10[Membership],"Missing Membership")</f>
        <v>Silver</v>
      </c>
      <c r="F1393" s="10" t="s">
        <v>275</v>
      </c>
      <c r="G1393" s="12" t="str">
        <f>_xlfn.XLOOKUP(Sales_Transactions!$F1393,Products!$A$2:$A$151,Products!$B$2:$B$151,"missing product")</f>
        <v>Parle Namkeen 500g</v>
      </c>
      <c r="H1393" s="12" t="str">
        <f>_xlfn.XLOOKUP(Sales_Transactions!$F1393,Table9[Product_ID],Table9[Category],"Missing Catogory")</f>
        <v>Snacks</v>
      </c>
      <c r="I1393" s="12" t="s">
        <v>703</v>
      </c>
      <c r="J1393" s="12" t="str">
        <f>_xlfn.XLOOKUP(Sales_Transactions!$I1393,Store!$A$2:$A$181,Store!$B$2:$B$181,"Missing Store")</f>
        <v>FreshMart Bengaluru Nagar</v>
      </c>
      <c r="K1393" s="12" t="str">
        <f>_xlfn.XLOOKUP(Sales_Transactions!$I1393,Store!$A$2:$A$181,Store!$D$2:$D$181,"East")</f>
        <v>South</v>
      </c>
      <c r="L1393" s="12" t="s">
        <v>465</v>
      </c>
      <c r="M1393" s="12" t="s">
        <v>6264</v>
      </c>
      <c r="N1393" s="12" t="str">
        <f>_xlfn.XLOOKUP(Sales_Transactions!$L1393,Table12[Employee_ID],Table12[Department],"Missing Department")</f>
        <v>Sales</v>
      </c>
      <c r="O1393" s="12">
        <v>4</v>
      </c>
      <c r="P1393" s="13">
        <v>51.33</v>
      </c>
      <c r="Q1393" s="12">
        <v>0</v>
      </c>
      <c r="R1393" s="13">
        <v>0</v>
      </c>
      <c r="S1393" s="13">
        <v>205.32</v>
      </c>
      <c r="T1393" s="13">
        <v>149.91999999999999</v>
      </c>
      <c r="U1393" s="13">
        <v>55.4</v>
      </c>
      <c r="V1393" s="12" t="s">
        <v>68</v>
      </c>
      <c r="W1393" s="12" t="s">
        <v>24</v>
      </c>
      <c r="X1393" s="12" t="s">
        <v>25</v>
      </c>
      <c r="Y1393" s="12" t="s">
        <v>1225</v>
      </c>
      <c r="Z1393" s="12" t="s">
        <v>49</v>
      </c>
    </row>
    <row r="1394" spans="1:26" x14ac:dyDescent="0.3">
      <c r="A1394" s="14" t="s">
        <v>2881</v>
      </c>
      <c r="B1394" s="15">
        <v>45941</v>
      </c>
      <c r="C1394" s="16" t="s">
        <v>1353</v>
      </c>
      <c r="D1394" s="16" t="str">
        <f>_xlfn.XLOOKUP(Sales_Transactions!$C1394,Customer!$A$2:$A$701,Customer!$B$2:$B$701,"Missing")</f>
        <v>Vasanth Nathan</v>
      </c>
      <c r="E1394" s="38" t="str">
        <f>_xlfn.XLOOKUP(Table14[[#This Row],[Customer_ID]],Table10[Customer_ID],Table10[Membership],"Missing Membership")</f>
        <v>Gold</v>
      </c>
      <c r="F1394" s="14" t="s">
        <v>384</v>
      </c>
      <c r="G1394" s="16" t="str">
        <f>_xlfn.XLOOKUP(Sales_Transactions!$F1394,Products!$A$2:$A$151,Products!$B$2:$B$151,"missing product")</f>
        <v>Local Farm Fresh Fruits 1kg</v>
      </c>
      <c r="H1394" s="16" t="str">
        <f>_xlfn.XLOOKUP(Sales_Transactions!$F1394,Table9[Product_ID],Table9[Category],"Missing Catogory")</f>
        <v>Fruits</v>
      </c>
      <c r="I1394" s="16" t="s">
        <v>209</v>
      </c>
      <c r="J1394" s="16" t="str">
        <f>_xlfn.XLOOKUP(Sales_Transactions!$I1394,Store!$A$2:$A$181,Store!$B$2:$B$181,"Missing Store")</f>
        <v>FreshMart Kochi Gardens</v>
      </c>
      <c r="K1394" s="16" t="str">
        <f>_xlfn.XLOOKUP(Sales_Transactions!$I1394,Store!$A$2:$A$181,Store!$D$2:$D$181,"East")</f>
        <v>South</v>
      </c>
      <c r="L1394" s="16" t="s">
        <v>210</v>
      </c>
      <c r="M1394" s="16" t="s">
        <v>6149</v>
      </c>
      <c r="N1394" s="16" t="str">
        <f>_xlfn.XLOOKUP(Sales_Transactions!$L1394,Table12[Employee_ID],Table12[Department],"Missing Department")</f>
        <v>Cashier</v>
      </c>
      <c r="O1394" s="16">
        <v>7</v>
      </c>
      <c r="P1394" s="17">
        <v>414.65</v>
      </c>
      <c r="Q1394" s="16">
        <v>5</v>
      </c>
      <c r="R1394" s="17">
        <v>145.13</v>
      </c>
      <c r="S1394" s="17">
        <v>3171.03</v>
      </c>
      <c r="T1394" s="17">
        <v>2352.4899999999998</v>
      </c>
      <c r="U1394" s="17">
        <v>818.54</v>
      </c>
      <c r="V1394" s="16" t="s">
        <v>68</v>
      </c>
      <c r="W1394" s="16" t="s">
        <v>24</v>
      </c>
      <c r="X1394" s="16" t="s">
        <v>55</v>
      </c>
      <c r="Y1394" s="16" t="s">
        <v>2194</v>
      </c>
      <c r="Z1394" s="16" t="s">
        <v>27</v>
      </c>
    </row>
    <row r="1395" spans="1:26" x14ac:dyDescent="0.3">
      <c r="A1395" s="10" t="s">
        <v>2887</v>
      </c>
      <c r="B1395" s="11">
        <v>46008</v>
      </c>
      <c r="C1395" s="12" t="s">
        <v>51</v>
      </c>
      <c r="D1395" s="12" t="str">
        <f>_xlfn.XLOOKUP(Sales_Transactions!$C1395,Customer!$A$2:$A$701,Customer!$B$2:$B$701,"Missing")</f>
        <v>Raghav Selvam</v>
      </c>
      <c r="E1395" s="39" t="str">
        <f>_xlfn.XLOOKUP(Table14[[#This Row],[Customer_ID]],Table10[Customer_ID],Table10[Membership],"Missing Membership")</f>
        <v>Gold</v>
      </c>
      <c r="F1395" s="10" t="s">
        <v>881</v>
      </c>
      <c r="G1395" s="12" t="str">
        <f>_xlfn.XLOOKUP(Sales_Transactions!$F1395,Products!$A$2:$A$151,Products!$B$2:$B$151,"missing product")</f>
        <v>Cadbury Namkeen Pack</v>
      </c>
      <c r="H1395" s="12" t="str">
        <f>_xlfn.XLOOKUP(Sales_Transactions!$F1395,Table9[Product_ID],Table9[Category],"Missing Catogory")</f>
        <v>Snacks</v>
      </c>
      <c r="I1395" s="12" t="s">
        <v>727</v>
      </c>
      <c r="J1395" s="12" t="str">
        <f>_xlfn.XLOOKUP(Sales_Transactions!$I1395,Store!$A$2:$A$181,Store!$B$2:$B$181,"Missing Store")</f>
        <v>FreshMart Surat Heights</v>
      </c>
      <c r="K1395" s="12" t="str">
        <f>_xlfn.XLOOKUP(Sales_Transactions!$I1395,Store!$A$2:$A$181,Store!$D$2:$D$181,"East")</f>
        <v>West</v>
      </c>
      <c r="L1395" s="12" t="s">
        <v>239</v>
      </c>
      <c r="M1395" s="12" t="s">
        <v>6235</v>
      </c>
      <c r="N1395" s="12" t="str">
        <f>_xlfn.XLOOKUP(Sales_Transactions!$L1395,Table12[Employee_ID],Table12[Department],"Missing Department")</f>
        <v>Sales</v>
      </c>
      <c r="O1395" s="12">
        <v>7</v>
      </c>
      <c r="P1395" s="13">
        <v>293.79000000000002</v>
      </c>
      <c r="Q1395" s="12">
        <v>5</v>
      </c>
      <c r="R1395" s="13">
        <v>102.83</v>
      </c>
      <c r="S1395" s="13">
        <v>1953.7</v>
      </c>
      <c r="T1395" s="13">
        <v>1362.48</v>
      </c>
      <c r="U1395" s="13">
        <v>591.22</v>
      </c>
      <c r="V1395" s="12" t="s">
        <v>68</v>
      </c>
      <c r="W1395" s="12" t="s">
        <v>24</v>
      </c>
      <c r="X1395" s="12" t="s">
        <v>25</v>
      </c>
      <c r="Y1395" s="12" t="s">
        <v>1278</v>
      </c>
      <c r="Z1395" s="12" t="s">
        <v>49</v>
      </c>
    </row>
    <row r="1396" spans="1:26" x14ac:dyDescent="0.3">
      <c r="A1396" s="14" t="s">
        <v>2891</v>
      </c>
      <c r="B1396" s="15">
        <v>45993</v>
      </c>
      <c r="C1396" s="16" t="s">
        <v>1370</v>
      </c>
      <c r="D1396" s="16" t="str">
        <f>_xlfn.XLOOKUP(Sales_Transactions!$C1396,Customer!$A$2:$A$701,Customer!$B$2:$B$701,"Missing")</f>
        <v>Sudha Venkataraman</v>
      </c>
      <c r="E1396" s="38" t="str">
        <f>_xlfn.XLOOKUP(Table14[[#This Row],[Customer_ID]],Table10[Customer_ID],Table10[Membership],"Missing Membership")</f>
        <v>Bronze</v>
      </c>
      <c r="F1396" s="14" t="s">
        <v>707</v>
      </c>
      <c r="G1396" s="16" t="str">
        <f>_xlfn.XLOOKUP(Sales_Transactions!$F1396,Products!$A$2:$A$151,Products!$B$2:$B$151,"missing product")</f>
        <v>Lays Chocolates Combo</v>
      </c>
      <c r="H1396" s="16" t="str">
        <f>_xlfn.XLOOKUP(Sales_Transactions!$F1396,Table9[Product_ID],Table9[Category],"Missing Catogory")</f>
        <v>Snacks</v>
      </c>
      <c r="I1396" s="16" t="s">
        <v>372</v>
      </c>
      <c r="J1396" s="16" t="str">
        <f>_xlfn.XLOOKUP(Sales_Transactions!$I1396,Store!$A$2:$A$181,Store!$B$2:$B$181,"Missing Store")</f>
        <v>FreshMart Nagpur Crossing</v>
      </c>
      <c r="K1396" s="16" t="str">
        <f>_xlfn.XLOOKUP(Sales_Transactions!$I1396,Store!$A$2:$A$181,Store!$D$2:$D$181,"East")</f>
        <v>West</v>
      </c>
      <c r="L1396" s="16" t="s">
        <v>373</v>
      </c>
      <c r="M1396" s="16" t="s">
        <v>6181</v>
      </c>
      <c r="N1396" s="16" t="str">
        <f>_xlfn.XLOOKUP(Sales_Transactions!$L1396,Table12[Employee_ID],Table12[Department],"Missing Department")</f>
        <v>Sales</v>
      </c>
      <c r="O1396" s="16">
        <v>2</v>
      </c>
      <c r="P1396" s="17">
        <v>474.19</v>
      </c>
      <c r="Q1396" s="16">
        <v>0</v>
      </c>
      <c r="R1396" s="17">
        <v>0</v>
      </c>
      <c r="S1396" s="17">
        <v>948.38</v>
      </c>
      <c r="T1396" s="17">
        <v>687.78</v>
      </c>
      <c r="U1396" s="17">
        <v>260.60000000000002</v>
      </c>
      <c r="V1396" s="16" t="s">
        <v>68</v>
      </c>
      <c r="W1396" s="16" t="s">
        <v>24</v>
      </c>
      <c r="X1396" s="16" t="s">
        <v>25</v>
      </c>
      <c r="Y1396" s="16" t="s">
        <v>2892</v>
      </c>
      <c r="Z1396" s="16" t="s">
        <v>49</v>
      </c>
    </row>
    <row r="1397" spans="1:26" x14ac:dyDescent="0.3">
      <c r="A1397" s="10" t="s">
        <v>2900</v>
      </c>
      <c r="B1397" s="11">
        <v>45780</v>
      </c>
      <c r="C1397" s="12" t="s">
        <v>734</v>
      </c>
      <c r="D1397" s="12" t="str">
        <f>_xlfn.XLOOKUP(Sales_Transactions!$C1397,Customer!$A$2:$A$701,Customer!$B$2:$B$701,"Missing")</f>
        <v>Eswari Sharma</v>
      </c>
      <c r="E1397" s="39" t="str">
        <f>_xlfn.XLOOKUP(Table14[[#This Row],[Customer_ID]],Table10[Customer_ID],Table10[Membership],"Missing Membership")</f>
        <v>Silver</v>
      </c>
      <c r="F1397" s="10" t="s">
        <v>264</v>
      </c>
      <c r="G1397" s="12" t="str">
        <f>_xlfn.XLOOKUP(Sales_Transactions!$F1397,Products!$A$2:$A$151,Products!$B$2:$B$151,"missing product")</f>
        <v>Nescafe Soft Drinks Pack</v>
      </c>
      <c r="H1397" s="12" t="str">
        <f>_xlfn.XLOOKUP(Sales_Transactions!$F1397,Table9[Product_ID],Table9[Category],"Missing Catogory")</f>
        <v>Beverages</v>
      </c>
      <c r="I1397" s="12" t="s">
        <v>285</v>
      </c>
      <c r="J1397" s="12" t="str">
        <f>_xlfn.XLOOKUP(Sales_Transactions!$I1397,Store!$A$2:$A$181,Store!$B$2:$B$181,"Missing Store")</f>
        <v>FreshMart Erode Colony</v>
      </c>
      <c r="K1397" s="12" t="str">
        <f>_xlfn.XLOOKUP(Sales_Transactions!$I1397,Store!$A$2:$A$181,Store!$D$2:$D$181,"East")</f>
        <v>South</v>
      </c>
      <c r="L1397" s="12" t="s">
        <v>2066</v>
      </c>
      <c r="M1397" s="12" t="s">
        <v>6222</v>
      </c>
      <c r="N1397" s="12" t="str">
        <f>_xlfn.XLOOKUP(Sales_Transactions!$L1397,Table12[Employee_ID],Table12[Department],"Missing Department")</f>
        <v>Inventory</v>
      </c>
      <c r="O1397" s="12">
        <v>3</v>
      </c>
      <c r="P1397" s="13">
        <v>383.51</v>
      </c>
      <c r="Q1397" s="12">
        <v>10</v>
      </c>
      <c r="R1397" s="13">
        <v>115.05</v>
      </c>
      <c r="S1397" s="13">
        <v>1190.8</v>
      </c>
      <c r="T1397" s="13">
        <v>857.7</v>
      </c>
      <c r="U1397" s="13">
        <v>333.1</v>
      </c>
      <c r="V1397" s="12" t="s">
        <v>68</v>
      </c>
      <c r="W1397" s="12" t="s">
        <v>24</v>
      </c>
      <c r="X1397" s="12" t="s">
        <v>25</v>
      </c>
      <c r="Y1397" s="12" t="s">
        <v>1181</v>
      </c>
      <c r="Z1397" s="12" t="s">
        <v>27</v>
      </c>
    </row>
    <row r="1398" spans="1:26" x14ac:dyDescent="0.3">
      <c r="A1398" s="14" t="s">
        <v>2908</v>
      </c>
      <c r="B1398" s="15">
        <v>45922</v>
      </c>
      <c r="C1398" s="16" t="s">
        <v>2046</v>
      </c>
      <c r="D1398" s="16" t="str">
        <f>_xlfn.XLOOKUP(Sales_Transactions!$C1398,Customer!$A$2:$A$701,Customer!$B$2:$B$701,"Missing")</f>
        <v>Balaji Mudaliar</v>
      </c>
      <c r="E1398" s="38" t="str">
        <f>_xlfn.XLOOKUP(Table14[[#This Row],[Customer_ID]],Table10[Customer_ID],Table10[Membership],"Missing Membership")</f>
        <v>Gold</v>
      </c>
      <c r="F1398" s="14" t="s">
        <v>176</v>
      </c>
      <c r="G1398" s="16" t="str">
        <f>_xlfn.XLOOKUP(Sales_Transactions!$F1398,Products!$A$2:$A$151,Products!$B$2:$B$151,"missing product")</f>
        <v>Organic Fresh Fresh Vegetables Pack</v>
      </c>
      <c r="H1398" s="16" t="str">
        <f>_xlfn.XLOOKUP(Sales_Transactions!$F1398,Table9[Product_ID],Table9[Category],"Missing Catogory")</f>
        <v>Vegetables</v>
      </c>
      <c r="I1398" s="16" t="s">
        <v>633</v>
      </c>
      <c r="J1398" s="16" t="str">
        <f>_xlfn.XLOOKUP(Sales_Transactions!$I1398,Store!$A$2:$A$181,Store!$B$2:$B$181,"Missing Store")</f>
        <v>FreshMart Kochi Colony</v>
      </c>
      <c r="K1398" s="16" t="str">
        <f>_xlfn.XLOOKUP(Sales_Transactions!$I1398,Store!$A$2:$A$181,Store!$D$2:$D$181,"East")</f>
        <v>South</v>
      </c>
      <c r="L1398" s="16" t="s">
        <v>1855</v>
      </c>
      <c r="M1398" s="16" t="s">
        <v>6125</v>
      </c>
      <c r="N1398" s="16" t="str">
        <f>_xlfn.XLOOKUP(Sales_Transactions!$L1398,Table12[Employee_ID],Table12[Department],"Missing Department")</f>
        <v>Sales</v>
      </c>
      <c r="O1398" s="16">
        <v>8</v>
      </c>
      <c r="P1398" s="17">
        <v>360.25</v>
      </c>
      <c r="Q1398" s="16">
        <v>0</v>
      </c>
      <c r="R1398" s="17">
        <v>0</v>
      </c>
      <c r="S1398" s="17">
        <v>2882</v>
      </c>
      <c r="T1398" s="17">
        <v>2427.2800000000002</v>
      </c>
      <c r="U1398" s="17">
        <v>454.72</v>
      </c>
      <c r="V1398" s="16" t="s">
        <v>68</v>
      </c>
      <c r="W1398" s="16" t="s">
        <v>24</v>
      </c>
      <c r="X1398" s="16" t="s">
        <v>55</v>
      </c>
      <c r="Y1398" s="16" t="s">
        <v>2348</v>
      </c>
      <c r="Z1398" s="16" t="s">
        <v>49</v>
      </c>
    </row>
    <row r="1399" spans="1:26" x14ac:dyDescent="0.3">
      <c r="A1399" s="10" t="s">
        <v>2914</v>
      </c>
      <c r="B1399" s="11">
        <v>45997</v>
      </c>
      <c r="C1399" s="12" t="s">
        <v>2915</v>
      </c>
      <c r="D1399" s="12" t="str">
        <f>_xlfn.XLOOKUP(Sales_Transactions!$C1399,Customer!$A$2:$A$701,Customer!$B$2:$B$701,"Missing")</f>
        <v>Karthik Devi</v>
      </c>
      <c r="E1399" s="39" t="str">
        <f>_xlfn.XLOOKUP(Table14[[#This Row],[Customer_ID]],Table10[Customer_ID],Table10[Membership],"Missing Membership")</f>
        <v>Bronze</v>
      </c>
      <c r="F1399" s="10" t="s">
        <v>197</v>
      </c>
      <c r="G1399" s="12" t="str">
        <f>_xlfn.XLOOKUP(Sales_Transactions!$F1399,Products!$A$2:$A$151,Products!$B$2:$B$151,"missing product")</f>
        <v>Gold Winner Coconut Oil 2kg</v>
      </c>
      <c r="H1399" s="12" t="str">
        <f>_xlfn.XLOOKUP(Sales_Transactions!$F1399,Table9[Product_ID],Table9[Category],"Missing Catogory")</f>
        <v>Oil</v>
      </c>
      <c r="I1399" s="12" t="s">
        <v>1308</v>
      </c>
      <c r="J1399" s="12" t="str">
        <f>_xlfn.XLOOKUP(Sales_Transactions!$I1399,Store!$A$2:$A$181,Store!$B$2:$B$181,"Missing Store")</f>
        <v>FreshMart Mysuru Heights</v>
      </c>
      <c r="K1399" s="12" t="str">
        <f>_xlfn.XLOOKUP(Sales_Transactions!$I1399,Store!$A$2:$A$181,Store!$D$2:$D$181,"East")</f>
        <v>South</v>
      </c>
      <c r="L1399" s="12" t="s">
        <v>260</v>
      </c>
      <c r="M1399" s="12" t="s">
        <v>6337</v>
      </c>
      <c r="N1399" s="12" t="str">
        <f>_xlfn.XLOOKUP(Sales_Transactions!$L1399,Table12[Employee_ID],Table12[Department],"Missing Department")</f>
        <v>Sales</v>
      </c>
      <c r="O1399" s="12">
        <v>4</v>
      </c>
      <c r="P1399" s="13">
        <v>121.9</v>
      </c>
      <c r="Q1399" s="12">
        <v>20</v>
      </c>
      <c r="R1399" s="13">
        <v>97.52</v>
      </c>
      <c r="S1399" s="13">
        <v>448.59</v>
      </c>
      <c r="T1399" s="13">
        <v>435.68</v>
      </c>
      <c r="U1399" s="13">
        <v>12.91</v>
      </c>
      <c r="V1399" s="12" t="s">
        <v>68</v>
      </c>
      <c r="W1399" s="12" t="s">
        <v>24</v>
      </c>
      <c r="X1399" s="12" t="s">
        <v>25</v>
      </c>
      <c r="Y1399" s="12" t="s">
        <v>910</v>
      </c>
      <c r="Z1399" s="12" t="s">
        <v>27</v>
      </c>
    </row>
    <row r="1400" spans="1:26" x14ac:dyDescent="0.3">
      <c r="A1400" s="14" t="s">
        <v>2931</v>
      </c>
      <c r="B1400" s="15">
        <v>46057</v>
      </c>
      <c r="C1400" s="16" t="s">
        <v>2932</v>
      </c>
      <c r="D1400" s="16" t="str">
        <f>_xlfn.XLOOKUP(Sales_Transactions!$C1400,Customer!$A$2:$A$701,Customer!$B$2:$B$701,"Missing")</f>
        <v>Poornima Devi</v>
      </c>
      <c r="E1400" s="38" t="str">
        <f>_xlfn.XLOOKUP(Table14[[#This Row],[Customer_ID]],Table10[Customer_ID],Table10[Membership],"Missing Membership")</f>
        <v>Bronze</v>
      </c>
      <c r="F1400" s="14" t="s">
        <v>264</v>
      </c>
      <c r="G1400" s="16" t="str">
        <f>_xlfn.XLOOKUP(Sales_Transactions!$F1400,Products!$A$2:$A$151,Products!$B$2:$B$151,"missing product")</f>
        <v>Nescafe Soft Drinks Pack</v>
      </c>
      <c r="H1400" s="16" t="str">
        <f>_xlfn.XLOOKUP(Sales_Transactions!$F1400,Table9[Product_ID],Table9[Category],"Missing Catogory")</f>
        <v>Beverages</v>
      </c>
      <c r="I1400" s="16" t="s">
        <v>575</v>
      </c>
      <c r="J1400" s="16" t="str">
        <f>_xlfn.XLOOKUP(Sales_Transactions!$I1400,Store!$A$2:$A$181,Store!$B$2:$B$181,"Missing Store")</f>
        <v>FreshMart Ahmedabad Arcade</v>
      </c>
      <c r="K1400" s="16" t="str">
        <f>_xlfn.XLOOKUP(Sales_Transactions!$I1400,Store!$A$2:$A$181,Store!$D$2:$D$181,"East")</f>
        <v>West</v>
      </c>
      <c r="L1400" s="16" t="s">
        <v>576</v>
      </c>
      <c r="M1400" s="16" t="s">
        <v>6246</v>
      </c>
      <c r="N1400" s="16" t="str">
        <f>_xlfn.XLOOKUP(Sales_Transactions!$L1400,Table12[Employee_ID],Table12[Department],"Missing Department")</f>
        <v>Inventory</v>
      </c>
      <c r="O1400" s="16">
        <v>4</v>
      </c>
      <c r="P1400" s="17">
        <v>383.51</v>
      </c>
      <c r="Q1400" s="16">
        <v>20</v>
      </c>
      <c r="R1400" s="17">
        <v>306.81</v>
      </c>
      <c r="S1400" s="17">
        <v>1227.23</v>
      </c>
      <c r="T1400" s="17">
        <v>1143.5999999999999</v>
      </c>
      <c r="U1400" s="17">
        <v>83.63</v>
      </c>
      <c r="V1400" s="16" t="s">
        <v>68</v>
      </c>
      <c r="W1400" s="16" t="s">
        <v>24</v>
      </c>
      <c r="X1400" s="16" t="s">
        <v>55</v>
      </c>
      <c r="Y1400" s="16" t="s">
        <v>2933</v>
      </c>
      <c r="Z1400" s="16" t="s">
        <v>49</v>
      </c>
    </row>
    <row r="1401" spans="1:26" x14ac:dyDescent="0.3">
      <c r="A1401" s="10" t="s">
        <v>2940</v>
      </c>
      <c r="B1401" s="11">
        <v>45857</v>
      </c>
      <c r="C1401" s="12" t="s">
        <v>2941</v>
      </c>
      <c r="D1401" s="12" t="str">
        <f>_xlfn.XLOOKUP(Sales_Transactions!$C1401,Customer!$A$2:$A$701,Customer!$B$2:$B$701,"Missing")</f>
        <v>Nandhini Gupta</v>
      </c>
      <c r="E1401" s="39" t="str">
        <f>_xlfn.XLOOKUP(Table14[[#This Row],[Customer_ID]],Table10[Customer_ID],Table10[Membership],"Missing Membership")</f>
        <v>Silver</v>
      </c>
      <c r="F1401" s="10" t="s">
        <v>1488</v>
      </c>
      <c r="G1401" s="12" t="str">
        <f>_xlfn.XLOOKUP(Sales_Transactions!$F1401,Products!$A$2:$A$151,Products!$B$2:$B$151,"missing product")</f>
        <v>Fortune Gingelly Oil 250ml</v>
      </c>
      <c r="H1401" s="12" t="str">
        <f>_xlfn.XLOOKUP(Sales_Transactions!$F1401,Table9[Product_ID],Table9[Category],"Missing Catogory")</f>
        <v>Oil</v>
      </c>
      <c r="I1401" s="12" t="s">
        <v>114</v>
      </c>
      <c r="J1401" s="12" t="str">
        <f>_xlfn.XLOOKUP(Sales_Transactions!$I1401,Store!$A$2:$A$181,Store!$B$2:$B$181,"Missing Store")</f>
        <v>FreshMart Chennai Crossing</v>
      </c>
      <c r="K1401" s="12" t="str">
        <f>_xlfn.XLOOKUP(Sales_Transactions!$I1401,Store!$A$2:$A$181,Store!$D$2:$D$181,"East")</f>
        <v>South</v>
      </c>
      <c r="L1401" s="12" t="s">
        <v>115</v>
      </c>
      <c r="M1401" s="12" t="s">
        <v>6229</v>
      </c>
      <c r="N1401" s="12" t="str">
        <f>_xlfn.XLOOKUP(Sales_Transactions!$L1401,Table12[Employee_ID],Table12[Department],"Missing Department")</f>
        <v>Sales</v>
      </c>
      <c r="O1401" s="12">
        <v>1</v>
      </c>
      <c r="P1401" s="13">
        <v>102.51</v>
      </c>
      <c r="Q1401" s="12">
        <v>0</v>
      </c>
      <c r="R1401" s="13">
        <v>0</v>
      </c>
      <c r="S1401" s="13">
        <v>117.89</v>
      </c>
      <c r="T1401" s="13">
        <v>88.72</v>
      </c>
      <c r="U1401" s="13">
        <v>29.17</v>
      </c>
      <c r="V1401" s="12" t="s">
        <v>68</v>
      </c>
      <c r="W1401" s="12" t="s">
        <v>24</v>
      </c>
      <c r="X1401" s="12" t="s">
        <v>55</v>
      </c>
      <c r="Y1401" s="12" t="s">
        <v>138</v>
      </c>
      <c r="Z1401" s="12" t="s">
        <v>27</v>
      </c>
    </row>
    <row r="1402" spans="1:26" x14ac:dyDescent="0.3">
      <c r="A1402" s="14" t="s">
        <v>2944</v>
      </c>
      <c r="B1402" s="15">
        <v>45991</v>
      </c>
      <c r="C1402" s="16" t="s">
        <v>1963</v>
      </c>
      <c r="D1402" s="16" t="str">
        <f>_xlfn.XLOOKUP(Sales_Transactions!$C1402,Customer!$A$2:$A$701,Customer!$B$2:$B$701,"Missing")</f>
        <v>Karthik Iyer</v>
      </c>
      <c r="E1402" s="38" t="str">
        <f>_xlfn.XLOOKUP(Table14[[#This Row],[Customer_ID]],Table10[Customer_ID],Table10[Membership],"Missing Membership")</f>
        <v>Gold</v>
      </c>
      <c r="F1402" s="14" t="s">
        <v>1112</v>
      </c>
      <c r="G1402" s="16" t="str">
        <f>_xlfn.XLOOKUP(Sales_Transactions!$F1402,Products!$A$2:$A$151,Products!$B$2:$B$151,"missing product")</f>
        <v>Fortune Gingelly Oil 1L</v>
      </c>
      <c r="H1402" s="16" t="str">
        <f>_xlfn.XLOOKUP(Sales_Transactions!$F1402,Table9[Product_ID],Table9[Category],"Missing Catogory")</f>
        <v>Oil</v>
      </c>
      <c r="I1402" s="16" t="s">
        <v>426</v>
      </c>
      <c r="J1402" s="16" t="str">
        <f>_xlfn.XLOOKUP(Sales_Transactions!$I1402,Store!$A$2:$A$181,Store!$B$2:$B$181,"Missing Store")</f>
        <v>FreshMart Madurai Junction</v>
      </c>
      <c r="K1402" s="16" t="str">
        <f>_xlfn.XLOOKUP(Sales_Transactions!$I1402,Store!$A$2:$A$181,Store!$D$2:$D$181,"East")</f>
        <v>South</v>
      </c>
      <c r="L1402" s="16" t="s">
        <v>723</v>
      </c>
      <c r="M1402" s="16" t="s">
        <v>5752</v>
      </c>
      <c r="N1402" s="16" t="str">
        <f>_xlfn.XLOOKUP(Sales_Transactions!$L1402,Table12[Employee_ID],Table12[Department],"Missing Department")</f>
        <v>Inventory</v>
      </c>
      <c r="O1402" s="16">
        <v>8</v>
      </c>
      <c r="P1402" s="17">
        <v>386.86</v>
      </c>
      <c r="Q1402" s="16">
        <v>15</v>
      </c>
      <c r="R1402" s="17">
        <v>464.23</v>
      </c>
      <c r="S1402" s="17">
        <v>3025.25</v>
      </c>
      <c r="T1402" s="17">
        <v>2595.84</v>
      </c>
      <c r="U1402" s="17">
        <v>429.41</v>
      </c>
      <c r="V1402" s="16" t="s">
        <v>68</v>
      </c>
      <c r="W1402" s="16" t="s">
        <v>24</v>
      </c>
      <c r="X1402" s="16" t="s">
        <v>25</v>
      </c>
      <c r="Y1402" s="16" t="s">
        <v>2003</v>
      </c>
      <c r="Z1402" s="16" t="s">
        <v>27</v>
      </c>
    </row>
    <row r="1403" spans="1:26" x14ac:dyDescent="0.3">
      <c r="A1403" s="10" t="s">
        <v>2945</v>
      </c>
      <c r="B1403" s="11">
        <v>45794</v>
      </c>
      <c r="C1403" s="12" t="s">
        <v>1722</v>
      </c>
      <c r="D1403" s="12" t="str">
        <f>_xlfn.XLOOKUP(Sales_Transactions!$C1403,Customer!$A$2:$A$701,Customer!$B$2:$B$701,"Missing")</f>
        <v>Ezhil Pillai</v>
      </c>
      <c r="E1403" s="39" t="str">
        <f>_xlfn.XLOOKUP(Table14[[#This Row],[Customer_ID]],Table10[Customer_ID],Table10[Membership],"Missing Membership")</f>
        <v>Silver</v>
      </c>
      <c r="F1403" s="10" t="s">
        <v>665</v>
      </c>
      <c r="G1403" s="12" t="str">
        <f>_xlfn.XLOOKUP(Sales_Transactions!$F1403,Products!$A$2:$A$151,Products!$B$2:$B$151,"missing product")</f>
        <v>Aachi Ponni Rice 500g</v>
      </c>
      <c r="H1403" s="12" t="str">
        <f>_xlfn.XLOOKUP(Sales_Transactions!$F1403,Table9[Product_ID],Table9[Category],"Missing Catogory")</f>
        <v>Rice</v>
      </c>
      <c r="I1403" s="12" t="s">
        <v>839</v>
      </c>
      <c r="J1403" s="12" t="str">
        <f>_xlfn.XLOOKUP(Sales_Transactions!$I1403,Store!$A$2:$A$181,Store!$B$2:$B$181,"Missing Store")</f>
        <v>FreshMart Nagpur Arcade</v>
      </c>
      <c r="K1403" s="12" t="str">
        <f>_xlfn.XLOOKUP(Sales_Transactions!$I1403,Store!$A$2:$A$181,Store!$D$2:$D$181,"East")</f>
        <v>West</v>
      </c>
      <c r="L1403" s="12" t="s">
        <v>840</v>
      </c>
      <c r="M1403" s="12" t="s">
        <v>6241</v>
      </c>
      <c r="N1403" s="12" t="str">
        <f>_xlfn.XLOOKUP(Sales_Transactions!$L1403,Table12[Employee_ID],Table12[Department],"Missing Department")</f>
        <v>Operations</v>
      </c>
      <c r="O1403" s="12">
        <v>1</v>
      </c>
      <c r="P1403" s="13">
        <v>372.61</v>
      </c>
      <c r="Q1403" s="12">
        <v>5</v>
      </c>
      <c r="R1403" s="13">
        <v>18.63</v>
      </c>
      <c r="S1403" s="13">
        <v>407.08</v>
      </c>
      <c r="T1403" s="13">
        <v>319.91000000000003</v>
      </c>
      <c r="U1403" s="13">
        <v>87.17</v>
      </c>
      <c r="V1403" s="12" t="s">
        <v>68</v>
      </c>
      <c r="W1403" s="12" t="s">
        <v>24</v>
      </c>
      <c r="X1403" s="12" t="s">
        <v>25</v>
      </c>
      <c r="Y1403" s="12" t="s">
        <v>1438</v>
      </c>
      <c r="Z1403" s="12" t="s">
        <v>27</v>
      </c>
    </row>
    <row r="1404" spans="1:26" x14ac:dyDescent="0.3">
      <c r="A1404" s="14" t="s">
        <v>2946</v>
      </c>
      <c r="B1404" s="15">
        <v>45957</v>
      </c>
      <c r="C1404" s="16" t="s">
        <v>2106</v>
      </c>
      <c r="D1404" s="16" t="str">
        <f>_xlfn.XLOOKUP(Sales_Transactions!$C1404,Customer!$A$2:$A$701,Customer!$B$2:$B$701,"Missing")</f>
        <v>Aishwarya Prabhu</v>
      </c>
      <c r="E1404" s="38" t="str">
        <f>_xlfn.XLOOKUP(Table14[[#This Row],[Customer_ID]],Table10[Customer_ID],Table10[Membership],"Missing Membership")</f>
        <v>Gold</v>
      </c>
      <c r="F1404" s="14" t="s">
        <v>1224</v>
      </c>
      <c r="G1404" s="16" t="str">
        <f>_xlfn.XLOOKUP(Sales_Transactions!$F1404,Products!$A$2:$A$151,Products!$B$2:$B$151,"missing product")</f>
        <v>Harvest Gold Cookies Pack</v>
      </c>
      <c r="H1404" s="16" t="str">
        <f>_xlfn.XLOOKUP(Sales_Transactions!$F1404,Table9[Product_ID],Table9[Category],"Missing Catogory")</f>
        <v xml:space="preserve"> Bakery</v>
      </c>
      <c r="I1404" s="16" t="s">
        <v>1156</v>
      </c>
      <c r="J1404" s="16" t="str">
        <f>_xlfn.XLOOKUP(Sales_Transactions!$I1404,Store!$A$2:$A$181,Store!$B$2:$B$181,"Missing Store")</f>
        <v>FreshMart Madurai Colony</v>
      </c>
      <c r="K1404" s="16" t="str">
        <f>_xlfn.XLOOKUP(Sales_Transactions!$I1404,Store!$A$2:$A$181,Store!$D$2:$D$181,"East")</f>
        <v>South</v>
      </c>
      <c r="L1404" s="16" t="s">
        <v>2947</v>
      </c>
      <c r="M1404" s="16" t="s">
        <v>6221</v>
      </c>
      <c r="N1404" s="16" t="str">
        <f>_xlfn.XLOOKUP(Sales_Transactions!$L1404,Table12[Employee_ID],Table12[Department],"Missing Department")</f>
        <v>Billing</v>
      </c>
      <c r="O1404" s="16">
        <v>8</v>
      </c>
      <c r="P1404" s="17">
        <v>198.46</v>
      </c>
      <c r="Q1404" s="16">
        <v>20</v>
      </c>
      <c r="R1404" s="17">
        <v>317.54000000000002</v>
      </c>
      <c r="S1404" s="17">
        <v>1270.1400000000001</v>
      </c>
      <c r="T1404" s="17">
        <v>860.8</v>
      </c>
      <c r="U1404" s="17">
        <v>409.34</v>
      </c>
      <c r="V1404" s="16" t="s">
        <v>68</v>
      </c>
      <c r="W1404" s="16" t="s">
        <v>24</v>
      </c>
      <c r="X1404" s="16" t="s">
        <v>25</v>
      </c>
      <c r="Y1404" s="16" t="s">
        <v>352</v>
      </c>
      <c r="Z1404" s="16" t="s">
        <v>49</v>
      </c>
    </row>
    <row r="1405" spans="1:26" x14ac:dyDescent="0.3">
      <c r="A1405" s="10" t="s">
        <v>2961</v>
      </c>
      <c r="B1405" s="11">
        <v>45959</v>
      </c>
      <c r="C1405" s="12" t="s">
        <v>1459</v>
      </c>
      <c r="D1405" s="12" t="str">
        <f>_xlfn.XLOOKUP(Sales_Transactions!$C1405,Customer!$A$2:$A$701,Customer!$B$2:$B$701,"Missing")</f>
        <v>Hemalatha Nathan</v>
      </c>
      <c r="E1405" s="39" t="str">
        <f>_xlfn.XLOOKUP(Table14[[#This Row],[Customer_ID]],Table10[Customer_ID],Table10[Membership],"Missing Membership")</f>
        <v>Gold</v>
      </c>
      <c r="F1405" s="10" t="s">
        <v>776</v>
      </c>
      <c r="G1405" s="12" t="str">
        <f>_xlfn.XLOOKUP(Sales_Transactions!$F1405,Products!$A$2:$A$151,Products!$B$2:$B$151,"missing product")</f>
        <v>Vim Tissue 500g</v>
      </c>
      <c r="H1405" s="12" t="str">
        <f>_xlfn.XLOOKUP(Sales_Transactions!$F1405,Table9[Product_ID],Table9[Category],"Missing Catogory")</f>
        <v>Household</v>
      </c>
      <c r="I1405" s="12" t="s">
        <v>638</v>
      </c>
      <c r="J1405" s="12" t="str">
        <f>_xlfn.XLOOKUP(Sales_Transactions!$I1405,Store!$A$2:$A$181,Store!$B$2:$B$181,"Missing Store")</f>
        <v>FreshMart Erode Crossing</v>
      </c>
      <c r="K1405" s="12" t="str">
        <f>_xlfn.XLOOKUP(Sales_Transactions!$I1405,Store!$A$2:$A$181,Store!$D$2:$D$181,"East")</f>
        <v>South</v>
      </c>
      <c r="L1405" s="12" t="s">
        <v>2108</v>
      </c>
      <c r="M1405" s="12" t="s">
        <v>6197</v>
      </c>
      <c r="N1405" s="12" t="str">
        <f>_xlfn.XLOOKUP(Sales_Transactions!$L1405,Table12[Employee_ID],Table12[Department],"Missing Department")</f>
        <v>Billing</v>
      </c>
      <c r="O1405" s="12">
        <v>6</v>
      </c>
      <c r="P1405" s="13">
        <v>87.93</v>
      </c>
      <c r="Q1405" s="12">
        <v>10</v>
      </c>
      <c r="R1405" s="13">
        <v>52.76</v>
      </c>
      <c r="S1405" s="13">
        <v>474.82</v>
      </c>
      <c r="T1405" s="13">
        <v>409.02</v>
      </c>
      <c r="U1405" s="13">
        <v>65.8</v>
      </c>
      <c r="V1405" s="12" t="s">
        <v>68</v>
      </c>
      <c r="W1405" s="12" t="s">
        <v>24</v>
      </c>
      <c r="X1405" s="12" t="s">
        <v>25</v>
      </c>
      <c r="Y1405" s="12" t="s">
        <v>1489</v>
      </c>
      <c r="Z1405" s="12" t="s">
        <v>49</v>
      </c>
    </row>
    <row r="1406" spans="1:26" x14ac:dyDescent="0.3">
      <c r="A1406" s="14" t="s">
        <v>2978</v>
      </c>
      <c r="B1406" s="15">
        <v>45950</v>
      </c>
      <c r="C1406" s="16" t="s">
        <v>2979</v>
      </c>
      <c r="D1406" s="16" t="str">
        <f>_xlfn.XLOOKUP(Sales_Transactions!$C1406,Customer!$A$2:$A$701,Customer!$B$2:$B$701,"Missing")</f>
        <v>Kalpana Kumar</v>
      </c>
      <c r="E1406" s="38" t="str">
        <f>_xlfn.XLOOKUP(Table14[[#This Row],[Customer_ID]],Table10[Customer_ID],Table10[Membership],"Missing Membership")</f>
        <v>Gold</v>
      </c>
      <c r="F1406" s="14" t="s">
        <v>885</v>
      </c>
      <c r="G1406" s="16" t="str">
        <f>_xlfn.XLOOKUP(Sales_Transactions!$F1406,Products!$A$2:$A$151,Products!$B$2:$B$151,"missing product")</f>
        <v>Organic Fresh Fresh Fruits Pack</v>
      </c>
      <c r="H1406" s="16" t="str">
        <f>_xlfn.XLOOKUP(Sales_Transactions!$F1406,Table9[Product_ID],Table9[Category],"Missing Catogory")</f>
        <v>Fruits</v>
      </c>
      <c r="I1406" s="16" t="s">
        <v>1469</v>
      </c>
      <c r="J1406" s="16" t="str">
        <f>_xlfn.XLOOKUP(Sales_Transactions!$I1406,Store!$A$2:$A$181,Store!$B$2:$B$181,"Missing Store")</f>
        <v>FreshMart Surat Nagar</v>
      </c>
      <c r="K1406" s="16" t="str">
        <f>_xlfn.XLOOKUP(Sales_Transactions!$I1406,Store!$A$2:$A$181,Store!$D$2:$D$181,"East")</f>
        <v>West</v>
      </c>
      <c r="L1406" s="16" t="s">
        <v>1470</v>
      </c>
      <c r="M1406" s="16" t="s">
        <v>4741</v>
      </c>
      <c r="N1406" s="16" t="str">
        <f>_xlfn.XLOOKUP(Sales_Transactions!$L1406,Table12[Employee_ID],Table12[Department],"Missing Department")</f>
        <v>Sales</v>
      </c>
      <c r="O1406" s="16">
        <v>3</v>
      </c>
      <c r="P1406" s="17">
        <v>238.97</v>
      </c>
      <c r="Q1406" s="16">
        <v>10</v>
      </c>
      <c r="R1406" s="17">
        <v>71.69</v>
      </c>
      <c r="S1406" s="17">
        <v>645.22</v>
      </c>
      <c r="T1406" s="17">
        <v>577.23</v>
      </c>
      <c r="U1406" s="17">
        <v>67.989999999999995</v>
      </c>
      <c r="V1406" s="16" t="s">
        <v>68</v>
      </c>
      <c r="W1406" s="16" t="s">
        <v>24</v>
      </c>
      <c r="X1406" s="16" t="s">
        <v>25</v>
      </c>
      <c r="Y1406" s="16" t="s">
        <v>898</v>
      </c>
      <c r="Z1406" s="16" t="s">
        <v>49</v>
      </c>
    </row>
    <row r="1407" spans="1:26" x14ac:dyDescent="0.3">
      <c r="A1407" s="10" t="s">
        <v>2987</v>
      </c>
      <c r="B1407" s="11">
        <v>45914</v>
      </c>
      <c r="C1407" s="12" t="s">
        <v>1669</v>
      </c>
      <c r="D1407" s="12" t="str">
        <f>_xlfn.XLOOKUP(Sales_Transactions!$C1407,Customer!$A$2:$A$701,Customer!$B$2:$B$701,"Missing")</f>
        <v>Aishwarya Balan</v>
      </c>
      <c r="E1407" s="39" t="str">
        <f>_xlfn.XLOOKUP(Table14[[#This Row],[Customer_ID]],Table10[Customer_ID],Table10[Membership],"Missing Membership")</f>
        <v>Bronze</v>
      </c>
      <c r="F1407" s="10" t="s">
        <v>1473</v>
      </c>
      <c r="G1407" s="12" t="str">
        <f>_xlfn.XLOOKUP(Sales_Transactions!$F1407,Products!$A$2:$A$151,Products!$B$2:$B$151,"missing product")</f>
        <v>Fortune Gingelly Oil 200g</v>
      </c>
      <c r="H1407" s="12" t="str">
        <f>_xlfn.XLOOKUP(Sales_Transactions!$F1407,Table9[Product_ID],Table9[Category],"Missing Catogory")</f>
        <v>Oil</v>
      </c>
      <c r="I1407" s="12" t="s">
        <v>2474</v>
      </c>
      <c r="J1407" s="12" t="str">
        <f>_xlfn.XLOOKUP(Sales_Transactions!$I1407,Store!$A$2:$A$181,Store!$B$2:$B$181,"Missing Store")</f>
        <v>FreshMart Ahmedabad Square</v>
      </c>
      <c r="K1407" s="12" t="str">
        <f>_xlfn.XLOOKUP(Sales_Transactions!$I1407,Store!$A$2:$A$181,Store!$D$2:$D$181,"East")</f>
        <v>West</v>
      </c>
      <c r="L1407" s="12" t="s">
        <v>1877</v>
      </c>
      <c r="M1407" s="12" t="s">
        <v>6190</v>
      </c>
      <c r="N1407" s="12" t="str">
        <f>_xlfn.XLOOKUP(Sales_Transactions!$L1407,Table12[Employee_ID],Table12[Department],"Missing Department")</f>
        <v>Sales</v>
      </c>
      <c r="O1407" s="12">
        <v>2</v>
      </c>
      <c r="P1407" s="13">
        <v>183.39</v>
      </c>
      <c r="Q1407" s="12">
        <v>15</v>
      </c>
      <c r="R1407" s="13">
        <v>55.02</v>
      </c>
      <c r="S1407" s="13">
        <v>358.52</v>
      </c>
      <c r="T1407" s="13">
        <v>316.86</v>
      </c>
      <c r="U1407" s="13">
        <v>41.66</v>
      </c>
      <c r="V1407" s="12" t="s">
        <v>68</v>
      </c>
      <c r="W1407" s="12" t="s">
        <v>345</v>
      </c>
      <c r="X1407" s="12" t="s">
        <v>55</v>
      </c>
      <c r="Y1407" s="12" t="s">
        <v>1286</v>
      </c>
      <c r="Z1407" s="12" t="s">
        <v>27</v>
      </c>
    </row>
    <row r="1408" spans="1:26" x14ac:dyDescent="0.3">
      <c r="A1408" s="14" t="s">
        <v>2988</v>
      </c>
      <c r="B1408" s="15">
        <v>46100</v>
      </c>
      <c r="C1408" s="16" t="s">
        <v>2102</v>
      </c>
      <c r="D1408" s="16" t="str">
        <f>_xlfn.XLOOKUP(Sales_Transactions!$C1408,Customer!$A$2:$A$701,Customer!$B$2:$B$701,"Missing")</f>
        <v>Ishwarya Mudaliar</v>
      </c>
      <c r="E1408" s="38" t="str">
        <f>_xlfn.XLOOKUP(Table14[[#This Row],[Customer_ID]],Table10[Customer_ID],Table10[Membership],"Missing Membership")</f>
        <v>Silver</v>
      </c>
      <c r="F1408" s="14" t="s">
        <v>37</v>
      </c>
      <c r="G1408" s="16" t="str">
        <f>_xlfn.XLOOKUP(Sales_Transactions!$F1408,Products!$A$2:$A$151,Products!$B$2:$B$151,"missing product")</f>
        <v>Gold Winner Sunflower Oil 200g</v>
      </c>
      <c r="H1408" s="16" t="str">
        <f>_xlfn.XLOOKUP(Sales_Transactions!$F1408,Table9[Product_ID],Table9[Category],"Missing Catogory")</f>
        <v>Oil</v>
      </c>
      <c r="I1408" s="16" t="s">
        <v>912</v>
      </c>
      <c r="J1408" s="16" t="str">
        <f>_xlfn.XLOOKUP(Sales_Transactions!$I1408,Store!$A$2:$A$181,Store!$B$2:$B$181,"Missing Store")</f>
        <v>FreshMart Bengaluru Colony</v>
      </c>
      <c r="K1408" s="16" t="str">
        <f>_xlfn.XLOOKUP(Sales_Transactions!$I1408,Store!$A$2:$A$181,Store!$D$2:$D$181,"East")</f>
        <v>South</v>
      </c>
      <c r="L1408" s="16" t="s">
        <v>132</v>
      </c>
      <c r="M1408" s="16" t="s">
        <v>6351</v>
      </c>
      <c r="N1408" s="16" t="str">
        <f>_xlfn.XLOOKUP(Sales_Transactions!$L1408,Table12[Employee_ID],Table12[Department],"Missing Department")</f>
        <v>Store Manager</v>
      </c>
      <c r="O1408" s="16">
        <v>5</v>
      </c>
      <c r="P1408" s="17">
        <v>234.86</v>
      </c>
      <c r="Q1408" s="16">
        <v>10</v>
      </c>
      <c r="R1408" s="17">
        <v>117.43</v>
      </c>
      <c r="S1408" s="17">
        <v>1056.8699999999999</v>
      </c>
      <c r="T1408" s="17">
        <v>1066.1500000000001</v>
      </c>
      <c r="U1408" s="17">
        <v>-9.2799999999999994</v>
      </c>
      <c r="V1408" s="16" t="s">
        <v>68</v>
      </c>
      <c r="W1408" s="16" t="s">
        <v>24</v>
      </c>
      <c r="X1408" s="16" t="s">
        <v>25</v>
      </c>
      <c r="Y1408" s="16" t="s">
        <v>2989</v>
      </c>
      <c r="Z1408" s="16" t="s">
        <v>49</v>
      </c>
    </row>
    <row r="1409" spans="1:26" x14ac:dyDescent="0.3">
      <c r="A1409" s="10" t="s">
        <v>3015</v>
      </c>
      <c r="B1409" s="11">
        <v>45941</v>
      </c>
      <c r="C1409" s="12" t="s">
        <v>313</v>
      </c>
      <c r="D1409" s="12" t="str">
        <f>_xlfn.XLOOKUP(Sales_Transactions!$C1409,Customer!$A$2:$A$701,Customer!$B$2:$B$701,"Missing")</f>
        <v>Sangeetha Sekar</v>
      </c>
      <c r="E1409" s="39" t="str">
        <f>_xlfn.XLOOKUP(Table14[[#This Row],[Customer_ID]],Table10[Customer_ID],Table10[Membership],"Missing Membership")</f>
        <v>Gold</v>
      </c>
      <c r="F1409" s="10" t="s">
        <v>226</v>
      </c>
      <c r="G1409" s="12" t="str">
        <f>_xlfn.XLOOKUP(Sales_Transactions!$F1409,Products!$A$2:$A$151,Products!$B$2:$B$151,"missing product")</f>
        <v>Colgate Shampoo Combo</v>
      </c>
      <c r="H1409" s="12" t="str">
        <f>_xlfn.XLOOKUP(Sales_Transactions!$F1409,Table9[Product_ID],Table9[Category],"Missing Catogory")</f>
        <v>Personal Care</v>
      </c>
      <c r="I1409" s="12" t="s">
        <v>1156</v>
      </c>
      <c r="J1409" s="12" t="str">
        <f>_xlfn.XLOOKUP(Sales_Transactions!$I1409,Store!$A$2:$A$181,Store!$B$2:$B$181,"Missing Store")</f>
        <v>FreshMart Madurai Colony</v>
      </c>
      <c r="K1409" s="12" t="str">
        <f>_xlfn.XLOOKUP(Sales_Transactions!$I1409,Store!$A$2:$A$181,Store!$D$2:$D$181,"East")</f>
        <v>South</v>
      </c>
      <c r="L1409" s="12" t="s">
        <v>1157</v>
      </c>
      <c r="M1409" s="12" t="s">
        <v>6358</v>
      </c>
      <c r="N1409" s="12" t="str">
        <f>_xlfn.XLOOKUP(Sales_Transactions!$L1409,Table12[Employee_ID],Table12[Department],"Missing Department")</f>
        <v>Store Manager</v>
      </c>
      <c r="O1409" s="12">
        <v>4</v>
      </c>
      <c r="P1409" s="13">
        <v>334.46</v>
      </c>
      <c r="Q1409" s="12">
        <v>5</v>
      </c>
      <c r="R1409" s="13">
        <v>66.89</v>
      </c>
      <c r="S1409" s="13">
        <v>1461.59</v>
      </c>
      <c r="T1409" s="13">
        <v>886.88</v>
      </c>
      <c r="U1409" s="13">
        <v>574.71</v>
      </c>
      <c r="V1409" s="12" t="s">
        <v>68</v>
      </c>
      <c r="W1409" s="12" t="s">
        <v>24</v>
      </c>
      <c r="X1409" s="12" t="s">
        <v>33</v>
      </c>
      <c r="Y1409" s="12" t="s">
        <v>1875</v>
      </c>
      <c r="Z1409" s="12" t="s">
        <v>27</v>
      </c>
    </row>
    <row r="1410" spans="1:26" x14ac:dyDescent="0.3">
      <c r="A1410" s="14" t="s">
        <v>2315</v>
      </c>
      <c r="B1410" s="15">
        <v>45807</v>
      </c>
      <c r="C1410" s="16" t="s">
        <v>1967</v>
      </c>
      <c r="D1410" s="16" t="str">
        <f>_xlfn.XLOOKUP(Sales_Transactions!$C1410,Customer!$A$2:$A$701,Customer!$B$2:$B$701,"Missing")</f>
        <v>Priya Raj</v>
      </c>
      <c r="E1410" s="38" t="str">
        <f>_xlfn.XLOOKUP(Table14[[#This Row],[Customer_ID]],Table10[Customer_ID],Table10[Membership],"Missing Membership")</f>
        <v>Bronze</v>
      </c>
      <c r="F1410" s="14" t="s">
        <v>811</v>
      </c>
      <c r="G1410" s="16" t="str">
        <f>_xlfn.XLOOKUP(Sales_Transactions!$F1410,Products!$A$2:$A$151,Products!$B$2:$B$151,"missing product")</f>
        <v>Lays Namkeen 2kg</v>
      </c>
      <c r="H1410" s="16" t="str">
        <f>_xlfn.XLOOKUP(Sales_Transactions!$F1410,Table9[Product_ID],Table9[Category],"Missing Catogory")</f>
        <v>Snacks</v>
      </c>
      <c r="I1410" s="16" t="s">
        <v>400</v>
      </c>
      <c r="J1410" s="16" t="str">
        <f>_xlfn.XLOOKUP(Sales_Transactions!$I1410,Store!$A$2:$A$181,Store!$B$2:$B$181,"Missing Store")</f>
        <v>FreshMart Chennai Junction</v>
      </c>
      <c r="K1410" s="16" t="str">
        <f>_xlfn.XLOOKUP(Sales_Transactions!$I1410,Store!$A$2:$A$181,Store!$D$2:$D$181,"East")</f>
        <v>South</v>
      </c>
      <c r="L1410" s="16" t="s">
        <v>1222</v>
      </c>
      <c r="M1410" s="16" t="s">
        <v>6253</v>
      </c>
      <c r="N1410" s="16" t="str">
        <f>_xlfn.XLOOKUP(Sales_Transactions!$L1410,Table12[Employee_ID],Table12[Department],"Missing Department")</f>
        <v>Cashier</v>
      </c>
      <c r="O1410" s="16">
        <v>3</v>
      </c>
      <c r="P1410" s="17">
        <v>530.16</v>
      </c>
      <c r="Q1410" s="16">
        <v>10</v>
      </c>
      <c r="R1410" s="17">
        <v>159.05000000000001</v>
      </c>
      <c r="S1410" s="17">
        <v>1431.43</v>
      </c>
      <c r="T1410" s="17">
        <v>1137.57</v>
      </c>
      <c r="U1410" s="17">
        <v>293.86</v>
      </c>
      <c r="V1410" s="16" t="s">
        <v>68</v>
      </c>
      <c r="W1410" s="16" t="s">
        <v>24</v>
      </c>
      <c r="X1410" s="16" t="s">
        <v>25</v>
      </c>
      <c r="Y1410" s="16" t="s">
        <v>150</v>
      </c>
      <c r="Z1410" s="16" t="s">
        <v>49</v>
      </c>
    </row>
    <row r="1411" spans="1:26" x14ac:dyDescent="0.3">
      <c r="A1411" s="10" t="s">
        <v>3044</v>
      </c>
      <c r="B1411" s="11">
        <v>45942</v>
      </c>
      <c r="C1411" s="12" t="s">
        <v>313</v>
      </c>
      <c r="D1411" s="12" t="str">
        <f>_xlfn.XLOOKUP(Sales_Transactions!$C1411,Customer!$A$2:$A$701,Customer!$B$2:$B$701,"Missing")</f>
        <v>Sangeetha Sekar</v>
      </c>
      <c r="E1411" s="39" t="str">
        <f>_xlfn.XLOOKUP(Table14[[#This Row],[Customer_ID]],Table10[Customer_ID],Table10[Membership],"Missing Membership")</f>
        <v>Gold</v>
      </c>
      <c r="F1411" s="10" t="s">
        <v>1091</v>
      </c>
      <c r="G1411" s="12" t="str">
        <f>_xlfn.XLOOKUP(Sales_Transactions!$F1411,Products!$A$2:$A$151,Products!$B$2:$B$151,"missing product")</f>
        <v>Local Farm Fresh Vegetables 200g</v>
      </c>
      <c r="H1411" s="12" t="str">
        <f>_xlfn.XLOOKUP(Sales_Transactions!$F1411,Table9[Product_ID],Table9[Category],"Missing Catogory")</f>
        <v>Household</v>
      </c>
      <c r="I1411" s="12" t="s">
        <v>790</v>
      </c>
      <c r="J1411" s="12" t="str">
        <f>_xlfn.XLOOKUP(Sales_Transactions!$I1411,Store!$A$2:$A$181,Store!$B$2:$B$181,"Missing Store")</f>
        <v>FreshMart Jaipur Junction</v>
      </c>
      <c r="K1411" s="12" t="str">
        <f>_xlfn.XLOOKUP(Sales_Transactions!$I1411,Store!$A$2:$A$181,Store!$D$2:$D$181,"East")</f>
        <v>North</v>
      </c>
      <c r="L1411" s="12" t="s">
        <v>3045</v>
      </c>
      <c r="M1411" s="12" t="s">
        <v>6397</v>
      </c>
      <c r="N1411" s="12" t="str">
        <f>_xlfn.XLOOKUP(Sales_Transactions!$L1411,Table12[Employee_ID],Table12[Department],"Missing Department")</f>
        <v>Inventory</v>
      </c>
      <c r="O1411" s="12">
        <v>4</v>
      </c>
      <c r="P1411" s="13">
        <v>320.5</v>
      </c>
      <c r="Q1411" s="12">
        <v>20</v>
      </c>
      <c r="R1411" s="13">
        <v>256.39999999999998</v>
      </c>
      <c r="S1411" s="13">
        <v>1179.44</v>
      </c>
      <c r="T1411" s="13">
        <v>901.12</v>
      </c>
      <c r="U1411" s="13">
        <v>278.32</v>
      </c>
      <c r="V1411" s="12" t="s">
        <v>68</v>
      </c>
      <c r="W1411" s="12" t="s">
        <v>24</v>
      </c>
      <c r="X1411" s="12" t="s">
        <v>25</v>
      </c>
      <c r="Y1411" s="12" t="s">
        <v>26</v>
      </c>
      <c r="Z1411" s="12" t="s">
        <v>27</v>
      </c>
    </row>
    <row r="1412" spans="1:26" x14ac:dyDescent="0.3">
      <c r="A1412" s="14" t="s">
        <v>3048</v>
      </c>
      <c r="B1412" s="15">
        <v>45914</v>
      </c>
      <c r="C1412" s="16" t="s">
        <v>1729</v>
      </c>
      <c r="D1412" s="16" t="str">
        <f>_xlfn.XLOOKUP(Sales_Transactions!$C1412,Customer!$A$2:$A$701,Customer!$B$2:$B$701,"Missing")</f>
        <v>Anitha Reddy</v>
      </c>
      <c r="E1412" s="38" t="str">
        <f>_xlfn.XLOOKUP(Table14[[#This Row],[Customer_ID]],Table10[Customer_ID],Table10[Membership],"Missing Membership")</f>
        <v>Gold</v>
      </c>
      <c r="F1412" s="14" t="s">
        <v>764</v>
      </c>
      <c r="G1412" s="16" t="str">
        <f>_xlfn.XLOOKUP(Sales_Transactions!$F1412,Products!$A$2:$A$151,Products!$B$2:$B$151,"missing product")</f>
        <v>Eveready Detergent 1L</v>
      </c>
      <c r="H1412" s="16" t="str">
        <f>_xlfn.XLOOKUP(Sales_Transactions!$F1412,Table9[Product_ID],Table9[Category],"Missing Catogory")</f>
        <v>Household</v>
      </c>
      <c r="I1412" s="16" t="s">
        <v>400</v>
      </c>
      <c r="J1412" s="16" t="str">
        <f>_xlfn.XLOOKUP(Sales_Transactions!$I1412,Store!$A$2:$A$181,Store!$B$2:$B$181,"Missing Store")</f>
        <v>FreshMart Chennai Junction</v>
      </c>
      <c r="K1412" s="16" t="str">
        <f>_xlfn.XLOOKUP(Sales_Transactions!$I1412,Store!$A$2:$A$181,Store!$D$2:$D$181,"East")</f>
        <v>South</v>
      </c>
      <c r="L1412" s="16" t="s">
        <v>1222</v>
      </c>
      <c r="M1412" s="16" t="s">
        <v>6253</v>
      </c>
      <c r="N1412" s="16" t="str">
        <f>_xlfn.XLOOKUP(Sales_Transactions!$L1412,Table12[Employee_ID],Table12[Department],"Missing Department")</f>
        <v>Cashier</v>
      </c>
      <c r="O1412" s="16">
        <v>8</v>
      </c>
      <c r="P1412" s="17">
        <v>368.84</v>
      </c>
      <c r="Q1412" s="16">
        <v>0</v>
      </c>
      <c r="R1412" s="17">
        <v>0</v>
      </c>
      <c r="S1412" s="17">
        <v>3393.33</v>
      </c>
      <c r="T1412" s="17">
        <v>2110.8000000000002</v>
      </c>
      <c r="U1412" s="17">
        <v>1282.53</v>
      </c>
      <c r="V1412" s="16" t="s">
        <v>68</v>
      </c>
      <c r="W1412" s="16" t="s">
        <v>24</v>
      </c>
      <c r="X1412" s="16" t="s">
        <v>25</v>
      </c>
      <c r="Y1412" s="16" t="s">
        <v>1007</v>
      </c>
      <c r="Z1412" s="16" t="s">
        <v>27</v>
      </c>
    </row>
    <row r="1413" spans="1:26" x14ac:dyDescent="0.3">
      <c r="A1413" s="10" t="s">
        <v>3067</v>
      </c>
      <c r="B1413" s="11">
        <v>45794</v>
      </c>
      <c r="C1413" s="12" t="s">
        <v>3068</v>
      </c>
      <c r="D1413" s="12" t="str">
        <f>_xlfn.XLOOKUP(Sales_Transactions!$C1413,Customer!$A$2:$A$701,Customer!$B$2:$B$701,"Missing")</f>
        <v>Anjali Balan</v>
      </c>
      <c r="E1413" s="39" t="str">
        <f>_xlfn.XLOOKUP(Table14[[#This Row],[Customer_ID]],Table10[Customer_ID],Table10[Membership],"Missing Membership")</f>
        <v>Bronze</v>
      </c>
      <c r="F1413" s="10" t="s">
        <v>1268</v>
      </c>
      <c r="G1413" s="12" t="str">
        <f>_xlfn.XLOOKUP(Sales_Transactions!$F1413,Products!$A$2:$A$151,Products!$B$2:$B$151,"missing product")</f>
        <v>Aachi Ponni Rice 1kg v2</v>
      </c>
      <c r="H1413" s="12" t="str">
        <f>_xlfn.XLOOKUP(Sales_Transactions!$F1413,Table9[Product_ID],Table9[Category],"Missing Catogory")</f>
        <v>Rice</v>
      </c>
      <c r="I1413" s="12" t="s">
        <v>1619</v>
      </c>
      <c r="J1413" s="12" t="str">
        <f>_xlfn.XLOOKUP(Sales_Transactions!$I1413,Store!$A$2:$A$181,Store!$B$2:$B$181,"Missing Store")</f>
        <v>FreshMart Mysuru Plaza</v>
      </c>
      <c r="K1413" s="12" t="str">
        <f>_xlfn.XLOOKUP(Sales_Transactions!$I1413,Store!$A$2:$A$181,Store!$D$2:$D$181,"East")</f>
        <v>South</v>
      </c>
      <c r="L1413" s="12" t="s">
        <v>1620</v>
      </c>
      <c r="M1413" s="12" t="s">
        <v>5865</v>
      </c>
      <c r="N1413" s="12" t="str">
        <f>_xlfn.XLOOKUP(Sales_Transactions!$L1413,Table12[Employee_ID],Table12[Department],"Missing Department")</f>
        <v>Inventory</v>
      </c>
      <c r="O1413" s="12">
        <v>3</v>
      </c>
      <c r="P1413" s="13">
        <v>236.56</v>
      </c>
      <c r="Q1413" s="12">
        <v>0</v>
      </c>
      <c r="R1413" s="13">
        <v>0</v>
      </c>
      <c r="S1413" s="13">
        <v>816.13</v>
      </c>
      <c r="T1413" s="13">
        <v>635.19000000000005</v>
      </c>
      <c r="U1413" s="13">
        <v>180.94</v>
      </c>
      <c r="V1413" s="12" t="s">
        <v>68</v>
      </c>
      <c r="W1413" s="12" t="s">
        <v>24</v>
      </c>
      <c r="X1413" s="12" t="s">
        <v>55</v>
      </c>
      <c r="Y1413" s="12" t="s">
        <v>402</v>
      </c>
      <c r="Z1413" s="12" t="s">
        <v>27</v>
      </c>
    </row>
    <row r="1414" spans="1:26" x14ac:dyDescent="0.3">
      <c r="A1414" s="14" t="s">
        <v>3076</v>
      </c>
      <c r="B1414" s="15">
        <v>45794</v>
      </c>
      <c r="C1414" s="16" t="s">
        <v>1806</v>
      </c>
      <c r="D1414" s="16" t="str">
        <f>_xlfn.XLOOKUP(Sales_Transactions!$C1414,Customer!$A$2:$A$701,Customer!$B$2:$B$701,"Missing")</f>
        <v>Malathi Chandran</v>
      </c>
      <c r="E1414" s="38" t="str">
        <f>_xlfn.XLOOKUP(Table14[[#This Row],[Customer_ID]],Table10[Customer_ID],Table10[Membership],"Missing Membership")</f>
        <v>Silver</v>
      </c>
      <c r="F1414" s="14" t="s">
        <v>365</v>
      </c>
      <c r="G1414" s="16" t="str">
        <f>_xlfn.XLOOKUP(Sales_Transactions!$F1414,Products!$A$2:$A$151,Products!$B$2:$B$151,"missing product")</f>
        <v>Nestle Butter 250ml</v>
      </c>
      <c r="H1414" s="16" t="str">
        <f>_xlfn.XLOOKUP(Sales_Transactions!$F1414,Table9[Product_ID],Table9[Category],"Missing Catogory")</f>
        <v>Dairy</v>
      </c>
      <c r="I1414" s="16" t="s">
        <v>1144</v>
      </c>
      <c r="J1414" s="16" t="str">
        <f>_xlfn.XLOOKUP(Sales_Transactions!$I1414,Store!$A$2:$A$181,Store!$B$2:$B$181,"Missing Store")</f>
        <v>FreshMart Surat Extension</v>
      </c>
      <c r="K1414" s="16" t="str">
        <f>_xlfn.XLOOKUP(Sales_Transactions!$I1414,Store!$A$2:$A$181,Store!$D$2:$D$181,"East")</f>
        <v>West</v>
      </c>
      <c r="L1414" s="16" t="s">
        <v>1145</v>
      </c>
      <c r="M1414" s="16" t="s">
        <v>6326</v>
      </c>
      <c r="N1414" s="16" t="str">
        <f>_xlfn.XLOOKUP(Sales_Transactions!$L1414,Table12[Employee_ID],Table12[Department],"Missing Department")</f>
        <v>Cashier</v>
      </c>
      <c r="O1414" s="16">
        <v>3</v>
      </c>
      <c r="P1414" s="17">
        <v>459.58</v>
      </c>
      <c r="Q1414" s="16">
        <v>15</v>
      </c>
      <c r="R1414" s="17">
        <v>206.81</v>
      </c>
      <c r="S1414" s="17">
        <v>1347.72</v>
      </c>
      <c r="T1414" s="17">
        <v>1160.67</v>
      </c>
      <c r="U1414" s="17">
        <v>187.05</v>
      </c>
      <c r="V1414" s="16" t="s">
        <v>68</v>
      </c>
      <c r="W1414" s="16" t="s">
        <v>24</v>
      </c>
      <c r="X1414" s="16" t="s">
        <v>25</v>
      </c>
      <c r="Y1414" s="16" t="s">
        <v>1046</v>
      </c>
      <c r="Z1414" s="16" t="s">
        <v>27</v>
      </c>
    </row>
    <row r="1415" spans="1:26" x14ac:dyDescent="0.3">
      <c r="A1415" s="10" t="s">
        <v>3078</v>
      </c>
      <c r="B1415" s="11">
        <v>45784</v>
      </c>
      <c r="C1415" s="12" t="s">
        <v>695</v>
      </c>
      <c r="D1415" s="12" t="str">
        <f>_xlfn.XLOOKUP(Sales_Transactions!$C1415,Customer!$A$2:$A$701,Customer!$B$2:$B$701,"Missing")</f>
        <v>Thenmozhi Naicker</v>
      </c>
      <c r="E1415" s="39" t="str">
        <f>_xlfn.XLOOKUP(Table14[[#This Row],[Customer_ID]],Table10[Customer_ID],Table10[Membership],"Missing Membership")</f>
        <v>Gold</v>
      </c>
      <c r="F1415" s="10" t="s">
        <v>707</v>
      </c>
      <c r="G1415" s="12" t="str">
        <f>_xlfn.XLOOKUP(Sales_Transactions!$F1415,Products!$A$2:$A$151,Products!$B$2:$B$151,"missing product")</f>
        <v>Lays Chocolates Combo</v>
      </c>
      <c r="H1415" s="12" t="str">
        <f>_xlfn.XLOOKUP(Sales_Transactions!$F1415,Table9[Product_ID],Table9[Category],"Missing Catogory")</f>
        <v>Snacks</v>
      </c>
      <c r="I1415" s="12" t="s">
        <v>518</v>
      </c>
      <c r="J1415" s="12" t="str">
        <f>_xlfn.XLOOKUP(Sales_Transactions!$I1415,Store!$A$2:$A$181,Store!$B$2:$B$181,"Missing Store")</f>
        <v>FreshMart Nagpur Central</v>
      </c>
      <c r="K1415" s="12" t="str">
        <f>_xlfn.XLOOKUP(Sales_Transactions!$I1415,Store!$A$2:$A$181,Store!$D$2:$D$181,"East")</f>
        <v>West</v>
      </c>
      <c r="L1415" s="12" t="s">
        <v>519</v>
      </c>
      <c r="M1415" s="12" t="s">
        <v>5333</v>
      </c>
      <c r="N1415" s="12" t="str">
        <f>_xlfn.XLOOKUP(Sales_Transactions!$L1415,Table12[Employee_ID],Table12[Department],"Missing Department")</f>
        <v>Sales</v>
      </c>
      <c r="O1415" s="12">
        <v>7</v>
      </c>
      <c r="P1415" s="13">
        <v>534.75</v>
      </c>
      <c r="Q1415" s="12">
        <v>5</v>
      </c>
      <c r="R1415" s="13">
        <v>187.16</v>
      </c>
      <c r="S1415" s="13">
        <v>3556.09</v>
      </c>
      <c r="T1415" s="13">
        <v>2407.23</v>
      </c>
      <c r="U1415" s="13">
        <v>1148.8599999999999</v>
      </c>
      <c r="V1415" s="12" t="s">
        <v>68</v>
      </c>
      <c r="W1415" s="12" t="s">
        <v>24</v>
      </c>
      <c r="X1415" s="12" t="s">
        <v>33</v>
      </c>
      <c r="Y1415" s="12" t="s">
        <v>3079</v>
      </c>
      <c r="Z1415" s="12" t="s">
        <v>49</v>
      </c>
    </row>
    <row r="1416" spans="1:26" x14ac:dyDescent="0.3">
      <c r="A1416" s="14" t="s">
        <v>3080</v>
      </c>
      <c r="B1416" s="15">
        <v>45926</v>
      </c>
      <c r="C1416" s="16" t="s">
        <v>419</v>
      </c>
      <c r="D1416" s="16" t="str">
        <f>_xlfn.XLOOKUP(Sales_Transactions!$C1416,Customer!$A$2:$A$701,Customer!$B$2:$B$701,"Missing")</f>
        <v>Chandran Devi</v>
      </c>
      <c r="E1416" s="38" t="str">
        <f>_xlfn.XLOOKUP(Table14[[#This Row],[Customer_ID]],Table10[Customer_ID],Table10[Membership],"Missing Membership")</f>
        <v>Silver</v>
      </c>
      <c r="F1416" s="14" t="s">
        <v>164</v>
      </c>
      <c r="G1416" s="16" t="str">
        <f>_xlfn.XLOOKUP(Sales_Transactions!$F1416,Products!$A$2:$A$151,Products!$B$2:$B$151,"missing product")</f>
        <v>Local Farm Fresh Vegetables Combo</v>
      </c>
      <c r="H1416" s="16" t="str">
        <f>_xlfn.XLOOKUP(Sales_Transactions!$F1416,Table9[Product_ID],Table9[Category],"Missing Catogory")</f>
        <v>Vegetables</v>
      </c>
      <c r="I1416" s="16" t="s">
        <v>543</v>
      </c>
      <c r="J1416" s="16" t="str">
        <f>_xlfn.XLOOKUP(Sales_Transactions!$I1416,Store!$A$2:$A$181,Store!$B$2:$B$181,"Missing Store")</f>
        <v>FreshMart Hyderabad Main Road</v>
      </c>
      <c r="K1416" s="16" t="str">
        <f>_xlfn.XLOOKUP(Sales_Transactions!$I1416,Store!$A$2:$A$181,Store!$D$2:$D$181,"East")</f>
        <v>South</v>
      </c>
      <c r="L1416" s="16" t="s">
        <v>544</v>
      </c>
      <c r="M1416" s="16" t="s">
        <v>6380</v>
      </c>
      <c r="N1416" s="16" t="str">
        <f>_xlfn.XLOOKUP(Sales_Transactions!$L1416,Table12[Employee_ID],Table12[Department],"Missing Department")</f>
        <v>Cashier</v>
      </c>
      <c r="O1416" s="16">
        <v>4</v>
      </c>
      <c r="P1416" s="17">
        <v>191.13</v>
      </c>
      <c r="Q1416" s="16">
        <v>0</v>
      </c>
      <c r="R1416" s="17">
        <v>0</v>
      </c>
      <c r="S1416" s="17">
        <v>764.52</v>
      </c>
      <c r="T1416" s="17">
        <v>613.67999999999995</v>
      </c>
      <c r="U1416" s="17">
        <v>150.84</v>
      </c>
      <c r="V1416" s="16" t="s">
        <v>68</v>
      </c>
      <c r="W1416" s="16" t="s">
        <v>24</v>
      </c>
      <c r="X1416" s="16" t="s">
        <v>33</v>
      </c>
      <c r="Y1416" s="16" t="s">
        <v>3081</v>
      </c>
      <c r="Z1416" s="16" t="s">
        <v>49</v>
      </c>
    </row>
    <row r="1417" spans="1:26" x14ac:dyDescent="0.3">
      <c r="A1417" s="10" t="s">
        <v>3105</v>
      </c>
      <c r="B1417" s="11">
        <v>45839</v>
      </c>
      <c r="C1417" s="12" t="s">
        <v>628</v>
      </c>
      <c r="D1417" s="12" t="str">
        <f>_xlfn.XLOOKUP(Sales_Transactions!$C1417,Customer!$A$2:$A$701,Customer!$B$2:$B$701,"Missing")</f>
        <v>Nandhini Naidu</v>
      </c>
      <c r="E1417" s="39" t="str">
        <f>_xlfn.XLOOKUP(Table14[[#This Row],[Customer_ID]],Table10[Customer_ID],Table10[Membership],"Missing Membership")</f>
        <v>Gold</v>
      </c>
      <c r="F1417" s="10" t="s">
        <v>713</v>
      </c>
      <c r="G1417" s="12" t="str">
        <f>_xlfn.XLOOKUP(Sales_Transactions!$F1417,Products!$A$2:$A$151,Products!$B$2:$B$151,"missing product")</f>
        <v>Amul Paneer 250ml</v>
      </c>
      <c r="H1417" s="12" t="str">
        <f>_xlfn.XLOOKUP(Sales_Transactions!$F1417,Table9[Product_ID],Table9[Category],"Missing Catogory")</f>
        <v>Dairy</v>
      </c>
      <c r="I1417" s="12" t="s">
        <v>1412</v>
      </c>
      <c r="J1417" s="12" t="str">
        <f>_xlfn.XLOOKUP(Sales_Transactions!$I1417,Store!$A$2:$A$181,Store!$B$2:$B$181,"Missing Store")</f>
        <v>FreshMart Kochi Square</v>
      </c>
      <c r="K1417" s="12" t="str">
        <f>_xlfn.XLOOKUP(Sales_Transactions!$I1417,Store!$A$2:$A$181,Store!$D$2:$D$181,"East")</f>
        <v>South</v>
      </c>
      <c r="L1417" s="12" t="s">
        <v>1825</v>
      </c>
      <c r="M1417" s="12" t="s">
        <v>6393</v>
      </c>
      <c r="N1417" s="12" t="str">
        <f>_xlfn.XLOOKUP(Sales_Transactions!$L1417,Table12[Employee_ID],Table12[Department],"Missing Department")</f>
        <v>Billing</v>
      </c>
      <c r="O1417" s="12">
        <v>5</v>
      </c>
      <c r="P1417" s="13">
        <v>183.19</v>
      </c>
      <c r="Q1417" s="12">
        <v>0</v>
      </c>
      <c r="R1417" s="13">
        <v>0</v>
      </c>
      <c r="S1417" s="13">
        <v>915.95</v>
      </c>
      <c r="T1417" s="13">
        <v>621.20000000000005</v>
      </c>
      <c r="U1417" s="13">
        <v>294.75</v>
      </c>
      <c r="V1417" s="12" t="s">
        <v>68</v>
      </c>
      <c r="W1417" s="12" t="s">
        <v>24</v>
      </c>
      <c r="X1417" s="12" t="s">
        <v>25</v>
      </c>
      <c r="Y1417" s="12" t="s">
        <v>2963</v>
      </c>
      <c r="Z1417" s="12" t="s">
        <v>49</v>
      </c>
    </row>
    <row r="1418" spans="1:26" x14ac:dyDescent="0.3">
      <c r="A1418" s="14" t="s">
        <v>3115</v>
      </c>
      <c r="B1418" s="15">
        <v>45821</v>
      </c>
      <c r="C1418" s="16" t="s">
        <v>2834</v>
      </c>
      <c r="D1418" s="16" t="str">
        <f>_xlfn.XLOOKUP(Sales_Transactions!$C1418,Customer!$A$2:$A$701,Customer!$B$2:$B$701,"Missing")</f>
        <v>Deepak Chandran</v>
      </c>
      <c r="E1418" s="38" t="str">
        <f>_xlfn.XLOOKUP(Table14[[#This Row],[Customer_ID]],Table10[Customer_ID],Table10[Membership],"Missing Membership")</f>
        <v>Silver</v>
      </c>
      <c r="F1418" s="14" t="s">
        <v>52</v>
      </c>
      <c r="G1418" s="16" t="str">
        <f>_xlfn.XLOOKUP(Sales_Transactions!$F1418,Products!$A$2:$A$151,Products!$B$2:$B$151,"missing product")</f>
        <v>Aavin Milk Pack v2</v>
      </c>
      <c r="H1418" s="16" t="str">
        <f>_xlfn.XLOOKUP(Sales_Transactions!$F1418,Table9[Product_ID],Table9[Category],"Missing Catogory")</f>
        <v>Dairy</v>
      </c>
      <c r="I1418" s="16" t="s">
        <v>171</v>
      </c>
      <c r="J1418" s="16" t="str">
        <f>_xlfn.XLOOKUP(Sales_Transactions!$I1418,Store!$A$2:$A$181,Store!$B$2:$B$181,"Missing Store")</f>
        <v>FreshMart Madurai Crossing</v>
      </c>
      <c r="K1418" s="16" t="str">
        <f>_xlfn.XLOOKUP(Sales_Transactions!$I1418,Store!$A$2:$A$181,Store!$D$2:$D$181,"East")</f>
        <v>South</v>
      </c>
      <c r="L1418" s="16" t="s">
        <v>1877</v>
      </c>
      <c r="M1418" s="16" t="s">
        <v>6190</v>
      </c>
      <c r="N1418" s="16" t="str">
        <f>_xlfn.XLOOKUP(Sales_Transactions!$L1418,Table12[Employee_ID],Table12[Department],"Missing Department")</f>
        <v>Sales</v>
      </c>
      <c r="O1418" s="16">
        <v>5</v>
      </c>
      <c r="P1418" s="17">
        <v>313.47000000000003</v>
      </c>
      <c r="Q1418" s="16">
        <v>15</v>
      </c>
      <c r="R1418" s="17">
        <v>235.1</v>
      </c>
      <c r="S1418" s="17">
        <v>1332.25</v>
      </c>
      <c r="T1418" s="17">
        <v>1230.5999999999999</v>
      </c>
      <c r="U1418" s="17">
        <v>101.65</v>
      </c>
      <c r="V1418" s="16" t="s">
        <v>68</v>
      </c>
      <c r="W1418" s="16" t="s">
        <v>24</v>
      </c>
      <c r="X1418" s="16" t="s">
        <v>25</v>
      </c>
      <c r="Y1418" s="16" t="s">
        <v>1634</v>
      </c>
      <c r="Z1418" s="16" t="s">
        <v>49</v>
      </c>
    </row>
    <row r="1419" spans="1:26" x14ac:dyDescent="0.3">
      <c r="A1419" s="10" t="s">
        <v>3120</v>
      </c>
      <c r="B1419" s="11">
        <v>45796</v>
      </c>
      <c r="C1419" s="12" t="s">
        <v>2673</v>
      </c>
      <c r="D1419" s="12" t="str">
        <f>_xlfn.XLOOKUP(Sales_Transactions!$C1419,Customer!$A$2:$A$701,Customer!$B$2:$B$701,"Missing")</f>
        <v>Lalitha Chandran</v>
      </c>
      <c r="E1419" s="39" t="str">
        <f>_xlfn.XLOOKUP(Table14[[#This Row],[Customer_ID]],Table10[Customer_ID],Table10[Membership],"Missing Membership")</f>
        <v>Gold</v>
      </c>
      <c r="F1419" s="10" t="s">
        <v>147</v>
      </c>
      <c r="G1419" s="12" t="str">
        <f>_xlfn.XLOOKUP(Sales_Transactions!$F1419,Products!$A$2:$A$151,Products!$B$2:$B$151,"missing product")</f>
        <v>Pepsi Tea 200g</v>
      </c>
      <c r="H1419" s="12" t="str">
        <f>_xlfn.XLOOKUP(Sales_Transactions!$F1419,Table9[Product_ID],Table9[Category],"Missing Catogory")</f>
        <v>Beverages</v>
      </c>
      <c r="I1419" s="12" t="s">
        <v>962</v>
      </c>
      <c r="J1419" s="12" t="str">
        <f>_xlfn.XLOOKUP(Sales_Transactions!$I1419,Store!$A$2:$A$181,Store!$B$2:$B$181,"Missing Store")</f>
        <v>FreshMart Mumbai Bypass</v>
      </c>
      <c r="K1419" s="12" t="str">
        <f>_xlfn.XLOOKUP(Sales_Transactions!$I1419,Store!$A$2:$A$181,Store!$D$2:$D$181,"East")</f>
        <v>West</v>
      </c>
      <c r="L1419" s="12" t="s">
        <v>963</v>
      </c>
      <c r="M1419" s="12" t="s">
        <v>6372</v>
      </c>
      <c r="N1419" s="12" t="str">
        <f>_xlfn.XLOOKUP(Sales_Transactions!$L1419,Table12[Employee_ID],Table12[Department],"Missing Department")</f>
        <v>Inventory</v>
      </c>
      <c r="O1419" s="12">
        <v>5</v>
      </c>
      <c r="P1419" s="13">
        <v>354.68</v>
      </c>
      <c r="Q1419" s="12">
        <v>0</v>
      </c>
      <c r="R1419" s="13">
        <v>0</v>
      </c>
      <c r="S1419" s="13">
        <v>1773.4</v>
      </c>
      <c r="T1419" s="13">
        <v>1306.0999999999999</v>
      </c>
      <c r="U1419" s="13">
        <v>467.3</v>
      </c>
      <c r="V1419" s="12" t="s">
        <v>68</v>
      </c>
      <c r="W1419" s="12" t="s">
        <v>24</v>
      </c>
      <c r="X1419" s="12" t="s">
        <v>25</v>
      </c>
      <c r="Y1419" s="12" t="s">
        <v>1137</v>
      </c>
      <c r="Z1419" s="12" t="s">
        <v>49</v>
      </c>
    </row>
    <row r="1420" spans="1:26" x14ac:dyDescent="0.3">
      <c r="A1420" s="14" t="s">
        <v>3130</v>
      </c>
      <c r="B1420" s="15">
        <v>46067</v>
      </c>
      <c r="C1420" s="16" t="s">
        <v>706</v>
      </c>
      <c r="D1420" s="16" t="str">
        <f>_xlfn.XLOOKUP(Sales_Transactions!$C1420,Customer!$A$2:$A$701,Customer!$B$2:$B$701,"Missing")</f>
        <v>Tara Achari</v>
      </c>
      <c r="E1420" s="38" t="str">
        <f>_xlfn.XLOOKUP(Table14[[#This Row],[Customer_ID]],Table10[Customer_ID],Table10[Membership],"Missing Membership")</f>
        <v>Bronze</v>
      </c>
      <c r="F1420" s="14" t="s">
        <v>186</v>
      </c>
      <c r="G1420" s="16" t="str">
        <f>_xlfn.XLOOKUP(Sales_Transactions!$F1420,Products!$A$2:$A$151,Products!$B$2:$B$151,"missing product")</f>
        <v>Bisleri Soft Drinks 2kg</v>
      </c>
      <c r="H1420" s="16" t="str">
        <f>_xlfn.XLOOKUP(Sales_Transactions!$F1420,Table9[Product_ID],Table9[Category],"Missing Catogory")</f>
        <v>Beverages</v>
      </c>
      <c r="I1420" s="16" t="s">
        <v>905</v>
      </c>
      <c r="J1420" s="16" t="str">
        <f>_xlfn.XLOOKUP(Sales_Transactions!$I1420,Store!$A$2:$A$181,Store!$B$2:$B$181,"Missing Store")</f>
        <v>FreshMart Madurai Circle</v>
      </c>
      <c r="K1420" s="16" t="str">
        <f>_xlfn.XLOOKUP(Sales_Transactions!$I1420,Store!$A$2:$A$181,Store!$D$2:$D$181,"East")</f>
        <v>South</v>
      </c>
      <c r="L1420" s="16" t="s">
        <v>906</v>
      </c>
      <c r="M1420" s="16" t="s">
        <v>6179</v>
      </c>
      <c r="N1420" s="16" t="str">
        <f>_xlfn.XLOOKUP(Sales_Transactions!$L1420,Table12[Employee_ID],Table12[Department],"Missing Department")</f>
        <v>Sales</v>
      </c>
      <c r="O1420" s="16">
        <v>1</v>
      </c>
      <c r="P1420" s="17">
        <v>217.42</v>
      </c>
      <c r="Q1420" s="16">
        <v>15</v>
      </c>
      <c r="R1420" s="17">
        <v>32.61</v>
      </c>
      <c r="S1420" s="17">
        <v>212.53</v>
      </c>
      <c r="T1420" s="17">
        <v>177.03</v>
      </c>
      <c r="U1420" s="17">
        <v>35.5</v>
      </c>
      <c r="V1420" s="16" t="s">
        <v>68</v>
      </c>
      <c r="W1420" s="16" t="s">
        <v>24</v>
      </c>
      <c r="X1420" s="16" t="s">
        <v>25</v>
      </c>
      <c r="Y1420" s="16" t="s">
        <v>2982</v>
      </c>
      <c r="Z1420" s="16" t="s">
        <v>27</v>
      </c>
    </row>
    <row r="1421" spans="1:26" x14ac:dyDescent="0.3">
      <c r="A1421" s="10" t="s">
        <v>3131</v>
      </c>
      <c r="B1421" s="11">
        <v>46004</v>
      </c>
      <c r="C1421" s="12" t="s">
        <v>2328</v>
      </c>
      <c r="D1421" s="12" t="str">
        <f>_xlfn.XLOOKUP(Sales_Transactions!$C1421,Customer!$A$2:$A$701,Customer!$B$2:$B$701,"Missing")</f>
        <v>Senthil Chandran</v>
      </c>
      <c r="E1421" s="39" t="str">
        <f>_xlfn.XLOOKUP(Table14[[#This Row],[Customer_ID]],Table10[Customer_ID],Table10[Membership],"Missing Membership")</f>
        <v>Gold</v>
      </c>
      <c r="F1421" s="10" t="s">
        <v>158</v>
      </c>
      <c r="G1421" s="12" t="str">
        <f>_xlfn.XLOOKUP(Sales_Transactions!$F1421,Products!$A$2:$A$151,Products!$B$2:$B$151,"missing product")</f>
        <v>Daawat Basmati Rice 2kg</v>
      </c>
      <c r="H1421" s="12" t="str">
        <f>_xlfn.XLOOKUP(Sales_Transactions!$F1421,Table9[Product_ID],Table9[Category],"Missing Catogory")</f>
        <v>Rice</v>
      </c>
      <c r="I1421" s="12" t="s">
        <v>839</v>
      </c>
      <c r="J1421" s="12" t="str">
        <f>_xlfn.XLOOKUP(Sales_Transactions!$I1421,Store!$A$2:$A$181,Store!$B$2:$B$181,"Missing Store")</f>
        <v>FreshMart Nagpur Arcade</v>
      </c>
      <c r="K1421" s="12" t="str">
        <f>_xlfn.XLOOKUP(Sales_Transactions!$I1421,Store!$A$2:$A$181,Store!$D$2:$D$181,"East")</f>
        <v>West</v>
      </c>
      <c r="L1421" s="12" t="s">
        <v>1462</v>
      </c>
      <c r="M1421" s="12" t="s">
        <v>6334</v>
      </c>
      <c r="N1421" s="12" t="str">
        <f>_xlfn.XLOOKUP(Sales_Transactions!$L1421,Table12[Employee_ID],Table12[Department],"Missing Department")</f>
        <v>Inventory</v>
      </c>
      <c r="O1421" s="12">
        <v>6</v>
      </c>
      <c r="P1421" s="13">
        <v>325.33</v>
      </c>
      <c r="Q1421" s="12">
        <v>0</v>
      </c>
      <c r="R1421" s="13">
        <v>0</v>
      </c>
      <c r="S1421" s="13">
        <v>2244.7800000000002</v>
      </c>
      <c r="T1421" s="13">
        <v>1559.58</v>
      </c>
      <c r="U1421" s="13">
        <v>685.2</v>
      </c>
      <c r="V1421" s="12" t="s">
        <v>68</v>
      </c>
      <c r="W1421" s="12" t="s">
        <v>24</v>
      </c>
      <c r="X1421" s="12" t="s">
        <v>25</v>
      </c>
      <c r="Y1421" s="12" t="s">
        <v>3132</v>
      </c>
      <c r="Z1421" s="12" t="s">
        <v>27</v>
      </c>
    </row>
    <row r="1422" spans="1:26" x14ac:dyDescent="0.3">
      <c r="A1422" s="14" t="s">
        <v>3137</v>
      </c>
      <c r="B1422" s="15">
        <v>46014</v>
      </c>
      <c r="C1422" s="16" t="s">
        <v>2328</v>
      </c>
      <c r="D1422" s="16" t="str">
        <f>_xlfn.XLOOKUP(Sales_Transactions!$C1422,Customer!$A$2:$A$701,Customer!$B$2:$B$701,"Missing")</f>
        <v>Senthil Chandran</v>
      </c>
      <c r="E1422" s="38" t="str">
        <f>_xlfn.XLOOKUP(Table14[[#This Row],[Customer_ID]],Table10[Customer_ID],Table10[Membership],"Missing Membership")</f>
        <v>Gold</v>
      </c>
      <c r="F1422" s="14" t="s">
        <v>554</v>
      </c>
      <c r="G1422" s="16" t="str">
        <f>_xlfn.XLOOKUP(Sales_Transactions!$F1422,Products!$A$2:$A$151,Products!$B$2:$B$151,"missing product")</f>
        <v>Dove Shampoo 2kg</v>
      </c>
      <c r="H1422" s="16" t="str">
        <f>_xlfn.XLOOKUP(Sales_Transactions!$F1422,Table9[Product_ID],Table9[Category],"Missing Catogory")</f>
        <v>Personal Care</v>
      </c>
      <c r="I1422" s="16" t="s">
        <v>120</v>
      </c>
      <c r="J1422" s="16" t="str">
        <f>_xlfn.XLOOKUP(Sales_Transactions!$I1422,Store!$A$2:$A$181,Store!$B$2:$B$181,"Missing Store")</f>
        <v>FreshMart Tiruppur Plaza</v>
      </c>
      <c r="K1422" s="16" t="str">
        <f>_xlfn.XLOOKUP(Sales_Transactions!$I1422,Store!$A$2:$A$181,Store!$D$2:$D$181,"East")</f>
        <v>South</v>
      </c>
      <c r="L1422" s="16" t="s">
        <v>600</v>
      </c>
      <c r="M1422" s="16" t="s">
        <v>7268</v>
      </c>
      <c r="N1422" s="16" t="str">
        <f>_xlfn.XLOOKUP(Sales_Transactions!$L1422,Table12[Employee_ID],Table12[Department],"Missing Department")</f>
        <v>Sales</v>
      </c>
      <c r="O1422" s="16">
        <v>4</v>
      </c>
      <c r="P1422" s="17">
        <v>522.72</v>
      </c>
      <c r="Q1422" s="16">
        <v>0</v>
      </c>
      <c r="R1422" s="17">
        <v>0</v>
      </c>
      <c r="S1422" s="17">
        <v>2090.88</v>
      </c>
      <c r="T1422" s="17">
        <v>1462.28</v>
      </c>
      <c r="U1422" s="17">
        <v>628.6</v>
      </c>
      <c r="V1422" s="16" t="s">
        <v>68</v>
      </c>
      <c r="W1422" s="16" t="s">
        <v>345</v>
      </c>
      <c r="X1422" s="16" t="s">
        <v>25</v>
      </c>
      <c r="Y1422" s="16" t="s">
        <v>2674</v>
      </c>
      <c r="Z1422" s="16" t="s">
        <v>49</v>
      </c>
    </row>
    <row r="1423" spans="1:26" x14ac:dyDescent="0.3">
      <c r="A1423" s="10" t="s">
        <v>3142</v>
      </c>
      <c r="B1423" s="11">
        <v>45801</v>
      </c>
      <c r="C1423" s="12" t="s">
        <v>348</v>
      </c>
      <c r="D1423" s="12" t="str">
        <f>_xlfn.XLOOKUP(Sales_Transactions!$C1423,Customer!$A$2:$A$701,Customer!$B$2:$B$701,"Missing")</f>
        <v>Naveen Prabhu</v>
      </c>
      <c r="E1423" s="39" t="str">
        <f>_xlfn.XLOOKUP(Table14[[#This Row],[Customer_ID]],Table10[Customer_ID],Table10[Membership],"Missing Membership")</f>
        <v>Gold</v>
      </c>
      <c r="F1423" s="10" t="s">
        <v>811</v>
      </c>
      <c r="G1423" s="12" t="str">
        <f>_xlfn.XLOOKUP(Sales_Transactions!$F1423,Products!$A$2:$A$151,Products!$B$2:$B$151,"missing product")</f>
        <v>Lays Namkeen 2kg</v>
      </c>
      <c r="H1423" s="12" t="str">
        <f>_xlfn.XLOOKUP(Sales_Transactions!$F1423,Table9[Product_ID],Table9[Category],"Missing Catogory")</f>
        <v>Snacks</v>
      </c>
      <c r="I1423" s="12" t="s">
        <v>575</v>
      </c>
      <c r="J1423" s="12" t="str">
        <f>_xlfn.XLOOKUP(Sales_Transactions!$I1423,Store!$A$2:$A$181,Store!$B$2:$B$181,"Missing Store")</f>
        <v>FreshMart Ahmedabad Arcade</v>
      </c>
      <c r="K1423" s="12" t="str">
        <f>_xlfn.XLOOKUP(Sales_Transactions!$I1423,Store!$A$2:$A$181,Store!$D$2:$D$181,"East")</f>
        <v>West</v>
      </c>
      <c r="L1423" s="12" t="s">
        <v>576</v>
      </c>
      <c r="M1423" s="12" t="s">
        <v>6246</v>
      </c>
      <c r="N1423" s="12" t="str">
        <f>_xlfn.XLOOKUP(Sales_Transactions!$L1423,Table12[Employee_ID],Table12[Department],"Missing Department")</f>
        <v>Inventory</v>
      </c>
      <c r="O1423" s="12">
        <v>8</v>
      </c>
      <c r="P1423" s="13">
        <v>582.47</v>
      </c>
      <c r="Q1423" s="12">
        <v>0</v>
      </c>
      <c r="R1423" s="13">
        <v>0</v>
      </c>
      <c r="S1423" s="13">
        <v>5358.72</v>
      </c>
      <c r="T1423" s="13">
        <v>3033.52</v>
      </c>
      <c r="U1423" s="13">
        <v>2325.1999999999998</v>
      </c>
      <c r="V1423" s="12" t="s">
        <v>68</v>
      </c>
      <c r="W1423" s="12" t="s">
        <v>24</v>
      </c>
      <c r="X1423" s="12" t="s">
        <v>25</v>
      </c>
      <c r="Y1423" s="12" t="s">
        <v>3143</v>
      </c>
      <c r="Z1423" s="12" t="s">
        <v>27</v>
      </c>
    </row>
    <row r="1424" spans="1:26" x14ac:dyDescent="0.3">
      <c r="A1424" s="14" t="s">
        <v>3146</v>
      </c>
      <c r="B1424" s="15">
        <v>45838</v>
      </c>
      <c r="C1424" s="16" t="s">
        <v>2134</v>
      </c>
      <c r="D1424" s="16" t="str">
        <f>_xlfn.XLOOKUP(Sales_Transactions!$C1424,Customer!$A$2:$A$701,Customer!$B$2:$B$701,"Missing")</f>
        <v>Kavya Sharma</v>
      </c>
      <c r="E1424" s="38" t="str">
        <f>_xlfn.XLOOKUP(Table14[[#This Row],[Customer_ID]],Table10[Customer_ID],Table10[Membership],"Missing Membership")</f>
        <v>Gold</v>
      </c>
      <c r="F1424" s="14" t="s">
        <v>502</v>
      </c>
      <c r="G1424" s="16" t="str">
        <f>_xlfn.XLOOKUP(Sales_Transactions!$F1424,Products!$A$2:$A$151,Products!$B$2:$B$151,"missing product")</f>
        <v>Coca-Cola Coffee 500g</v>
      </c>
      <c r="H1424" s="16" t="str">
        <f>_xlfn.XLOOKUP(Sales_Transactions!$F1424,Table9[Product_ID],Table9[Category],"Missing Catogory")</f>
        <v>Beverages</v>
      </c>
      <c r="I1424" s="16" t="s">
        <v>1338</v>
      </c>
      <c r="J1424" s="16" t="str">
        <f>_xlfn.XLOOKUP(Sales_Transactions!$I1424,Store!$A$2:$A$181,Store!$B$2:$B$181,"Missing Store")</f>
        <v>FreshMart Mysuru Enclave</v>
      </c>
      <c r="K1424" s="16" t="str">
        <f>_xlfn.XLOOKUP(Sales_Transactions!$I1424,Store!$A$2:$A$181,Store!$D$2:$D$181,"East")</f>
        <v>South</v>
      </c>
      <c r="L1424" s="16" t="s">
        <v>1997</v>
      </c>
      <c r="M1424" s="16" t="s">
        <v>6247</v>
      </c>
      <c r="N1424" s="16" t="str">
        <f>_xlfn.XLOOKUP(Sales_Transactions!$L1424,Table12[Employee_ID],Table12[Department],"Missing Department")</f>
        <v>Billing</v>
      </c>
      <c r="O1424" s="16">
        <v>7</v>
      </c>
      <c r="P1424" s="17">
        <v>547.79999999999995</v>
      </c>
      <c r="Q1424" s="16">
        <v>0</v>
      </c>
      <c r="R1424" s="17">
        <v>0</v>
      </c>
      <c r="S1424" s="17">
        <v>3834.6</v>
      </c>
      <c r="T1424" s="17">
        <v>2728.6</v>
      </c>
      <c r="U1424" s="17">
        <v>1106</v>
      </c>
      <c r="V1424" s="16" t="s">
        <v>68</v>
      </c>
      <c r="W1424" s="16" t="s">
        <v>24</v>
      </c>
      <c r="X1424" s="16" t="s">
        <v>25</v>
      </c>
      <c r="Y1424" s="16" t="s">
        <v>34</v>
      </c>
      <c r="Z1424" s="16" t="s">
        <v>49</v>
      </c>
    </row>
    <row r="1425" spans="1:26" x14ac:dyDescent="0.3">
      <c r="A1425" s="10" t="s">
        <v>3147</v>
      </c>
      <c r="B1425" s="11">
        <v>45911</v>
      </c>
      <c r="C1425" s="12" t="s">
        <v>3148</v>
      </c>
      <c r="D1425" s="12" t="str">
        <f>_xlfn.XLOOKUP(Sales_Transactions!$C1425,Customer!$A$2:$A$701,Customer!$B$2:$B$701,"Missing")</f>
        <v>Prasath Chettiar</v>
      </c>
      <c r="E1425" s="39" t="str">
        <f>_xlfn.XLOOKUP(Table14[[#This Row],[Customer_ID]],Table10[Customer_ID],Table10[Membership],"Missing Membership")</f>
        <v>Gold</v>
      </c>
      <c r="F1425" s="10" t="s">
        <v>186</v>
      </c>
      <c r="G1425" s="12" t="str">
        <f>_xlfn.XLOOKUP(Sales_Transactions!$F1425,Products!$A$2:$A$151,Products!$B$2:$B$151,"missing product")</f>
        <v>Bisleri Soft Drinks 2kg</v>
      </c>
      <c r="H1425" s="12" t="str">
        <f>_xlfn.XLOOKUP(Sales_Transactions!$F1425,Table9[Product_ID],Table9[Category],"Missing Catogory")</f>
        <v>Beverages</v>
      </c>
      <c r="I1425" s="12" t="s">
        <v>973</v>
      </c>
      <c r="J1425" s="12" t="str">
        <f>_xlfn.XLOOKUP(Sales_Transactions!$I1425,Store!$A$2:$A$181,Store!$B$2:$B$181,"Missing Store")</f>
        <v>FreshMart Pune Junction</v>
      </c>
      <c r="K1425" s="12" t="str">
        <f>_xlfn.XLOOKUP(Sales_Transactions!$I1425,Store!$A$2:$A$181,Store!$D$2:$D$181,"East")</f>
        <v>West</v>
      </c>
      <c r="L1425" s="12" t="s">
        <v>974</v>
      </c>
      <c r="M1425" s="12" t="s">
        <v>6390</v>
      </c>
      <c r="N1425" s="12" t="str">
        <f>_xlfn.XLOOKUP(Sales_Transactions!$L1425,Table12[Employee_ID],Table12[Department],"Missing Department")</f>
        <v>Cashier</v>
      </c>
      <c r="O1425" s="12">
        <v>5</v>
      </c>
      <c r="P1425" s="13">
        <v>219.52</v>
      </c>
      <c r="Q1425" s="12">
        <v>10</v>
      </c>
      <c r="R1425" s="13">
        <v>109.76</v>
      </c>
      <c r="S1425" s="13">
        <v>987.84</v>
      </c>
      <c r="T1425" s="13">
        <v>885.15</v>
      </c>
      <c r="U1425" s="13">
        <v>102.69</v>
      </c>
      <c r="V1425" s="12" t="s">
        <v>68</v>
      </c>
      <c r="W1425" s="12" t="s">
        <v>24</v>
      </c>
      <c r="X1425" s="12" t="s">
        <v>25</v>
      </c>
      <c r="Y1425" s="12" t="s">
        <v>1036</v>
      </c>
      <c r="Z1425" s="12" t="s">
        <v>49</v>
      </c>
    </row>
    <row r="1426" spans="1:26" x14ac:dyDescent="0.3">
      <c r="A1426" s="14" t="s">
        <v>3153</v>
      </c>
      <c r="B1426" s="15">
        <v>45922</v>
      </c>
      <c r="C1426" s="16" t="s">
        <v>843</v>
      </c>
      <c r="D1426" s="16" t="str">
        <f>_xlfn.XLOOKUP(Sales_Transactions!$C1426,Customer!$A$2:$A$701,Customer!$B$2:$B$701,"Missing")</f>
        <v>Devi Pandian</v>
      </c>
      <c r="E1426" s="38" t="str">
        <f>_xlfn.XLOOKUP(Table14[[#This Row],[Customer_ID]],Table10[Customer_ID],Table10[Membership],"Missing Membership")</f>
        <v>Silver</v>
      </c>
      <c r="F1426" s="14" t="s">
        <v>59</v>
      </c>
      <c r="G1426" s="16" t="str">
        <f>_xlfn.XLOOKUP(Sales_Transactions!$F1426,Products!$A$2:$A$151,Products!$B$2:$B$151,"missing product")</f>
        <v>Nescafe Coffee Pack</v>
      </c>
      <c r="H1426" s="16" t="str">
        <f>_xlfn.XLOOKUP(Sales_Transactions!$F1426,Table9[Product_ID],Table9[Category],"Missing Catogory")</f>
        <v>Beverages</v>
      </c>
      <c r="I1426" s="16" t="s">
        <v>1680</v>
      </c>
      <c r="J1426" s="16" t="str">
        <f>_xlfn.XLOOKUP(Sales_Transactions!$I1426,Store!$A$2:$A$181,Store!$B$2:$B$181,"Missing Store")</f>
        <v>FreshMart Hyderabad Market</v>
      </c>
      <c r="K1426" s="16" t="str">
        <f>_xlfn.XLOOKUP(Sales_Transactions!$I1426,Store!$A$2:$A$181,Store!$D$2:$D$181,"East")</f>
        <v>South</v>
      </c>
      <c r="L1426" s="16" t="s">
        <v>1393</v>
      </c>
      <c r="M1426" s="16" t="s">
        <v>6267</v>
      </c>
      <c r="N1426" s="16" t="str">
        <f>_xlfn.XLOOKUP(Sales_Transactions!$L1426,Table12[Employee_ID],Table12[Department],"Missing Department")</f>
        <v>Sales</v>
      </c>
      <c r="O1426" s="16">
        <v>2</v>
      </c>
      <c r="P1426" s="17">
        <v>342.46</v>
      </c>
      <c r="Q1426" s="16">
        <v>0</v>
      </c>
      <c r="R1426" s="17">
        <v>0</v>
      </c>
      <c r="S1426" s="17">
        <v>684.92</v>
      </c>
      <c r="T1426" s="17">
        <v>543.55999999999995</v>
      </c>
      <c r="U1426" s="17">
        <v>141.36000000000001</v>
      </c>
      <c r="V1426" s="16" t="s">
        <v>68</v>
      </c>
      <c r="W1426" s="16" t="s">
        <v>24</v>
      </c>
      <c r="X1426" s="16" t="s">
        <v>33</v>
      </c>
      <c r="Y1426" s="16" t="s">
        <v>1259</v>
      </c>
      <c r="Z1426" s="16" t="s">
        <v>49</v>
      </c>
    </row>
    <row r="1427" spans="1:26" x14ac:dyDescent="0.3">
      <c r="A1427" s="10" t="s">
        <v>3163</v>
      </c>
      <c r="B1427" s="11">
        <v>46088</v>
      </c>
      <c r="C1427" s="12" t="s">
        <v>579</v>
      </c>
      <c r="D1427" s="12" t="str">
        <f>_xlfn.XLOOKUP(Sales_Transactions!$C1427,Customer!$A$2:$A$701,Customer!$B$2:$B$701,"Missing")</f>
        <v>Usha Raj</v>
      </c>
      <c r="E1427" s="39" t="str">
        <f>_xlfn.XLOOKUP(Table14[[#This Row],[Customer_ID]],Table10[Customer_ID],Table10[Membership],"Missing Membership")</f>
        <v>Gold</v>
      </c>
      <c r="F1427" s="10" t="s">
        <v>502</v>
      </c>
      <c r="G1427" s="12" t="str">
        <f>_xlfn.XLOOKUP(Sales_Transactions!$F1427,Products!$A$2:$A$151,Products!$B$2:$B$151,"missing product")</f>
        <v>Coca-Cola Coffee 500g</v>
      </c>
      <c r="H1427" s="12" t="str">
        <f>_xlfn.XLOOKUP(Sales_Transactions!$F1427,Table9[Product_ID],Table9[Category],"Missing Catogory")</f>
        <v>Beverages</v>
      </c>
      <c r="I1427" s="12" t="s">
        <v>1031</v>
      </c>
      <c r="J1427" s="12" t="str">
        <f>_xlfn.XLOOKUP(Sales_Transactions!$I1427,Store!$A$2:$A$181,Store!$B$2:$B$181,"Missing Store")</f>
        <v>FreshMart Bengaluru Enclave</v>
      </c>
      <c r="K1427" s="12" t="str">
        <f>_xlfn.XLOOKUP(Sales_Transactions!$I1427,Store!$A$2:$A$181,Store!$D$2:$D$181,"East")</f>
        <v>South</v>
      </c>
      <c r="L1427" s="12" t="s">
        <v>2308</v>
      </c>
      <c r="M1427" s="12" t="s">
        <v>6208</v>
      </c>
      <c r="N1427" s="12" t="str">
        <f>_xlfn.XLOOKUP(Sales_Transactions!$L1427,Table12[Employee_ID],Table12[Department],"Missing Department")</f>
        <v>Cashier</v>
      </c>
      <c r="O1427" s="12">
        <v>7</v>
      </c>
      <c r="P1427" s="13">
        <v>531.25</v>
      </c>
      <c r="Q1427" s="12">
        <v>15</v>
      </c>
      <c r="R1427" s="13">
        <v>557.80999999999995</v>
      </c>
      <c r="S1427" s="13">
        <v>3635.08</v>
      </c>
      <c r="T1427" s="13">
        <v>2728.6</v>
      </c>
      <c r="U1427" s="13">
        <v>906.48</v>
      </c>
      <c r="V1427" s="12" t="s">
        <v>68</v>
      </c>
      <c r="W1427" s="12" t="s">
        <v>345</v>
      </c>
      <c r="X1427" s="12" t="s">
        <v>25</v>
      </c>
      <c r="Y1427" s="12" t="s">
        <v>2228</v>
      </c>
      <c r="Z1427" s="12" t="s">
        <v>27</v>
      </c>
    </row>
    <row r="1428" spans="1:26" x14ac:dyDescent="0.3">
      <c r="A1428" s="14" t="s">
        <v>3164</v>
      </c>
      <c r="B1428" s="15">
        <v>46057</v>
      </c>
      <c r="C1428" s="16" t="s">
        <v>1099</v>
      </c>
      <c r="D1428" s="16" t="str">
        <f>_xlfn.XLOOKUP(Sales_Transactions!$C1428,Customer!$A$2:$A$701,Customer!$B$2:$B$701,"Missing")</f>
        <v>Pandi Nair</v>
      </c>
      <c r="E1428" s="38" t="str">
        <f>_xlfn.XLOOKUP(Table14[[#This Row],[Customer_ID]],Table10[Customer_ID],Table10[Membership],"Missing Membership")</f>
        <v>Gold</v>
      </c>
      <c r="F1428" s="14" t="s">
        <v>1188</v>
      </c>
      <c r="G1428" s="16" t="str">
        <f>_xlfn.XLOOKUP(Sales_Transactions!$F1428,Products!$A$2:$A$151,Products!$B$2:$B$151,"missing product")</f>
        <v>Aachi Ponni Rice 250ml</v>
      </c>
      <c r="H1428" s="16" t="str">
        <f>_xlfn.XLOOKUP(Sales_Transactions!$F1428,Table9[Product_ID],Table9[Category],"Missing Catogory")</f>
        <v>Rice</v>
      </c>
      <c r="I1428" s="16" t="s">
        <v>905</v>
      </c>
      <c r="J1428" s="16" t="str">
        <f>_xlfn.XLOOKUP(Sales_Transactions!$I1428,Store!$A$2:$A$181,Store!$B$2:$B$181,"Missing Store")</f>
        <v>FreshMart Madurai Circle</v>
      </c>
      <c r="K1428" s="16" t="str">
        <f>_xlfn.XLOOKUP(Sales_Transactions!$I1428,Store!$A$2:$A$181,Store!$D$2:$D$181,"East")</f>
        <v>South</v>
      </c>
      <c r="L1428" s="16" t="s">
        <v>906</v>
      </c>
      <c r="M1428" s="16" t="s">
        <v>6179</v>
      </c>
      <c r="N1428" s="16" t="str">
        <f>_xlfn.XLOOKUP(Sales_Transactions!$L1428,Table12[Employee_ID],Table12[Department],"Missing Department")</f>
        <v>Sales</v>
      </c>
      <c r="O1428" s="16">
        <v>6</v>
      </c>
      <c r="P1428" s="17">
        <v>197.97</v>
      </c>
      <c r="Q1428" s="16">
        <v>10</v>
      </c>
      <c r="R1428" s="17">
        <v>118.78</v>
      </c>
      <c r="S1428" s="17">
        <v>1069.04</v>
      </c>
      <c r="T1428" s="17">
        <v>949.68</v>
      </c>
      <c r="U1428" s="17">
        <v>119.36</v>
      </c>
      <c r="V1428" s="16" t="s">
        <v>68</v>
      </c>
      <c r="W1428" s="16" t="s">
        <v>24</v>
      </c>
      <c r="X1428" s="16" t="s">
        <v>25</v>
      </c>
      <c r="Y1428" s="16" t="s">
        <v>2579</v>
      </c>
      <c r="Z1428" s="16" t="s">
        <v>49</v>
      </c>
    </row>
    <row r="1429" spans="1:26" x14ac:dyDescent="0.3">
      <c r="A1429" s="10" t="s">
        <v>3167</v>
      </c>
      <c r="B1429" s="11">
        <v>46055</v>
      </c>
      <c r="C1429" s="12" t="s">
        <v>1549</v>
      </c>
      <c r="D1429" s="12" t="str">
        <f>_xlfn.XLOOKUP(Sales_Transactions!$C1429,Customer!$A$2:$A$701,Customer!$B$2:$B$701,"Missing")</f>
        <v>Deepak Pillai</v>
      </c>
      <c r="E1429" s="39" t="str">
        <f>_xlfn.XLOOKUP(Table14[[#This Row],[Customer_ID]],Table10[Customer_ID],Table10[Membership],"Missing Membership")</f>
        <v>Gold</v>
      </c>
      <c r="F1429" s="10" t="s">
        <v>431</v>
      </c>
      <c r="G1429" s="12" t="str">
        <f>_xlfn.XLOOKUP(Sales_Transactions!$F1429,Products!$A$2:$A$151,Products!$B$2:$B$151,"missing product")</f>
        <v>Organic Fresh Fresh Fruits 500g</v>
      </c>
      <c r="H1429" s="12" t="str">
        <f>_xlfn.XLOOKUP(Sales_Transactions!$F1429,Table9[Product_ID],Table9[Category],"Missing Catogory")</f>
        <v>Fruits</v>
      </c>
      <c r="I1429" s="12" t="s">
        <v>2607</v>
      </c>
      <c r="J1429" s="12" t="str">
        <f>_xlfn.XLOOKUP(Sales_Transactions!$I1429,Store!$A$2:$A$181,Store!$B$2:$B$181,"Missing Store")</f>
        <v>FreshMart Pune Complex</v>
      </c>
      <c r="K1429" s="12" t="str">
        <f>_xlfn.XLOOKUP(Sales_Transactions!$I1429,Store!$A$2:$A$181,Store!$D$2:$D$181,"East")</f>
        <v>West</v>
      </c>
      <c r="L1429" s="12" t="s">
        <v>2608</v>
      </c>
      <c r="M1429" s="12" t="s">
        <v>5750</v>
      </c>
      <c r="N1429" s="12" t="str">
        <f>_xlfn.XLOOKUP(Sales_Transactions!$L1429,Table12[Employee_ID],Table12[Department],"Missing Department")</f>
        <v>Sales</v>
      </c>
      <c r="O1429" s="12">
        <v>8</v>
      </c>
      <c r="P1429" s="13">
        <v>306.43</v>
      </c>
      <c r="Q1429" s="12">
        <v>0</v>
      </c>
      <c r="R1429" s="13">
        <v>0</v>
      </c>
      <c r="S1429" s="13">
        <v>2451.44</v>
      </c>
      <c r="T1429" s="13">
        <v>2011.36</v>
      </c>
      <c r="U1429" s="13">
        <v>440.08</v>
      </c>
      <c r="V1429" s="12" t="s">
        <v>68</v>
      </c>
      <c r="W1429" s="12" t="s">
        <v>24</v>
      </c>
      <c r="X1429" s="12" t="s">
        <v>25</v>
      </c>
      <c r="Y1429" s="12" t="s">
        <v>2192</v>
      </c>
      <c r="Z1429" s="12" t="s">
        <v>49</v>
      </c>
    </row>
    <row r="1430" spans="1:26" x14ac:dyDescent="0.3">
      <c r="A1430" s="14" t="s">
        <v>3169</v>
      </c>
      <c r="B1430" s="15">
        <v>45875</v>
      </c>
      <c r="C1430" s="16" t="s">
        <v>2368</v>
      </c>
      <c r="D1430" s="16" t="str">
        <f>_xlfn.XLOOKUP(Sales_Transactions!$C1430,Customer!$A$2:$A$701,Customer!$B$2:$B$701,"Missing")</f>
        <v>Hemalatha Mudaliar</v>
      </c>
      <c r="E1430" s="38" t="str">
        <f>_xlfn.XLOOKUP(Table14[[#This Row],[Customer_ID]],Table10[Customer_ID],Table10[Membership],"Missing Membership")</f>
        <v>Bronze</v>
      </c>
      <c r="F1430" s="14" t="s">
        <v>141</v>
      </c>
      <c r="G1430" s="16" t="str">
        <f>_xlfn.XLOOKUP(Sales_Transactions!$F1430,Products!$A$2:$A$151,Products!$B$2:$B$151,"missing product")</f>
        <v>Britannia Buns 2kg v2</v>
      </c>
      <c r="H1430" s="16" t="str">
        <f>_xlfn.XLOOKUP(Sales_Transactions!$F1430,Table9[Product_ID],Table9[Category],"Missing Catogory")</f>
        <v>Bakery</v>
      </c>
      <c r="I1430" s="16" t="s">
        <v>1402</v>
      </c>
      <c r="J1430" s="16" t="str">
        <f>_xlfn.XLOOKUP(Sales_Transactions!$I1430,Store!$A$2:$A$181,Store!$B$2:$B$181,"Missing Store")</f>
        <v>FreshMart Surat Hub</v>
      </c>
      <c r="K1430" s="16" t="str">
        <f>_xlfn.XLOOKUP(Sales_Transactions!$I1430,Store!$A$2:$A$181,Store!$D$2:$D$181,"East")</f>
        <v>West</v>
      </c>
      <c r="L1430" s="16" t="s">
        <v>1403</v>
      </c>
      <c r="M1430" s="16" t="s">
        <v>6174</v>
      </c>
      <c r="N1430" s="16" t="str">
        <f>_xlfn.XLOOKUP(Sales_Transactions!$L1430,Table12[Employee_ID],Table12[Department],"Missing Department")</f>
        <v>Store Manager</v>
      </c>
      <c r="O1430" s="16">
        <v>1</v>
      </c>
      <c r="P1430" s="17">
        <v>437.49</v>
      </c>
      <c r="Q1430" s="16">
        <v>15</v>
      </c>
      <c r="R1430" s="17">
        <v>65.62</v>
      </c>
      <c r="S1430" s="17">
        <v>371.87</v>
      </c>
      <c r="T1430" s="17">
        <v>265.44</v>
      </c>
      <c r="U1430" s="17">
        <v>106.43</v>
      </c>
      <c r="V1430" s="16" t="s">
        <v>68</v>
      </c>
      <c r="W1430" s="16" t="s">
        <v>345</v>
      </c>
      <c r="X1430" s="16" t="s">
        <v>25</v>
      </c>
      <c r="Y1430" s="16" t="s">
        <v>3170</v>
      </c>
      <c r="Z1430" s="16" t="s">
        <v>49</v>
      </c>
    </row>
    <row r="1431" spans="1:26" x14ac:dyDescent="0.3">
      <c r="A1431" s="10" t="s">
        <v>3175</v>
      </c>
      <c r="B1431" s="11">
        <v>46004</v>
      </c>
      <c r="C1431" s="12" t="s">
        <v>2231</v>
      </c>
      <c r="D1431" s="12" t="str">
        <f>_xlfn.XLOOKUP(Sales_Transactions!$C1431,Customer!$A$2:$A$701,Customer!$B$2:$B$701,"Missing")</f>
        <v>Gayathri Gounder</v>
      </c>
      <c r="E1431" s="39" t="str">
        <f>_xlfn.XLOOKUP(Table14[[#This Row],[Customer_ID]],Table10[Customer_ID],Table10[Membership],"Missing Membership")</f>
        <v>Gold</v>
      </c>
      <c r="F1431" s="10" t="s">
        <v>2666</v>
      </c>
      <c r="G1431" s="12" t="str">
        <f>_xlfn.XLOOKUP(Sales_Transactions!$F1431,Products!$A$2:$A$151,Products!$B$2:$B$151,"missing product")</f>
        <v>Aachi Whole Spices 200g</v>
      </c>
      <c r="H1431" s="12" t="str">
        <f>_xlfn.XLOOKUP(Sales_Transactions!$F1431,Table9[Product_ID],Table9[Category],"Missing Catogory")</f>
        <v>Masala</v>
      </c>
      <c r="I1431" s="12" t="s">
        <v>1816</v>
      </c>
      <c r="J1431" s="12" t="str">
        <f>_xlfn.XLOOKUP(Sales_Transactions!$I1431,Store!$A$2:$A$181,Store!$B$2:$B$181,"Missing Store")</f>
        <v>FreshMart Lucknow Junction</v>
      </c>
      <c r="K1431" s="12" t="str">
        <f>_xlfn.XLOOKUP(Sales_Transactions!$I1431,Store!$A$2:$A$181,Store!$D$2:$D$181,"East")</f>
        <v>North</v>
      </c>
      <c r="L1431" s="12" t="s">
        <v>22</v>
      </c>
      <c r="M1431" s="12" t="s">
        <v>6402</v>
      </c>
      <c r="N1431" s="12" t="str">
        <f>_xlfn.XLOOKUP(Sales_Transactions!$L1431,Table12[Employee_ID],Table12[Department],"Missing Department")</f>
        <v>Cashier</v>
      </c>
      <c r="O1431" s="12">
        <v>8</v>
      </c>
      <c r="P1431" s="13">
        <v>553.24</v>
      </c>
      <c r="Q1431" s="12">
        <v>10</v>
      </c>
      <c r="R1431" s="13">
        <v>442.59</v>
      </c>
      <c r="S1431" s="13">
        <v>4580.83</v>
      </c>
      <c r="T1431" s="13">
        <v>3183.36</v>
      </c>
      <c r="U1431" s="13">
        <v>1397.47</v>
      </c>
      <c r="V1431" s="12" t="s">
        <v>68</v>
      </c>
      <c r="W1431" s="12" t="s">
        <v>24</v>
      </c>
      <c r="X1431" s="12" t="s">
        <v>25</v>
      </c>
      <c r="Y1431" s="12" t="s">
        <v>56</v>
      </c>
      <c r="Z1431" s="12" t="s">
        <v>27</v>
      </c>
    </row>
    <row r="1432" spans="1:26" x14ac:dyDescent="0.3">
      <c r="A1432" s="14" t="s">
        <v>3191</v>
      </c>
      <c r="B1432" s="15">
        <v>45970</v>
      </c>
      <c r="C1432" s="16" t="s">
        <v>1487</v>
      </c>
      <c r="D1432" s="16" t="str">
        <f>_xlfn.XLOOKUP(Sales_Transactions!$C1432,Customer!$A$2:$A$701,Customer!$B$2:$B$701,"Missing")</f>
        <v>Meena Pillai</v>
      </c>
      <c r="E1432" s="38" t="str">
        <f>_xlfn.XLOOKUP(Table14[[#This Row],[Customer_ID]],Table10[Customer_ID],Table10[Membership],"Missing Membership")</f>
        <v>Silver</v>
      </c>
      <c r="F1432" s="14" t="s">
        <v>77</v>
      </c>
      <c r="G1432" s="16" t="str">
        <f>_xlfn.XLOOKUP(Sales_Transactions!$F1432,Products!$A$2:$A$151,Products!$B$2:$B$151,"missing product")</f>
        <v>India Gate Basmati Rice 250ml</v>
      </c>
      <c r="H1432" s="16" t="str">
        <f>_xlfn.XLOOKUP(Sales_Transactions!$F1432,Table9[Product_ID],Table9[Category],"Missing Catogory")</f>
        <v>Rice</v>
      </c>
      <c r="I1432" s="16" t="s">
        <v>905</v>
      </c>
      <c r="J1432" s="16" t="str">
        <f>_xlfn.XLOOKUP(Sales_Transactions!$I1432,Store!$A$2:$A$181,Store!$B$2:$B$181,"Missing Store")</f>
        <v>FreshMart Madurai Circle</v>
      </c>
      <c r="K1432" s="16" t="str">
        <f>_xlfn.XLOOKUP(Sales_Transactions!$I1432,Store!$A$2:$A$181,Store!$D$2:$D$181,"East")</f>
        <v>South</v>
      </c>
      <c r="L1432" s="16" t="s">
        <v>906</v>
      </c>
      <c r="M1432" s="16" t="s">
        <v>6179</v>
      </c>
      <c r="N1432" s="16" t="str">
        <f>_xlfn.XLOOKUP(Sales_Transactions!$L1432,Table12[Employee_ID],Table12[Department],"Missing Department")</f>
        <v>Sales</v>
      </c>
      <c r="O1432" s="16">
        <v>4</v>
      </c>
      <c r="P1432" s="17">
        <v>131.03</v>
      </c>
      <c r="Q1432" s="16">
        <v>0</v>
      </c>
      <c r="R1432" s="17">
        <v>0</v>
      </c>
      <c r="S1432" s="17">
        <v>602.74</v>
      </c>
      <c r="T1432" s="17">
        <v>469.08</v>
      </c>
      <c r="U1432" s="17">
        <v>133.66</v>
      </c>
      <c r="V1432" s="16" t="s">
        <v>68</v>
      </c>
      <c r="W1432" s="16" t="s">
        <v>24</v>
      </c>
      <c r="X1432" s="16" t="s">
        <v>25</v>
      </c>
      <c r="Y1432" s="16" t="s">
        <v>1554</v>
      </c>
      <c r="Z1432" s="16" t="s">
        <v>27</v>
      </c>
    </row>
    <row r="1433" spans="1:26" x14ac:dyDescent="0.3">
      <c r="A1433" s="10" t="s">
        <v>3210</v>
      </c>
      <c r="B1433" s="11">
        <v>45759</v>
      </c>
      <c r="C1433" s="12" t="s">
        <v>152</v>
      </c>
      <c r="D1433" s="12" t="str">
        <f>_xlfn.XLOOKUP(Sales_Transactions!$C1433,Customer!$A$2:$A$701,Customer!$B$2:$B$701,"Missing")</f>
        <v>Balamurugan Menon</v>
      </c>
      <c r="E1433" s="39" t="str">
        <f>_xlfn.XLOOKUP(Table14[[#This Row],[Customer_ID]],Table10[Customer_ID],Table10[Membership],"Missing Membership")</f>
        <v>Gold</v>
      </c>
      <c r="F1433" s="10" t="s">
        <v>1666</v>
      </c>
      <c r="G1433" s="12" t="str">
        <f>_xlfn.XLOOKUP(Sales_Transactions!$F1433,Products!$A$2:$A$151,Products!$B$2:$B$151,"missing product")</f>
        <v>Harpic Dishwash Combo</v>
      </c>
      <c r="H1433" s="12" t="str">
        <f>_xlfn.XLOOKUP(Sales_Transactions!$F1433,Table9[Product_ID],Table9[Category],"Missing Catogory")</f>
        <v>Cleaning</v>
      </c>
      <c r="I1433" s="12" t="s">
        <v>1619</v>
      </c>
      <c r="J1433" s="12" t="str">
        <f>_xlfn.XLOOKUP(Sales_Transactions!$I1433,Store!$A$2:$A$181,Store!$B$2:$B$181,"Missing Store")</f>
        <v>FreshMart Mysuru Plaza</v>
      </c>
      <c r="K1433" s="12" t="str">
        <f>_xlfn.XLOOKUP(Sales_Transactions!$I1433,Store!$A$2:$A$181,Store!$D$2:$D$181,"East")</f>
        <v>South</v>
      </c>
      <c r="L1433" s="12" t="s">
        <v>1620</v>
      </c>
      <c r="M1433" s="12" t="s">
        <v>5865</v>
      </c>
      <c r="N1433" s="12" t="str">
        <f>_xlfn.XLOOKUP(Sales_Transactions!$L1433,Table12[Employee_ID],Table12[Department],"Missing Department")</f>
        <v>Inventory</v>
      </c>
      <c r="O1433" s="12">
        <v>3</v>
      </c>
      <c r="P1433" s="13">
        <v>248.4</v>
      </c>
      <c r="Q1433" s="12">
        <v>0</v>
      </c>
      <c r="R1433" s="13">
        <v>0</v>
      </c>
      <c r="S1433" s="13">
        <v>856.98</v>
      </c>
      <c r="T1433" s="13">
        <v>558.12</v>
      </c>
      <c r="U1433" s="13">
        <v>298.86</v>
      </c>
      <c r="V1433" s="12" t="s">
        <v>68</v>
      </c>
      <c r="W1433" s="12" t="s">
        <v>24</v>
      </c>
      <c r="X1433" s="12" t="s">
        <v>55</v>
      </c>
      <c r="Y1433" s="12" t="s">
        <v>194</v>
      </c>
      <c r="Z1433" s="12" t="s">
        <v>27</v>
      </c>
    </row>
    <row r="1434" spans="1:26" x14ac:dyDescent="0.3">
      <c r="A1434" s="14" t="s">
        <v>3215</v>
      </c>
      <c r="B1434" s="15">
        <v>45997</v>
      </c>
      <c r="C1434" s="16" t="s">
        <v>1530</v>
      </c>
      <c r="D1434" s="16" t="str">
        <f>_xlfn.XLOOKUP(Sales_Transactions!$C1434,Customer!$A$2:$A$701,Customer!$B$2:$B$701,"Missing")</f>
        <v>Anjali Menon</v>
      </c>
      <c r="E1434" s="38" t="str">
        <f>_xlfn.XLOOKUP(Table14[[#This Row],[Customer_ID]],Table10[Customer_ID],Table10[Membership],"Missing Membership")</f>
        <v>Gold</v>
      </c>
      <c r="F1434" s="14" t="s">
        <v>214</v>
      </c>
      <c r="G1434" s="16" t="str">
        <f>_xlfn.XLOOKUP(Sales_Transactions!$F1434,Products!$A$2:$A$151,Products!$B$2:$B$151,"missing product")</f>
        <v>Cadbury Biscuits 250ml</v>
      </c>
      <c r="H1434" s="16" t="str">
        <f>_xlfn.XLOOKUP(Sales_Transactions!$F1434,Table9[Product_ID],Table9[Category],"Missing Catogory")</f>
        <v>Snacks</v>
      </c>
      <c r="I1434" s="16" t="s">
        <v>807</v>
      </c>
      <c r="J1434" s="16" t="str">
        <f>_xlfn.XLOOKUP(Sales_Transactions!$I1434,Store!$A$2:$A$181,Store!$B$2:$B$181,"Missing Store")</f>
        <v>FreshMart Mysuru Towers</v>
      </c>
      <c r="K1434" s="16" t="str">
        <f>_xlfn.XLOOKUP(Sales_Transactions!$I1434,Store!$A$2:$A$181,Store!$D$2:$D$181,"East")</f>
        <v>South</v>
      </c>
      <c r="L1434" s="16" t="s">
        <v>396</v>
      </c>
      <c r="M1434" s="16" t="s">
        <v>6228</v>
      </c>
      <c r="N1434" s="16" t="str">
        <f>_xlfn.XLOOKUP(Sales_Transactions!$L1434,Table12[Employee_ID],Table12[Department],"Missing Department")</f>
        <v>Cashier</v>
      </c>
      <c r="O1434" s="16">
        <v>4</v>
      </c>
      <c r="P1434" s="17">
        <v>148.03</v>
      </c>
      <c r="Q1434" s="16">
        <v>0</v>
      </c>
      <c r="R1434" s="17">
        <v>0</v>
      </c>
      <c r="S1434" s="17">
        <v>680.94</v>
      </c>
      <c r="T1434" s="17">
        <v>451.2</v>
      </c>
      <c r="U1434" s="17">
        <v>229.74</v>
      </c>
      <c r="V1434" s="16" t="s">
        <v>68</v>
      </c>
      <c r="W1434" s="16" t="s">
        <v>24</v>
      </c>
      <c r="X1434" s="16" t="s">
        <v>25</v>
      </c>
      <c r="Y1434" s="16" t="s">
        <v>607</v>
      </c>
      <c r="Z1434" s="16" t="s">
        <v>27</v>
      </c>
    </row>
    <row r="1435" spans="1:26" x14ac:dyDescent="0.3">
      <c r="A1435" s="10" t="s">
        <v>3221</v>
      </c>
      <c r="B1435" s="11">
        <v>45764</v>
      </c>
      <c r="C1435" s="12" t="s">
        <v>3222</v>
      </c>
      <c r="D1435" s="12" t="str">
        <f>_xlfn.XLOOKUP(Sales_Transactions!$C1435,Customer!$A$2:$A$701,Customer!$B$2:$B$701,"Missing")</f>
        <v>Yamuna Mudaliar</v>
      </c>
      <c r="E1435" s="39" t="str">
        <f>_xlfn.XLOOKUP(Table14[[#This Row],[Customer_ID]],Table10[Customer_ID],Table10[Membership],"Missing Membership")</f>
        <v>Silver</v>
      </c>
      <c r="F1435" s="10" t="s">
        <v>610</v>
      </c>
      <c r="G1435" s="12" t="str">
        <f>_xlfn.XLOOKUP(Sales_Transactions!$F1435,Products!$A$2:$A$151,Products!$B$2:$B$151,"missing product")</f>
        <v>Himalaya Skin Care 1L</v>
      </c>
      <c r="H1435" s="12" t="str">
        <f>_xlfn.XLOOKUP(Sales_Transactions!$F1435,Table9[Product_ID],Table9[Category],"Missing Catogory")</f>
        <v>Personal Care</v>
      </c>
      <c r="I1435" s="12" t="s">
        <v>807</v>
      </c>
      <c r="J1435" s="12" t="str">
        <f>_xlfn.XLOOKUP(Sales_Transactions!$I1435,Store!$A$2:$A$181,Store!$B$2:$B$181,"Missing Store")</f>
        <v>FreshMart Mysuru Towers</v>
      </c>
      <c r="K1435" s="12" t="str">
        <f>_xlfn.XLOOKUP(Sales_Transactions!$I1435,Store!$A$2:$A$181,Store!$D$2:$D$181,"East")</f>
        <v>South</v>
      </c>
      <c r="L1435" s="12" t="s">
        <v>872</v>
      </c>
      <c r="M1435" s="12" t="s">
        <v>5675</v>
      </c>
      <c r="N1435" s="12" t="str">
        <f>_xlfn.XLOOKUP(Sales_Transactions!$L1435,Table12[Employee_ID],Table12[Department],"Missing Department")</f>
        <v>Cashier</v>
      </c>
      <c r="O1435" s="12">
        <v>1</v>
      </c>
      <c r="P1435" s="13">
        <v>339.13</v>
      </c>
      <c r="Q1435" s="12">
        <v>20</v>
      </c>
      <c r="R1435" s="13">
        <v>67.83</v>
      </c>
      <c r="S1435" s="13">
        <v>271.3</v>
      </c>
      <c r="T1435" s="13">
        <v>250.68</v>
      </c>
      <c r="U1435" s="13">
        <v>20.62</v>
      </c>
      <c r="V1435" s="12" t="s">
        <v>68</v>
      </c>
      <c r="W1435" s="12" t="s">
        <v>24</v>
      </c>
      <c r="X1435" s="12" t="s">
        <v>25</v>
      </c>
      <c r="Y1435" s="12" t="s">
        <v>980</v>
      </c>
      <c r="Z1435" s="12" t="s">
        <v>49</v>
      </c>
    </row>
    <row r="1436" spans="1:26" x14ac:dyDescent="0.3">
      <c r="A1436" s="14" t="s">
        <v>3234</v>
      </c>
      <c r="B1436" s="15">
        <v>46009</v>
      </c>
      <c r="C1436" s="16" t="s">
        <v>1465</v>
      </c>
      <c r="D1436" s="16" t="str">
        <f>_xlfn.XLOOKUP(Sales_Transactions!$C1436,Customer!$A$2:$A$701,Customer!$B$2:$B$701,"Missing")</f>
        <v>Devi Gounder</v>
      </c>
      <c r="E1436" s="38" t="str">
        <f>_xlfn.XLOOKUP(Table14[[#This Row],[Customer_ID]],Table10[Customer_ID],Table10[Membership],"Missing Membership")</f>
        <v>Silver</v>
      </c>
      <c r="F1436" s="14" t="s">
        <v>59</v>
      </c>
      <c r="G1436" s="16" t="str">
        <f>_xlfn.XLOOKUP(Sales_Transactions!$F1436,Products!$A$2:$A$151,Products!$B$2:$B$151,"missing product")</f>
        <v>Nescafe Coffee Pack</v>
      </c>
      <c r="H1436" s="16" t="str">
        <f>_xlfn.XLOOKUP(Sales_Transactions!$F1436,Table9[Product_ID],Table9[Category],"Missing Catogory")</f>
        <v>Beverages</v>
      </c>
      <c r="I1436" s="16" t="s">
        <v>708</v>
      </c>
      <c r="J1436" s="16" t="str">
        <f>_xlfn.XLOOKUP(Sales_Transactions!$I1436,Store!$A$2:$A$181,Store!$B$2:$B$181,"Missing Store")</f>
        <v>FreshMart Surat Crossing</v>
      </c>
      <c r="K1436" s="16" t="str">
        <f>_xlfn.XLOOKUP(Sales_Transactions!$I1436,Store!$A$2:$A$181,Store!$D$2:$D$181,"East")</f>
        <v>West</v>
      </c>
      <c r="L1436" s="16" t="s">
        <v>709</v>
      </c>
      <c r="M1436" s="16" t="s">
        <v>6245</v>
      </c>
      <c r="N1436" s="16" t="str">
        <f>_xlfn.XLOOKUP(Sales_Transactions!$L1436,Table12[Employee_ID],Table12[Department],"Missing Department")</f>
        <v>Cashier</v>
      </c>
      <c r="O1436" s="16">
        <v>4</v>
      </c>
      <c r="P1436" s="17">
        <v>342.46</v>
      </c>
      <c r="Q1436" s="16">
        <v>10</v>
      </c>
      <c r="R1436" s="17">
        <v>136.97999999999999</v>
      </c>
      <c r="S1436" s="17">
        <v>1232.8599999999999</v>
      </c>
      <c r="T1436" s="17">
        <v>1087.1199999999999</v>
      </c>
      <c r="U1436" s="17">
        <v>145.74</v>
      </c>
      <c r="V1436" s="16" t="s">
        <v>68</v>
      </c>
      <c r="W1436" s="16" t="s">
        <v>24</v>
      </c>
      <c r="X1436" s="16" t="s">
        <v>33</v>
      </c>
      <c r="Y1436" s="16" t="s">
        <v>2249</v>
      </c>
      <c r="Z1436" s="16" t="s">
        <v>49</v>
      </c>
    </row>
    <row r="1437" spans="1:26" x14ac:dyDescent="0.3">
      <c r="A1437" s="10" t="s">
        <v>3243</v>
      </c>
      <c r="B1437" s="11">
        <v>46110</v>
      </c>
      <c r="C1437" s="12" t="s">
        <v>29</v>
      </c>
      <c r="D1437" s="12" t="str">
        <f>_xlfn.XLOOKUP(Sales_Transactions!$C1437,Customer!$A$2:$A$701,Customer!$B$2:$B$701,"Missing")</f>
        <v>Hariharan Menon</v>
      </c>
      <c r="E1437" s="39" t="str">
        <f>_xlfn.XLOOKUP(Table14[[#This Row],[Customer_ID]],Table10[Customer_ID],Table10[Membership],"Missing Membership")</f>
        <v>Bronze</v>
      </c>
      <c r="F1437" s="10" t="s">
        <v>793</v>
      </c>
      <c r="G1437" s="12" t="str">
        <f>_xlfn.XLOOKUP(Sales_Transactions!$F1437,Products!$A$2:$A$151,Products!$B$2:$B$151,"missing product")</f>
        <v>Vim Toilet Cleaner 200g</v>
      </c>
      <c r="H1437" s="12" t="str">
        <f>_xlfn.XLOOKUP(Sales_Transactions!$F1437,Table9[Product_ID],Table9[Category],"Missing Catogory")</f>
        <v>Cleaning</v>
      </c>
      <c r="I1437" s="12" t="s">
        <v>400</v>
      </c>
      <c r="J1437" s="12" t="str">
        <f>_xlfn.XLOOKUP(Sales_Transactions!$I1437,Store!$A$2:$A$181,Store!$B$2:$B$181,"Missing Store")</f>
        <v>FreshMart Chennai Junction</v>
      </c>
      <c r="K1437" s="12" t="str">
        <f>_xlfn.XLOOKUP(Sales_Transactions!$I1437,Store!$A$2:$A$181,Store!$D$2:$D$181,"East")</f>
        <v>South</v>
      </c>
      <c r="L1437" s="12" t="s">
        <v>1222</v>
      </c>
      <c r="M1437" s="12" t="s">
        <v>6253</v>
      </c>
      <c r="N1437" s="12" t="str">
        <f>_xlfn.XLOOKUP(Sales_Transactions!$L1437,Table12[Employee_ID],Table12[Department],"Missing Department")</f>
        <v>Cashier</v>
      </c>
      <c r="O1437" s="12">
        <v>3</v>
      </c>
      <c r="P1437" s="13">
        <v>171.25</v>
      </c>
      <c r="Q1437" s="12">
        <v>10</v>
      </c>
      <c r="R1437" s="13">
        <v>51.38</v>
      </c>
      <c r="S1437" s="13">
        <v>531.73</v>
      </c>
      <c r="T1437" s="13">
        <v>372.99</v>
      </c>
      <c r="U1437" s="13">
        <v>158.74</v>
      </c>
      <c r="V1437" s="12" t="s">
        <v>68</v>
      </c>
      <c r="W1437" s="12" t="s">
        <v>24</v>
      </c>
      <c r="X1437" s="12" t="s">
        <v>25</v>
      </c>
      <c r="Y1437" s="12" t="s">
        <v>2830</v>
      </c>
      <c r="Z1437" s="12" t="s">
        <v>27</v>
      </c>
    </row>
    <row r="1438" spans="1:26" x14ac:dyDescent="0.3">
      <c r="A1438" s="14" t="s">
        <v>3244</v>
      </c>
      <c r="B1438" s="15">
        <v>45864</v>
      </c>
      <c r="C1438" s="16" t="s">
        <v>443</v>
      </c>
      <c r="D1438" s="16" t="str">
        <f>_xlfn.XLOOKUP(Sales_Transactions!$C1438,Customer!$A$2:$A$701,Customer!$B$2:$B$701,"Missing")</f>
        <v>Bharath Balan</v>
      </c>
      <c r="E1438" s="38" t="str">
        <f>_xlfn.XLOOKUP(Table14[[#This Row],[Customer_ID]],Table10[Customer_ID],Table10[Membership],"Missing Membership")</f>
        <v>Gold</v>
      </c>
      <c r="F1438" s="14" t="s">
        <v>2765</v>
      </c>
      <c r="G1438" s="16" t="str">
        <f>_xlfn.XLOOKUP(Sales_Transactions!$F1438,Products!$A$2:$A$151,Products!$B$2:$B$151,"missing product")</f>
        <v>Harpic Dishwash 2kg</v>
      </c>
      <c r="H1438" s="16" t="str">
        <f>_xlfn.XLOOKUP(Sales_Transactions!$F1438,Table9[Product_ID],Table9[Category],"Missing Catogory")</f>
        <v>Cleaning</v>
      </c>
      <c r="I1438" s="16" t="s">
        <v>1384</v>
      </c>
      <c r="J1438" s="16" t="str">
        <f>_xlfn.XLOOKUP(Sales_Transactions!$I1438,Store!$A$2:$A$181,Store!$B$2:$B$181,"Missing Store")</f>
        <v>FreshMart Guwahati Colony</v>
      </c>
      <c r="K1438" s="16" t="str">
        <f>_xlfn.XLOOKUP(Sales_Transactions!$I1438,Store!$A$2:$A$181,Store!$D$2:$D$181,"East")</f>
        <v>East</v>
      </c>
      <c r="L1438" s="16" t="s">
        <v>1385</v>
      </c>
      <c r="M1438" s="16" t="s">
        <v>6206</v>
      </c>
      <c r="N1438" s="16" t="str">
        <f>_xlfn.XLOOKUP(Sales_Transactions!$L1438,Table12[Employee_ID],Table12[Department],"Missing Department")</f>
        <v>HR</v>
      </c>
      <c r="O1438" s="16">
        <v>5</v>
      </c>
      <c r="P1438" s="17">
        <v>421.67</v>
      </c>
      <c r="Q1438" s="16">
        <v>0</v>
      </c>
      <c r="R1438" s="17">
        <v>0</v>
      </c>
      <c r="S1438" s="17">
        <v>2424.6</v>
      </c>
      <c r="T1438" s="17">
        <v>1414.95</v>
      </c>
      <c r="U1438" s="17">
        <v>1009.65</v>
      </c>
      <c r="V1438" s="16" t="s">
        <v>68</v>
      </c>
      <c r="W1438" s="16" t="s">
        <v>24</v>
      </c>
      <c r="X1438" s="16" t="s">
        <v>25</v>
      </c>
      <c r="Y1438" s="16" t="s">
        <v>3245</v>
      </c>
      <c r="Z1438" s="16" t="s">
        <v>27</v>
      </c>
    </row>
    <row r="1439" spans="1:26" x14ac:dyDescent="0.3">
      <c r="A1439" s="10" t="s">
        <v>3249</v>
      </c>
      <c r="B1439" s="11">
        <v>45780</v>
      </c>
      <c r="C1439" s="12" t="s">
        <v>2202</v>
      </c>
      <c r="D1439" s="12" t="str">
        <f>_xlfn.XLOOKUP(Sales_Transactions!$C1439,Customer!$A$2:$A$701,Customer!$B$2:$B$701,"Missing")</f>
        <v>Missing Customer Name</v>
      </c>
      <c r="E1439" s="39" t="str">
        <f>_xlfn.XLOOKUP(Table14[[#This Row],[Customer_ID]],Table10[Customer_ID],Table10[Membership],"Missing Membership")</f>
        <v>Gold</v>
      </c>
      <c r="F1439" s="10" t="s">
        <v>214</v>
      </c>
      <c r="G1439" s="12" t="str">
        <f>_xlfn.XLOOKUP(Sales_Transactions!$F1439,Products!$A$2:$A$151,Products!$B$2:$B$151,"missing product")</f>
        <v>Cadbury Biscuits 250ml</v>
      </c>
      <c r="H1439" s="12" t="str">
        <f>_xlfn.XLOOKUP(Sales_Transactions!$F1439,Table9[Product_ID],Table9[Category],"Missing Catogory")</f>
        <v>Snacks</v>
      </c>
      <c r="I1439" s="12" t="s">
        <v>1246</v>
      </c>
      <c r="J1439" s="12" t="str">
        <f>_xlfn.XLOOKUP(Sales_Transactions!$I1439,Store!$A$2:$A$181,Store!$B$2:$B$181,"Missing Store")</f>
        <v>FreshMart Bengaluru Junction</v>
      </c>
      <c r="K1439" s="12" t="str">
        <f>_xlfn.XLOOKUP(Sales_Transactions!$I1439,Store!$A$2:$A$181,Store!$D$2:$D$181,"East")</f>
        <v>South</v>
      </c>
      <c r="L1439" s="12" t="s">
        <v>1247</v>
      </c>
      <c r="M1439" s="12" t="s">
        <v>5199</v>
      </c>
      <c r="N1439" s="12" t="str">
        <f>_xlfn.XLOOKUP(Sales_Transactions!$L1439,Table12[Employee_ID],Table12[Department],"Missing Department")</f>
        <v>Sales</v>
      </c>
      <c r="O1439" s="12">
        <v>7</v>
      </c>
      <c r="P1439" s="13">
        <v>166.6</v>
      </c>
      <c r="Q1439" s="12">
        <v>0</v>
      </c>
      <c r="R1439" s="13">
        <v>0</v>
      </c>
      <c r="S1439" s="13">
        <v>1341.13</v>
      </c>
      <c r="T1439" s="13">
        <v>789.6</v>
      </c>
      <c r="U1439" s="13">
        <v>551.53</v>
      </c>
      <c r="V1439" s="12" t="s">
        <v>68</v>
      </c>
      <c r="W1439" s="12" t="s">
        <v>24</v>
      </c>
      <c r="X1439" s="12" t="s">
        <v>55</v>
      </c>
      <c r="Y1439" s="12" t="s">
        <v>1681</v>
      </c>
      <c r="Z1439" s="12" t="s">
        <v>27</v>
      </c>
    </row>
    <row r="1440" spans="1:26" x14ac:dyDescent="0.3">
      <c r="A1440" s="14" t="s">
        <v>3261</v>
      </c>
      <c r="B1440" s="15">
        <v>46045</v>
      </c>
      <c r="C1440" s="16" t="s">
        <v>2774</v>
      </c>
      <c r="D1440" s="16" t="str">
        <f>_xlfn.XLOOKUP(Sales_Transactions!$C1440,Customer!$A$2:$A$701,Customer!$B$2:$B$701,"Missing")</f>
        <v>Yazhini Reddy</v>
      </c>
      <c r="E1440" s="38" t="str">
        <f>_xlfn.XLOOKUP(Table14[[#This Row],[Customer_ID]],Table10[Customer_ID],Table10[Membership],"Missing Membership")</f>
        <v>Bronze</v>
      </c>
      <c r="F1440" s="14" t="s">
        <v>855</v>
      </c>
      <c r="G1440" s="16" t="str">
        <f>_xlfn.XLOOKUP(Sales_Transactions!$F1440,Products!$A$2:$A$151,Products!$B$2:$B$151,"missing product")</f>
        <v>Vim Kitchenware 1kg</v>
      </c>
      <c r="H1440" s="16" t="str">
        <f>_xlfn.XLOOKUP(Sales_Transactions!$F1440,Table9[Product_ID],Table9[Category],"Missing Catogory")</f>
        <v>Household</v>
      </c>
      <c r="I1440" s="16" t="s">
        <v>2607</v>
      </c>
      <c r="J1440" s="16" t="str">
        <f>_xlfn.XLOOKUP(Sales_Transactions!$I1440,Store!$A$2:$A$181,Store!$B$2:$B$181,"Missing Store")</f>
        <v>FreshMart Pune Complex</v>
      </c>
      <c r="K1440" s="16" t="str">
        <f>_xlfn.XLOOKUP(Sales_Transactions!$I1440,Store!$A$2:$A$181,Store!$D$2:$D$181,"East")</f>
        <v>West</v>
      </c>
      <c r="L1440" s="16" t="s">
        <v>2608</v>
      </c>
      <c r="M1440" s="16" t="s">
        <v>5750</v>
      </c>
      <c r="N1440" s="16" t="str">
        <f>_xlfn.XLOOKUP(Sales_Transactions!$L1440,Table12[Employee_ID],Table12[Department],"Missing Department")</f>
        <v>Sales</v>
      </c>
      <c r="O1440" s="16">
        <v>3</v>
      </c>
      <c r="P1440" s="17">
        <v>275.70999999999998</v>
      </c>
      <c r="Q1440" s="16">
        <v>20</v>
      </c>
      <c r="R1440" s="17">
        <v>165.43</v>
      </c>
      <c r="S1440" s="17">
        <v>661.7</v>
      </c>
      <c r="T1440" s="17">
        <v>618.9</v>
      </c>
      <c r="U1440" s="17">
        <v>42.8</v>
      </c>
      <c r="V1440" s="16" t="s">
        <v>68</v>
      </c>
      <c r="W1440" s="16" t="s">
        <v>24</v>
      </c>
      <c r="X1440" s="16" t="s">
        <v>25</v>
      </c>
      <c r="Y1440" s="16" t="s">
        <v>1114</v>
      </c>
      <c r="Z1440" s="16" t="s">
        <v>49</v>
      </c>
    </row>
    <row r="1441" spans="1:26" x14ac:dyDescent="0.3">
      <c r="A1441" s="10" t="s">
        <v>3275</v>
      </c>
      <c r="B1441" s="11">
        <v>45888</v>
      </c>
      <c r="C1441" s="12" t="s">
        <v>1941</v>
      </c>
      <c r="D1441" s="12" t="str">
        <f>_xlfn.XLOOKUP(Sales_Transactions!$C1441,Customer!$A$2:$A$701,Customer!$B$2:$B$701,"Missing")</f>
        <v>Kamala Naidu</v>
      </c>
      <c r="E1441" s="39" t="str">
        <f>_xlfn.XLOOKUP(Table14[[#This Row],[Customer_ID]],Table10[Customer_ID],Table10[Membership],"Missing Membership")</f>
        <v>Gold</v>
      </c>
      <c r="F1441" s="10" t="s">
        <v>431</v>
      </c>
      <c r="G1441" s="12" t="str">
        <f>_xlfn.XLOOKUP(Sales_Transactions!$F1441,Products!$A$2:$A$151,Products!$B$2:$B$151,"missing product")</f>
        <v>Organic Fresh Fresh Fruits 500g</v>
      </c>
      <c r="H1441" s="12" t="str">
        <f>_xlfn.XLOOKUP(Sales_Transactions!$F1441,Table9[Product_ID],Table9[Category],"Missing Catogory")</f>
        <v>Fruits</v>
      </c>
      <c r="I1441" s="12" t="s">
        <v>1109</v>
      </c>
      <c r="J1441" s="12" t="str">
        <f>_xlfn.XLOOKUP(Sales_Transactions!$I1441,Store!$A$2:$A$181,Store!$B$2:$B$181,"Missing Store")</f>
        <v>FreshMart Tiruppur Colony</v>
      </c>
      <c r="K1441" s="12" t="str">
        <f>_xlfn.XLOOKUP(Sales_Transactions!$I1441,Store!$A$2:$A$181,Store!$D$2:$D$181,"East")</f>
        <v>South</v>
      </c>
      <c r="L1441" s="12" t="s">
        <v>2023</v>
      </c>
      <c r="M1441" s="12" t="s">
        <v>6395</v>
      </c>
      <c r="N1441" s="12" t="str">
        <f>_xlfn.XLOOKUP(Sales_Transactions!$L1441,Table12[Employee_ID],Table12[Department],"Missing Department")</f>
        <v>Cashier</v>
      </c>
      <c r="O1441" s="12">
        <v>4</v>
      </c>
      <c r="P1441" s="13">
        <v>330.3</v>
      </c>
      <c r="Q1441" s="12">
        <v>0</v>
      </c>
      <c r="R1441" s="13">
        <v>0</v>
      </c>
      <c r="S1441" s="13">
        <v>1321.2</v>
      </c>
      <c r="T1441" s="13">
        <v>1005.68</v>
      </c>
      <c r="U1441" s="13">
        <v>315.52</v>
      </c>
      <c r="V1441" s="12" t="s">
        <v>68</v>
      </c>
      <c r="W1441" s="12" t="s">
        <v>24</v>
      </c>
      <c r="X1441" s="12" t="s">
        <v>55</v>
      </c>
      <c r="Y1441" s="12" t="s">
        <v>3276</v>
      </c>
      <c r="Z1441" s="12" t="s">
        <v>49</v>
      </c>
    </row>
    <row r="1442" spans="1:26" x14ac:dyDescent="0.3">
      <c r="A1442" s="14" t="s">
        <v>3277</v>
      </c>
      <c r="B1442" s="15">
        <v>45920</v>
      </c>
      <c r="C1442" s="16" t="s">
        <v>3278</v>
      </c>
      <c r="D1442" s="16" t="str">
        <f>_xlfn.XLOOKUP(Sales_Transactions!$C1442,Customer!$A$2:$A$701,Customer!$B$2:$B$701,"Missing")</f>
        <v>Prasath Varma</v>
      </c>
      <c r="E1442" s="38" t="str">
        <f>_xlfn.XLOOKUP(Table14[[#This Row],[Customer_ID]],Table10[Customer_ID],Table10[Membership],"Missing Membership")</f>
        <v>Silver</v>
      </c>
      <c r="F1442" s="14" t="s">
        <v>197</v>
      </c>
      <c r="G1442" s="16" t="str">
        <f>_xlfn.XLOOKUP(Sales_Transactions!$F1442,Products!$A$2:$A$151,Products!$B$2:$B$151,"missing product")</f>
        <v>Gold Winner Coconut Oil 2kg</v>
      </c>
      <c r="H1442" s="16" t="str">
        <f>_xlfn.XLOOKUP(Sales_Transactions!$F1442,Table9[Product_ID],Table9[Category],"Missing Catogory")</f>
        <v>Oil</v>
      </c>
      <c r="I1442" s="16" t="s">
        <v>807</v>
      </c>
      <c r="J1442" s="16" t="str">
        <f>_xlfn.XLOOKUP(Sales_Transactions!$I1442,Store!$A$2:$A$181,Store!$B$2:$B$181,"Missing Store")</f>
        <v>FreshMart Mysuru Towers</v>
      </c>
      <c r="K1442" s="16" t="str">
        <f>_xlfn.XLOOKUP(Sales_Transactions!$I1442,Store!$A$2:$A$181,Store!$D$2:$D$181,"East")</f>
        <v>South</v>
      </c>
      <c r="L1442" s="16" t="s">
        <v>227</v>
      </c>
      <c r="M1442" s="16" t="s">
        <v>6353</v>
      </c>
      <c r="N1442" s="16" t="str">
        <f>_xlfn.XLOOKUP(Sales_Transactions!$L1442,Table12[Employee_ID],Table12[Department],"Missing Department")</f>
        <v>Inventory</v>
      </c>
      <c r="O1442" s="16">
        <v>1</v>
      </c>
      <c r="P1442" s="17">
        <v>121.9</v>
      </c>
      <c r="Q1442" s="16">
        <v>20</v>
      </c>
      <c r="R1442" s="17">
        <v>24.38</v>
      </c>
      <c r="S1442" s="17">
        <v>112.15</v>
      </c>
      <c r="T1442" s="17">
        <v>108.92</v>
      </c>
      <c r="U1442" s="17">
        <v>3.23</v>
      </c>
      <c r="V1442" s="16" t="s">
        <v>68</v>
      </c>
      <c r="W1442" s="16" t="s">
        <v>24</v>
      </c>
      <c r="X1442" s="16" t="s">
        <v>55</v>
      </c>
      <c r="Y1442" s="16" t="s">
        <v>1734</v>
      </c>
      <c r="Z1442" s="16" t="s">
        <v>27</v>
      </c>
    </row>
    <row r="1443" spans="1:26" x14ac:dyDescent="0.3">
      <c r="A1443" s="10" t="s">
        <v>3280</v>
      </c>
      <c r="B1443" s="11">
        <v>45908</v>
      </c>
      <c r="C1443" s="12" t="s">
        <v>3268</v>
      </c>
      <c r="D1443" s="12" t="str">
        <f>_xlfn.XLOOKUP(Sales_Transactions!$C1443,Customer!$A$2:$A$701,Customer!$B$2:$B$701,"Missing")</f>
        <v>Dhanush Menon</v>
      </c>
      <c r="E1443" s="39" t="str">
        <f>_xlfn.XLOOKUP(Table14[[#This Row],[Customer_ID]],Table10[Customer_ID],Table10[Membership],"Missing Membership")</f>
        <v>Bronze</v>
      </c>
      <c r="F1443" s="10" t="s">
        <v>1328</v>
      </c>
      <c r="G1443" s="12" t="str">
        <f>_xlfn.XLOOKUP(Sales_Transactions!$F1443,Products!$A$2:$A$151,Products!$B$2:$B$151,"missing product")</f>
        <v>Eveready Batteries 250ml</v>
      </c>
      <c r="H1443" s="12" t="str">
        <f>_xlfn.XLOOKUP(Sales_Transactions!$F1443,Table9[Product_ID],Table9[Category],"Missing Catogory")</f>
        <v>Household</v>
      </c>
      <c r="I1443" s="12" t="s">
        <v>437</v>
      </c>
      <c r="J1443" s="12" t="str">
        <f>_xlfn.XLOOKUP(Sales_Transactions!$I1443,Store!$A$2:$A$181,Store!$B$2:$B$181,"Missing Store")</f>
        <v>FreshMart Tiruppur Extension</v>
      </c>
      <c r="K1443" s="12" t="str">
        <f>_xlfn.XLOOKUP(Sales_Transactions!$I1443,Store!$A$2:$A$181,Store!$D$2:$D$181,"East")</f>
        <v>South</v>
      </c>
      <c r="L1443" s="12" t="s">
        <v>860</v>
      </c>
      <c r="M1443" s="12" t="s">
        <v>5707</v>
      </c>
      <c r="N1443" s="12" t="str">
        <f>_xlfn.XLOOKUP(Sales_Transactions!$L1443,Table12[Employee_ID],Table12[Department],"Missing Department")</f>
        <v>Sales</v>
      </c>
      <c r="O1443" s="12">
        <v>4</v>
      </c>
      <c r="P1443" s="13">
        <v>55.81</v>
      </c>
      <c r="Q1443" s="12">
        <v>5</v>
      </c>
      <c r="R1443" s="13">
        <v>11.16</v>
      </c>
      <c r="S1443" s="13">
        <v>212.08</v>
      </c>
      <c r="T1443" s="13">
        <v>179.84</v>
      </c>
      <c r="U1443" s="13">
        <v>32.24</v>
      </c>
      <c r="V1443" s="12" t="s">
        <v>68</v>
      </c>
      <c r="W1443" s="12" t="s">
        <v>24</v>
      </c>
      <c r="X1443" s="12" t="s">
        <v>25</v>
      </c>
      <c r="Y1443" s="12" t="s">
        <v>3206</v>
      </c>
      <c r="Z1443" s="12" t="s">
        <v>49</v>
      </c>
    </row>
    <row r="1444" spans="1:26" x14ac:dyDescent="0.3">
      <c r="A1444" s="14" t="s">
        <v>3281</v>
      </c>
      <c r="B1444" s="15">
        <v>45954</v>
      </c>
      <c r="C1444" s="16" t="s">
        <v>313</v>
      </c>
      <c r="D1444" s="16" t="str">
        <f>_xlfn.XLOOKUP(Sales_Transactions!$C1444,Customer!$A$2:$A$701,Customer!$B$2:$B$701,"Missing")</f>
        <v>Sangeetha Sekar</v>
      </c>
      <c r="E1444" s="38" t="str">
        <f>_xlfn.XLOOKUP(Table14[[#This Row],[Customer_ID]],Table10[Customer_ID],Table10[Membership],"Missing Membership")</f>
        <v>Gold</v>
      </c>
      <c r="F1444" s="14" t="s">
        <v>231</v>
      </c>
      <c r="G1444" s="16" t="str">
        <f>_xlfn.XLOOKUP(Sales_Transactions!$F1444,Products!$A$2:$A$151,Products!$B$2:$B$151,"missing product")</f>
        <v>Cadbury Chips 1kg</v>
      </c>
      <c r="H1444" s="16" t="str">
        <f>_xlfn.XLOOKUP(Sales_Transactions!$F1444,Table9[Product_ID],Table9[Category],"Missing Catogory")</f>
        <v>Snacks</v>
      </c>
      <c r="I1444" s="16" t="s">
        <v>1367</v>
      </c>
      <c r="J1444" s="16" t="str">
        <f>_xlfn.XLOOKUP(Sales_Transactions!$I1444,Store!$A$2:$A$181,Store!$B$2:$B$181,"Missing Store")</f>
        <v>FreshMart Lucknow Nagar</v>
      </c>
      <c r="K1444" s="16" t="str">
        <f>_xlfn.XLOOKUP(Sales_Transactions!$I1444,Store!$A$2:$A$181,Store!$D$2:$D$181,"East")</f>
        <v>North</v>
      </c>
      <c r="L1444" s="16" t="s">
        <v>2063</v>
      </c>
      <c r="M1444" s="16" t="s">
        <v>6255</v>
      </c>
      <c r="N1444" s="16" t="str">
        <f>_xlfn.XLOOKUP(Sales_Transactions!$L1444,Table12[Employee_ID],Table12[Department],"Missing Department")</f>
        <v>Store Manager</v>
      </c>
      <c r="O1444" s="16">
        <v>6</v>
      </c>
      <c r="P1444" s="17">
        <v>478.08</v>
      </c>
      <c r="Q1444" s="16">
        <v>0</v>
      </c>
      <c r="R1444" s="17">
        <v>0</v>
      </c>
      <c r="S1444" s="17">
        <v>2868.48</v>
      </c>
      <c r="T1444" s="17">
        <v>1853.64</v>
      </c>
      <c r="U1444" s="17">
        <v>1014.84</v>
      </c>
      <c r="V1444" s="16" t="s">
        <v>68</v>
      </c>
      <c r="W1444" s="16" t="s">
        <v>24</v>
      </c>
      <c r="X1444" s="16" t="s">
        <v>25</v>
      </c>
      <c r="Y1444" s="16" t="s">
        <v>3282</v>
      </c>
      <c r="Z1444" s="16" t="s">
        <v>49</v>
      </c>
    </row>
    <row r="1445" spans="1:26" x14ac:dyDescent="0.3">
      <c r="A1445" s="10" t="s">
        <v>3283</v>
      </c>
      <c r="B1445" s="11">
        <v>45967</v>
      </c>
      <c r="C1445" s="12" t="s">
        <v>58</v>
      </c>
      <c r="D1445" s="12" t="str">
        <f>_xlfn.XLOOKUP(Sales_Transactions!$C1445,Customer!$A$2:$A$701,Customer!$B$2:$B$701,"Missing")</f>
        <v>Anand Kumar</v>
      </c>
      <c r="E1445" s="39" t="str">
        <f>_xlfn.XLOOKUP(Table14[[#This Row],[Customer_ID]],Table10[Customer_ID],Table10[Membership],"Missing Membership")</f>
        <v>Gold</v>
      </c>
      <c r="F1445" s="10" t="s">
        <v>65</v>
      </c>
      <c r="G1445" s="12" t="str">
        <f>_xlfn.XLOOKUP(Sales_Transactions!$F1445,Products!$A$2:$A$151,Products!$B$2:$B$151,"missing product")</f>
        <v>Nescafe Tea Combo</v>
      </c>
      <c r="H1445" s="12" t="str">
        <f>_xlfn.XLOOKUP(Sales_Transactions!$F1445,Table9[Product_ID],Table9[Category],"Missing Catogory")</f>
        <v>Beverages</v>
      </c>
      <c r="I1445" s="12" t="s">
        <v>583</v>
      </c>
      <c r="J1445" s="12" t="str">
        <f>_xlfn.XLOOKUP(Sales_Transactions!$I1445,Store!$A$2:$A$181,Store!$B$2:$B$181,"Missing Store")</f>
        <v>FreshMart Nagpur Junction</v>
      </c>
      <c r="K1445" s="12" t="str">
        <f>_xlfn.XLOOKUP(Sales_Transactions!$I1445,Store!$A$2:$A$181,Store!$D$2:$D$181,"East")</f>
        <v>West</v>
      </c>
      <c r="L1445" s="12" t="s">
        <v>584</v>
      </c>
      <c r="M1445" s="12" t="s">
        <v>6138</v>
      </c>
      <c r="N1445" s="12" t="str">
        <f>_xlfn.XLOOKUP(Sales_Transactions!$L1445,Table12[Employee_ID],Table12[Department],"Missing Department")</f>
        <v>Store Manager</v>
      </c>
      <c r="O1445" s="12">
        <v>7</v>
      </c>
      <c r="P1445" s="13">
        <v>189.04</v>
      </c>
      <c r="Q1445" s="12">
        <v>10</v>
      </c>
      <c r="R1445" s="13">
        <v>132.33000000000001</v>
      </c>
      <c r="S1445" s="13">
        <v>1190.95</v>
      </c>
      <c r="T1445" s="13">
        <v>994</v>
      </c>
      <c r="U1445" s="13">
        <v>196.95</v>
      </c>
      <c r="V1445" s="12" t="s">
        <v>68</v>
      </c>
      <c r="W1445" s="12" t="s">
        <v>24</v>
      </c>
      <c r="X1445" s="12" t="s">
        <v>25</v>
      </c>
      <c r="Y1445" s="12" t="s">
        <v>2109</v>
      </c>
      <c r="Z1445" s="12" t="s">
        <v>49</v>
      </c>
    </row>
    <row r="1446" spans="1:26" x14ac:dyDescent="0.3">
      <c r="A1446" s="14" t="s">
        <v>3287</v>
      </c>
      <c r="B1446" s="15">
        <v>46067</v>
      </c>
      <c r="C1446" s="16" t="s">
        <v>1360</v>
      </c>
      <c r="D1446" s="16" t="str">
        <f>_xlfn.XLOOKUP(Sales_Transactions!$C1446,Customer!$A$2:$A$701,Customer!$B$2:$B$701,"Missing")</f>
        <v>Vijay Nair</v>
      </c>
      <c r="E1446" s="38" t="str">
        <f>_xlfn.XLOOKUP(Table14[[#This Row],[Customer_ID]],Table10[Customer_ID],Table10[Membership],"Missing Membership")</f>
        <v>Bronze</v>
      </c>
      <c r="F1446" s="14" t="s">
        <v>409</v>
      </c>
      <c r="G1446" s="16" t="str">
        <f>_xlfn.XLOOKUP(Sales_Transactions!$F1446,Products!$A$2:$A$151,Products!$B$2:$B$151,"missing product")</f>
        <v>Local Bakers Buns 1kg</v>
      </c>
      <c r="H1446" s="16" t="str">
        <f>_xlfn.XLOOKUP(Sales_Transactions!$F1446,Table9[Product_ID],Table9[Category],"Missing Catogory")</f>
        <v>Bakery</v>
      </c>
      <c r="I1446" s="16" t="s">
        <v>1109</v>
      </c>
      <c r="J1446" s="16" t="str">
        <f>_xlfn.XLOOKUP(Sales_Transactions!$I1446,Store!$A$2:$A$181,Store!$B$2:$B$181,"Missing Store")</f>
        <v>FreshMart Tiruppur Colony</v>
      </c>
      <c r="K1446" s="16" t="str">
        <f>_xlfn.XLOOKUP(Sales_Transactions!$I1446,Store!$A$2:$A$181,Store!$D$2:$D$181,"East")</f>
        <v>South</v>
      </c>
      <c r="L1446" s="16" t="s">
        <v>2023</v>
      </c>
      <c r="M1446" s="16" t="s">
        <v>6395</v>
      </c>
      <c r="N1446" s="16" t="str">
        <f>_xlfn.XLOOKUP(Sales_Transactions!$L1446,Table12[Employee_ID],Table12[Department],"Missing Department")</f>
        <v>Cashier</v>
      </c>
      <c r="O1446" s="16">
        <v>4</v>
      </c>
      <c r="P1446" s="17">
        <v>299.73</v>
      </c>
      <c r="Q1446" s="16">
        <v>10</v>
      </c>
      <c r="R1446" s="17">
        <v>119.89</v>
      </c>
      <c r="S1446" s="17">
        <v>1240.8800000000001</v>
      </c>
      <c r="T1446" s="17">
        <v>738.96</v>
      </c>
      <c r="U1446" s="17">
        <v>501.92</v>
      </c>
      <c r="V1446" s="16" t="s">
        <v>68</v>
      </c>
      <c r="W1446" s="16" t="s">
        <v>24</v>
      </c>
      <c r="X1446" s="16" t="s">
        <v>25</v>
      </c>
      <c r="Y1446" s="16" t="s">
        <v>1101</v>
      </c>
      <c r="Z1446" s="16" t="s">
        <v>27</v>
      </c>
    </row>
    <row r="1447" spans="1:26" x14ac:dyDescent="0.3">
      <c r="A1447" s="10" t="s">
        <v>3291</v>
      </c>
      <c r="B1447" s="11">
        <v>45912</v>
      </c>
      <c r="C1447" s="12" t="s">
        <v>2106</v>
      </c>
      <c r="D1447" s="12" t="str">
        <f>_xlfn.XLOOKUP(Sales_Transactions!$C1447,Customer!$A$2:$A$701,Customer!$B$2:$B$701,"Missing")</f>
        <v>Aishwarya Prabhu</v>
      </c>
      <c r="E1447" s="39" t="str">
        <f>_xlfn.XLOOKUP(Table14[[#This Row],[Customer_ID]],Table10[Customer_ID],Table10[Membership],"Missing Membership")</f>
        <v>Gold</v>
      </c>
      <c r="F1447" s="10" t="s">
        <v>904</v>
      </c>
      <c r="G1447" s="12" t="str">
        <f>_xlfn.XLOOKUP(Sales_Transactions!$F1447,Products!$A$2:$A$151,Products!$B$2:$B$151,"missing product")</f>
        <v>Nestle Curd 1kg</v>
      </c>
      <c r="H1447" s="12" t="str">
        <f>_xlfn.XLOOKUP(Sales_Transactions!$F1447,Table9[Product_ID],Table9[Category],"Missing Catogory")</f>
        <v>Dairy</v>
      </c>
      <c r="I1447" s="12" t="s">
        <v>366</v>
      </c>
      <c r="J1447" s="12" t="str">
        <f>_xlfn.XLOOKUP(Sales_Transactions!$I1447,Store!$A$2:$A$181,Store!$B$2:$B$181,"Missing Store")</f>
        <v>FreshMart Hyderabad Enclave</v>
      </c>
      <c r="K1447" s="12" t="str">
        <f>_xlfn.XLOOKUP(Sales_Transactions!$I1447,Store!$A$2:$A$181,Store!$D$2:$D$181,"East")</f>
        <v>South</v>
      </c>
      <c r="L1447" s="12" t="s">
        <v>1928</v>
      </c>
      <c r="M1447" s="12" t="s">
        <v>4963</v>
      </c>
      <c r="N1447" s="12" t="str">
        <f>_xlfn.XLOOKUP(Sales_Transactions!$L1447,Table12[Employee_ID],Table12[Department],"Missing Department")</f>
        <v>Sales</v>
      </c>
      <c r="O1447" s="12">
        <v>8</v>
      </c>
      <c r="P1447" s="13">
        <v>532.91</v>
      </c>
      <c r="Q1447" s="12">
        <v>10</v>
      </c>
      <c r="R1447" s="13">
        <v>426.33</v>
      </c>
      <c r="S1447" s="13">
        <v>3836.95</v>
      </c>
      <c r="T1447" s="13">
        <v>3181.52</v>
      </c>
      <c r="U1447" s="13">
        <v>655.43</v>
      </c>
      <c r="V1447" s="12" t="s">
        <v>68</v>
      </c>
      <c r="W1447" s="12" t="s">
        <v>24</v>
      </c>
      <c r="X1447" s="12" t="s">
        <v>55</v>
      </c>
      <c r="Y1447" s="12" t="s">
        <v>2024</v>
      </c>
      <c r="Z1447" s="12" t="s">
        <v>49</v>
      </c>
    </row>
    <row r="1448" spans="1:26" x14ac:dyDescent="0.3">
      <c r="A1448" s="14" t="s">
        <v>3295</v>
      </c>
      <c r="B1448" s="15">
        <v>45798</v>
      </c>
      <c r="C1448" s="16" t="s">
        <v>985</v>
      </c>
      <c r="D1448" s="16" t="str">
        <f>_xlfn.XLOOKUP(Sales_Transactions!$C1448,Customer!$A$2:$A$701,Customer!$B$2:$B$701,"Missing")</f>
        <v>Gopal Raj</v>
      </c>
      <c r="E1448" s="38" t="str">
        <f>_xlfn.XLOOKUP(Table14[[#This Row],[Customer_ID]],Table10[Customer_ID],Table10[Membership],"Missing Membership")</f>
        <v>Gold</v>
      </c>
      <c r="F1448" s="14" t="s">
        <v>502</v>
      </c>
      <c r="G1448" s="16" t="str">
        <f>_xlfn.XLOOKUP(Sales_Transactions!$F1448,Products!$A$2:$A$151,Products!$B$2:$B$151,"missing product")</f>
        <v>Coca-Cola Coffee 500g</v>
      </c>
      <c r="H1448" s="16" t="str">
        <f>_xlfn.XLOOKUP(Sales_Transactions!$F1448,Table9[Product_ID],Table9[Category],"Missing Catogory")</f>
        <v>Beverages</v>
      </c>
      <c r="I1448" s="16" t="s">
        <v>583</v>
      </c>
      <c r="J1448" s="16" t="str">
        <f>_xlfn.XLOOKUP(Sales_Transactions!$I1448,Store!$A$2:$A$181,Store!$B$2:$B$181,"Missing Store")</f>
        <v>FreshMart Nagpur Junction</v>
      </c>
      <c r="K1448" s="16" t="str">
        <f>_xlfn.XLOOKUP(Sales_Transactions!$I1448,Store!$A$2:$A$181,Store!$D$2:$D$181,"East")</f>
        <v>West</v>
      </c>
      <c r="L1448" s="16" t="s">
        <v>2314</v>
      </c>
      <c r="M1448" s="16" t="s">
        <v>6205</v>
      </c>
      <c r="N1448" s="16" t="str">
        <f>_xlfn.XLOOKUP(Sales_Transactions!$L1448,Table12[Employee_ID],Table12[Department],"Missing Department")</f>
        <v>Inventory</v>
      </c>
      <c r="O1448" s="16">
        <v>4</v>
      </c>
      <c r="P1448" s="17">
        <v>542.41999999999996</v>
      </c>
      <c r="Q1448" s="16">
        <v>0</v>
      </c>
      <c r="R1448" s="17">
        <v>0</v>
      </c>
      <c r="S1448" s="17">
        <v>2169.6799999999998</v>
      </c>
      <c r="T1448" s="17">
        <v>1559.2</v>
      </c>
      <c r="U1448" s="17">
        <v>610.48</v>
      </c>
      <c r="V1448" s="16" t="s">
        <v>68</v>
      </c>
      <c r="W1448" s="16" t="s">
        <v>24</v>
      </c>
      <c r="X1448" s="16" t="s">
        <v>55</v>
      </c>
      <c r="Y1448" s="16" t="s">
        <v>2343</v>
      </c>
      <c r="Z1448" s="16" t="s">
        <v>49</v>
      </c>
    </row>
    <row r="1449" spans="1:26" x14ac:dyDescent="0.3">
      <c r="A1449" s="10" t="s">
        <v>3302</v>
      </c>
      <c r="B1449" s="11">
        <v>45984</v>
      </c>
      <c r="C1449" s="12" t="s">
        <v>1954</v>
      </c>
      <c r="D1449" s="12" t="str">
        <f>_xlfn.XLOOKUP(Sales_Transactions!$C1449,Customer!$A$2:$A$701,Customer!$B$2:$B$701,"Missing")</f>
        <v>Nirmala Nair</v>
      </c>
      <c r="E1449" s="39" t="str">
        <f>_xlfn.XLOOKUP(Table14[[#This Row],[Customer_ID]],Table10[Customer_ID],Table10[Membership],"Missing Membership")</f>
        <v>Silver</v>
      </c>
      <c r="F1449" s="10" t="s">
        <v>247</v>
      </c>
      <c r="G1449" s="12" t="str">
        <f>_xlfn.XLOOKUP(Sales_Transactions!$F1449,Products!$A$2:$A$151,Products!$B$2:$B$151,"missing product")</f>
        <v>Fortune Coconut Oil 500g</v>
      </c>
      <c r="H1449" s="12" t="str">
        <f>_xlfn.XLOOKUP(Sales_Transactions!$F1449,Table9[Product_ID],Table9[Category],"Missing Catogory")</f>
        <v>Oil</v>
      </c>
      <c r="I1449" s="12" t="s">
        <v>794</v>
      </c>
      <c r="J1449" s="12" t="str">
        <f>_xlfn.XLOOKUP(Sales_Transactions!$I1449,Store!$A$2:$A$181,Store!$B$2:$B$181,"Missing Store")</f>
        <v>FreshMart Bengaluru Market</v>
      </c>
      <c r="K1449" s="12" t="str">
        <f>_xlfn.XLOOKUP(Sales_Transactions!$I1449,Store!$A$2:$A$181,Store!$D$2:$D$181,"East")</f>
        <v>South</v>
      </c>
      <c r="L1449" s="12" t="s">
        <v>991</v>
      </c>
      <c r="M1449" s="12" t="s">
        <v>6343</v>
      </c>
      <c r="N1449" s="12" t="str">
        <f>_xlfn.XLOOKUP(Sales_Transactions!$L1449,Table12[Employee_ID],Table12[Department],"Missing Department")</f>
        <v>Store Manager</v>
      </c>
      <c r="O1449" s="12">
        <v>1</v>
      </c>
      <c r="P1449" s="13">
        <v>317.72000000000003</v>
      </c>
      <c r="Q1449" s="12">
        <v>10</v>
      </c>
      <c r="R1449" s="13">
        <v>31.77</v>
      </c>
      <c r="S1449" s="13">
        <v>328.84</v>
      </c>
      <c r="T1449" s="13">
        <v>271.52999999999997</v>
      </c>
      <c r="U1449" s="13">
        <v>57.31</v>
      </c>
      <c r="V1449" s="12" t="s">
        <v>68</v>
      </c>
      <c r="W1449" s="12" t="s">
        <v>24</v>
      </c>
      <c r="X1449" s="12" t="s">
        <v>25</v>
      </c>
      <c r="Y1449" s="12" t="s">
        <v>189</v>
      </c>
      <c r="Z1449" s="12" t="s">
        <v>27</v>
      </c>
    </row>
    <row r="1450" spans="1:26" x14ac:dyDescent="0.3">
      <c r="A1450" s="14" t="s">
        <v>3315</v>
      </c>
      <c r="B1450" s="15">
        <v>46025</v>
      </c>
      <c r="C1450" s="16" t="s">
        <v>486</v>
      </c>
      <c r="D1450" s="16" t="str">
        <f>_xlfn.XLOOKUP(Sales_Transactions!$C1450,Customer!$A$2:$A$701,Customer!$B$2:$B$701,"Missing")</f>
        <v>Bhavani Chettiar</v>
      </c>
      <c r="E1450" s="38" t="str">
        <f>_xlfn.XLOOKUP(Table14[[#This Row],[Customer_ID]],Table10[Customer_ID],Table10[Membership],"Missing Membership")</f>
        <v>Gold</v>
      </c>
      <c r="F1450" s="14" t="s">
        <v>565</v>
      </c>
      <c r="G1450" s="16" t="str">
        <f>_xlfn.XLOOKUP(Sales_Transactions!$F1450,Products!$A$2:$A$151,Products!$B$2:$B$151,"missing product")</f>
        <v>Lays Namkeen 200g</v>
      </c>
      <c r="H1450" s="16" t="str">
        <f>_xlfn.XLOOKUP(Sales_Transactions!$F1450,Table9[Product_ID],Table9[Category],"Missing Catogory")</f>
        <v>Snacks</v>
      </c>
      <c r="I1450" s="16" t="s">
        <v>303</v>
      </c>
      <c r="J1450" s="16" t="str">
        <f>_xlfn.XLOOKUP(Sales_Transactions!$I1450,Store!$A$2:$A$181,Store!$B$2:$B$181,"Missing Store")</f>
        <v>FreshMart Mysuru Market</v>
      </c>
      <c r="K1450" s="16" t="str">
        <f>_xlfn.XLOOKUP(Sales_Transactions!$I1450,Store!$A$2:$A$181,Store!$D$2:$D$181,"East")</f>
        <v>South</v>
      </c>
      <c r="L1450" s="16" t="s">
        <v>1032</v>
      </c>
      <c r="M1450" s="16" t="s">
        <v>6407</v>
      </c>
      <c r="N1450" s="16" t="str">
        <f>_xlfn.XLOOKUP(Sales_Transactions!$L1450,Table12[Employee_ID],Table12[Department],"Missing Department")</f>
        <v>Billing</v>
      </c>
      <c r="O1450" s="16">
        <v>3</v>
      </c>
      <c r="P1450" s="17">
        <v>358.16</v>
      </c>
      <c r="Q1450" s="16">
        <v>20</v>
      </c>
      <c r="R1450" s="17">
        <v>214.9</v>
      </c>
      <c r="S1450" s="17">
        <v>988.52</v>
      </c>
      <c r="T1450" s="17">
        <v>766.47</v>
      </c>
      <c r="U1450" s="17">
        <v>222.05</v>
      </c>
      <c r="V1450" s="16" t="s">
        <v>68</v>
      </c>
      <c r="W1450" s="16" t="s">
        <v>24</v>
      </c>
      <c r="X1450" s="16" t="s">
        <v>25</v>
      </c>
      <c r="Y1450" s="16" t="s">
        <v>524</v>
      </c>
      <c r="Z1450" s="16" t="s">
        <v>27</v>
      </c>
    </row>
    <row r="1451" spans="1:26" x14ac:dyDescent="0.3">
      <c r="A1451" s="10" t="s">
        <v>3332</v>
      </c>
      <c r="B1451" s="11">
        <v>45854</v>
      </c>
      <c r="C1451" s="12" t="s">
        <v>537</v>
      </c>
      <c r="D1451" s="12" t="str">
        <f>_xlfn.XLOOKUP(Sales_Transactions!$C1451,Customer!$A$2:$A$701,Customer!$B$2:$B$701,"Missing")</f>
        <v>Deepa Kumar</v>
      </c>
      <c r="E1451" s="39" t="str">
        <f>_xlfn.XLOOKUP(Table14[[#This Row],[Customer_ID]],Table10[Customer_ID],Table10[Membership],"Missing Membership")</f>
        <v>Gold</v>
      </c>
      <c r="F1451" s="10" t="s">
        <v>764</v>
      </c>
      <c r="G1451" s="12" t="str">
        <f>_xlfn.XLOOKUP(Sales_Transactions!$F1451,Products!$A$2:$A$151,Products!$B$2:$B$151,"missing product")</f>
        <v>Eveready Detergent 1L</v>
      </c>
      <c r="H1451" s="12" t="str">
        <f>_xlfn.XLOOKUP(Sales_Transactions!$F1451,Table9[Product_ID],Table9[Category],"Missing Catogory")</f>
        <v>Household</v>
      </c>
      <c r="I1451" s="12" t="s">
        <v>503</v>
      </c>
      <c r="J1451" s="12" t="str">
        <f>_xlfn.XLOOKUP(Sales_Transactions!$I1451,Store!$A$2:$A$181,Store!$B$2:$B$181,"Missing Store")</f>
        <v>FreshMart Nagpur Plaza</v>
      </c>
      <c r="K1451" s="12" t="str">
        <f>_xlfn.XLOOKUP(Sales_Transactions!$I1451,Store!$A$2:$A$181,Store!$D$2:$D$181,"East")</f>
        <v>West</v>
      </c>
      <c r="L1451" s="12" t="s">
        <v>1633</v>
      </c>
      <c r="M1451" s="12" t="s">
        <v>4705</v>
      </c>
      <c r="N1451" s="12" t="str">
        <f>_xlfn.XLOOKUP(Sales_Transactions!$L1451,Table12[Employee_ID],Table12[Department],"Missing Department")</f>
        <v>Sales</v>
      </c>
      <c r="O1451" s="12">
        <v>5</v>
      </c>
      <c r="P1451" s="13">
        <v>357.79</v>
      </c>
      <c r="Q1451" s="12">
        <v>10</v>
      </c>
      <c r="R1451" s="13">
        <v>178.9</v>
      </c>
      <c r="S1451" s="13">
        <v>1610.05</v>
      </c>
      <c r="T1451" s="13">
        <v>1319.25</v>
      </c>
      <c r="U1451" s="13">
        <v>290.8</v>
      </c>
      <c r="V1451" s="12" t="s">
        <v>68</v>
      </c>
      <c r="W1451" s="12" t="s">
        <v>24</v>
      </c>
      <c r="X1451" s="12" t="s">
        <v>25</v>
      </c>
      <c r="Y1451" s="12" t="s">
        <v>3333</v>
      </c>
      <c r="Z1451" s="12" t="s">
        <v>49</v>
      </c>
    </row>
    <row r="1452" spans="1:26" x14ac:dyDescent="0.3">
      <c r="A1452" s="14" t="s">
        <v>3346</v>
      </c>
      <c r="B1452" s="15">
        <v>45893</v>
      </c>
      <c r="C1452" s="16" t="s">
        <v>1218</v>
      </c>
      <c r="D1452" s="16" t="str">
        <f>_xlfn.XLOOKUP(Sales_Transactions!$C1452,Customer!$A$2:$A$701,Customer!$B$2:$B$701,"Missing")</f>
        <v>Indira Prabhu</v>
      </c>
      <c r="E1452" s="38" t="str">
        <f>_xlfn.XLOOKUP(Table14[[#This Row],[Customer_ID]],Table10[Customer_ID],Table10[Membership],"Missing Membership")</f>
        <v>Bronze</v>
      </c>
      <c r="F1452" s="14" t="s">
        <v>1473</v>
      </c>
      <c r="G1452" s="16" t="str">
        <f>_xlfn.XLOOKUP(Sales_Transactions!$F1452,Products!$A$2:$A$151,Products!$B$2:$B$151,"missing product")</f>
        <v>Fortune Gingelly Oil 200g</v>
      </c>
      <c r="H1452" s="16" t="str">
        <f>_xlfn.XLOOKUP(Sales_Transactions!$F1452,Table9[Product_ID],Table9[Category],"Missing Catogory")</f>
        <v>Oil</v>
      </c>
      <c r="I1452" s="16" t="s">
        <v>599</v>
      </c>
      <c r="J1452" s="16" t="str">
        <f>_xlfn.XLOOKUP(Sales_Transactions!$I1452,Store!$A$2:$A$181,Store!$B$2:$B$181,"Missing Store")</f>
        <v>FreshMart Kochi Bypass</v>
      </c>
      <c r="K1452" s="16" t="str">
        <f>_xlfn.XLOOKUP(Sales_Transactions!$I1452,Store!$A$2:$A$181,Store!$D$2:$D$181,"East")</f>
        <v>South</v>
      </c>
      <c r="L1452" s="16" t="s">
        <v>830</v>
      </c>
      <c r="M1452" s="16" t="s">
        <v>6345</v>
      </c>
      <c r="N1452" s="16" t="str">
        <f>_xlfn.XLOOKUP(Sales_Transactions!$L1452,Table12[Employee_ID],Table12[Department],"Missing Department")</f>
        <v>Operations</v>
      </c>
      <c r="O1452" s="16">
        <v>1</v>
      </c>
      <c r="P1452" s="17">
        <v>183.39</v>
      </c>
      <c r="Q1452" s="16">
        <v>5</v>
      </c>
      <c r="R1452" s="17">
        <v>9.17</v>
      </c>
      <c r="S1452" s="17">
        <v>200.35</v>
      </c>
      <c r="T1452" s="17">
        <v>158.43</v>
      </c>
      <c r="U1452" s="17">
        <v>41.92</v>
      </c>
      <c r="V1452" s="16" t="s">
        <v>68</v>
      </c>
      <c r="W1452" s="16" t="s">
        <v>24</v>
      </c>
      <c r="X1452" s="16" t="s">
        <v>55</v>
      </c>
      <c r="Y1452" s="16" t="s">
        <v>1921</v>
      </c>
      <c r="Z1452" s="16" t="s">
        <v>27</v>
      </c>
    </row>
    <row r="1453" spans="1:26" x14ac:dyDescent="0.3">
      <c r="A1453" s="10" t="s">
        <v>3347</v>
      </c>
      <c r="B1453" s="11">
        <v>45997</v>
      </c>
      <c r="C1453" s="12" t="s">
        <v>3222</v>
      </c>
      <c r="D1453" s="12" t="str">
        <f>_xlfn.XLOOKUP(Sales_Transactions!$C1453,Customer!$A$2:$A$701,Customer!$B$2:$B$701,"Missing")</f>
        <v>Yamuna Mudaliar</v>
      </c>
      <c r="E1453" s="39" t="str">
        <f>_xlfn.XLOOKUP(Table14[[#This Row],[Customer_ID]],Table10[Customer_ID],Table10[Membership],"Missing Membership")</f>
        <v>Silver</v>
      </c>
      <c r="F1453" s="10" t="s">
        <v>431</v>
      </c>
      <c r="G1453" s="12" t="str">
        <f>_xlfn.XLOOKUP(Sales_Transactions!$F1453,Products!$A$2:$A$151,Products!$B$2:$B$151,"missing product")</f>
        <v>Organic Fresh Fresh Fruits 500g</v>
      </c>
      <c r="H1453" s="12" t="str">
        <f>_xlfn.XLOOKUP(Sales_Transactions!$F1453,Table9[Product_ID],Table9[Category],"Missing Catogory")</f>
        <v>Fruits</v>
      </c>
      <c r="I1453" s="12" t="s">
        <v>148</v>
      </c>
      <c r="J1453" s="12" t="str">
        <f>_xlfn.XLOOKUP(Sales_Transactions!$I1453,Store!$A$2:$A$181,Store!$B$2:$B$181,"Missing Store")</f>
        <v>FreshMart Tiruppur Heights</v>
      </c>
      <c r="K1453" s="12" t="str">
        <f>_xlfn.XLOOKUP(Sales_Transactions!$I1453,Store!$A$2:$A$181,Store!$D$2:$D$181,"East")</f>
        <v>South</v>
      </c>
      <c r="L1453" s="12" t="s">
        <v>361</v>
      </c>
      <c r="M1453" s="12" t="s">
        <v>6275</v>
      </c>
      <c r="N1453" s="12" t="str">
        <f>_xlfn.XLOOKUP(Sales_Transactions!$L1453,Table12[Employee_ID],Table12[Department],"Missing Department")</f>
        <v>HR</v>
      </c>
      <c r="O1453" s="12">
        <v>4</v>
      </c>
      <c r="P1453" s="13">
        <v>305.67</v>
      </c>
      <c r="Q1453" s="12">
        <v>20</v>
      </c>
      <c r="R1453" s="13">
        <v>244.54</v>
      </c>
      <c r="S1453" s="13">
        <v>1124.8599999999999</v>
      </c>
      <c r="T1453" s="13">
        <v>1005.68</v>
      </c>
      <c r="U1453" s="13">
        <v>119.18</v>
      </c>
      <c r="V1453" s="12" t="s">
        <v>68</v>
      </c>
      <c r="W1453" s="12" t="s">
        <v>24</v>
      </c>
      <c r="X1453" s="12" t="s">
        <v>25</v>
      </c>
      <c r="Y1453" s="12" t="s">
        <v>1630</v>
      </c>
      <c r="Z1453" s="12" t="s">
        <v>27</v>
      </c>
    </row>
    <row r="1454" spans="1:26" x14ac:dyDescent="0.3">
      <c r="A1454" s="14" t="s">
        <v>3354</v>
      </c>
      <c r="B1454" s="15">
        <v>45829</v>
      </c>
      <c r="C1454" s="16" t="s">
        <v>1468</v>
      </c>
      <c r="D1454" s="16" t="str">
        <f>_xlfn.XLOOKUP(Sales_Transactions!$C1454,Customer!$A$2:$A$701,Customer!$B$2:$B$701,"Missing")</f>
        <v>Lokesh Gupta</v>
      </c>
      <c r="E1454" s="38" t="str">
        <f>_xlfn.XLOOKUP(Table14[[#This Row],[Customer_ID]],Table10[Customer_ID],Table10[Membership],"Missing Membership")</f>
        <v>Gold</v>
      </c>
      <c r="F1454" s="14" t="s">
        <v>52</v>
      </c>
      <c r="G1454" s="16" t="str">
        <f>_xlfn.XLOOKUP(Sales_Transactions!$F1454,Products!$A$2:$A$151,Products!$B$2:$B$151,"missing product")</f>
        <v>Aavin Milk Pack v2</v>
      </c>
      <c r="H1454" s="16" t="str">
        <f>_xlfn.XLOOKUP(Sales_Transactions!$F1454,Table9[Product_ID],Table9[Category],"Missing Catogory")</f>
        <v>Dairy</v>
      </c>
      <c r="I1454" s="16" t="s">
        <v>1342</v>
      </c>
      <c r="J1454" s="16" t="str">
        <f>_xlfn.XLOOKUP(Sales_Transactions!$I1454,Store!$A$2:$A$181,Store!$B$2:$B$181,"Missing Store")</f>
        <v>FreshMart Ahmedabad Junction</v>
      </c>
      <c r="K1454" s="16" t="str">
        <f>_xlfn.XLOOKUP(Sales_Transactions!$I1454,Store!$A$2:$A$181,Store!$D$2:$D$181,"East")</f>
        <v>West</v>
      </c>
      <c r="L1454" s="16" t="s">
        <v>1343</v>
      </c>
      <c r="M1454" s="16" t="s">
        <v>6196</v>
      </c>
      <c r="N1454" s="16" t="str">
        <f>_xlfn.XLOOKUP(Sales_Transactions!$L1454,Table12[Employee_ID],Table12[Department],"Missing Department")</f>
        <v>Cashier</v>
      </c>
      <c r="O1454" s="16">
        <v>7</v>
      </c>
      <c r="P1454" s="17">
        <v>359.18</v>
      </c>
      <c r="Q1454" s="16">
        <v>10</v>
      </c>
      <c r="R1454" s="17">
        <v>251.43</v>
      </c>
      <c r="S1454" s="17">
        <v>2602.25</v>
      </c>
      <c r="T1454" s="17">
        <v>1722.84</v>
      </c>
      <c r="U1454" s="17">
        <v>879.41</v>
      </c>
      <c r="V1454" s="16" t="s">
        <v>68</v>
      </c>
      <c r="W1454" s="16" t="s">
        <v>24</v>
      </c>
      <c r="X1454" s="16" t="s">
        <v>25</v>
      </c>
      <c r="Y1454" s="16" t="s">
        <v>515</v>
      </c>
      <c r="Z1454" s="16" t="s">
        <v>27</v>
      </c>
    </row>
    <row r="1455" spans="1:26" x14ac:dyDescent="0.3">
      <c r="A1455" s="10" t="s">
        <v>3364</v>
      </c>
      <c r="B1455" s="11">
        <v>46049</v>
      </c>
      <c r="C1455" s="12" t="s">
        <v>1536</v>
      </c>
      <c r="D1455" s="12" t="str">
        <f>_xlfn.XLOOKUP(Sales_Transactions!$C1455,Customer!$A$2:$A$701,Customer!$B$2:$B$701,"Missing")</f>
        <v>Prakash Achari</v>
      </c>
      <c r="E1455" s="39" t="str">
        <f>_xlfn.XLOOKUP(Table14[[#This Row],[Customer_ID]],Table10[Customer_ID],Table10[Membership],"Missing Membership")</f>
        <v>Gold</v>
      </c>
      <c r="F1455" s="10" t="s">
        <v>944</v>
      </c>
      <c r="G1455" s="12" t="str">
        <f>_xlfn.XLOOKUP(Sales_Transactions!$F1455,Products!$A$2:$A$151,Products!$B$2:$B$151,"missing product")</f>
        <v>Cadbury Namkeen Combo</v>
      </c>
      <c r="H1455" s="12" t="str">
        <f>_xlfn.XLOOKUP(Sales_Transactions!$F1455,Table9[Product_ID],Table9[Category],"Missing Catogory")</f>
        <v>Snacks</v>
      </c>
      <c r="I1455" s="12" t="s">
        <v>1031</v>
      </c>
      <c r="J1455" s="12" t="str">
        <f>_xlfn.XLOOKUP(Sales_Transactions!$I1455,Store!$A$2:$A$181,Store!$B$2:$B$181,"Missing Store")</f>
        <v>FreshMart Bengaluru Enclave</v>
      </c>
      <c r="K1455" s="12" t="str">
        <f>_xlfn.XLOOKUP(Sales_Transactions!$I1455,Store!$A$2:$A$181,Store!$D$2:$D$181,"East")</f>
        <v>South</v>
      </c>
      <c r="L1455" s="12" t="s">
        <v>1032</v>
      </c>
      <c r="M1455" s="12" t="s">
        <v>6407</v>
      </c>
      <c r="N1455" s="12" t="str">
        <f>_xlfn.XLOOKUP(Sales_Transactions!$L1455,Table12[Employee_ID],Table12[Department],"Missing Department")</f>
        <v>Billing</v>
      </c>
      <c r="O1455" s="12">
        <v>6</v>
      </c>
      <c r="P1455" s="13">
        <v>368</v>
      </c>
      <c r="Q1455" s="12">
        <v>0</v>
      </c>
      <c r="R1455" s="13">
        <v>0</v>
      </c>
      <c r="S1455" s="13">
        <v>2208</v>
      </c>
      <c r="T1455" s="13">
        <v>1430.58</v>
      </c>
      <c r="U1455" s="13">
        <v>777.42</v>
      </c>
      <c r="V1455" s="12" t="s">
        <v>68</v>
      </c>
      <c r="W1455" s="12" t="s">
        <v>24</v>
      </c>
      <c r="X1455" s="12" t="s">
        <v>25</v>
      </c>
      <c r="Y1455" s="12" t="s">
        <v>1276</v>
      </c>
      <c r="Z1455" s="12" t="s">
        <v>49</v>
      </c>
    </row>
    <row r="1456" spans="1:26" x14ac:dyDescent="0.3">
      <c r="A1456" s="14" t="s">
        <v>3373</v>
      </c>
      <c r="B1456" s="15">
        <v>45875</v>
      </c>
      <c r="C1456" s="16" t="s">
        <v>854</v>
      </c>
      <c r="D1456" s="16" t="str">
        <f>_xlfn.XLOOKUP(Sales_Transactions!$C1456,Customer!$A$2:$A$701,Customer!$B$2:$B$701,"Missing")</f>
        <v>Senthil Kumar</v>
      </c>
      <c r="E1456" s="38" t="str">
        <f>_xlfn.XLOOKUP(Table14[[#This Row],[Customer_ID]],Table10[Customer_ID],Table10[Membership],"Missing Membership")</f>
        <v>Gold</v>
      </c>
      <c r="F1456" s="14" t="s">
        <v>458</v>
      </c>
      <c r="G1456" s="16" t="str">
        <f>_xlfn.XLOOKUP(Sales_Transactions!$F1456,Products!$A$2:$A$151,Products!$B$2:$B$151,"missing product")</f>
        <v>Organic Fresh Fresh Fruits Combo</v>
      </c>
      <c r="H1456" s="16" t="str">
        <f>_xlfn.XLOOKUP(Sales_Transactions!$F1456,Table9[Product_ID],Table9[Category],"Missing Catogory")</f>
        <v>Fruits</v>
      </c>
      <c r="I1456" s="16" t="s">
        <v>108</v>
      </c>
      <c r="J1456" s="16" t="str">
        <f>_xlfn.XLOOKUP(Sales_Transactions!$I1456,Store!$A$2:$A$181,Store!$B$2:$B$181,"Missing Store")</f>
        <v>FreshMart Erode Square</v>
      </c>
      <c r="K1456" s="16" t="str">
        <f>_xlfn.XLOOKUP(Sales_Transactions!$I1456,Store!$A$2:$A$181,Store!$D$2:$D$181,"East")</f>
        <v>North</v>
      </c>
      <c r="L1456" s="16" t="s">
        <v>681</v>
      </c>
      <c r="M1456" s="16" t="s">
        <v>5220</v>
      </c>
      <c r="N1456" s="16" t="str">
        <f>_xlfn.XLOOKUP(Sales_Transactions!$L1456,Table12[Employee_ID],Table12[Department],"Missing Department")</f>
        <v>Cashier</v>
      </c>
      <c r="O1456" s="16">
        <v>4</v>
      </c>
      <c r="P1456" s="17">
        <v>72.64</v>
      </c>
      <c r="Q1456" s="16">
        <v>0</v>
      </c>
      <c r="R1456" s="17">
        <v>0</v>
      </c>
      <c r="S1456" s="17">
        <v>290.56</v>
      </c>
      <c r="T1456" s="17">
        <v>237.48</v>
      </c>
      <c r="U1456" s="17">
        <v>53.08</v>
      </c>
      <c r="V1456" s="16" t="s">
        <v>68</v>
      </c>
      <c r="W1456" s="16" t="s">
        <v>24</v>
      </c>
      <c r="X1456" s="16" t="s">
        <v>25</v>
      </c>
      <c r="Y1456" s="16" t="s">
        <v>144</v>
      </c>
      <c r="Z1456" s="16" t="s">
        <v>49</v>
      </c>
    </row>
    <row r="1457" spans="1:26" x14ac:dyDescent="0.3">
      <c r="A1457" s="10" t="s">
        <v>3379</v>
      </c>
      <c r="B1457" s="11">
        <v>45991</v>
      </c>
      <c r="C1457" s="12" t="s">
        <v>1536</v>
      </c>
      <c r="D1457" s="12" t="str">
        <f>_xlfn.XLOOKUP(Sales_Transactions!$C1457,Customer!$A$2:$A$701,Customer!$B$2:$B$701,"Missing")</f>
        <v>Prakash Achari</v>
      </c>
      <c r="E1457" s="39" t="str">
        <f>_xlfn.XLOOKUP(Table14[[#This Row],[Customer_ID]],Table10[Customer_ID],Table10[Membership],"Missing Membership")</f>
        <v>Gold</v>
      </c>
      <c r="F1457" s="10" t="s">
        <v>538</v>
      </c>
      <c r="G1457" s="12" t="str">
        <f>_xlfn.XLOOKUP(Sales_Transactions!$F1457,Products!$A$2:$A$151,Products!$B$2:$B$151,"missing product")</f>
        <v>Aachi Ponni Rice 2kg</v>
      </c>
      <c r="H1457" s="12" t="str">
        <f>_xlfn.XLOOKUP(Sales_Transactions!$F1457,Table9[Product_ID],Table9[Category],"Missing Catogory")</f>
        <v>Rice</v>
      </c>
      <c r="I1457" s="12" t="s">
        <v>209</v>
      </c>
      <c r="J1457" s="12" t="str">
        <f>_xlfn.XLOOKUP(Sales_Transactions!$I1457,Store!$A$2:$A$181,Store!$B$2:$B$181,"Missing Store")</f>
        <v>FreshMart Kochi Gardens</v>
      </c>
      <c r="K1457" s="12" t="str">
        <f>_xlfn.XLOOKUP(Sales_Transactions!$I1457,Store!$A$2:$A$181,Store!$D$2:$D$181,"East")</f>
        <v>South</v>
      </c>
      <c r="L1457" s="12" t="s">
        <v>210</v>
      </c>
      <c r="M1457" s="12" t="s">
        <v>6149</v>
      </c>
      <c r="N1457" s="12" t="str">
        <f>_xlfn.XLOOKUP(Sales_Transactions!$L1457,Table12[Employee_ID],Table12[Department],"Missing Department")</f>
        <v>Cashier</v>
      </c>
      <c r="O1457" s="12">
        <v>8</v>
      </c>
      <c r="P1457" s="13">
        <v>283.92</v>
      </c>
      <c r="Q1457" s="12">
        <v>0</v>
      </c>
      <c r="R1457" s="13">
        <v>0</v>
      </c>
      <c r="S1457" s="12" t="s">
        <v>3380</v>
      </c>
      <c r="T1457" s="13">
        <v>1684.16</v>
      </c>
      <c r="U1457" s="13">
        <v>927.9</v>
      </c>
      <c r="V1457" s="12" t="s">
        <v>68</v>
      </c>
      <c r="W1457" s="12" t="s">
        <v>24</v>
      </c>
      <c r="X1457" s="12" t="s">
        <v>25</v>
      </c>
      <c r="Y1457" s="12" t="s">
        <v>3381</v>
      </c>
      <c r="Z1457" s="12" t="s">
        <v>27</v>
      </c>
    </row>
    <row r="1458" spans="1:26" x14ac:dyDescent="0.3">
      <c r="A1458" s="14" t="s">
        <v>3386</v>
      </c>
      <c r="B1458" s="15">
        <v>45964</v>
      </c>
      <c r="C1458" s="16" t="s">
        <v>3384</v>
      </c>
      <c r="D1458" s="16" t="str">
        <f>_xlfn.XLOOKUP(Sales_Transactions!$C1458,Customer!$A$2:$A$701,Customer!$B$2:$B$701,"Missing")</f>
        <v>Hari Kumar</v>
      </c>
      <c r="E1458" s="38" t="str">
        <f>_xlfn.XLOOKUP(Table14[[#This Row],[Customer_ID]],Table10[Customer_ID],Table10[Membership],"Missing Membership")</f>
        <v>Silver</v>
      </c>
      <c r="F1458" s="14" t="s">
        <v>731</v>
      </c>
      <c r="G1458" s="16" t="str">
        <f>_xlfn.XLOOKUP(Sales_Transactions!$F1458,Products!$A$2:$A$151,Products!$B$2:$B$151,"missing product")</f>
        <v>Harvest Gold Buns 200g</v>
      </c>
      <c r="H1458" s="16" t="str">
        <f>_xlfn.XLOOKUP(Sales_Transactions!$F1458,Table9[Product_ID],Table9[Category],"Missing Catogory")</f>
        <v>Bakery</v>
      </c>
      <c r="I1458" s="16" t="s">
        <v>254</v>
      </c>
      <c r="J1458" s="16" t="str">
        <f>_xlfn.XLOOKUP(Sales_Transactions!$I1458,Store!$A$2:$A$181,Store!$B$2:$B$181,"Missing Store")</f>
        <v>FreshMart Mysuru Crossing</v>
      </c>
      <c r="K1458" s="16" t="str">
        <f>_xlfn.XLOOKUP(Sales_Transactions!$I1458,Store!$A$2:$A$181,Store!$D$2:$D$181,"East")</f>
        <v>South</v>
      </c>
      <c r="L1458" s="16" t="s">
        <v>255</v>
      </c>
      <c r="M1458" s="16" t="s">
        <v>6328</v>
      </c>
      <c r="N1458" s="16" t="str">
        <f>_xlfn.XLOOKUP(Sales_Transactions!$L1458,Table12[Employee_ID],Table12[Department],"Missing Department")</f>
        <v>HR</v>
      </c>
      <c r="O1458" s="16">
        <v>5</v>
      </c>
      <c r="P1458" s="17">
        <v>661.91</v>
      </c>
      <c r="Q1458" s="16">
        <v>15</v>
      </c>
      <c r="R1458" s="17">
        <v>496.43</v>
      </c>
      <c r="S1458" s="17">
        <v>2813.12</v>
      </c>
      <c r="T1458" s="17">
        <v>1993.6</v>
      </c>
      <c r="U1458" s="17">
        <v>819.52</v>
      </c>
      <c r="V1458" s="16" t="s">
        <v>68</v>
      </c>
      <c r="W1458" s="16" t="s">
        <v>24</v>
      </c>
      <c r="X1458" s="16" t="s">
        <v>25</v>
      </c>
      <c r="Y1458" s="16" t="s">
        <v>2348</v>
      </c>
      <c r="Z1458" s="16" t="s">
        <v>49</v>
      </c>
    </row>
    <row r="1459" spans="1:26" x14ac:dyDescent="0.3">
      <c r="A1459" s="10" t="s">
        <v>3404</v>
      </c>
      <c r="B1459" s="11">
        <v>46068</v>
      </c>
      <c r="C1459" s="12" t="s">
        <v>537</v>
      </c>
      <c r="D1459" s="12" t="str">
        <f>_xlfn.XLOOKUP(Sales_Transactions!$C1459,Customer!$A$2:$A$701,Customer!$B$2:$B$701,"Missing")</f>
        <v>Deepa Kumar</v>
      </c>
      <c r="E1459" s="39" t="str">
        <f>_xlfn.XLOOKUP(Table14[[#This Row],[Customer_ID]],Table10[Customer_ID],Table10[Membership],"Missing Membership")</f>
        <v>Gold</v>
      </c>
      <c r="F1459" s="10" t="s">
        <v>580</v>
      </c>
      <c r="G1459" s="12" t="str">
        <f>_xlfn.XLOOKUP(Sales_Transactions!$F1459,Products!$A$2:$A$151,Products!$B$2:$B$151,"missing product")</f>
        <v>Coca-Cola Tea 1kg</v>
      </c>
      <c r="H1459" s="12" t="str">
        <f>_xlfn.XLOOKUP(Sales_Transactions!$F1459,Table9[Product_ID],Table9[Category],"Missing Catogory")</f>
        <v>Beverages</v>
      </c>
      <c r="I1459" s="12" t="s">
        <v>215</v>
      </c>
      <c r="J1459" s="12" t="str">
        <f>_xlfn.XLOOKUP(Sales_Transactions!$I1459,Store!$A$2:$A$181,Store!$B$2:$B$181,"Missing Store")</f>
        <v>FreshMart Salem Point</v>
      </c>
      <c r="K1459" s="12" t="str">
        <f>_xlfn.XLOOKUP(Sales_Transactions!$I1459,Store!$A$2:$A$181,Store!$D$2:$D$181,"East")</f>
        <v>South</v>
      </c>
      <c r="L1459" s="12" t="s">
        <v>216</v>
      </c>
      <c r="M1459" s="12" t="s">
        <v>6227</v>
      </c>
      <c r="N1459" s="12" t="str">
        <f>_xlfn.XLOOKUP(Sales_Transactions!$L1459,Table12[Employee_ID],Table12[Department],"Missing Department")</f>
        <v>Sales</v>
      </c>
      <c r="O1459" s="12">
        <v>7</v>
      </c>
      <c r="P1459" s="13">
        <v>155.72</v>
      </c>
      <c r="Q1459" s="12">
        <v>0</v>
      </c>
      <c r="R1459" s="13">
        <v>0</v>
      </c>
      <c r="S1459" s="13">
        <v>1253.55</v>
      </c>
      <c r="T1459" s="13">
        <v>748.93</v>
      </c>
      <c r="U1459" s="13">
        <v>504.62</v>
      </c>
      <c r="V1459" s="12" t="s">
        <v>68</v>
      </c>
      <c r="W1459" s="12" t="s">
        <v>345</v>
      </c>
      <c r="X1459" s="12" t="s">
        <v>25</v>
      </c>
      <c r="Y1459" s="12" t="s">
        <v>2077</v>
      </c>
      <c r="Z1459" s="12" t="s">
        <v>27</v>
      </c>
    </row>
    <row r="1460" spans="1:26" x14ac:dyDescent="0.3">
      <c r="A1460" s="14" t="s">
        <v>3417</v>
      </c>
      <c r="B1460" s="15">
        <v>45880</v>
      </c>
      <c r="C1460" s="16" t="s">
        <v>342</v>
      </c>
      <c r="D1460" s="16" t="str">
        <f>_xlfn.XLOOKUP(Sales_Transactions!$C1460,Customer!$A$2:$A$701,Customer!$B$2:$B$701,"Missing")</f>
        <v>Elango Nair</v>
      </c>
      <c r="E1460" s="38" t="str">
        <f>_xlfn.XLOOKUP(Table14[[#This Row],[Customer_ID]],Table10[Customer_ID],Table10[Membership],"Missing Membership")</f>
        <v>Gold</v>
      </c>
      <c r="F1460" s="14" t="s">
        <v>158</v>
      </c>
      <c r="G1460" s="16" t="str">
        <f>_xlfn.XLOOKUP(Sales_Transactions!$F1460,Products!$A$2:$A$151,Products!$B$2:$B$151,"missing product")</f>
        <v>Daawat Basmati Rice 2kg</v>
      </c>
      <c r="H1460" s="16" t="str">
        <f>_xlfn.XLOOKUP(Sales_Transactions!$F1460,Table9[Product_ID],Table9[Category],"Missing Catogory")</f>
        <v>Rice</v>
      </c>
      <c r="I1460" s="16" t="s">
        <v>60</v>
      </c>
      <c r="J1460" s="16" t="str">
        <f>_xlfn.XLOOKUP(Sales_Transactions!$I1460,Store!$A$2:$A$181,Store!$B$2:$B$181,"Missing Store")</f>
        <v>FreshMart Tiruppur Enclave</v>
      </c>
      <c r="K1460" s="16" t="str">
        <f>_xlfn.XLOOKUP(Sales_Transactions!$I1460,Store!$A$2:$A$181,Store!$D$2:$D$181,"East")</f>
        <v>South</v>
      </c>
      <c r="L1460" s="16" t="s">
        <v>1261</v>
      </c>
      <c r="M1460" s="16" t="s">
        <v>4728</v>
      </c>
      <c r="N1460" s="16" t="str">
        <f>_xlfn.XLOOKUP(Sales_Transactions!$L1460,Table12[Employee_ID],Table12[Department],"Missing Department")</f>
        <v>Billing</v>
      </c>
      <c r="O1460" s="16">
        <v>6</v>
      </c>
      <c r="P1460" s="17">
        <v>310.42</v>
      </c>
      <c r="Q1460" s="16">
        <v>0</v>
      </c>
      <c r="R1460" s="17">
        <v>0</v>
      </c>
      <c r="S1460" s="17">
        <v>1862.52</v>
      </c>
      <c r="T1460" s="17">
        <v>1559.58</v>
      </c>
      <c r="U1460" s="17">
        <v>302.94</v>
      </c>
      <c r="V1460" s="16" t="s">
        <v>68</v>
      </c>
      <c r="W1460" s="16" t="s">
        <v>24</v>
      </c>
      <c r="X1460" s="16" t="s">
        <v>25</v>
      </c>
      <c r="Y1460" s="16" t="s">
        <v>2015</v>
      </c>
      <c r="Z1460" s="16" t="s">
        <v>49</v>
      </c>
    </row>
    <row r="1461" spans="1:26" x14ac:dyDescent="0.3">
      <c r="A1461" s="10" t="s">
        <v>3431</v>
      </c>
      <c r="B1461" s="11">
        <v>45950</v>
      </c>
      <c r="C1461" s="12" t="s">
        <v>2443</v>
      </c>
      <c r="D1461" s="12" t="str">
        <f>_xlfn.XLOOKUP(Sales_Transactions!$C1461,Customer!$A$2:$A$701,Customer!$B$2:$B$701,"Missing")</f>
        <v>Nirmala Venkataraman</v>
      </c>
      <c r="E1461" s="39" t="str">
        <f>_xlfn.XLOOKUP(Table14[[#This Row],[Customer_ID]],Table10[Customer_ID],Table10[Membership],"Missing Membership")</f>
        <v>Silver</v>
      </c>
      <c r="F1461" s="10" t="s">
        <v>1656</v>
      </c>
      <c r="G1461" s="12" t="str">
        <f>_xlfn.XLOOKUP(Sales_Transactions!$F1461,Products!$A$2:$A$151,Products!$B$2:$B$151,"missing product")</f>
        <v>Surf Excel Batteries 2kg</v>
      </c>
      <c r="H1461" s="12" t="str">
        <f>_xlfn.XLOOKUP(Sales_Transactions!$F1461,Table9[Product_ID],Table9[Category],"Missing Catogory")</f>
        <v>Household</v>
      </c>
      <c r="I1461" s="12" t="s">
        <v>1322</v>
      </c>
      <c r="J1461" s="12" t="str">
        <f>_xlfn.XLOOKUP(Sales_Transactions!$I1461,Store!$A$2:$A$181,Store!$B$2:$B$181,"Missing Store")</f>
        <v>FreshMart Madurai Point</v>
      </c>
      <c r="K1461" s="12" t="str">
        <f>_xlfn.XLOOKUP(Sales_Transactions!$I1461,Store!$A$2:$A$181,Store!$D$2:$D$181,"East")</f>
        <v>South</v>
      </c>
      <c r="L1461" s="12" t="s">
        <v>1584</v>
      </c>
      <c r="M1461" s="12" t="s">
        <v>6223</v>
      </c>
      <c r="N1461" s="12" t="str">
        <f>_xlfn.XLOOKUP(Sales_Transactions!$L1461,Table12[Employee_ID],Table12[Department],"Missing Department")</f>
        <v>Sales</v>
      </c>
      <c r="O1461" s="12">
        <v>3</v>
      </c>
      <c r="P1461" s="13">
        <v>233.47</v>
      </c>
      <c r="Q1461" s="12">
        <v>0</v>
      </c>
      <c r="R1461" s="13">
        <v>0</v>
      </c>
      <c r="S1461" s="13">
        <v>700.41</v>
      </c>
      <c r="T1461" s="13">
        <v>566.94000000000005</v>
      </c>
      <c r="U1461" s="13">
        <v>133.47</v>
      </c>
      <c r="V1461" s="12" t="s">
        <v>68</v>
      </c>
      <c r="W1461" s="12" t="s">
        <v>24</v>
      </c>
      <c r="X1461" s="12" t="s">
        <v>25</v>
      </c>
      <c r="Y1461" s="12" t="s">
        <v>1942</v>
      </c>
      <c r="Z1461" s="12" t="s">
        <v>49</v>
      </c>
    </row>
    <row r="1462" spans="1:26" x14ac:dyDescent="0.3">
      <c r="A1462" s="14" t="s">
        <v>3432</v>
      </c>
      <c r="B1462" s="15">
        <v>45760</v>
      </c>
      <c r="C1462" s="16" t="s">
        <v>1939</v>
      </c>
      <c r="D1462" s="16" t="str">
        <f>_xlfn.XLOOKUP(Sales_Transactions!$C1462,Customer!$A$2:$A$701,Customer!$B$2:$B$701,"Missing")</f>
        <v>Lakshmi Krishnan</v>
      </c>
      <c r="E1462" s="38" t="str">
        <f>_xlfn.XLOOKUP(Table14[[#This Row],[Customer_ID]],Table10[Customer_ID],Table10[Membership],"Missing Membership")</f>
        <v>Silver</v>
      </c>
      <c r="F1462" s="14" t="s">
        <v>870</v>
      </c>
      <c r="G1462" s="16" t="str">
        <f>_xlfn.XLOOKUP(Sales_Transactions!$F1462,Products!$A$2:$A$151,Products!$B$2:$B$151,"missing product")</f>
        <v>Lizol Toilet Cleaner 200g v2</v>
      </c>
      <c r="H1462" s="16" t="str">
        <f>_xlfn.XLOOKUP(Sales_Transactions!$F1462,Table9[Product_ID],Table9[Category],"Missing Catogory")</f>
        <v>Cleaning</v>
      </c>
      <c r="I1462" s="16" t="s">
        <v>215</v>
      </c>
      <c r="J1462" s="16" t="str">
        <f>_xlfn.XLOOKUP(Sales_Transactions!$I1462,Store!$A$2:$A$181,Store!$B$2:$B$181,"Missing Store")</f>
        <v>FreshMart Salem Point</v>
      </c>
      <c r="K1462" s="16" t="str">
        <f>_xlfn.XLOOKUP(Sales_Transactions!$I1462,Store!$A$2:$A$181,Store!$D$2:$D$181,"East")</f>
        <v>South</v>
      </c>
      <c r="L1462" s="16" t="s">
        <v>216</v>
      </c>
      <c r="M1462" s="16" t="s">
        <v>6227</v>
      </c>
      <c r="N1462" s="16" t="str">
        <f>_xlfn.XLOOKUP(Sales_Transactions!$L1462,Table12[Employee_ID],Table12[Department],"Missing Department")</f>
        <v>Sales</v>
      </c>
      <c r="O1462" s="16">
        <v>3</v>
      </c>
      <c r="P1462" s="17">
        <v>214.04</v>
      </c>
      <c r="Q1462" s="16">
        <v>20</v>
      </c>
      <c r="R1462" s="17">
        <v>128.41999999999999</v>
      </c>
      <c r="S1462" s="17">
        <v>590.75</v>
      </c>
      <c r="T1462" s="17">
        <v>474.18</v>
      </c>
      <c r="U1462" s="17">
        <v>116.57</v>
      </c>
      <c r="V1462" s="16" t="s">
        <v>68</v>
      </c>
      <c r="W1462" s="16" t="s">
        <v>345</v>
      </c>
      <c r="X1462" s="16" t="s">
        <v>25</v>
      </c>
      <c r="Y1462" s="16" t="s">
        <v>1070</v>
      </c>
      <c r="Z1462" s="16" t="s">
        <v>27</v>
      </c>
    </row>
    <row r="1463" spans="1:26" x14ac:dyDescent="0.3">
      <c r="A1463" s="10" t="s">
        <v>3433</v>
      </c>
      <c r="B1463" s="11">
        <v>45849</v>
      </c>
      <c r="C1463" s="12" t="s">
        <v>3308</v>
      </c>
      <c r="D1463" s="12" t="str">
        <f>_xlfn.XLOOKUP(Sales_Transactions!$C1463,Customer!$A$2:$A$701,Customer!$B$2:$B$701,"Missing")</f>
        <v>Deepak Prabhu</v>
      </c>
      <c r="E1463" s="39" t="str">
        <f>_xlfn.XLOOKUP(Table14[[#This Row],[Customer_ID]],Table10[Customer_ID],Table10[Membership],"Missing Membership")</f>
        <v>Bronze</v>
      </c>
      <c r="F1463" s="10" t="s">
        <v>707</v>
      </c>
      <c r="G1463" s="12" t="str">
        <f>_xlfn.XLOOKUP(Sales_Transactions!$F1463,Products!$A$2:$A$151,Products!$B$2:$B$151,"missing product")</f>
        <v>Lays Chocolates Combo</v>
      </c>
      <c r="H1463" s="12" t="str">
        <f>_xlfn.XLOOKUP(Sales_Transactions!$F1463,Table9[Product_ID],Table9[Category],"Missing Catogory")</f>
        <v>Snacks</v>
      </c>
      <c r="I1463" s="12" t="s">
        <v>2607</v>
      </c>
      <c r="J1463" s="12" t="str">
        <f>_xlfn.XLOOKUP(Sales_Transactions!$I1463,Store!$A$2:$A$181,Store!$B$2:$B$181,"Missing Store")</f>
        <v>FreshMart Pune Complex</v>
      </c>
      <c r="K1463" s="12" t="str">
        <f>_xlfn.XLOOKUP(Sales_Transactions!$I1463,Store!$A$2:$A$181,Store!$D$2:$D$181,"East")</f>
        <v>West</v>
      </c>
      <c r="L1463" s="12" t="s">
        <v>2608</v>
      </c>
      <c r="M1463" s="12" t="s">
        <v>5750</v>
      </c>
      <c r="N1463" s="12" t="str">
        <f>_xlfn.XLOOKUP(Sales_Transactions!$L1463,Table12[Employee_ID],Table12[Department],"Missing Department")</f>
        <v>Sales</v>
      </c>
      <c r="O1463" s="12">
        <v>1</v>
      </c>
      <c r="P1463" s="13">
        <v>474.19</v>
      </c>
      <c r="Q1463" s="12">
        <v>15</v>
      </c>
      <c r="R1463" s="13">
        <v>71.13</v>
      </c>
      <c r="S1463" s="13">
        <v>403.06</v>
      </c>
      <c r="T1463" s="13">
        <v>343.89</v>
      </c>
      <c r="U1463" s="13">
        <v>59.17</v>
      </c>
      <c r="V1463" s="12" t="s">
        <v>68</v>
      </c>
      <c r="W1463" s="12" t="s">
        <v>24</v>
      </c>
      <c r="X1463" s="12" t="s">
        <v>25</v>
      </c>
      <c r="Y1463" s="12" t="s">
        <v>2067</v>
      </c>
      <c r="Z1463" s="12" t="s">
        <v>49</v>
      </c>
    </row>
    <row r="1464" spans="1:26" x14ac:dyDescent="0.3">
      <c r="A1464" s="14" t="s">
        <v>3434</v>
      </c>
      <c r="B1464" s="15">
        <v>45815</v>
      </c>
      <c r="C1464" s="16" t="s">
        <v>1511</v>
      </c>
      <c r="D1464" s="16" t="str">
        <f>_xlfn.XLOOKUP(Sales_Transactions!$C1464,Customer!$A$2:$A$701,Customer!$B$2:$B$701,"Missing")</f>
        <v>Priya Iyer</v>
      </c>
      <c r="E1464" s="38" t="str">
        <f>_xlfn.XLOOKUP(Table14[[#This Row],[Customer_ID]],Table10[Customer_ID],Table10[Membership],"Missing Membership")</f>
        <v>Gold</v>
      </c>
      <c r="F1464" s="14" t="s">
        <v>754</v>
      </c>
      <c r="G1464" s="16" t="str">
        <f>_xlfn.XLOOKUP(Sales_Transactions!$F1464,Products!$A$2:$A$151,Products!$B$2:$B$151,"missing product")</f>
        <v>MDH Powdered Spices 200g</v>
      </c>
      <c r="H1464" s="16" t="str">
        <f>_xlfn.XLOOKUP(Sales_Transactions!$F1464,Table9[Product_ID],Table9[Category],"Missing Catogory")</f>
        <v>Masala</v>
      </c>
      <c r="I1464" s="16" t="s">
        <v>243</v>
      </c>
      <c r="J1464" s="16" t="str">
        <f>_xlfn.XLOOKUP(Sales_Transactions!$I1464,Store!$A$2:$A$181,Store!$B$2:$B$181,"Missing Store")</f>
        <v>FreshMart Tiruppur Complex</v>
      </c>
      <c r="K1464" s="16" t="str">
        <f>_xlfn.XLOOKUP(Sales_Transactions!$I1464,Store!$A$2:$A$181,Store!$D$2:$D$181,"East")</f>
        <v>South</v>
      </c>
      <c r="L1464" s="16" t="s">
        <v>222</v>
      </c>
      <c r="M1464" s="16" t="s">
        <v>5010</v>
      </c>
      <c r="N1464" s="16" t="str">
        <f>_xlfn.XLOOKUP(Sales_Transactions!$L1464,Table12[Employee_ID],Table12[Department],"Missing Department")</f>
        <v>Sales</v>
      </c>
      <c r="O1464" s="16">
        <v>6</v>
      </c>
      <c r="P1464" s="17">
        <v>508.03</v>
      </c>
      <c r="Q1464" s="16">
        <v>0</v>
      </c>
      <c r="R1464" s="17">
        <v>0</v>
      </c>
      <c r="S1464" s="17">
        <v>3505.41</v>
      </c>
      <c r="T1464" s="17">
        <v>2111.2199999999998</v>
      </c>
      <c r="U1464" s="17">
        <v>1394.19</v>
      </c>
      <c r="V1464" s="16" t="s">
        <v>68</v>
      </c>
      <c r="W1464" s="16" t="s">
        <v>24</v>
      </c>
      <c r="X1464" s="16" t="s">
        <v>33</v>
      </c>
      <c r="Y1464" s="16" t="s">
        <v>3435</v>
      </c>
      <c r="Z1464" s="16" t="s">
        <v>27</v>
      </c>
    </row>
    <row r="1465" spans="1:26" x14ac:dyDescent="0.3">
      <c r="A1465" s="10" t="s">
        <v>3438</v>
      </c>
      <c r="B1465" s="11">
        <v>46065</v>
      </c>
      <c r="C1465" s="12" t="s">
        <v>977</v>
      </c>
      <c r="D1465" s="12" t="str">
        <f>_xlfn.XLOOKUP(Sales_Transactions!$C1465,Customer!$A$2:$A$701,Customer!$B$2:$B$701,"Missing")</f>
        <v>Mala Nair</v>
      </c>
      <c r="E1465" s="39" t="str">
        <f>_xlfn.XLOOKUP(Table14[[#This Row],[Customer_ID]],Table10[Customer_ID],Table10[Membership],"Missing Membership")</f>
        <v>Gold</v>
      </c>
      <c r="F1465" s="10" t="s">
        <v>894</v>
      </c>
      <c r="G1465" s="12" t="str">
        <f>_xlfn.XLOOKUP(Sales_Transactions!$F1465,Products!$A$2:$A$151,Products!$B$2:$B$151,"missing product")</f>
        <v>Organic Fresh Fresh Fruits Pack v2</v>
      </c>
      <c r="H1465" s="12" t="str">
        <f>_xlfn.XLOOKUP(Sales_Transactions!$F1465,Table9[Product_ID],Table9[Category],"Missing Catogory")</f>
        <v>Fruits</v>
      </c>
      <c r="I1465" s="12" t="s">
        <v>153</v>
      </c>
      <c r="J1465" s="12" t="str">
        <f>_xlfn.XLOOKUP(Sales_Transactions!$I1465,Store!$A$2:$A$181,Store!$B$2:$B$181,"Missing Store")</f>
        <v>FreshMart Mysuru Circle</v>
      </c>
      <c r="K1465" s="12" t="str">
        <f>_xlfn.XLOOKUP(Sales_Transactions!$I1465,Store!$A$2:$A$181,Store!$D$2:$D$181,"East")</f>
        <v>South</v>
      </c>
      <c r="L1465" s="12" t="s">
        <v>154</v>
      </c>
      <c r="M1465" s="12" t="s">
        <v>6139</v>
      </c>
      <c r="N1465" s="12" t="str">
        <f>_xlfn.XLOOKUP(Sales_Transactions!$L1465,Table12[Employee_ID],Table12[Department],"Missing Department")</f>
        <v>Sales</v>
      </c>
      <c r="O1465" s="12">
        <v>7</v>
      </c>
      <c r="P1465" s="13">
        <v>439.39</v>
      </c>
      <c r="Q1465" s="12">
        <v>20</v>
      </c>
      <c r="R1465" s="13">
        <v>615.15</v>
      </c>
      <c r="S1465" s="13">
        <v>2460.58</v>
      </c>
      <c r="T1465" s="13">
        <v>2591.2600000000002</v>
      </c>
      <c r="U1465" s="13">
        <v>-130.68</v>
      </c>
      <c r="V1465" s="12" t="s">
        <v>68</v>
      </c>
      <c r="W1465" s="12" t="s">
        <v>24</v>
      </c>
      <c r="X1465" s="12" t="s">
        <v>55</v>
      </c>
      <c r="Y1465" s="12" t="s">
        <v>1925</v>
      </c>
      <c r="Z1465" s="12" t="s">
        <v>49</v>
      </c>
    </row>
    <row r="1466" spans="1:26" x14ac:dyDescent="0.3">
      <c r="A1466" s="14" t="s">
        <v>3450</v>
      </c>
      <c r="B1466" s="15">
        <v>45958</v>
      </c>
      <c r="C1466" s="16" t="s">
        <v>2754</v>
      </c>
      <c r="D1466" s="16" t="str">
        <f>_xlfn.XLOOKUP(Sales_Transactions!$C1466,Customer!$A$2:$A$701,Customer!$B$2:$B$701,"Missing")</f>
        <v>Latha Chandran</v>
      </c>
      <c r="E1466" s="38" t="str">
        <f>_xlfn.XLOOKUP(Table14[[#This Row],[Customer_ID]],Table10[Customer_ID],Table10[Membership],"Missing Membership")</f>
        <v>Silver</v>
      </c>
      <c r="F1466" s="14" t="s">
        <v>349</v>
      </c>
      <c r="G1466" s="16" t="str">
        <f>_xlfn.XLOOKUP(Sales_Transactions!$F1466,Products!$A$2:$A$151,Products!$B$2:$B$151,"missing product")</f>
        <v>Himalaya Skin Care Combo</v>
      </c>
      <c r="H1466" s="16" t="str">
        <f>_xlfn.XLOOKUP(Sales_Transactions!$F1466,Table9[Product_ID],Table9[Category],"Missing Catogory")</f>
        <v>Personal Care</v>
      </c>
      <c r="I1466" s="16" t="s">
        <v>1795</v>
      </c>
      <c r="J1466" s="16" t="str">
        <f>_xlfn.XLOOKUP(Sales_Transactions!$I1466,Store!$A$2:$A$181,Store!$B$2:$B$181,"Missing Store")</f>
        <v>FreshMart Salem Colony</v>
      </c>
      <c r="K1466" s="16" t="str">
        <f>_xlfn.XLOOKUP(Sales_Transactions!$I1466,Store!$A$2:$A$181,Store!$D$2:$D$181,"East")</f>
        <v>South</v>
      </c>
      <c r="L1466" s="16" t="s">
        <v>1796</v>
      </c>
      <c r="M1466" s="16" t="s">
        <v>6185</v>
      </c>
      <c r="N1466" s="16" t="str">
        <f>_xlfn.XLOOKUP(Sales_Transactions!$L1466,Table12[Employee_ID],Table12[Department],"Missing Department")</f>
        <v>Sales</v>
      </c>
      <c r="O1466" s="16">
        <v>1</v>
      </c>
      <c r="P1466" s="17">
        <v>446.17</v>
      </c>
      <c r="Q1466" s="16">
        <v>0</v>
      </c>
      <c r="R1466" s="17">
        <v>0</v>
      </c>
      <c r="S1466" s="17">
        <v>446.17</v>
      </c>
      <c r="T1466" s="17">
        <v>325.61</v>
      </c>
      <c r="U1466" s="17">
        <v>120.56</v>
      </c>
      <c r="V1466" s="16" t="s">
        <v>68</v>
      </c>
      <c r="W1466" s="16" t="s">
        <v>24</v>
      </c>
      <c r="X1466" s="16" t="s">
        <v>25</v>
      </c>
      <c r="Y1466" s="16" t="s">
        <v>2529</v>
      </c>
      <c r="Z1466" s="16" t="s">
        <v>49</v>
      </c>
    </row>
    <row r="1467" spans="1:26" x14ac:dyDescent="0.3">
      <c r="A1467" s="10" t="s">
        <v>3464</v>
      </c>
      <c r="B1467" s="11">
        <v>45779</v>
      </c>
      <c r="C1467" s="12" t="s">
        <v>1924</v>
      </c>
      <c r="D1467" s="12" t="str">
        <f>_xlfn.XLOOKUP(Sales_Transactions!$C1467,Customer!$A$2:$A$701,Customer!$B$2:$B$701,"Missing")</f>
        <v>Deepa Sekar</v>
      </c>
      <c r="E1467" s="39" t="str">
        <f>_xlfn.XLOOKUP(Table14[[#This Row],[Customer_ID]],Table10[Customer_ID],Table10[Membership],"Missing Membership")</f>
        <v>Gold</v>
      </c>
      <c r="F1467" s="10" t="s">
        <v>890</v>
      </c>
      <c r="G1467" s="12" t="str">
        <f>_xlfn.XLOOKUP(Sales_Transactions!$F1467,Products!$A$2:$A$151,Products!$B$2:$B$151,"missing product")</f>
        <v>Organic Fresh Fresh Fruits 2kg</v>
      </c>
      <c r="H1467" s="12" t="str">
        <f>_xlfn.XLOOKUP(Sales_Transactions!$F1467,Table9[Product_ID],Table9[Category],"Missing Catogory")</f>
        <v>FRUITS</v>
      </c>
      <c r="I1467" s="12" t="s">
        <v>1179</v>
      </c>
      <c r="J1467" s="12" t="str">
        <f>_xlfn.XLOOKUP(Sales_Transactions!$I1467,Store!$A$2:$A$181,Store!$B$2:$B$181,"Missing Store")</f>
        <v>FreshMart Erode Central</v>
      </c>
      <c r="K1467" s="12" t="str">
        <f>_xlfn.XLOOKUP(Sales_Transactions!$I1467,Store!$A$2:$A$181,Store!$D$2:$D$181,"East")</f>
        <v>South</v>
      </c>
      <c r="L1467" s="12" t="s">
        <v>396</v>
      </c>
      <c r="M1467" s="12" t="s">
        <v>6228</v>
      </c>
      <c r="N1467" s="12" t="str">
        <f>_xlfn.XLOOKUP(Sales_Transactions!$L1467,Table12[Employee_ID],Table12[Department],"Missing Department")</f>
        <v>Cashier</v>
      </c>
      <c r="O1467" s="12">
        <v>5</v>
      </c>
      <c r="P1467" s="13">
        <v>442.09</v>
      </c>
      <c r="Q1467" s="12">
        <v>20</v>
      </c>
      <c r="R1467" s="13">
        <v>442.09</v>
      </c>
      <c r="S1467" s="13">
        <v>1768.36</v>
      </c>
      <c r="T1467" s="13">
        <v>1787.35</v>
      </c>
      <c r="U1467" s="13">
        <v>-18.989999999999998</v>
      </c>
      <c r="V1467" s="12" t="s">
        <v>68</v>
      </c>
      <c r="W1467" s="12" t="s">
        <v>24</v>
      </c>
      <c r="X1467" s="12" t="s">
        <v>25</v>
      </c>
      <c r="Y1467" s="12" t="s">
        <v>1588</v>
      </c>
      <c r="Z1467" s="12" t="s">
        <v>49</v>
      </c>
    </row>
    <row r="1468" spans="1:26" x14ac:dyDescent="0.3">
      <c r="A1468" s="14" t="s">
        <v>3465</v>
      </c>
      <c r="B1468" s="15">
        <v>45759</v>
      </c>
      <c r="C1468" s="16" t="s">
        <v>2139</v>
      </c>
      <c r="D1468" s="16" t="str">
        <f>_xlfn.XLOOKUP(Sales_Transactions!$C1468,Customer!$A$2:$A$701,Customer!$B$2:$B$701,"Missing")</f>
        <v>Aishwarya Pandian</v>
      </c>
      <c r="E1468" s="38" t="str">
        <f>_xlfn.XLOOKUP(Table14[[#This Row],[Customer_ID]],Table10[Customer_ID],Table10[Membership],"Missing Membership")</f>
        <v>Silver</v>
      </c>
      <c r="F1468" s="14" t="s">
        <v>89</v>
      </c>
      <c r="G1468" s="16" t="str">
        <f>_xlfn.XLOOKUP(Sales_Transactions!$F1468,Products!$A$2:$A$151,Products!$B$2:$B$151,"missing product")</f>
        <v>Milky Mist Butter Pack</v>
      </c>
      <c r="H1468" s="16" t="str">
        <f>_xlfn.XLOOKUP(Sales_Transactions!$F1468,Table9[Product_ID],Table9[Category],"Missing Catogory")</f>
        <v>Dairy</v>
      </c>
      <c r="I1468" s="16" t="s">
        <v>400</v>
      </c>
      <c r="J1468" s="16" t="str">
        <f>_xlfn.XLOOKUP(Sales_Transactions!$I1468,Store!$A$2:$A$181,Store!$B$2:$B$181,"Missing Store")</f>
        <v>FreshMart Chennai Junction</v>
      </c>
      <c r="K1468" s="16" t="str">
        <f>_xlfn.XLOOKUP(Sales_Transactions!$I1468,Store!$A$2:$A$181,Store!$D$2:$D$181,"East")</f>
        <v>South</v>
      </c>
      <c r="L1468" s="16" t="s">
        <v>401</v>
      </c>
      <c r="M1468" s="16" t="s">
        <v>6242</v>
      </c>
      <c r="N1468" s="16" t="str">
        <f>_xlfn.XLOOKUP(Sales_Transactions!$L1468,Table12[Employee_ID],Table12[Department],"Missing Department")</f>
        <v>Billing</v>
      </c>
      <c r="O1468" s="16">
        <v>3</v>
      </c>
      <c r="P1468" s="17">
        <v>38.659999999999997</v>
      </c>
      <c r="Q1468" s="16">
        <v>0</v>
      </c>
      <c r="R1468" s="17">
        <v>0</v>
      </c>
      <c r="S1468" s="17">
        <v>133.38</v>
      </c>
      <c r="T1468" s="17">
        <v>97.2</v>
      </c>
      <c r="U1468" s="17">
        <v>36.18</v>
      </c>
      <c r="V1468" s="16" t="s">
        <v>68</v>
      </c>
      <c r="W1468" s="16" t="s">
        <v>24</v>
      </c>
      <c r="X1468" s="16" t="s">
        <v>25</v>
      </c>
      <c r="Y1468" s="16" t="s">
        <v>3466</v>
      </c>
      <c r="Z1468" s="16" t="s">
        <v>27</v>
      </c>
    </row>
    <row r="1469" spans="1:26" x14ac:dyDescent="0.3">
      <c r="A1469" s="10" t="s">
        <v>3473</v>
      </c>
      <c r="B1469" s="11">
        <v>45962</v>
      </c>
      <c r="C1469" s="12" t="s">
        <v>2658</v>
      </c>
      <c r="D1469" s="12" t="str">
        <f>_xlfn.XLOOKUP(Sales_Transactions!$C1469,Customer!$A$2:$A$701,Customer!$B$2:$B$701,"Missing")</f>
        <v>Prakash Naicker</v>
      </c>
      <c r="E1469" s="39" t="str">
        <f>_xlfn.XLOOKUP(Table14[[#This Row],[Customer_ID]],Table10[Customer_ID],Table10[Membership],"Missing Membership")</f>
        <v>Gold</v>
      </c>
      <c r="F1469" s="10" t="s">
        <v>2081</v>
      </c>
      <c r="G1469" s="12" t="str">
        <f>_xlfn.XLOOKUP(Sales_Transactions!$F1469,Products!$A$2:$A$151,Products!$B$2:$B$151,"missing product")</f>
        <v>Harvest Gold Rusk 1kg</v>
      </c>
      <c r="H1469" s="12" t="str">
        <f>_xlfn.XLOOKUP(Sales_Transactions!$F1469,Table9[Product_ID],Table9[Category],"Missing Catogory")</f>
        <v>Household</v>
      </c>
      <c r="I1469" s="12" t="s">
        <v>1680</v>
      </c>
      <c r="J1469" s="12" t="str">
        <f>_xlfn.XLOOKUP(Sales_Transactions!$I1469,Store!$A$2:$A$181,Store!$B$2:$B$181,"Missing Store")</f>
        <v>FreshMart Hyderabad Market</v>
      </c>
      <c r="K1469" s="12" t="str">
        <f>_xlfn.XLOOKUP(Sales_Transactions!$I1469,Store!$A$2:$A$181,Store!$D$2:$D$181,"East")</f>
        <v>South</v>
      </c>
      <c r="L1469" s="12" t="s">
        <v>3474</v>
      </c>
      <c r="M1469" s="12" t="s">
        <v>6408</v>
      </c>
      <c r="N1469" s="12" t="str">
        <f>_xlfn.XLOOKUP(Sales_Transactions!$L1469,Table12[Employee_ID],Table12[Department],"Missing Department")</f>
        <v>Inventory</v>
      </c>
      <c r="O1469" s="12">
        <v>4</v>
      </c>
      <c r="P1469" s="13">
        <v>404.15</v>
      </c>
      <c r="Q1469" s="12">
        <v>0</v>
      </c>
      <c r="R1469" s="13">
        <v>0</v>
      </c>
      <c r="S1469" s="13">
        <v>1859.09</v>
      </c>
      <c r="T1469" s="13">
        <v>1276.2</v>
      </c>
      <c r="U1469" s="13">
        <v>582.89</v>
      </c>
      <c r="V1469" s="12" t="s">
        <v>68</v>
      </c>
      <c r="W1469" s="12" t="s">
        <v>24</v>
      </c>
      <c r="X1469" s="12" t="s">
        <v>25</v>
      </c>
      <c r="Y1469" s="12" t="s">
        <v>3475</v>
      </c>
      <c r="Z1469" s="12" t="s">
        <v>27</v>
      </c>
    </row>
    <row r="1470" spans="1:26" x14ac:dyDescent="0.3">
      <c r="A1470" s="14" t="s">
        <v>3491</v>
      </c>
      <c r="B1470" s="15">
        <v>46095</v>
      </c>
      <c r="C1470" s="16" t="s">
        <v>1944</v>
      </c>
      <c r="D1470" s="16" t="str">
        <f>_xlfn.XLOOKUP(Sales_Transactions!$C1470,Customer!$A$2:$A$701,Customer!$B$2:$B$701,"Missing")</f>
        <v>Jaya Naicker</v>
      </c>
      <c r="E1470" s="38" t="str">
        <f>_xlfn.XLOOKUP(Table14[[#This Row],[Customer_ID]],Table10[Customer_ID],Table10[Membership],"Missing Membership")</f>
        <v>Gold</v>
      </c>
      <c r="F1470" s="14" t="s">
        <v>52</v>
      </c>
      <c r="G1470" s="16" t="str">
        <f>_xlfn.XLOOKUP(Sales_Transactions!$F1470,Products!$A$2:$A$151,Products!$B$2:$B$151,"missing product")</f>
        <v>Aavin Milk Pack v2</v>
      </c>
      <c r="H1470" s="16" t="str">
        <f>_xlfn.XLOOKUP(Sales_Transactions!$F1470,Table9[Product_ID],Table9[Category],"Missing Catogory")</f>
        <v>Dairy</v>
      </c>
      <c r="I1470" s="16" t="s">
        <v>487</v>
      </c>
      <c r="J1470" s="16" t="str">
        <f>_xlfn.XLOOKUP(Sales_Transactions!$I1470,Store!$A$2:$A$181,Store!$B$2:$B$181,"Missing Store")</f>
        <v>FreshMart Erode Hub</v>
      </c>
      <c r="K1470" s="16" t="str">
        <f>_xlfn.XLOOKUP(Sales_Transactions!$I1470,Store!$A$2:$A$181,Store!$D$2:$D$181,"East")</f>
        <v>South</v>
      </c>
      <c r="L1470" s="16" t="s">
        <v>488</v>
      </c>
      <c r="M1470" s="16" t="s">
        <v>6367</v>
      </c>
      <c r="N1470" s="16" t="str">
        <f>_xlfn.XLOOKUP(Sales_Transactions!$L1470,Table12[Employee_ID],Table12[Department],"Missing Department")</f>
        <v>Inventory</v>
      </c>
      <c r="O1470" s="16">
        <v>4</v>
      </c>
      <c r="P1470" s="17">
        <v>331.6</v>
      </c>
      <c r="Q1470" s="16">
        <v>0</v>
      </c>
      <c r="R1470" s="17">
        <v>0</v>
      </c>
      <c r="S1470" s="17">
        <v>1525.36</v>
      </c>
      <c r="T1470" s="17">
        <v>984.48</v>
      </c>
      <c r="U1470" s="17">
        <v>540.88</v>
      </c>
      <c r="V1470" s="16" t="s">
        <v>68</v>
      </c>
      <c r="W1470" s="16" t="s">
        <v>24</v>
      </c>
      <c r="X1470" s="16" t="s">
        <v>33</v>
      </c>
      <c r="Y1470" s="16" t="s">
        <v>559</v>
      </c>
      <c r="Z1470" s="16" t="s">
        <v>27</v>
      </c>
    </row>
    <row r="1471" spans="1:26" x14ac:dyDescent="0.3">
      <c r="A1471" s="10" t="s">
        <v>3494</v>
      </c>
      <c r="B1471" s="11">
        <v>45989</v>
      </c>
      <c r="C1471" s="12" t="s">
        <v>2502</v>
      </c>
      <c r="D1471" s="12" t="str">
        <f>_xlfn.XLOOKUP(Sales_Transactions!$C1471,Customer!$A$2:$A$701,Customer!$B$2:$B$701,"Missing")</f>
        <v>Suresh Chandran</v>
      </c>
      <c r="E1471" s="39" t="str">
        <f>_xlfn.XLOOKUP(Table14[[#This Row],[Customer_ID]],Table10[Customer_ID],Table10[Membership],"Missing Membership")</f>
        <v>Gold</v>
      </c>
      <c r="F1471" s="10" t="s">
        <v>314</v>
      </c>
      <c r="G1471" s="12" t="str">
        <f>_xlfn.XLOOKUP(Sales_Transactions!$F1471,Products!$A$2:$A$151,Products!$B$2:$B$151,"missing product")</f>
        <v>Nescafe Coffee 1kg</v>
      </c>
      <c r="H1471" s="12" t="str">
        <f>_xlfn.XLOOKUP(Sales_Transactions!$F1471,Table9[Product_ID],Table9[Category],"Missing Catogory")</f>
        <v>Beverages</v>
      </c>
      <c r="I1471" s="12" t="s">
        <v>777</v>
      </c>
      <c r="J1471" s="12" t="str">
        <f>_xlfn.XLOOKUP(Sales_Transactions!$I1471,Store!$A$2:$A$181,Store!$B$2:$B$181,"Missing Store")</f>
        <v>FreshMart Mumbai Square</v>
      </c>
      <c r="K1471" s="12" t="str">
        <f>_xlfn.XLOOKUP(Sales_Transactions!$I1471,Store!$A$2:$A$181,Store!$D$2:$D$181,"East")</f>
        <v>West</v>
      </c>
      <c r="L1471" s="12" t="s">
        <v>979</v>
      </c>
      <c r="M1471" s="12" t="s">
        <v>6325</v>
      </c>
      <c r="N1471" s="12" t="str">
        <f>_xlfn.XLOOKUP(Sales_Transactions!$L1471,Table12[Employee_ID],Table12[Department],"Missing Department")</f>
        <v>Sales</v>
      </c>
      <c r="O1471" s="12">
        <v>6</v>
      </c>
      <c r="P1471" s="13">
        <v>355.35</v>
      </c>
      <c r="Q1471" s="12">
        <v>0</v>
      </c>
      <c r="R1471" s="13">
        <v>0</v>
      </c>
      <c r="S1471" s="13">
        <v>2132.1</v>
      </c>
      <c r="T1471" s="13">
        <v>1483.5</v>
      </c>
      <c r="U1471" s="13">
        <v>648.6</v>
      </c>
      <c r="V1471" s="12" t="s">
        <v>68</v>
      </c>
      <c r="W1471" s="12" t="s">
        <v>24</v>
      </c>
      <c r="X1471" s="12" t="s">
        <v>25</v>
      </c>
      <c r="Y1471" s="12" t="s">
        <v>1323</v>
      </c>
      <c r="Z1471" s="12" t="s">
        <v>49</v>
      </c>
    </row>
    <row r="1472" spans="1:26" x14ac:dyDescent="0.3">
      <c r="A1472" s="14" t="s">
        <v>3503</v>
      </c>
      <c r="B1472" s="15">
        <v>45786</v>
      </c>
      <c r="C1472" s="16" t="s">
        <v>94</v>
      </c>
      <c r="D1472" s="16" t="str">
        <f>_xlfn.XLOOKUP(Sales_Transactions!$C1472,Customer!$A$2:$A$701,Customer!$B$2:$B$701,"Missing")</f>
        <v>Dhanush Nathan</v>
      </c>
      <c r="E1472" s="38" t="str">
        <f>_xlfn.XLOOKUP(Table14[[#This Row],[Customer_ID]],Table10[Customer_ID],Table10[Membership],"Missing Membership")</f>
        <v>Bronze</v>
      </c>
      <c r="F1472" s="14" t="s">
        <v>119</v>
      </c>
      <c r="G1472" s="16" t="str">
        <f>_xlfn.XLOOKUP(Sales_Transactions!$F1472,Products!$A$2:$A$151,Products!$B$2:$B$151,"missing product")</f>
        <v>Coca-Cola Coffee Combo</v>
      </c>
      <c r="H1472" s="16" t="str">
        <f>_xlfn.XLOOKUP(Sales_Transactions!$F1472,Table9[Product_ID],Table9[Category],"Missing Catogory")</f>
        <v>Beverages</v>
      </c>
      <c r="I1472" s="16" t="s">
        <v>232</v>
      </c>
      <c r="J1472" s="16" t="str">
        <f>_xlfn.XLOOKUP(Sales_Transactions!$I1472,Store!$A$2:$A$181,Store!$B$2:$B$181,"Missing Store")</f>
        <v>FreshMart Tiruppur Circle</v>
      </c>
      <c r="K1472" s="16" t="str">
        <f>_xlfn.XLOOKUP(Sales_Transactions!$I1472,Store!$A$2:$A$181,Store!$D$2:$D$181,"East")</f>
        <v>South</v>
      </c>
      <c r="L1472" s="16" t="s">
        <v>1131</v>
      </c>
      <c r="M1472" s="16" t="s">
        <v>6153</v>
      </c>
      <c r="N1472" s="16" t="str">
        <f>_xlfn.XLOOKUP(Sales_Transactions!$L1472,Table12[Employee_ID],Table12[Department],"Missing Department")</f>
        <v>Cashier</v>
      </c>
      <c r="O1472" s="16">
        <v>3</v>
      </c>
      <c r="P1472" s="17">
        <v>141.11000000000001</v>
      </c>
      <c r="Q1472" s="16">
        <v>5</v>
      </c>
      <c r="R1472" s="17">
        <v>21.17</v>
      </c>
      <c r="S1472" s="16" t="s">
        <v>3504</v>
      </c>
      <c r="T1472" s="17">
        <v>347.73</v>
      </c>
      <c r="U1472" s="17">
        <v>54.43</v>
      </c>
      <c r="V1472" s="16" t="s">
        <v>68</v>
      </c>
      <c r="W1472" s="16" t="s">
        <v>24</v>
      </c>
      <c r="X1472" s="16" t="s">
        <v>25</v>
      </c>
      <c r="Y1472" s="16" t="s">
        <v>3313</v>
      </c>
      <c r="Z1472" s="16" t="s">
        <v>49</v>
      </c>
    </row>
    <row r="1473" spans="1:26" x14ac:dyDescent="0.3">
      <c r="A1473" s="10" t="s">
        <v>3511</v>
      </c>
      <c r="B1473" s="11">
        <v>45941</v>
      </c>
      <c r="C1473" s="12" t="s">
        <v>2658</v>
      </c>
      <c r="D1473" s="12" t="str">
        <f>_xlfn.XLOOKUP(Sales_Transactions!$C1473,Customer!$A$2:$A$701,Customer!$B$2:$B$701,"Missing")</f>
        <v>Prakash Naicker</v>
      </c>
      <c r="E1473" s="39" t="str">
        <f>_xlfn.XLOOKUP(Table14[[#This Row],[Customer_ID]],Table10[Customer_ID],Table10[Membership],"Missing Membership")</f>
        <v>Gold</v>
      </c>
      <c r="F1473" s="10" t="s">
        <v>186</v>
      </c>
      <c r="G1473" s="12" t="str">
        <f>_xlfn.XLOOKUP(Sales_Transactions!$F1473,Products!$A$2:$A$151,Products!$B$2:$B$151,"missing product")</f>
        <v>Bisleri Soft Drinks 2kg</v>
      </c>
      <c r="H1473" s="12" t="str">
        <f>_xlfn.XLOOKUP(Sales_Transactions!$F1473,Table9[Product_ID],Table9[Category],"Missing Catogory")</f>
        <v>Beverages</v>
      </c>
      <c r="I1473" s="12" t="s">
        <v>886</v>
      </c>
      <c r="J1473" s="12" t="str">
        <f>_xlfn.XLOOKUP(Sales_Transactions!$I1473,Store!$A$2:$A$181,Store!$B$2:$B$181,"Missing Store")</f>
        <v>FreshMart Jaipur Market</v>
      </c>
      <c r="K1473" s="12" t="str">
        <f>_xlfn.XLOOKUP(Sales_Transactions!$I1473,Store!$A$2:$A$181,Store!$D$2:$D$181,"East")</f>
        <v>North</v>
      </c>
      <c r="L1473" s="12" t="s">
        <v>265</v>
      </c>
      <c r="M1473" s="12" t="s">
        <v>6413</v>
      </c>
      <c r="N1473" s="12" t="str">
        <f>_xlfn.XLOOKUP(Sales_Transactions!$L1473,Table12[Employee_ID],Table12[Department],"Missing Department")</f>
        <v>Cashier</v>
      </c>
      <c r="O1473" s="12">
        <v>4</v>
      </c>
      <c r="P1473" s="13">
        <v>241.53</v>
      </c>
      <c r="Q1473" s="12">
        <v>15</v>
      </c>
      <c r="R1473" s="13">
        <v>144.91999999999999</v>
      </c>
      <c r="S1473" s="13">
        <v>944.38</v>
      </c>
      <c r="T1473" s="13">
        <v>708.12</v>
      </c>
      <c r="U1473" s="13">
        <v>236.26</v>
      </c>
      <c r="V1473" s="12" t="s">
        <v>68</v>
      </c>
      <c r="W1473" s="12" t="s">
        <v>24</v>
      </c>
      <c r="X1473" s="12" t="s">
        <v>55</v>
      </c>
      <c r="Y1473" s="12" t="s">
        <v>3512</v>
      </c>
      <c r="Z1473" s="12" t="s">
        <v>27</v>
      </c>
    </row>
    <row r="1474" spans="1:26" x14ac:dyDescent="0.3">
      <c r="A1474" s="14" t="s">
        <v>3513</v>
      </c>
      <c r="B1474" s="15">
        <v>45911</v>
      </c>
      <c r="C1474" s="16" t="s">
        <v>1239</v>
      </c>
      <c r="D1474" s="16" t="str">
        <f>_xlfn.XLOOKUP(Sales_Transactions!$C1474,Customer!$A$2:$A$701,Customer!$B$2:$B$701,"Missing")</f>
        <v>Anand Reddy</v>
      </c>
      <c r="E1474" s="38" t="str">
        <f>_xlfn.XLOOKUP(Table14[[#This Row],[Customer_ID]],Table10[Customer_ID],Table10[Membership],"Missing Membership")</f>
        <v>Gold</v>
      </c>
      <c r="F1474" s="14" t="s">
        <v>508</v>
      </c>
      <c r="G1474" s="16" t="str">
        <f>_xlfn.XLOOKUP(Sales_Transactions!$F1474,Products!$A$2:$A$151,Products!$B$2:$B$151,"missing product")</f>
        <v>India Gate Ponni Rice 1kg</v>
      </c>
      <c r="H1474" s="16" t="str">
        <f>_xlfn.XLOOKUP(Sales_Transactions!$F1474,Table9[Product_ID],Table9[Category],"Missing Catogory")</f>
        <v>Rice</v>
      </c>
      <c r="I1474" s="16" t="s">
        <v>759</v>
      </c>
      <c r="J1474" s="16" t="str">
        <f>_xlfn.XLOOKUP(Sales_Transactions!$I1474,Store!$A$2:$A$181,Store!$B$2:$B$181,"Missing Store")</f>
        <v>FreshMart Mumbai Complex</v>
      </c>
      <c r="K1474" s="16" t="str">
        <f>_xlfn.XLOOKUP(Sales_Transactions!$I1474,Store!$A$2:$A$181,Store!$D$2:$D$181,"East")</f>
        <v>West</v>
      </c>
      <c r="L1474" s="16" t="s">
        <v>760</v>
      </c>
      <c r="M1474" s="16" t="s">
        <v>6268</v>
      </c>
      <c r="N1474" s="16" t="str">
        <f>_xlfn.XLOOKUP(Sales_Transactions!$L1474,Table12[Employee_ID],Table12[Department],"Missing Department")</f>
        <v>Billing</v>
      </c>
      <c r="O1474" s="16">
        <v>4</v>
      </c>
      <c r="P1474" s="17">
        <v>328.15</v>
      </c>
      <c r="Q1474" s="16">
        <v>20</v>
      </c>
      <c r="R1474" s="17">
        <v>262.52</v>
      </c>
      <c r="S1474" s="17">
        <v>1050.08</v>
      </c>
      <c r="T1474" s="17">
        <v>1014.8</v>
      </c>
      <c r="U1474" s="17">
        <v>35.28</v>
      </c>
      <c r="V1474" s="16" t="s">
        <v>68</v>
      </c>
      <c r="W1474" s="16" t="s">
        <v>24</v>
      </c>
      <c r="X1474" s="16" t="s">
        <v>25</v>
      </c>
      <c r="Y1474" s="16" t="s">
        <v>562</v>
      </c>
      <c r="Z1474" s="16" t="s">
        <v>49</v>
      </c>
    </row>
    <row r="1475" spans="1:26" x14ac:dyDescent="0.3">
      <c r="A1475" s="10" t="s">
        <v>3519</v>
      </c>
      <c r="B1475" s="11">
        <v>45864</v>
      </c>
      <c r="C1475" s="12" t="s">
        <v>1849</v>
      </c>
      <c r="D1475" s="12" t="str">
        <f>_xlfn.XLOOKUP(Sales_Transactions!$C1475,Customer!$A$2:$A$701,Customer!$B$2:$B$701,"Missing")</f>
        <v>Sudha Rao</v>
      </c>
      <c r="E1475" s="39" t="str">
        <f>_xlfn.XLOOKUP(Table14[[#This Row],[Customer_ID]],Table10[Customer_ID],Table10[Membership],"Missing Membership")</f>
        <v>Bronze</v>
      </c>
      <c r="F1475" s="10" t="s">
        <v>1321</v>
      </c>
      <c r="G1475" s="12" t="str">
        <f>_xlfn.XLOOKUP(Sales_Transactions!$F1475,Products!$A$2:$A$151,Products!$B$2:$B$151,"missing product")</f>
        <v>ITC Frozen Vegetables 250ml v2</v>
      </c>
      <c r="H1475" s="12" t="str">
        <f>_xlfn.XLOOKUP(Sales_Transactions!$F1475,Table9[Product_ID],Table9[Category],"Missing Catogory")</f>
        <v>Frozen Foods</v>
      </c>
      <c r="I1475" s="12" t="s">
        <v>432</v>
      </c>
      <c r="J1475" s="12" t="str">
        <f>_xlfn.XLOOKUP(Sales_Transactions!$I1475,Store!$A$2:$A$181,Store!$B$2:$B$181,"Missing Store")</f>
        <v>FreshMart Surat Central</v>
      </c>
      <c r="K1475" s="12" t="str">
        <f>_xlfn.XLOOKUP(Sales_Transactions!$I1475,Store!$A$2:$A$181,Store!$D$2:$D$181,"East")</f>
        <v>West</v>
      </c>
      <c r="L1475" s="12" t="s">
        <v>433</v>
      </c>
      <c r="M1475" s="12" t="s">
        <v>6296</v>
      </c>
      <c r="N1475" s="12" t="str">
        <f>_xlfn.XLOOKUP(Sales_Transactions!$L1475,Table12[Employee_ID],Table12[Department],"Missing Department")</f>
        <v>Sales</v>
      </c>
      <c r="O1475" s="12">
        <v>1</v>
      </c>
      <c r="P1475" s="13">
        <v>229.81</v>
      </c>
      <c r="Q1475" s="12">
        <v>5</v>
      </c>
      <c r="R1475" s="13">
        <v>11.49</v>
      </c>
      <c r="S1475" s="13">
        <v>251.07</v>
      </c>
      <c r="T1475" s="13">
        <v>208.22</v>
      </c>
      <c r="U1475" s="13">
        <v>42.85</v>
      </c>
      <c r="V1475" s="12" t="s">
        <v>68</v>
      </c>
      <c r="W1475" s="12" t="s">
        <v>24</v>
      </c>
      <c r="X1475" s="12" t="s">
        <v>25</v>
      </c>
      <c r="Y1475" s="12" t="s">
        <v>1399</v>
      </c>
      <c r="Z1475" s="12" t="s">
        <v>27</v>
      </c>
    </row>
    <row r="1476" spans="1:26" x14ac:dyDescent="0.3">
      <c r="A1476" s="14" t="s">
        <v>3528</v>
      </c>
      <c r="B1476" s="15">
        <v>45854</v>
      </c>
      <c r="C1476" s="16" t="s">
        <v>83</v>
      </c>
      <c r="D1476" s="16" t="str">
        <f>_xlfn.XLOOKUP(Sales_Transactions!$C1476,Customer!$A$2:$A$701,Customer!$B$2:$B$701,"Missing")</f>
        <v>Geetha Iyer</v>
      </c>
      <c r="E1476" s="38" t="str">
        <f>_xlfn.XLOOKUP(Table14[[#This Row],[Customer_ID]],Table10[Customer_ID],Table10[Membership],"Missing Membership")</f>
        <v>Silver</v>
      </c>
      <c r="F1476" s="14" t="s">
        <v>1473</v>
      </c>
      <c r="G1476" s="16" t="str">
        <f>_xlfn.XLOOKUP(Sales_Transactions!$F1476,Products!$A$2:$A$151,Products!$B$2:$B$151,"missing product")</f>
        <v>Fortune Gingelly Oil 200g</v>
      </c>
      <c r="H1476" s="16" t="str">
        <f>_xlfn.XLOOKUP(Sales_Transactions!$F1476,Table9[Product_ID],Table9[Category],"Missing Catogory")</f>
        <v>Oil</v>
      </c>
      <c r="I1476" s="16" t="s">
        <v>1246</v>
      </c>
      <c r="J1476" s="16" t="str">
        <f>_xlfn.XLOOKUP(Sales_Transactions!$I1476,Store!$A$2:$A$181,Store!$B$2:$B$181,"Missing Store")</f>
        <v>FreshMart Bengaluru Junction</v>
      </c>
      <c r="K1476" s="16" t="str">
        <f>_xlfn.XLOOKUP(Sales_Transactions!$I1476,Store!$A$2:$A$181,Store!$D$2:$D$181,"East")</f>
        <v>South</v>
      </c>
      <c r="L1476" s="16" t="s">
        <v>473</v>
      </c>
      <c r="M1476" s="16" t="s">
        <v>6258</v>
      </c>
      <c r="N1476" s="16" t="str">
        <f>_xlfn.XLOOKUP(Sales_Transactions!$L1476,Table12[Employee_ID],Table12[Department],"Missing Department")</f>
        <v>Cashier</v>
      </c>
      <c r="O1476" s="16">
        <v>5</v>
      </c>
      <c r="P1476" s="17">
        <v>183.39</v>
      </c>
      <c r="Q1476" s="16">
        <v>10</v>
      </c>
      <c r="R1476" s="17">
        <v>91.69</v>
      </c>
      <c r="S1476" s="17">
        <v>825.26</v>
      </c>
      <c r="T1476" s="17">
        <v>792.15</v>
      </c>
      <c r="U1476" s="17">
        <v>33.11</v>
      </c>
      <c r="V1476" s="16" t="s">
        <v>68</v>
      </c>
      <c r="W1476" s="16" t="s">
        <v>24</v>
      </c>
      <c r="X1476" s="16" t="s">
        <v>25</v>
      </c>
      <c r="Y1476" s="16" t="s">
        <v>1185</v>
      </c>
      <c r="Z1476" s="16" t="s">
        <v>49</v>
      </c>
    </row>
    <row r="1477" spans="1:26" x14ac:dyDescent="0.3">
      <c r="A1477" s="10" t="s">
        <v>3534</v>
      </c>
      <c r="B1477" s="11">
        <v>45995</v>
      </c>
      <c r="C1477" s="12" t="s">
        <v>2245</v>
      </c>
      <c r="D1477" s="12" t="str">
        <f>_xlfn.XLOOKUP(Sales_Transactions!$C1477,Customer!$A$2:$A$701,Customer!$B$2:$B$701,"Missing")</f>
        <v>Udhay Mudaliar</v>
      </c>
      <c r="E1477" s="39" t="str">
        <f>_xlfn.XLOOKUP(Table14[[#This Row],[Customer_ID]],Table10[Customer_ID],Table10[Membership],"Missing Membership")</f>
        <v>Silver</v>
      </c>
      <c r="F1477" s="10" t="s">
        <v>978</v>
      </c>
      <c r="G1477" s="12" t="str">
        <f>_xlfn.XLOOKUP(Sales_Transactions!$F1477,Products!$A$2:$A$151,Products!$B$2:$B$151,"missing product")</f>
        <v>Amul Ice Cream 2kg</v>
      </c>
      <c r="H1477" s="12" t="str">
        <f>_xlfn.XLOOKUP(Sales_Transactions!$F1477,Table9[Product_ID],Table9[Category],"Missing Catogory")</f>
        <v>FROZEN FOODS</v>
      </c>
      <c r="I1477" s="12" t="s">
        <v>824</v>
      </c>
      <c r="J1477" s="12" t="str">
        <f>_xlfn.XLOOKUP(Sales_Transactions!$I1477,Store!$A$2:$A$181,Store!$B$2:$B$181,"Missing Store")</f>
        <v>FreshMart Kolkata Nagar</v>
      </c>
      <c r="K1477" s="12" t="str">
        <f>_xlfn.XLOOKUP(Sales_Transactions!$I1477,Store!$A$2:$A$181,Store!$D$2:$D$181,"East")</f>
        <v>East</v>
      </c>
      <c r="L1477" s="12" t="s">
        <v>825</v>
      </c>
      <c r="M1477" s="12" t="s">
        <v>5389</v>
      </c>
      <c r="N1477" s="12" t="str">
        <f>_xlfn.XLOOKUP(Sales_Transactions!$L1477,Table12[Employee_ID],Table12[Department],"Missing Department")</f>
        <v>Billing</v>
      </c>
      <c r="O1477" s="12">
        <v>3</v>
      </c>
      <c r="P1477" s="13">
        <v>130.09</v>
      </c>
      <c r="Q1477" s="12">
        <v>0</v>
      </c>
      <c r="R1477" s="13">
        <v>0</v>
      </c>
      <c r="S1477" s="13">
        <v>390.27</v>
      </c>
      <c r="T1477" s="13">
        <v>337.86</v>
      </c>
      <c r="U1477" s="13">
        <v>52.41</v>
      </c>
      <c r="V1477" s="12" t="s">
        <v>68</v>
      </c>
      <c r="W1477" s="12" t="s">
        <v>24</v>
      </c>
      <c r="X1477" s="12" t="s">
        <v>25</v>
      </c>
      <c r="Y1477" s="12" t="s">
        <v>2449</v>
      </c>
      <c r="Z1477" s="12" t="s">
        <v>49</v>
      </c>
    </row>
    <row r="1478" spans="1:26" x14ac:dyDescent="0.3">
      <c r="A1478" s="14" t="s">
        <v>3538</v>
      </c>
      <c r="B1478" s="15">
        <v>45839</v>
      </c>
      <c r="C1478" s="16" t="s">
        <v>2160</v>
      </c>
      <c r="D1478" s="16" t="str">
        <f>_xlfn.XLOOKUP(Sales_Transactions!$C1478,Customer!$A$2:$A$701,Customer!$B$2:$B$701,"Missing")</f>
        <v>Janani Sekar</v>
      </c>
      <c r="E1478" s="38" t="str">
        <f>_xlfn.XLOOKUP(Table14[[#This Row],[Customer_ID]],Table10[Customer_ID],Table10[Membership],"Missing Membership")</f>
        <v>Bronze</v>
      </c>
      <c r="F1478" s="14" t="s">
        <v>1537</v>
      </c>
      <c r="G1478" s="16" t="str">
        <f>_xlfn.XLOOKUP(Sales_Transactions!$F1478,Products!$A$2:$A$151,Products!$B$2:$B$151,"missing product")</f>
        <v>Lizol Floor Cleaner 200g</v>
      </c>
      <c r="H1478" s="16" t="str">
        <f>_xlfn.XLOOKUP(Sales_Transactions!$F1478,Table9[Product_ID],Table9[Category],"Missing Catogory")</f>
        <v>Cleaning</v>
      </c>
      <c r="I1478" s="16" t="s">
        <v>72</v>
      </c>
      <c r="J1478" s="16" t="str">
        <f>_xlfn.XLOOKUP(Sales_Transactions!$I1478,Store!$A$2:$A$181,Store!$B$2:$B$181,"Missing Store")</f>
        <v>FreshMart Hyderabad Heights</v>
      </c>
      <c r="K1478" s="16" t="str">
        <f>_xlfn.XLOOKUP(Sales_Transactions!$I1478,Store!$A$2:$A$181,Store!$D$2:$D$181,"East")</f>
        <v>South</v>
      </c>
      <c r="L1478" s="16" t="s">
        <v>73</v>
      </c>
      <c r="M1478" s="16" t="s">
        <v>6348</v>
      </c>
      <c r="N1478" s="16" t="str">
        <f>_xlfn.XLOOKUP(Sales_Transactions!$L1478,Table12[Employee_ID],Table12[Department],"Missing Department")</f>
        <v>Store Manager</v>
      </c>
      <c r="O1478" s="16">
        <v>2</v>
      </c>
      <c r="P1478" s="17">
        <v>66.400000000000006</v>
      </c>
      <c r="Q1478" s="16">
        <v>0</v>
      </c>
      <c r="R1478" s="17">
        <v>0</v>
      </c>
      <c r="S1478" s="17">
        <v>132.80000000000001</v>
      </c>
      <c r="T1478" s="17">
        <v>99.98</v>
      </c>
      <c r="U1478" s="17">
        <v>32.82</v>
      </c>
      <c r="V1478" s="16" t="s">
        <v>68</v>
      </c>
      <c r="W1478" s="16" t="s">
        <v>24</v>
      </c>
      <c r="X1478" s="16" t="s">
        <v>25</v>
      </c>
      <c r="Y1478" s="16" t="s">
        <v>1654</v>
      </c>
      <c r="Z1478" s="16" t="s">
        <v>49</v>
      </c>
    </row>
    <row r="1479" spans="1:26" x14ac:dyDescent="0.3">
      <c r="A1479" s="10" t="s">
        <v>3541</v>
      </c>
      <c r="B1479" s="11">
        <v>45788</v>
      </c>
      <c r="C1479" s="12" t="s">
        <v>2510</v>
      </c>
      <c r="D1479" s="12" t="str">
        <f>_xlfn.XLOOKUP(Sales_Transactions!$C1479,Customer!$A$2:$A$701,Customer!$B$2:$B$701,"Missing")</f>
        <v>Banu Chandran</v>
      </c>
      <c r="E1479" s="39" t="str">
        <f>_xlfn.XLOOKUP(Table14[[#This Row],[Customer_ID]],Table10[Customer_ID],Table10[Membership],"Missing Membership")</f>
        <v>Gold</v>
      </c>
      <c r="F1479" s="10" t="s">
        <v>170</v>
      </c>
      <c r="G1479" s="12" t="str">
        <f>_xlfn.XLOOKUP(Sales_Transactions!$F1479,Products!$A$2:$A$151,Products!$B$2:$B$151,"missing product")</f>
        <v>Aachi Idli Rice 500g</v>
      </c>
      <c r="H1479" s="12" t="str">
        <f>_xlfn.XLOOKUP(Sales_Transactions!$F1479,Table9[Product_ID],Table9[Category],"Missing Catogory")</f>
        <v>Rice</v>
      </c>
      <c r="I1479" s="12" t="s">
        <v>142</v>
      </c>
      <c r="J1479" s="12" t="str">
        <f>_xlfn.XLOOKUP(Sales_Transactions!$I1479,Store!$A$2:$A$181,Store!$B$2:$B$181,"Missing Store")</f>
        <v>FreshMart Coimbatore Heights</v>
      </c>
      <c r="K1479" s="12" t="str">
        <f>_xlfn.XLOOKUP(Sales_Transactions!$I1479,Store!$A$2:$A$181,Store!$D$2:$D$181,"East")</f>
        <v>South</v>
      </c>
      <c r="L1479" s="12" t="s">
        <v>143</v>
      </c>
      <c r="M1479" s="12" t="s">
        <v>6243</v>
      </c>
      <c r="N1479" s="12" t="str">
        <f>_xlfn.XLOOKUP(Sales_Transactions!$L1479,Table12[Employee_ID],Table12[Department],"Missing Department")</f>
        <v>Sales</v>
      </c>
      <c r="O1479" s="12">
        <v>5</v>
      </c>
      <c r="P1479" s="13">
        <v>245.4</v>
      </c>
      <c r="Q1479" s="12">
        <v>0</v>
      </c>
      <c r="R1479" s="13">
        <v>0</v>
      </c>
      <c r="S1479" s="13">
        <v>1411.05</v>
      </c>
      <c r="T1479" s="13">
        <v>954.5</v>
      </c>
      <c r="U1479" s="13">
        <v>456.55</v>
      </c>
      <c r="V1479" s="12" t="s">
        <v>68</v>
      </c>
      <c r="W1479" s="12" t="s">
        <v>24</v>
      </c>
      <c r="X1479" s="12" t="s">
        <v>55</v>
      </c>
      <c r="Y1479" s="12" t="s">
        <v>2292</v>
      </c>
      <c r="Z1479" s="12" t="s">
        <v>27</v>
      </c>
    </row>
    <row r="1480" spans="1:26" x14ac:dyDescent="0.3">
      <c r="A1480" s="14" t="s">
        <v>3543</v>
      </c>
      <c r="B1480" s="15">
        <v>45925</v>
      </c>
      <c r="C1480" s="16" t="s">
        <v>3544</v>
      </c>
      <c r="D1480" s="16" t="str">
        <f>_xlfn.XLOOKUP(Sales_Transactions!$C1480,Customer!$A$2:$A$701,Customer!$B$2:$B$701,"Missing")</f>
        <v>Lakshmi Pandian</v>
      </c>
      <c r="E1480" s="38" t="str">
        <f>_xlfn.XLOOKUP(Table14[[#This Row],[Customer_ID]],Table10[Customer_ID],Table10[Membership],"Missing Membership")</f>
        <v>Bronze</v>
      </c>
      <c r="F1480" s="14" t="s">
        <v>349</v>
      </c>
      <c r="G1480" s="16" t="str">
        <f>_xlfn.XLOOKUP(Sales_Transactions!$F1480,Products!$A$2:$A$151,Products!$B$2:$B$151,"missing product")</f>
        <v>Himalaya Skin Care Combo</v>
      </c>
      <c r="H1480" s="16" t="str">
        <f>_xlfn.XLOOKUP(Sales_Transactions!$F1480,Table9[Product_ID],Table9[Category],"Missing Catogory")</f>
        <v>Personal Care</v>
      </c>
      <c r="I1480" s="16" t="s">
        <v>759</v>
      </c>
      <c r="J1480" s="16" t="str">
        <f>_xlfn.XLOOKUP(Sales_Transactions!$I1480,Store!$A$2:$A$181,Store!$B$2:$B$181,"Missing Store")</f>
        <v>FreshMart Mumbai Complex</v>
      </c>
      <c r="K1480" s="16" t="str">
        <f>_xlfn.XLOOKUP(Sales_Transactions!$I1480,Store!$A$2:$A$181,Store!$D$2:$D$181,"East")</f>
        <v>West</v>
      </c>
      <c r="L1480" s="16" t="s">
        <v>760</v>
      </c>
      <c r="M1480" s="16" t="s">
        <v>6268</v>
      </c>
      <c r="N1480" s="16" t="str">
        <f>_xlfn.XLOOKUP(Sales_Transactions!$L1480,Table12[Employee_ID],Table12[Department],"Missing Department")</f>
        <v>Billing</v>
      </c>
      <c r="O1480" s="16">
        <v>1</v>
      </c>
      <c r="P1480" s="17">
        <v>446.17</v>
      </c>
      <c r="Q1480" s="16">
        <v>0</v>
      </c>
      <c r="R1480" s="17">
        <v>0</v>
      </c>
      <c r="S1480" s="17">
        <v>446.17</v>
      </c>
      <c r="T1480" s="17">
        <v>325.61</v>
      </c>
      <c r="U1480" s="17">
        <v>120.56</v>
      </c>
      <c r="V1480" s="16" t="s">
        <v>68</v>
      </c>
      <c r="W1480" s="16" t="s">
        <v>24</v>
      </c>
      <c r="X1480" s="16" t="s">
        <v>25</v>
      </c>
      <c r="Y1480" s="16" t="s">
        <v>1173</v>
      </c>
      <c r="Z1480" s="16" t="s">
        <v>49</v>
      </c>
    </row>
    <row r="1481" spans="1:26" x14ac:dyDescent="0.3">
      <c r="A1481" s="10" t="s">
        <v>3549</v>
      </c>
      <c r="B1481" s="11">
        <v>46008</v>
      </c>
      <c r="C1481" s="12" t="s">
        <v>1729</v>
      </c>
      <c r="D1481" s="12" t="str">
        <f>_xlfn.XLOOKUP(Sales_Transactions!$C1481,Customer!$A$2:$A$701,Customer!$B$2:$B$701,"Missing")</f>
        <v>Anitha Reddy</v>
      </c>
      <c r="E1481" s="39" t="str">
        <f>_xlfn.XLOOKUP(Table14[[#This Row],[Customer_ID]],Table10[Customer_ID],Table10[Membership],"Missing Membership")</f>
        <v>Gold</v>
      </c>
      <c r="F1481" s="10" t="s">
        <v>1304</v>
      </c>
      <c r="G1481" s="12" t="str">
        <f>_xlfn.XLOOKUP(Sales_Transactions!$F1481,Products!$A$2:$A$151,Products!$B$2:$B$151,"missing product")</f>
        <v>Everest Powdered Spices Combo</v>
      </c>
      <c r="H1481" s="12" t="str">
        <f>_xlfn.XLOOKUP(Sales_Transactions!$F1481,Table9[Product_ID],Table9[Category],"Missing Catogory")</f>
        <v>Masala</v>
      </c>
      <c r="I1481" s="12" t="s">
        <v>171</v>
      </c>
      <c r="J1481" s="12" t="str">
        <f>_xlfn.XLOOKUP(Sales_Transactions!$I1481,Store!$A$2:$A$181,Store!$B$2:$B$181,"Missing Store")</f>
        <v>FreshMart Madurai Crossing</v>
      </c>
      <c r="K1481" s="12" t="str">
        <f>_xlfn.XLOOKUP(Sales_Transactions!$I1481,Store!$A$2:$A$181,Store!$D$2:$D$181,"East")</f>
        <v>South</v>
      </c>
      <c r="L1481" s="12" t="s">
        <v>771</v>
      </c>
      <c r="M1481" s="12" t="s">
        <v>6271</v>
      </c>
      <c r="N1481" s="12" t="str">
        <f>_xlfn.XLOOKUP(Sales_Transactions!$L1481,Table12[Employee_ID],Table12[Department],"Missing Department")</f>
        <v>Inventory</v>
      </c>
      <c r="O1481" s="12">
        <v>3</v>
      </c>
      <c r="P1481" s="13">
        <v>550.96</v>
      </c>
      <c r="Q1481" s="12">
        <v>0</v>
      </c>
      <c r="R1481" s="13">
        <v>0</v>
      </c>
      <c r="S1481" s="13">
        <v>1652.88</v>
      </c>
      <c r="T1481" s="13">
        <v>1120.74</v>
      </c>
      <c r="U1481" s="13">
        <v>532.14</v>
      </c>
      <c r="V1481" s="12" t="s">
        <v>68</v>
      </c>
      <c r="W1481" s="12" t="s">
        <v>24</v>
      </c>
      <c r="X1481" s="12" t="s">
        <v>25</v>
      </c>
      <c r="Y1481" s="12" t="s">
        <v>2538</v>
      </c>
      <c r="Z1481" s="12" t="s">
        <v>49</v>
      </c>
    </row>
    <row r="1482" spans="1:26" x14ac:dyDescent="0.3">
      <c r="A1482" s="14" t="s">
        <v>3550</v>
      </c>
      <c r="B1482" s="15">
        <v>46005</v>
      </c>
      <c r="C1482" s="16" t="s">
        <v>1000</v>
      </c>
      <c r="D1482" s="16" t="str">
        <f>_xlfn.XLOOKUP(Sales_Transactions!$C1482,Customer!$A$2:$A$701,Customer!$B$2:$B$701,"Missing")</f>
        <v>Eswari Achari</v>
      </c>
      <c r="E1482" s="38" t="str">
        <f>_xlfn.XLOOKUP(Table14[[#This Row],[Customer_ID]],Table10[Customer_ID],Table10[Membership],"Missing Membership")</f>
        <v>Silver</v>
      </c>
      <c r="F1482" s="14" t="s">
        <v>399</v>
      </c>
      <c r="G1482" s="16" t="str">
        <f>_xlfn.XLOOKUP(Sales_Transactions!$F1482,Products!$A$2:$A$151,Products!$B$2:$B$151,"missing product")</f>
        <v>Aavin Milk 1L</v>
      </c>
      <c r="H1482" s="16" t="str">
        <f>_xlfn.XLOOKUP(Sales_Transactions!$F1482,Table9[Product_ID],Table9[Category],"Missing Catogory")</f>
        <v>Dairy</v>
      </c>
      <c r="I1482" s="16" t="s">
        <v>1092</v>
      </c>
      <c r="J1482" s="16" t="str">
        <f>_xlfn.XLOOKUP(Sales_Transactions!$I1482,Store!$A$2:$A$181,Store!$B$2:$B$181,"Missing Store")</f>
        <v>FreshMart Surat Arcade</v>
      </c>
      <c r="K1482" s="16" t="str">
        <f>_xlfn.XLOOKUP(Sales_Transactions!$I1482,Store!$A$2:$A$181,Store!$D$2:$D$181,"East")</f>
        <v>West</v>
      </c>
      <c r="L1482" s="16" t="s">
        <v>1093</v>
      </c>
      <c r="M1482" s="16" t="s">
        <v>6158</v>
      </c>
      <c r="N1482" s="16" t="str">
        <f>_xlfn.XLOOKUP(Sales_Transactions!$L1482,Table12[Employee_ID],Table12[Department],"Missing Department")</f>
        <v>Inventory</v>
      </c>
      <c r="O1482" s="16">
        <v>1</v>
      </c>
      <c r="P1482" s="17">
        <v>99.93</v>
      </c>
      <c r="Q1482" s="16">
        <v>15</v>
      </c>
      <c r="R1482" s="17">
        <v>14.99</v>
      </c>
      <c r="S1482" s="17">
        <v>97.68</v>
      </c>
      <c r="T1482" s="17">
        <v>86.05</v>
      </c>
      <c r="U1482" s="17">
        <v>11.63</v>
      </c>
      <c r="V1482" s="16" t="s">
        <v>68</v>
      </c>
      <c r="W1482" s="16" t="s">
        <v>24</v>
      </c>
      <c r="X1482" s="16" t="s">
        <v>55</v>
      </c>
      <c r="Y1482" s="16" t="s">
        <v>857</v>
      </c>
      <c r="Z1482" s="16" t="s">
        <v>27</v>
      </c>
    </row>
    <row r="1483" spans="1:26" x14ac:dyDescent="0.3">
      <c r="A1483" s="10" t="s">
        <v>3577</v>
      </c>
      <c r="B1483" s="11">
        <v>46004</v>
      </c>
      <c r="C1483" s="12" t="s">
        <v>3578</v>
      </c>
      <c r="D1483" s="12" t="str">
        <f>_xlfn.XLOOKUP(Sales_Transactions!$C1483,Customer!$A$2:$A$701,Customer!$B$2:$B$701,"Missing")</f>
        <v>Lakshmi Balan</v>
      </c>
      <c r="E1483" s="39" t="str">
        <f>_xlfn.XLOOKUP(Table14[[#This Row],[Customer_ID]],Table10[Customer_ID],Table10[Membership],"Missing Membership")</f>
        <v>Silver</v>
      </c>
      <c r="F1483" s="10" t="s">
        <v>119</v>
      </c>
      <c r="G1483" s="12" t="str">
        <f>_xlfn.XLOOKUP(Sales_Transactions!$F1483,Products!$A$2:$A$151,Products!$B$2:$B$151,"missing product")</f>
        <v>Coca-Cola Coffee Combo</v>
      </c>
      <c r="H1483" s="12" t="str">
        <f>_xlfn.XLOOKUP(Sales_Transactions!$F1483,Table9[Product_ID],Table9[Category],"Missing Catogory")</f>
        <v>Beverages</v>
      </c>
      <c r="I1483" s="12" t="s">
        <v>1109</v>
      </c>
      <c r="J1483" s="12" t="str">
        <f>_xlfn.XLOOKUP(Sales_Transactions!$I1483,Store!$A$2:$A$181,Store!$B$2:$B$181,"Missing Store")</f>
        <v>FreshMart Tiruppur Colony</v>
      </c>
      <c r="K1483" s="12" t="str">
        <f>_xlfn.XLOOKUP(Sales_Transactions!$I1483,Store!$A$2:$A$181,Store!$D$2:$D$181,"East")</f>
        <v>South</v>
      </c>
      <c r="L1483" s="12" t="s">
        <v>1110</v>
      </c>
      <c r="M1483" s="12" t="s">
        <v>6204</v>
      </c>
      <c r="N1483" s="12" t="str">
        <f>_xlfn.XLOOKUP(Sales_Transactions!$L1483,Table12[Employee_ID],Table12[Department],"Missing Department")</f>
        <v>Billing</v>
      </c>
      <c r="O1483" s="12">
        <v>1</v>
      </c>
      <c r="P1483" s="13">
        <v>141.11000000000001</v>
      </c>
      <c r="Q1483" s="12">
        <v>15</v>
      </c>
      <c r="R1483" s="13">
        <v>21.17</v>
      </c>
      <c r="S1483" s="13">
        <v>137.93</v>
      </c>
      <c r="T1483" s="13">
        <v>115.91</v>
      </c>
      <c r="U1483" s="13">
        <v>22.02</v>
      </c>
      <c r="V1483" s="12" t="s">
        <v>68</v>
      </c>
      <c r="W1483" s="12" t="s">
        <v>24</v>
      </c>
      <c r="X1483" s="12" t="s">
        <v>55</v>
      </c>
      <c r="Y1483" s="12" t="s">
        <v>1705</v>
      </c>
      <c r="Z1483" s="12" t="s">
        <v>27</v>
      </c>
    </row>
    <row r="1484" spans="1:26" x14ac:dyDescent="0.3">
      <c r="A1484" s="14" t="s">
        <v>3582</v>
      </c>
      <c r="B1484" s="15">
        <v>45824</v>
      </c>
      <c r="C1484" s="16" t="s">
        <v>592</v>
      </c>
      <c r="D1484" s="16" t="str">
        <f>_xlfn.XLOOKUP(Sales_Transactions!$C1484,Customer!$A$2:$A$701,Customer!$B$2:$B$701,"Missing")</f>
        <v>Tara Balan</v>
      </c>
      <c r="E1484" s="38" t="str">
        <f>_xlfn.XLOOKUP(Table14[[#This Row],[Customer_ID]],Table10[Customer_ID],Table10[Membership],"Missing Membership")</f>
        <v>Silver</v>
      </c>
      <c r="F1484" s="14" t="s">
        <v>2154</v>
      </c>
      <c r="G1484" s="16" t="str">
        <f>_xlfn.XLOOKUP(Sales_Transactions!$F1484,Products!$A$2:$A$151,Products!$B$2:$B$151,"missing product")</f>
        <v>Lizol Toilet Cleaner Combo</v>
      </c>
      <c r="H1484" s="16" t="str">
        <f>_xlfn.XLOOKUP(Sales_Transactions!$F1484,Table9[Product_ID],Table9[Category],"Missing Catogory")</f>
        <v>Cleaning</v>
      </c>
      <c r="I1484" s="16" t="s">
        <v>1031</v>
      </c>
      <c r="J1484" s="16" t="str">
        <f>_xlfn.XLOOKUP(Sales_Transactions!$I1484,Store!$A$2:$A$181,Store!$B$2:$B$181,"Missing Store")</f>
        <v>FreshMart Bengaluru Enclave</v>
      </c>
      <c r="K1484" s="16" t="str">
        <f>_xlfn.XLOOKUP(Sales_Transactions!$I1484,Store!$A$2:$A$181,Store!$D$2:$D$181,"East")</f>
        <v>South</v>
      </c>
      <c r="L1484" s="16" t="s">
        <v>2308</v>
      </c>
      <c r="M1484" s="16" t="s">
        <v>6208</v>
      </c>
      <c r="N1484" s="16" t="str">
        <f>_xlfn.XLOOKUP(Sales_Transactions!$L1484,Table12[Employee_ID],Table12[Department],"Missing Department")</f>
        <v>Cashier</v>
      </c>
      <c r="O1484" s="16">
        <v>3</v>
      </c>
      <c r="P1484" s="17">
        <v>91.61</v>
      </c>
      <c r="Q1484" s="16">
        <v>5</v>
      </c>
      <c r="R1484" s="17">
        <v>13.74</v>
      </c>
      <c r="S1484" s="17">
        <v>261.08999999999997</v>
      </c>
      <c r="T1484" s="17">
        <v>212.1</v>
      </c>
      <c r="U1484" s="17">
        <v>48.99</v>
      </c>
      <c r="V1484" s="16" t="s">
        <v>68</v>
      </c>
      <c r="W1484" s="16" t="s">
        <v>24</v>
      </c>
      <c r="X1484" s="16" t="s">
        <v>55</v>
      </c>
      <c r="Y1484" s="16" t="s">
        <v>3583</v>
      </c>
      <c r="Z1484" s="16" t="s">
        <v>49</v>
      </c>
    </row>
    <row r="1485" spans="1:26" x14ac:dyDescent="0.3">
      <c r="A1485" s="10" t="s">
        <v>3603</v>
      </c>
      <c r="B1485" s="11">
        <v>45920</v>
      </c>
      <c r="C1485" s="12" t="s">
        <v>1543</v>
      </c>
      <c r="D1485" s="12" t="str">
        <f>_xlfn.XLOOKUP(Sales_Transactions!$C1485,Customer!$A$2:$A$701,Customer!$B$2:$B$701,"Missing")</f>
        <v>Nirmala Mudaliar</v>
      </c>
      <c r="E1485" s="39" t="str">
        <f>_xlfn.XLOOKUP(Table14[[#This Row],[Customer_ID]],Table10[Customer_ID],Table10[Membership],"Missing Membership")</f>
        <v>Bronze</v>
      </c>
      <c r="F1485" s="10" t="s">
        <v>164</v>
      </c>
      <c r="G1485" s="12" t="str">
        <f>_xlfn.XLOOKUP(Sales_Transactions!$F1485,Products!$A$2:$A$151,Products!$B$2:$B$151,"missing product")</f>
        <v>Local Farm Fresh Vegetables Combo</v>
      </c>
      <c r="H1485" s="12" t="str">
        <f>_xlfn.XLOOKUP(Sales_Transactions!$F1485,Table9[Product_ID],Table9[Category],"Missing Catogory")</f>
        <v>Vegetables</v>
      </c>
      <c r="I1485" s="12" t="s">
        <v>851</v>
      </c>
      <c r="J1485" s="12" t="str">
        <f>_xlfn.XLOOKUP(Sales_Transactions!$I1485,Store!$A$2:$A$181,Store!$B$2:$B$181,"Missing Store")</f>
        <v>FreshMart Erode Extension</v>
      </c>
      <c r="K1485" s="12" t="str">
        <f>_xlfn.XLOOKUP(Sales_Transactions!$I1485,Store!$A$2:$A$181,Store!$D$2:$D$181,"East")</f>
        <v>South</v>
      </c>
      <c r="L1485" s="12" t="s">
        <v>997</v>
      </c>
      <c r="M1485" s="12" t="s">
        <v>6286</v>
      </c>
      <c r="N1485" s="12" t="str">
        <f>_xlfn.XLOOKUP(Sales_Transactions!$L1485,Table12[Employee_ID],Table12[Department],"Missing Department")</f>
        <v>Store Manager</v>
      </c>
      <c r="O1485" s="12">
        <v>1</v>
      </c>
      <c r="P1485" s="13">
        <v>191.13</v>
      </c>
      <c r="Q1485" s="12">
        <v>0</v>
      </c>
      <c r="R1485" s="13">
        <v>0</v>
      </c>
      <c r="S1485" s="13">
        <v>219.8</v>
      </c>
      <c r="T1485" s="13">
        <v>153.41999999999999</v>
      </c>
      <c r="U1485" s="13">
        <v>66.38</v>
      </c>
      <c r="V1485" s="12" t="s">
        <v>68</v>
      </c>
      <c r="W1485" s="12" t="s">
        <v>24</v>
      </c>
      <c r="X1485" s="12" t="s">
        <v>25</v>
      </c>
      <c r="Y1485" s="12" t="s">
        <v>299</v>
      </c>
      <c r="Z1485" s="12" t="s">
        <v>27</v>
      </c>
    </row>
    <row r="1486" spans="1:26" x14ac:dyDescent="0.3">
      <c r="A1486" s="14" t="s">
        <v>3628</v>
      </c>
      <c r="B1486" s="15">
        <v>45788</v>
      </c>
      <c r="C1486" s="16" t="s">
        <v>650</v>
      </c>
      <c r="D1486" s="16" t="str">
        <f>_xlfn.XLOOKUP(Sales_Transactions!$C1486,Customer!$A$2:$A$701,Customer!$B$2:$B$701,"Missing")</f>
        <v>Hari Rao</v>
      </c>
      <c r="E1486" s="38" t="str">
        <f>_xlfn.XLOOKUP(Table14[[#This Row],[Customer_ID]],Table10[Customer_ID],Table10[Membership],"Missing Membership")</f>
        <v>Silver</v>
      </c>
      <c r="F1486" s="14" t="s">
        <v>337</v>
      </c>
      <c r="G1486" s="16" t="str">
        <f>_xlfn.XLOOKUP(Sales_Transactions!$F1486,Products!$A$2:$A$151,Products!$B$2:$B$151,"missing product")</f>
        <v>Dove Shampoo 500g</v>
      </c>
      <c r="H1486" s="16" t="str">
        <f>_xlfn.XLOOKUP(Sales_Transactions!$F1486,Table9[Product_ID],Table9[Category],"Missing Catogory")</f>
        <v>Personal Care</v>
      </c>
      <c r="I1486" s="16" t="s">
        <v>415</v>
      </c>
      <c r="J1486" s="16" t="str">
        <f>_xlfn.XLOOKUP(Sales_Transactions!$I1486,Store!$A$2:$A$181,Store!$B$2:$B$181,"Missing Store")</f>
        <v>FreshMart Hyderabad Towers</v>
      </c>
      <c r="K1486" s="16" t="str">
        <f>_xlfn.XLOOKUP(Sales_Transactions!$I1486,Store!$A$2:$A$181,Store!$D$2:$D$181,"East")</f>
        <v>South</v>
      </c>
      <c r="L1486" s="16" t="s">
        <v>900</v>
      </c>
      <c r="M1486" s="16" t="s">
        <v>6180</v>
      </c>
      <c r="N1486" s="16" t="str">
        <f>_xlfn.XLOOKUP(Sales_Transactions!$L1486,Table12[Employee_ID],Table12[Department],"Missing Department")</f>
        <v>Store Manager</v>
      </c>
      <c r="O1486" s="16">
        <v>5</v>
      </c>
      <c r="P1486" s="17">
        <v>186.38</v>
      </c>
      <c r="Q1486" s="16">
        <v>20</v>
      </c>
      <c r="R1486" s="17">
        <v>186.38</v>
      </c>
      <c r="S1486" s="17">
        <v>857.35</v>
      </c>
      <c r="T1486" s="17">
        <v>678.3</v>
      </c>
      <c r="U1486" s="17">
        <v>179.05</v>
      </c>
      <c r="V1486" s="16" t="s">
        <v>68</v>
      </c>
      <c r="W1486" s="16" t="s">
        <v>24</v>
      </c>
      <c r="X1486" s="16" t="s">
        <v>25</v>
      </c>
      <c r="Y1486" s="16" t="s">
        <v>2148</v>
      </c>
      <c r="Z1486" s="16" t="s">
        <v>27</v>
      </c>
    </row>
    <row r="1487" spans="1:26" x14ac:dyDescent="0.3">
      <c r="A1487" s="10" t="s">
        <v>3631</v>
      </c>
      <c r="B1487" s="11">
        <v>45812</v>
      </c>
      <c r="C1487" s="12" t="s">
        <v>383</v>
      </c>
      <c r="D1487" s="12" t="str">
        <f>_xlfn.XLOOKUP(Sales_Transactions!$C1487,Customer!$A$2:$A$701,Customer!$B$2:$B$701,"Missing")</f>
        <v>Udhay Varma</v>
      </c>
      <c r="E1487" s="39" t="str">
        <f>_xlfn.XLOOKUP(Table14[[#This Row],[Customer_ID]],Table10[Customer_ID],Table10[Membership],"Missing Membership")</f>
        <v>Gold</v>
      </c>
      <c r="F1487" s="10" t="s">
        <v>326</v>
      </c>
      <c r="G1487" s="12" t="str">
        <f>_xlfn.XLOOKUP(Sales_Transactions!$F1487,Products!$A$2:$A$151,Products!$B$2:$B$151,"missing product")</f>
        <v>Local Farm Fresh Vegetables 200g v2</v>
      </c>
      <c r="H1487" s="12" t="str">
        <f>_xlfn.XLOOKUP(Sales_Transactions!$F1487,Table9[Product_ID],Table9[Category],"Missing Catogory")</f>
        <v>Vegetables</v>
      </c>
      <c r="I1487" s="12" t="s">
        <v>21</v>
      </c>
      <c r="J1487" s="12" t="str">
        <f>_xlfn.XLOOKUP(Sales_Transactions!$I1487,Store!$A$2:$A$181,Store!$B$2:$B$181,"Missing Store")</f>
        <v>FreshMart Madurai Arcade</v>
      </c>
      <c r="K1487" s="12" t="str">
        <f>_xlfn.XLOOKUP(Sales_Transactions!$I1487,Store!$A$2:$A$181,Store!$D$2:$D$181,"East")</f>
        <v>South</v>
      </c>
      <c r="L1487" s="12" t="s">
        <v>381</v>
      </c>
      <c r="M1487" s="12" t="s">
        <v>6144</v>
      </c>
      <c r="N1487" s="12" t="str">
        <f>_xlfn.XLOOKUP(Sales_Transactions!$L1487,Table12[Employee_ID],Table12[Department],"Missing Department")</f>
        <v>Cashier</v>
      </c>
      <c r="O1487" s="12">
        <v>4</v>
      </c>
      <c r="P1487" s="13">
        <v>449.39</v>
      </c>
      <c r="Q1487" s="12">
        <v>0</v>
      </c>
      <c r="R1487" s="13">
        <v>0</v>
      </c>
      <c r="S1487" s="13">
        <v>1797.56</v>
      </c>
      <c r="T1487" s="13">
        <v>1363.6</v>
      </c>
      <c r="U1487" s="13">
        <v>433.96</v>
      </c>
      <c r="V1487" s="12" t="s">
        <v>68</v>
      </c>
      <c r="W1487" s="12" t="s">
        <v>24</v>
      </c>
      <c r="X1487" s="12" t="s">
        <v>55</v>
      </c>
      <c r="Y1487" s="12" t="s">
        <v>2324</v>
      </c>
      <c r="Z1487" s="12" t="s">
        <v>49</v>
      </c>
    </row>
    <row r="1488" spans="1:26" x14ac:dyDescent="0.3">
      <c r="A1488" s="14" t="s">
        <v>3636</v>
      </c>
      <c r="B1488" s="15">
        <v>45812</v>
      </c>
      <c r="C1488" s="16" t="s">
        <v>1543</v>
      </c>
      <c r="D1488" s="16" t="str">
        <f>_xlfn.XLOOKUP(Sales_Transactions!$C1488,Customer!$A$2:$A$701,Customer!$B$2:$B$701,"Missing")</f>
        <v>Nirmala Mudaliar</v>
      </c>
      <c r="E1488" s="38" t="str">
        <f>_xlfn.XLOOKUP(Table14[[#This Row],[Customer_ID]],Table10[Customer_ID],Table10[Membership],"Missing Membership")</f>
        <v>Bronze</v>
      </c>
      <c r="F1488" s="14" t="s">
        <v>275</v>
      </c>
      <c r="G1488" s="16" t="str">
        <f>_xlfn.XLOOKUP(Sales_Transactions!$F1488,Products!$A$2:$A$151,Products!$B$2:$B$151,"missing product")</f>
        <v>Parle Namkeen 500g</v>
      </c>
      <c r="H1488" s="16" t="str">
        <f>_xlfn.XLOOKUP(Sales_Transactions!$F1488,Table9[Product_ID],Table9[Category],"Missing Catogory")</f>
        <v>Snacks</v>
      </c>
      <c r="I1488" s="16" t="s">
        <v>968</v>
      </c>
      <c r="J1488" s="16" t="str">
        <f>_xlfn.XLOOKUP(Sales_Transactions!$I1488,Store!$A$2:$A$181,Store!$B$2:$B$181,"Missing Store")</f>
        <v>FreshMart Kanpur Gardens</v>
      </c>
      <c r="K1488" s="16" t="str">
        <f>_xlfn.XLOOKUP(Sales_Transactions!$I1488,Store!$A$2:$A$181,Store!$D$2:$D$181,"East")</f>
        <v>North</v>
      </c>
      <c r="L1488" s="16" t="s">
        <v>1736</v>
      </c>
      <c r="M1488" s="16" t="s">
        <v>6342</v>
      </c>
      <c r="N1488" s="16" t="str">
        <f>_xlfn.XLOOKUP(Sales_Transactions!$L1488,Table12[Employee_ID],Table12[Department],"Missing Department")</f>
        <v>HR</v>
      </c>
      <c r="O1488" s="16">
        <v>4</v>
      </c>
      <c r="P1488" s="17">
        <v>51.33</v>
      </c>
      <c r="Q1488" s="16">
        <v>10</v>
      </c>
      <c r="R1488" s="17">
        <v>20.53</v>
      </c>
      <c r="S1488" s="17">
        <v>184.79</v>
      </c>
      <c r="T1488" s="17">
        <v>149.91999999999999</v>
      </c>
      <c r="U1488" s="17">
        <v>34.869999999999997</v>
      </c>
      <c r="V1488" s="16" t="s">
        <v>68</v>
      </c>
      <c r="W1488" s="16" t="s">
        <v>24</v>
      </c>
      <c r="X1488" s="16" t="s">
        <v>55</v>
      </c>
      <c r="Y1488" s="16" t="s">
        <v>1588</v>
      </c>
      <c r="Z1488" s="16" t="s">
        <v>49</v>
      </c>
    </row>
    <row r="1489" spans="1:26" x14ac:dyDescent="0.3">
      <c r="A1489" s="10" t="s">
        <v>3643</v>
      </c>
      <c r="B1489" s="11">
        <v>45855</v>
      </c>
      <c r="C1489" s="12" t="s">
        <v>1729</v>
      </c>
      <c r="D1489" s="12" t="str">
        <f>_xlfn.XLOOKUP(Sales_Transactions!$C1489,Customer!$A$2:$A$701,Customer!$B$2:$B$701,"Missing")</f>
        <v>Anitha Reddy</v>
      </c>
      <c r="E1489" s="39" t="str">
        <f>_xlfn.XLOOKUP(Table14[[#This Row],[Customer_ID]],Table10[Customer_ID],Table10[Membership],"Missing Membership")</f>
        <v>Gold</v>
      </c>
      <c r="F1489" s="10" t="s">
        <v>679</v>
      </c>
      <c r="G1489" s="12" t="str">
        <f>_xlfn.XLOOKUP(Sales_Transactions!$F1489,Products!$A$2:$A$151,Products!$B$2:$B$151,"missing product")</f>
        <v>Aachi Ponni Rice 1kg</v>
      </c>
      <c r="H1489" s="12" t="str">
        <f>_xlfn.XLOOKUP(Sales_Transactions!$F1489,Table9[Product_ID],Table9[Category],"Missing Catogory")</f>
        <v>Rice</v>
      </c>
      <c r="I1489" s="12" t="s">
        <v>1092</v>
      </c>
      <c r="J1489" s="12" t="str">
        <f>_xlfn.XLOOKUP(Sales_Transactions!$I1489,Store!$A$2:$A$181,Store!$B$2:$B$181,"Missing Store")</f>
        <v>FreshMart Surat Arcade</v>
      </c>
      <c r="K1489" s="12" t="str">
        <f>_xlfn.XLOOKUP(Sales_Transactions!$I1489,Store!$A$2:$A$181,Store!$D$2:$D$181,"East")</f>
        <v>West</v>
      </c>
      <c r="L1489" s="12" t="s">
        <v>1093</v>
      </c>
      <c r="M1489" s="12" t="s">
        <v>6158</v>
      </c>
      <c r="N1489" s="12" t="str">
        <f>_xlfn.XLOOKUP(Sales_Transactions!$L1489,Table12[Employee_ID],Table12[Department],"Missing Department")</f>
        <v>Inventory</v>
      </c>
      <c r="O1489" s="12">
        <v>8</v>
      </c>
      <c r="P1489" s="13">
        <v>180.81</v>
      </c>
      <c r="Q1489" s="12">
        <v>10</v>
      </c>
      <c r="R1489" s="13">
        <v>144.65</v>
      </c>
      <c r="S1489" s="13">
        <v>1301.83</v>
      </c>
      <c r="T1489" s="13">
        <v>1103.5999999999999</v>
      </c>
      <c r="U1489" s="13">
        <v>198.23</v>
      </c>
      <c r="V1489" s="12" t="s">
        <v>68</v>
      </c>
      <c r="W1489" s="12" t="s">
        <v>24</v>
      </c>
      <c r="X1489" s="12" t="s">
        <v>25</v>
      </c>
      <c r="Y1489" s="12" t="s">
        <v>2726</v>
      </c>
      <c r="Z1489" s="12" t="s">
        <v>49</v>
      </c>
    </row>
    <row r="1490" spans="1:26" x14ac:dyDescent="0.3">
      <c r="A1490" s="14" t="s">
        <v>3644</v>
      </c>
      <c r="B1490" s="15">
        <v>46094</v>
      </c>
      <c r="C1490" s="16" t="s">
        <v>2443</v>
      </c>
      <c r="D1490" s="16" t="str">
        <f>_xlfn.XLOOKUP(Sales_Transactions!$C1490,Customer!$A$2:$A$701,Customer!$B$2:$B$701,"Missing")</f>
        <v>Nirmala Venkataraman</v>
      </c>
      <c r="E1490" s="38" t="str">
        <f>_xlfn.XLOOKUP(Table14[[#This Row],[Customer_ID]],Table10[Customer_ID],Table10[Membership],"Missing Membership")</f>
        <v>Silver</v>
      </c>
      <c r="F1490" s="14" t="s">
        <v>308</v>
      </c>
      <c r="G1490" s="16" t="str">
        <f>_xlfn.XLOOKUP(Sales_Transactions!$F1490,Products!$A$2:$A$151,Products!$B$2:$B$151,"missing product")</f>
        <v>Britannia Cookies 200g</v>
      </c>
      <c r="H1490" s="16" t="str">
        <f>_xlfn.XLOOKUP(Sales_Transactions!$F1490,Table9[Product_ID],Table9[Category],"Missing Catogory")</f>
        <v>Bakery</v>
      </c>
      <c r="I1490" s="16" t="s">
        <v>1619</v>
      </c>
      <c r="J1490" s="16" t="str">
        <f>_xlfn.XLOOKUP(Sales_Transactions!$I1490,Store!$A$2:$A$181,Store!$B$2:$B$181,"Missing Store")</f>
        <v>FreshMart Mysuru Plaza</v>
      </c>
      <c r="K1490" s="16" t="str">
        <f>_xlfn.XLOOKUP(Sales_Transactions!$I1490,Store!$A$2:$A$181,Store!$D$2:$D$181,"East")</f>
        <v>South</v>
      </c>
      <c r="L1490" s="16" t="s">
        <v>1620</v>
      </c>
      <c r="M1490" s="16" t="s">
        <v>5865</v>
      </c>
      <c r="N1490" s="16" t="str">
        <f>_xlfn.XLOOKUP(Sales_Transactions!$L1490,Table12[Employee_ID],Table12[Department],"Missing Department")</f>
        <v>Inventory</v>
      </c>
      <c r="O1490" s="16">
        <v>1</v>
      </c>
      <c r="P1490" s="17">
        <v>455.79</v>
      </c>
      <c r="Q1490" s="16">
        <v>15</v>
      </c>
      <c r="R1490" s="17">
        <v>68.37</v>
      </c>
      <c r="S1490" s="17">
        <v>387.42</v>
      </c>
      <c r="T1490" s="17">
        <v>282.88</v>
      </c>
      <c r="U1490" s="17">
        <v>104.54</v>
      </c>
      <c r="V1490" s="16" t="s">
        <v>68</v>
      </c>
      <c r="W1490" s="16" t="s">
        <v>345</v>
      </c>
      <c r="X1490" s="16" t="s">
        <v>25</v>
      </c>
      <c r="Y1490" s="16" t="s">
        <v>3402</v>
      </c>
      <c r="Z1490" s="16" t="s">
        <v>49</v>
      </c>
    </row>
    <row r="1491" spans="1:26" x14ac:dyDescent="0.3">
      <c r="A1491" s="10" t="s">
        <v>3648</v>
      </c>
      <c r="B1491" s="11">
        <v>45938</v>
      </c>
      <c r="C1491" s="12" t="s">
        <v>2877</v>
      </c>
      <c r="D1491" s="12" t="str">
        <f>_xlfn.XLOOKUP(Sales_Transactions!$C1491,Customer!$A$2:$A$701,Customer!$B$2:$B$701,"Missing")</f>
        <v>Karthik Prabhu</v>
      </c>
      <c r="E1491" s="39" t="str">
        <f>_xlfn.XLOOKUP(Table14[[#This Row],[Customer_ID]],Table10[Customer_ID],Table10[Membership],"Missing Membership")</f>
        <v>Bronze</v>
      </c>
      <c r="F1491" s="10" t="s">
        <v>1149</v>
      </c>
      <c r="G1491" s="12" t="str">
        <f>_xlfn.XLOOKUP(Sales_Transactions!$F1491,Products!$A$2:$A$151,Products!$B$2:$B$151,"missing product")</f>
        <v>Patanjali Shampoo 1kg</v>
      </c>
      <c r="H1491" s="12" t="str">
        <f>_xlfn.XLOOKUP(Sales_Transactions!$F1491,Table9[Product_ID],Table9[Category],"Missing Catogory")</f>
        <v>Personal Care</v>
      </c>
      <c r="I1491" s="12" t="s">
        <v>759</v>
      </c>
      <c r="J1491" s="12" t="str">
        <f>_xlfn.XLOOKUP(Sales_Transactions!$I1491,Store!$A$2:$A$181,Store!$B$2:$B$181,"Missing Store")</f>
        <v>FreshMart Mumbai Complex</v>
      </c>
      <c r="K1491" s="12" t="str">
        <f>_xlfn.XLOOKUP(Sales_Transactions!$I1491,Store!$A$2:$A$181,Store!$D$2:$D$181,"East")</f>
        <v>West</v>
      </c>
      <c r="L1491" s="12" t="s">
        <v>760</v>
      </c>
      <c r="M1491" s="12" t="s">
        <v>6268</v>
      </c>
      <c r="N1491" s="12" t="str">
        <f>_xlfn.XLOOKUP(Sales_Transactions!$L1491,Table12[Employee_ID],Table12[Department],"Missing Department")</f>
        <v>Billing</v>
      </c>
      <c r="O1491" s="12">
        <v>2</v>
      </c>
      <c r="P1491" s="13">
        <v>468.94</v>
      </c>
      <c r="Q1491" s="12">
        <v>10</v>
      </c>
      <c r="R1491" s="13">
        <v>93.79</v>
      </c>
      <c r="S1491" s="13">
        <v>844.09</v>
      </c>
      <c r="T1491" s="13">
        <v>673.6</v>
      </c>
      <c r="U1491" s="13">
        <v>170.49</v>
      </c>
      <c r="V1491" s="12" t="s">
        <v>68</v>
      </c>
      <c r="W1491" s="12" t="s">
        <v>24</v>
      </c>
      <c r="X1491" s="12" t="s">
        <v>25</v>
      </c>
      <c r="Y1491" s="12" t="s">
        <v>601</v>
      </c>
      <c r="Z1491" s="12" t="s">
        <v>49</v>
      </c>
    </row>
    <row r="1492" spans="1:26" x14ac:dyDescent="0.3">
      <c r="A1492" s="14" t="s">
        <v>3654</v>
      </c>
      <c r="B1492" s="15">
        <v>46010</v>
      </c>
      <c r="C1492" s="16" t="s">
        <v>2383</v>
      </c>
      <c r="D1492" s="16" t="str">
        <f>_xlfn.XLOOKUP(Sales_Transactions!$C1492,Customer!$A$2:$A$701,Customer!$B$2:$B$701,"Missing")</f>
        <v>Prasath Selvam</v>
      </c>
      <c r="E1492" s="38" t="str">
        <f>_xlfn.XLOOKUP(Table14[[#This Row],[Customer_ID]],Table10[Customer_ID],Table10[Membership],"Missing Membership")</f>
        <v>Bronze</v>
      </c>
      <c r="F1492" s="14" t="s">
        <v>881</v>
      </c>
      <c r="G1492" s="16" t="str">
        <f>_xlfn.XLOOKUP(Sales_Transactions!$F1492,Products!$A$2:$A$151,Products!$B$2:$B$151,"missing product")</f>
        <v>Cadbury Namkeen Pack</v>
      </c>
      <c r="H1492" s="16" t="str">
        <f>_xlfn.XLOOKUP(Sales_Transactions!$F1492,Table9[Product_ID],Table9[Category],"Missing Catogory")</f>
        <v>Snacks</v>
      </c>
      <c r="I1492" s="16" t="s">
        <v>297</v>
      </c>
      <c r="J1492" s="16" t="str">
        <f>_xlfn.XLOOKUP(Sales_Transactions!$I1492,Store!$A$2:$A$181,Store!$B$2:$B$181,"Missing Store")</f>
        <v>FreshMart Kochi Circle</v>
      </c>
      <c r="K1492" s="16" t="str">
        <f>_xlfn.XLOOKUP(Sales_Transactions!$I1492,Store!$A$2:$A$181,Store!$D$2:$D$181,"East")</f>
        <v>South</v>
      </c>
      <c r="L1492" s="16" t="s">
        <v>298</v>
      </c>
      <c r="M1492" s="16" t="s">
        <v>6254</v>
      </c>
      <c r="N1492" s="16" t="str">
        <f>_xlfn.XLOOKUP(Sales_Transactions!$L1492,Table12[Employee_ID],Table12[Department],"Missing Department")</f>
        <v>Sales</v>
      </c>
      <c r="O1492" s="16">
        <v>3</v>
      </c>
      <c r="P1492" s="17">
        <v>262.77</v>
      </c>
      <c r="Q1492" s="16">
        <v>0</v>
      </c>
      <c r="R1492" s="17">
        <v>0</v>
      </c>
      <c r="S1492" s="17">
        <v>788.31</v>
      </c>
      <c r="T1492" s="17">
        <v>583.91999999999996</v>
      </c>
      <c r="U1492" s="17">
        <v>204.39</v>
      </c>
      <c r="V1492" s="16" t="s">
        <v>68</v>
      </c>
      <c r="W1492" s="16" t="s">
        <v>24</v>
      </c>
      <c r="X1492" s="16" t="s">
        <v>55</v>
      </c>
      <c r="Y1492" s="16" t="s">
        <v>1454</v>
      </c>
      <c r="Z1492" s="16" t="s">
        <v>49</v>
      </c>
    </row>
    <row r="1493" spans="1:26" x14ac:dyDescent="0.3">
      <c r="A1493" s="10" t="s">
        <v>3666</v>
      </c>
      <c r="B1493" s="11">
        <v>46015</v>
      </c>
      <c r="C1493" s="12" t="s">
        <v>1599</v>
      </c>
      <c r="D1493" s="12" t="str">
        <f>_xlfn.XLOOKUP(Sales_Transactions!$C1493,Customer!$A$2:$A$701,Customer!$B$2:$B$701,"Missing")</f>
        <v>Anjali Venkataraman</v>
      </c>
      <c r="E1493" s="39" t="str">
        <f>_xlfn.XLOOKUP(Table14[[#This Row],[Customer_ID]],Table10[Customer_ID],Table10[Membership],"Missing Membership")</f>
        <v>Silver</v>
      </c>
      <c r="F1493" s="10" t="s">
        <v>713</v>
      </c>
      <c r="G1493" s="12" t="str">
        <f>_xlfn.XLOOKUP(Sales_Transactions!$F1493,Products!$A$2:$A$151,Products!$B$2:$B$151,"missing product")</f>
        <v>Amul Paneer 250ml</v>
      </c>
      <c r="H1493" s="12" t="str">
        <f>_xlfn.XLOOKUP(Sales_Transactions!$F1493,Table9[Product_ID],Table9[Category],"Missing Catogory")</f>
        <v>Dairy</v>
      </c>
      <c r="I1493" s="12" t="s">
        <v>846</v>
      </c>
      <c r="J1493" s="12" t="str">
        <f>_xlfn.XLOOKUP(Sales_Transactions!$I1493,Store!$A$2:$A$181,Store!$B$2:$B$181,"Missing Store")</f>
        <v>FreshMart Pune Extension</v>
      </c>
      <c r="K1493" s="12" t="str">
        <f>_xlfn.XLOOKUP(Sales_Transactions!$I1493,Store!$A$2:$A$181,Store!$D$2:$D$181,"East")</f>
        <v>West</v>
      </c>
      <c r="L1493" s="12" t="s">
        <v>847</v>
      </c>
      <c r="M1493" s="12" t="s">
        <v>6135</v>
      </c>
      <c r="N1493" s="12" t="str">
        <f>_xlfn.XLOOKUP(Sales_Transactions!$L1493,Table12[Employee_ID],Table12[Department],"Missing Department")</f>
        <v>Billing</v>
      </c>
      <c r="O1493" s="12">
        <v>2</v>
      </c>
      <c r="P1493" s="13">
        <v>161.03</v>
      </c>
      <c r="Q1493" s="12">
        <v>5</v>
      </c>
      <c r="R1493" s="13">
        <v>16.100000000000001</v>
      </c>
      <c r="S1493" s="13">
        <v>305.95999999999998</v>
      </c>
      <c r="T1493" s="13">
        <v>248.48</v>
      </c>
      <c r="U1493" s="13">
        <v>57.48</v>
      </c>
      <c r="V1493" s="12" t="s">
        <v>68</v>
      </c>
      <c r="W1493" s="12" t="s">
        <v>345</v>
      </c>
      <c r="X1493" s="12" t="s">
        <v>33</v>
      </c>
      <c r="Y1493" s="12" t="s">
        <v>1921</v>
      </c>
      <c r="Z1493" s="12" t="s">
        <v>49</v>
      </c>
    </row>
    <row r="1494" spans="1:26" x14ac:dyDescent="0.3">
      <c r="A1494" s="14" t="s">
        <v>3667</v>
      </c>
      <c r="B1494" s="15">
        <v>45983</v>
      </c>
      <c r="C1494" s="16" t="s">
        <v>3065</v>
      </c>
      <c r="D1494" s="16" t="str">
        <f>_xlfn.XLOOKUP(Sales_Transactions!$C1494,Customer!$A$2:$A$701,Customer!$B$2:$B$701,"Missing")</f>
        <v>Tara Sharma</v>
      </c>
      <c r="E1494" s="38" t="str">
        <f>_xlfn.XLOOKUP(Table14[[#This Row],[Customer_ID]],Table10[Customer_ID],Table10[Membership],"Missing Membership")</f>
        <v>Gold</v>
      </c>
      <c r="F1494" s="14" t="s">
        <v>124</v>
      </c>
      <c r="G1494" s="16" t="str">
        <f>_xlfn.XLOOKUP(Sales_Transactions!$F1494,Products!$A$2:$A$151,Products!$B$2:$B$151,"missing product")</f>
        <v>Aavin Milk Pack</v>
      </c>
      <c r="H1494" s="16" t="str">
        <f>_xlfn.XLOOKUP(Sales_Transactions!$F1494,Table9[Product_ID],Table9[Category],"Missing Catogory")</f>
        <v>Dairy</v>
      </c>
      <c r="I1494" s="16" t="s">
        <v>432</v>
      </c>
      <c r="J1494" s="16" t="str">
        <f>_xlfn.XLOOKUP(Sales_Transactions!$I1494,Store!$A$2:$A$181,Store!$B$2:$B$181,"Missing Store")</f>
        <v>FreshMart Surat Central</v>
      </c>
      <c r="K1494" s="16" t="str">
        <f>_xlfn.XLOOKUP(Sales_Transactions!$I1494,Store!$A$2:$A$181,Store!$D$2:$D$181,"East")</f>
        <v>West</v>
      </c>
      <c r="L1494" s="16" t="s">
        <v>433</v>
      </c>
      <c r="M1494" s="16" t="s">
        <v>6296</v>
      </c>
      <c r="N1494" s="16" t="str">
        <f>_xlfn.XLOOKUP(Sales_Transactions!$L1494,Table12[Employee_ID],Table12[Department],"Missing Department")</f>
        <v>Sales</v>
      </c>
      <c r="O1494" s="16">
        <v>3</v>
      </c>
      <c r="P1494" s="17">
        <v>421.08</v>
      </c>
      <c r="Q1494" s="16">
        <v>5</v>
      </c>
      <c r="R1494" s="17">
        <v>63.16</v>
      </c>
      <c r="S1494" s="17">
        <v>1380.09</v>
      </c>
      <c r="T1494" s="17">
        <v>958.11</v>
      </c>
      <c r="U1494" s="17">
        <v>421.98</v>
      </c>
      <c r="V1494" s="16" t="s">
        <v>68</v>
      </c>
      <c r="W1494" s="16" t="s">
        <v>345</v>
      </c>
      <c r="X1494" s="16" t="s">
        <v>25</v>
      </c>
      <c r="Y1494" s="16" t="s">
        <v>1075</v>
      </c>
      <c r="Z1494" s="16" t="s">
        <v>27</v>
      </c>
    </row>
    <row r="1495" spans="1:26" x14ac:dyDescent="0.3">
      <c r="A1495" s="10" t="s">
        <v>3674</v>
      </c>
      <c r="B1495" s="11">
        <v>45750</v>
      </c>
      <c r="C1495" s="12" t="s">
        <v>1196</v>
      </c>
      <c r="D1495" s="12" t="str">
        <f>_xlfn.XLOOKUP(Sales_Transactions!$C1495,Customer!$A$2:$A$701,Customer!$B$2:$B$701,"Missing")</f>
        <v>Kishore Murugan</v>
      </c>
      <c r="E1495" s="39" t="str">
        <f>_xlfn.XLOOKUP(Table14[[#This Row],[Customer_ID]],Table10[Customer_ID],Table10[Membership],"Missing Membership")</f>
        <v>Gold</v>
      </c>
      <c r="F1495" s="10" t="s">
        <v>371</v>
      </c>
      <c r="G1495" s="12" t="str">
        <f>_xlfn.XLOOKUP(Sales_Transactions!$F1495,Products!$A$2:$A$151,Products!$B$2:$B$151,"missing product")</f>
        <v>Tata Tea Soft Drinks 500g</v>
      </c>
      <c r="H1495" s="12" t="str">
        <f>_xlfn.XLOOKUP(Sales_Transactions!$F1495,Table9[Product_ID],Table9[Category],"Missing Catogory")</f>
        <v>Beverages</v>
      </c>
      <c r="I1495" s="12" t="s">
        <v>794</v>
      </c>
      <c r="J1495" s="12" t="str">
        <f>_xlfn.XLOOKUP(Sales_Transactions!$I1495,Store!$A$2:$A$181,Store!$B$2:$B$181,"Missing Store")</f>
        <v>FreshMart Bengaluru Market</v>
      </c>
      <c r="K1495" s="12" t="str">
        <f>_xlfn.XLOOKUP(Sales_Transactions!$I1495,Store!$A$2:$A$181,Store!$D$2:$D$181,"East")</f>
        <v>South</v>
      </c>
      <c r="L1495" s="12" t="s">
        <v>795</v>
      </c>
      <c r="M1495" s="12" t="s">
        <v>6218</v>
      </c>
      <c r="N1495" s="12" t="str">
        <f>_xlfn.XLOOKUP(Sales_Transactions!$L1495,Table12[Employee_ID],Table12[Department],"Missing Department")</f>
        <v>Store Manager</v>
      </c>
      <c r="O1495" s="12">
        <v>4</v>
      </c>
      <c r="P1495" s="13">
        <v>404.15</v>
      </c>
      <c r="Q1495" s="12">
        <v>10</v>
      </c>
      <c r="R1495" s="13">
        <v>161.66</v>
      </c>
      <c r="S1495" s="13">
        <v>1454.94</v>
      </c>
      <c r="T1495" s="13">
        <v>1239.92</v>
      </c>
      <c r="U1495" s="13">
        <v>215.02</v>
      </c>
      <c r="V1495" s="12" t="s">
        <v>68</v>
      </c>
      <c r="W1495" s="12" t="s">
        <v>24</v>
      </c>
      <c r="X1495" s="12" t="s">
        <v>25</v>
      </c>
      <c r="Y1495" s="12" t="s">
        <v>983</v>
      </c>
      <c r="Z1495" s="12" t="s">
        <v>49</v>
      </c>
    </row>
    <row r="1496" spans="1:26" x14ac:dyDescent="0.3">
      <c r="A1496" s="14" t="s">
        <v>3676</v>
      </c>
      <c r="B1496" s="15">
        <v>45967</v>
      </c>
      <c r="C1496" s="16" t="s">
        <v>1315</v>
      </c>
      <c r="D1496" s="16" t="str">
        <f>_xlfn.XLOOKUP(Sales_Transactions!$C1496,Customer!$A$2:$A$701,Customer!$B$2:$B$701,"Missing")</f>
        <v>Vasanth Krishnan</v>
      </c>
      <c r="E1496" s="38" t="str">
        <f>_xlfn.XLOOKUP(Table14[[#This Row],[Customer_ID]],Table10[Customer_ID],Table10[Membership],"Missing Membership")</f>
        <v>Silver</v>
      </c>
      <c r="F1496" s="14" t="s">
        <v>2081</v>
      </c>
      <c r="G1496" s="16" t="str">
        <f>_xlfn.XLOOKUP(Sales_Transactions!$F1496,Products!$A$2:$A$151,Products!$B$2:$B$151,"missing product")</f>
        <v>Harvest Gold Rusk 1kg</v>
      </c>
      <c r="H1496" s="16" t="str">
        <f>_xlfn.XLOOKUP(Sales_Transactions!$F1496,Table9[Product_ID],Table9[Category],"Missing Catogory")</f>
        <v>Household</v>
      </c>
      <c r="I1496" s="16" t="s">
        <v>829</v>
      </c>
      <c r="J1496" s="16" t="str">
        <f>_xlfn.XLOOKUP(Sales_Transactions!$I1496,Store!$A$2:$A$181,Store!$B$2:$B$181,"Missing Store")</f>
        <v>FreshMart Mysuru Main Road</v>
      </c>
      <c r="K1496" s="16" t="str">
        <f>_xlfn.XLOOKUP(Sales_Transactions!$I1496,Store!$A$2:$A$181,Store!$D$2:$D$181,"East")</f>
        <v>South</v>
      </c>
      <c r="L1496" s="16" t="s">
        <v>830</v>
      </c>
      <c r="M1496" s="16" t="s">
        <v>6345</v>
      </c>
      <c r="N1496" s="16" t="str">
        <f>_xlfn.XLOOKUP(Sales_Transactions!$L1496,Table12[Employee_ID],Table12[Department],"Missing Department")</f>
        <v>Operations</v>
      </c>
      <c r="O1496" s="16">
        <v>2</v>
      </c>
      <c r="P1496" s="17">
        <v>392.68</v>
      </c>
      <c r="Q1496" s="16">
        <v>5</v>
      </c>
      <c r="R1496" s="17">
        <v>39.270000000000003</v>
      </c>
      <c r="S1496" s="17">
        <v>746.09</v>
      </c>
      <c r="T1496" s="17">
        <v>638.1</v>
      </c>
      <c r="U1496" s="17">
        <v>107.99</v>
      </c>
      <c r="V1496" s="16" t="s">
        <v>68</v>
      </c>
      <c r="W1496" s="16" t="s">
        <v>24</v>
      </c>
      <c r="X1496" s="16" t="s">
        <v>25</v>
      </c>
      <c r="Y1496" s="16" t="s">
        <v>3037</v>
      </c>
      <c r="Z1496" s="16" t="s">
        <v>49</v>
      </c>
    </row>
    <row r="1497" spans="1:26" x14ac:dyDescent="0.3">
      <c r="A1497" s="10" t="s">
        <v>3679</v>
      </c>
      <c r="B1497" s="11">
        <v>45813</v>
      </c>
      <c r="C1497" s="12" t="s">
        <v>3419</v>
      </c>
      <c r="D1497" s="12" t="str">
        <f>_xlfn.XLOOKUP(Sales_Transactions!$C1497,Customer!$A$2:$A$701,Customer!$B$2:$B$701,"Missing")</f>
        <v>Ilango Mudaliar</v>
      </c>
      <c r="E1497" s="39" t="str">
        <f>_xlfn.XLOOKUP(Table14[[#This Row],[Customer_ID]],Table10[Customer_ID],Table10[Membership],"Missing Membership")</f>
        <v>Bronze</v>
      </c>
      <c r="F1497" s="10" t="s">
        <v>389</v>
      </c>
      <c r="G1497" s="12" t="str">
        <f>_xlfn.XLOOKUP(Sales_Transactions!$F1497,Products!$A$2:$A$151,Products!$B$2:$B$151,"missing product")</f>
        <v>Organic Fresh Fresh Vegetables 250ml</v>
      </c>
      <c r="H1497" s="12" t="str">
        <f>_xlfn.XLOOKUP(Sales_Transactions!$F1497,Table9[Product_ID],Table9[Category],"Missing Catogory")</f>
        <v>Vegetables</v>
      </c>
      <c r="I1497" s="12" t="s">
        <v>790</v>
      </c>
      <c r="J1497" s="12" t="str">
        <f>_xlfn.XLOOKUP(Sales_Transactions!$I1497,Store!$A$2:$A$181,Store!$B$2:$B$181,"Missing Store")</f>
        <v>FreshMart Jaipur Junction</v>
      </c>
      <c r="K1497" s="12" t="str">
        <f>_xlfn.XLOOKUP(Sales_Transactions!$I1497,Store!$A$2:$A$181,Store!$D$2:$D$181,"East")</f>
        <v>North</v>
      </c>
      <c r="L1497" s="12" t="s">
        <v>1039</v>
      </c>
      <c r="M1497" s="12" t="s">
        <v>6147</v>
      </c>
      <c r="N1497" s="12" t="str">
        <f>_xlfn.XLOOKUP(Sales_Transactions!$L1497,Table12[Employee_ID],Table12[Department],"Missing Department")</f>
        <v>Sales</v>
      </c>
      <c r="O1497" s="12">
        <v>4</v>
      </c>
      <c r="P1497" s="13">
        <v>83.13</v>
      </c>
      <c r="Q1497" s="12">
        <v>0</v>
      </c>
      <c r="R1497" s="13">
        <v>0</v>
      </c>
      <c r="S1497" s="13">
        <v>332.52</v>
      </c>
      <c r="T1497" s="13">
        <v>276.36</v>
      </c>
      <c r="U1497" s="13">
        <v>56.16</v>
      </c>
      <c r="V1497" s="12" t="s">
        <v>68</v>
      </c>
      <c r="W1497" s="12" t="s">
        <v>24</v>
      </c>
      <c r="X1497" s="12" t="s">
        <v>25</v>
      </c>
      <c r="Y1497" s="12" t="s">
        <v>671</v>
      </c>
      <c r="Z1497" s="12" t="s">
        <v>49</v>
      </c>
    </row>
    <row r="1498" spans="1:26" x14ac:dyDescent="0.3">
      <c r="A1498" s="14" t="s">
        <v>3681</v>
      </c>
      <c r="B1498" s="15">
        <v>46024</v>
      </c>
      <c r="C1498" s="16" t="s">
        <v>2321</v>
      </c>
      <c r="D1498" s="16" t="str">
        <f>_xlfn.XLOOKUP(Sales_Transactions!$C1498,Customer!$A$2:$A$701,Customer!$B$2:$B$701,"Missing")</f>
        <v>Vijay Velan</v>
      </c>
      <c r="E1498" s="38" t="str">
        <f>_xlfn.XLOOKUP(Table14[[#This Row],[Customer_ID]],Table10[Customer_ID],Table10[Membership],"Missing Membership")</f>
        <v>Silver</v>
      </c>
      <c r="F1498" s="14" t="s">
        <v>4612</v>
      </c>
      <c r="G1498" s="16" t="str">
        <f>_xlfn.XLOOKUP(Sales_Transactions!$F1498,Products!$A$2:$A$151,Products!$B$2:$B$151,"missing product")</f>
        <v>missing product</v>
      </c>
      <c r="H1498" s="16" t="str">
        <f>_xlfn.XLOOKUP(Sales_Transactions!$F1498,Table9[Product_ID],Table9[Category],"Missing Catogory")</f>
        <v>Missing Catogory</v>
      </c>
      <c r="I1498" s="16" t="s">
        <v>327</v>
      </c>
      <c r="J1498" s="16" t="str">
        <f>_xlfn.XLOOKUP(Sales_Transactions!$I1498,Store!$A$2:$A$181,Store!$B$2:$B$181,"Missing Store")</f>
        <v>FreshMart Chennai Gardens</v>
      </c>
      <c r="K1498" s="16" t="str">
        <f>_xlfn.XLOOKUP(Sales_Transactions!$I1498,Store!$A$2:$A$181,Store!$D$2:$D$181,"East")</f>
        <v>South</v>
      </c>
      <c r="L1498" s="16" t="s">
        <v>891</v>
      </c>
      <c r="M1498" s="16" t="s">
        <v>6404</v>
      </c>
      <c r="N1498" s="16" t="str">
        <f>_xlfn.XLOOKUP(Sales_Transactions!$L1498,Table12[Employee_ID],Table12[Department],"Missing Department")</f>
        <v>Billing</v>
      </c>
      <c r="O1498" s="16">
        <v>4</v>
      </c>
      <c r="P1498" s="17">
        <v>221.61</v>
      </c>
      <c r="Q1498" s="16">
        <v>10</v>
      </c>
      <c r="R1498" s="17">
        <v>88.64</v>
      </c>
      <c r="S1498" s="17">
        <v>797.8</v>
      </c>
      <c r="T1498" s="17">
        <v>728.68</v>
      </c>
      <c r="U1498" s="17">
        <v>69.12</v>
      </c>
      <c r="V1498" s="16" t="s">
        <v>68</v>
      </c>
      <c r="W1498" s="16" t="s">
        <v>345</v>
      </c>
      <c r="X1498" s="16" t="s">
        <v>25</v>
      </c>
      <c r="Y1498" s="16" t="s">
        <v>3236</v>
      </c>
      <c r="Z1498" s="16" t="s">
        <v>49</v>
      </c>
    </row>
    <row r="1499" spans="1:26" x14ac:dyDescent="0.3">
      <c r="A1499" s="10" t="s">
        <v>3699</v>
      </c>
      <c r="B1499" s="11">
        <v>45962</v>
      </c>
      <c r="C1499" s="12" t="s">
        <v>669</v>
      </c>
      <c r="D1499" s="12" t="str">
        <f>_xlfn.XLOOKUP(Sales_Transactions!$C1499,Customer!$A$2:$A$701,Customer!$B$2:$B$701,"Missing")</f>
        <v>Anjali Prabhu</v>
      </c>
      <c r="E1499" s="39" t="str">
        <f>_xlfn.XLOOKUP(Table14[[#This Row],[Customer_ID]],Table10[Customer_ID],Table10[Membership],"Missing Membership")</f>
        <v>Silver</v>
      </c>
      <c r="F1499" s="10" t="s">
        <v>1188</v>
      </c>
      <c r="G1499" s="12" t="str">
        <f>_xlfn.XLOOKUP(Sales_Transactions!$F1499,Products!$A$2:$A$151,Products!$B$2:$B$151,"missing product")</f>
        <v>Aachi Ponni Rice 250ml</v>
      </c>
      <c r="H1499" s="12" t="str">
        <f>_xlfn.XLOOKUP(Sales_Transactions!$F1499,Table9[Product_ID],Table9[Category],"Missing Catogory")</f>
        <v>Rice</v>
      </c>
      <c r="I1499" s="12" t="s">
        <v>38</v>
      </c>
      <c r="J1499" s="12" t="str">
        <f>_xlfn.XLOOKUP(Sales_Transactions!$I1499,Store!$A$2:$A$181,Store!$B$2:$B$181,"Missing Store")</f>
        <v>FreshMart Kochi Plaza</v>
      </c>
      <c r="K1499" s="12" t="str">
        <f>_xlfn.XLOOKUP(Sales_Transactions!$I1499,Store!$A$2:$A$181,Store!$D$2:$D$181,"East")</f>
        <v>South</v>
      </c>
      <c r="L1499" s="12" t="s">
        <v>864</v>
      </c>
      <c r="M1499" s="12" t="s">
        <v>6305</v>
      </c>
      <c r="N1499" s="12" t="str">
        <f>_xlfn.XLOOKUP(Sales_Transactions!$L1499,Table12[Employee_ID],Table12[Department],"Missing Department")</f>
        <v>Sales</v>
      </c>
      <c r="O1499" s="12">
        <v>5</v>
      </c>
      <c r="P1499" s="13">
        <v>188.64</v>
      </c>
      <c r="Q1499" s="12">
        <v>10</v>
      </c>
      <c r="R1499" s="13">
        <v>94.32</v>
      </c>
      <c r="S1499" s="13">
        <v>976.21</v>
      </c>
      <c r="T1499" s="13">
        <v>791.4</v>
      </c>
      <c r="U1499" s="13">
        <v>184.81</v>
      </c>
      <c r="V1499" s="12" t="s">
        <v>68</v>
      </c>
      <c r="W1499" s="12" t="s">
        <v>24</v>
      </c>
      <c r="X1499" s="12" t="s">
        <v>25</v>
      </c>
      <c r="Y1499" s="12" t="s">
        <v>2511</v>
      </c>
      <c r="Z1499" s="12" t="s">
        <v>27</v>
      </c>
    </row>
    <row r="1500" spans="1:26" x14ac:dyDescent="0.3">
      <c r="A1500" s="14" t="s">
        <v>3704</v>
      </c>
      <c r="B1500" s="15">
        <v>45971</v>
      </c>
      <c r="C1500" s="16" t="s">
        <v>3488</v>
      </c>
      <c r="D1500" s="16" t="str">
        <f>_xlfn.XLOOKUP(Sales_Transactions!$C1500,Customer!$A$2:$A$701,Customer!$B$2:$B$701,"Missing")</f>
        <v>Chandrasekar Varma</v>
      </c>
      <c r="E1500" s="38" t="str">
        <f>_xlfn.XLOOKUP(Table14[[#This Row],[Customer_ID]],Table10[Customer_ID],Table10[Membership],"Missing Membership")</f>
        <v>Bronze</v>
      </c>
      <c r="F1500" s="14" t="s">
        <v>101</v>
      </c>
      <c r="G1500" s="16" t="str">
        <f>_xlfn.XLOOKUP(Sales_Transactions!$F1500,Products!$A$2:$A$151,Products!$B$2:$B$151,"missing product")</f>
        <v>Milky Mist Curd 1kg</v>
      </c>
      <c r="H1500" s="16" t="str">
        <f>_xlfn.XLOOKUP(Sales_Transactions!$F1500,Table9[Product_ID],Table9[Category],"Missing Catogory")</f>
        <v>Dairy</v>
      </c>
      <c r="I1500" s="16" t="s">
        <v>291</v>
      </c>
      <c r="J1500" s="16" t="str">
        <f>_xlfn.XLOOKUP(Sales_Transactions!$I1500,Store!$A$2:$A$181,Store!$B$2:$B$181,"Missing Store")</f>
        <v>FreshMart Chennai Main Road</v>
      </c>
      <c r="K1500" s="16" t="str">
        <f>_xlfn.XLOOKUP(Sales_Transactions!$I1500,Store!$A$2:$A$181,Store!$D$2:$D$181,"East")</f>
        <v>South</v>
      </c>
      <c r="L1500" s="16" t="s">
        <v>239</v>
      </c>
      <c r="M1500" s="16" t="s">
        <v>6235</v>
      </c>
      <c r="N1500" s="16" t="str">
        <f>_xlfn.XLOOKUP(Sales_Transactions!$L1500,Table12[Employee_ID],Table12[Department],"Missing Department")</f>
        <v>Sales</v>
      </c>
      <c r="O1500" s="16">
        <v>2</v>
      </c>
      <c r="P1500" s="17">
        <v>434.65</v>
      </c>
      <c r="Q1500" s="16">
        <v>20</v>
      </c>
      <c r="R1500" s="17">
        <v>173.86</v>
      </c>
      <c r="S1500" s="17">
        <v>695.44</v>
      </c>
      <c r="T1500" s="17">
        <v>703.26</v>
      </c>
      <c r="U1500" s="17">
        <v>-7.82</v>
      </c>
      <c r="V1500" s="16" t="s">
        <v>68</v>
      </c>
      <c r="W1500" s="16" t="s">
        <v>24</v>
      </c>
      <c r="X1500" s="16" t="s">
        <v>55</v>
      </c>
      <c r="Y1500" s="16" t="s">
        <v>2402</v>
      </c>
      <c r="Z1500" s="16" t="s">
        <v>49</v>
      </c>
    </row>
    <row r="1501" spans="1:26" x14ac:dyDescent="0.3">
      <c r="A1501" s="10" t="s">
        <v>3709</v>
      </c>
      <c r="B1501" s="11">
        <v>46098</v>
      </c>
      <c r="C1501" s="12" t="s">
        <v>258</v>
      </c>
      <c r="D1501" s="12" t="str">
        <f>_xlfn.XLOOKUP(Sales_Transactions!$C1501,Customer!$A$2:$A$701,Customer!$B$2:$B$701,"Missing")</f>
        <v>Suresh Menon</v>
      </c>
      <c r="E1501" s="39" t="str">
        <f>_xlfn.XLOOKUP(Table14[[#This Row],[Customer_ID]],Table10[Customer_ID],Table10[Membership],"Missing Membership")</f>
        <v>Gold</v>
      </c>
      <c r="F1501" s="10" t="s">
        <v>147</v>
      </c>
      <c r="G1501" s="12" t="str">
        <f>_xlfn.XLOOKUP(Sales_Transactions!$F1501,Products!$A$2:$A$151,Products!$B$2:$B$151,"missing product")</f>
        <v>Pepsi Tea 200g</v>
      </c>
      <c r="H1501" s="12" t="str">
        <f>_xlfn.XLOOKUP(Sales_Transactions!$F1501,Table9[Product_ID],Table9[Category],"Missing Catogory")</f>
        <v>Beverages</v>
      </c>
      <c r="I1501" s="12" t="s">
        <v>699</v>
      </c>
      <c r="J1501" s="12" t="str">
        <f>_xlfn.XLOOKUP(Sales_Transactions!$I1501,Store!$A$2:$A$181,Store!$B$2:$B$181,"Missing Store")</f>
        <v>FreshMart Mumbai Colony</v>
      </c>
      <c r="K1501" s="12" t="str">
        <f>_xlfn.XLOOKUP(Sales_Transactions!$I1501,Store!$A$2:$A$181,Store!$D$2:$D$181,"East")</f>
        <v>West</v>
      </c>
      <c r="L1501" s="12" t="s">
        <v>700</v>
      </c>
      <c r="M1501" s="12" t="s">
        <v>6272</v>
      </c>
      <c r="N1501" s="12" t="str">
        <f>_xlfn.XLOOKUP(Sales_Transactions!$L1501,Table12[Employee_ID],Table12[Department],"Missing Department")</f>
        <v>Billing</v>
      </c>
      <c r="O1501" s="12">
        <v>6</v>
      </c>
      <c r="P1501" s="13">
        <v>362.16</v>
      </c>
      <c r="Q1501" s="12">
        <v>10</v>
      </c>
      <c r="R1501" s="13">
        <v>217.3</v>
      </c>
      <c r="S1501" s="13">
        <v>1955.66</v>
      </c>
      <c r="T1501" s="13">
        <v>1567.32</v>
      </c>
      <c r="U1501" s="13">
        <v>388.34</v>
      </c>
      <c r="V1501" s="12" t="s">
        <v>68</v>
      </c>
      <c r="W1501" s="12" t="s">
        <v>24</v>
      </c>
      <c r="X1501" s="12" t="s">
        <v>25</v>
      </c>
      <c r="Y1501" s="12" t="s">
        <v>2462</v>
      </c>
      <c r="Z1501" s="12" t="s">
        <v>49</v>
      </c>
    </row>
    <row r="1502" spans="1:26" x14ac:dyDescent="0.3">
      <c r="A1502" s="14" t="s">
        <v>3717</v>
      </c>
      <c r="B1502" s="15">
        <v>45803</v>
      </c>
      <c r="C1502" s="16" t="s">
        <v>1187</v>
      </c>
      <c r="D1502" s="16" t="str">
        <f>_xlfn.XLOOKUP(Sales_Transactions!$C1502,Customer!$A$2:$A$701,Customer!$B$2:$B$701,"Missing")</f>
        <v>Naveen Kumar</v>
      </c>
      <c r="E1502" s="38" t="str">
        <f>_xlfn.XLOOKUP(Table14[[#This Row],[Customer_ID]],Table10[Customer_ID],Table10[Membership],"Missing Membership")</f>
        <v>Gold</v>
      </c>
      <c r="F1502" s="14" t="s">
        <v>448</v>
      </c>
      <c r="G1502" s="16" t="str">
        <f>_xlfn.XLOOKUP(Sales_Transactions!$F1502,Products!$A$2:$A$151,Products!$B$2:$B$151,"missing product")</f>
        <v>Surf Excel Tissue Combo v2</v>
      </c>
      <c r="H1502" s="16" t="str">
        <f>_xlfn.XLOOKUP(Sales_Transactions!$F1502,Table9[Product_ID],Table9[Category],"Missing Catogory")</f>
        <v>Household</v>
      </c>
      <c r="I1502" s="16" t="s">
        <v>1742</v>
      </c>
      <c r="J1502" s="16" t="str">
        <f>_xlfn.XLOOKUP(Sales_Transactions!$I1502,Store!$A$2:$A$181,Store!$B$2:$B$181,"Missing Store")</f>
        <v>FreshMart Lucknow Arcade</v>
      </c>
      <c r="K1502" s="16" t="str">
        <f>_xlfn.XLOOKUP(Sales_Transactions!$I1502,Store!$A$2:$A$181,Store!$D$2:$D$181,"East")</f>
        <v>North</v>
      </c>
      <c r="L1502" s="16" t="s">
        <v>1743</v>
      </c>
      <c r="M1502" s="16" t="s">
        <v>6364</v>
      </c>
      <c r="N1502" s="16" t="str">
        <f>_xlfn.XLOOKUP(Sales_Transactions!$L1502,Table12[Employee_ID],Table12[Department],"Missing Department")</f>
        <v>HR</v>
      </c>
      <c r="O1502" s="16">
        <v>4</v>
      </c>
      <c r="P1502" s="17">
        <v>432.79</v>
      </c>
      <c r="Q1502" s="16">
        <v>0</v>
      </c>
      <c r="R1502" s="17">
        <v>0</v>
      </c>
      <c r="S1502" s="17">
        <v>1731.16</v>
      </c>
      <c r="T1502" s="17">
        <v>1280.76</v>
      </c>
      <c r="U1502" s="17">
        <v>450.4</v>
      </c>
      <c r="V1502" s="16" t="s">
        <v>68</v>
      </c>
      <c r="W1502" s="16" t="s">
        <v>24</v>
      </c>
      <c r="X1502" s="16" t="s">
        <v>25</v>
      </c>
      <c r="Y1502" s="16" t="s">
        <v>1162</v>
      </c>
      <c r="Z1502" s="16" t="s">
        <v>49</v>
      </c>
    </row>
    <row r="1503" spans="1:26" x14ac:dyDescent="0.3">
      <c r="A1503" s="10" t="s">
        <v>3720</v>
      </c>
      <c r="B1503" s="11">
        <v>45984</v>
      </c>
      <c r="C1503" s="12" t="s">
        <v>398</v>
      </c>
      <c r="D1503" s="12" t="str">
        <f>_xlfn.XLOOKUP(Sales_Transactions!$C1503,Customer!$A$2:$A$701,Customer!$B$2:$B$701,"Missing")</f>
        <v>Ilango Iyer</v>
      </c>
      <c r="E1503" s="39" t="str">
        <f>_xlfn.XLOOKUP(Table14[[#This Row],[Customer_ID]],Table10[Customer_ID],Table10[Membership],"Missing Membership")</f>
        <v>Bronze</v>
      </c>
      <c r="F1503" s="10" t="s">
        <v>458</v>
      </c>
      <c r="G1503" s="12" t="str">
        <f>_xlfn.XLOOKUP(Sales_Transactions!$F1503,Products!$A$2:$A$151,Products!$B$2:$B$151,"missing product")</f>
        <v>Organic Fresh Fresh Fruits Combo</v>
      </c>
      <c r="H1503" s="12" t="str">
        <f>_xlfn.XLOOKUP(Sales_Transactions!$F1503,Table9[Product_ID],Table9[Category],"Missing Catogory")</f>
        <v>Fruits</v>
      </c>
      <c r="I1503" s="12" t="s">
        <v>2474</v>
      </c>
      <c r="J1503" s="12" t="str">
        <f>_xlfn.XLOOKUP(Sales_Transactions!$I1503,Store!$A$2:$A$181,Store!$B$2:$B$181,"Missing Store")</f>
        <v>FreshMart Ahmedabad Square</v>
      </c>
      <c r="K1503" s="12" t="str">
        <f>_xlfn.XLOOKUP(Sales_Transactions!$I1503,Store!$A$2:$A$181,Store!$D$2:$D$181,"East")</f>
        <v>West</v>
      </c>
      <c r="L1503" s="12" t="s">
        <v>1877</v>
      </c>
      <c r="M1503" s="12" t="s">
        <v>6190</v>
      </c>
      <c r="N1503" s="12" t="str">
        <f>_xlfn.XLOOKUP(Sales_Transactions!$L1503,Table12[Employee_ID],Table12[Department],"Missing Department")</f>
        <v>Sales</v>
      </c>
      <c r="O1503" s="12">
        <v>3</v>
      </c>
      <c r="P1503" s="13">
        <v>71.290000000000006</v>
      </c>
      <c r="Q1503" s="12">
        <v>0</v>
      </c>
      <c r="R1503" s="13">
        <v>0</v>
      </c>
      <c r="S1503" s="13">
        <v>245.95</v>
      </c>
      <c r="T1503" s="13">
        <v>178.11</v>
      </c>
      <c r="U1503" s="13">
        <v>67.84</v>
      </c>
      <c r="V1503" s="12" t="s">
        <v>68</v>
      </c>
      <c r="W1503" s="12" t="s">
        <v>24</v>
      </c>
      <c r="X1503" s="12" t="s">
        <v>25</v>
      </c>
      <c r="Y1503" s="12" t="s">
        <v>1947</v>
      </c>
      <c r="Z1503" s="12" t="s">
        <v>27</v>
      </c>
    </row>
    <row r="1504" spans="1:26" x14ac:dyDescent="0.3">
      <c r="A1504" s="14" t="s">
        <v>3721</v>
      </c>
      <c r="B1504" s="15">
        <v>45899</v>
      </c>
      <c r="C1504" s="16" t="s">
        <v>1613</v>
      </c>
      <c r="D1504" s="16" t="str">
        <f>_xlfn.XLOOKUP(Sales_Transactions!$C1504,Customer!$A$2:$A$701,Customer!$B$2:$B$701,"Missing")</f>
        <v>Missing Customer Name</v>
      </c>
      <c r="E1504" s="38" t="str">
        <f>_xlfn.XLOOKUP(Table14[[#This Row],[Customer_ID]],Table10[Customer_ID],Table10[Membership],"Missing Membership")</f>
        <v>Silver</v>
      </c>
      <c r="F1504" s="14" t="s">
        <v>904</v>
      </c>
      <c r="G1504" s="16" t="str">
        <f>_xlfn.XLOOKUP(Sales_Transactions!$F1504,Products!$A$2:$A$151,Products!$B$2:$B$151,"missing product")</f>
        <v>Nestle Curd 1kg</v>
      </c>
      <c r="H1504" s="16" t="str">
        <f>_xlfn.XLOOKUP(Sales_Transactions!$F1504,Table9[Product_ID],Table9[Category],"Missing Catogory")</f>
        <v>Dairy</v>
      </c>
      <c r="I1504" s="16" t="s">
        <v>187</v>
      </c>
      <c r="J1504" s="16" t="str">
        <f>_xlfn.XLOOKUP(Sales_Transactions!$I1504,Store!$A$2:$A$181,Store!$B$2:$B$181,"Missing Store")</f>
        <v>FreshMart Bengaluru Circle</v>
      </c>
      <c r="K1504" s="16" t="str">
        <f>_xlfn.XLOOKUP(Sales_Transactions!$I1504,Store!$A$2:$A$181,Store!$D$2:$D$181,"East")</f>
        <v>South</v>
      </c>
      <c r="L1504" s="16" t="s">
        <v>188</v>
      </c>
      <c r="M1504" s="16" t="s">
        <v>6338</v>
      </c>
      <c r="N1504" s="16" t="str">
        <f>_xlfn.XLOOKUP(Sales_Transactions!$L1504,Table12[Employee_ID],Table12[Department],"Missing Department")</f>
        <v>Cashier</v>
      </c>
      <c r="O1504" s="16">
        <v>5</v>
      </c>
      <c r="P1504" s="17">
        <v>464.41</v>
      </c>
      <c r="Q1504" s="16">
        <v>15</v>
      </c>
      <c r="R1504" s="17">
        <v>348.31</v>
      </c>
      <c r="S1504" s="17">
        <v>2269.8000000000002</v>
      </c>
      <c r="T1504" s="17">
        <v>1988.45</v>
      </c>
      <c r="U1504" s="17">
        <v>281.35000000000002</v>
      </c>
      <c r="V1504" s="16" t="s">
        <v>68</v>
      </c>
      <c r="W1504" s="16" t="s">
        <v>24</v>
      </c>
      <c r="X1504" s="16" t="s">
        <v>25</v>
      </c>
      <c r="Y1504" s="16" t="s">
        <v>3722</v>
      </c>
      <c r="Z1504" s="16" t="s">
        <v>27</v>
      </c>
    </row>
    <row r="1505" spans="1:26" x14ac:dyDescent="0.3">
      <c r="A1505" s="10" t="s">
        <v>3723</v>
      </c>
      <c r="B1505" s="11">
        <v>45967</v>
      </c>
      <c r="C1505" s="12" t="s">
        <v>202</v>
      </c>
      <c r="D1505" s="12" t="str">
        <f>_xlfn.XLOOKUP(Sales_Transactions!$C1505,Customer!$A$2:$A$701,Customer!$B$2:$B$701,"Missing")</f>
        <v>Prakash Mudaliar</v>
      </c>
      <c r="E1505" s="39" t="str">
        <f>_xlfn.XLOOKUP(Table14[[#This Row],[Customer_ID]],Table10[Customer_ID],Table10[Membership],"Missing Membership")</f>
        <v>Bronze</v>
      </c>
      <c r="F1505" s="10" t="s">
        <v>113</v>
      </c>
      <c r="G1505" s="12" t="str">
        <f>_xlfn.XLOOKUP(Sales_Transactions!$F1505,Products!$A$2:$A$151,Products!$B$2:$B$151,"missing product")</f>
        <v>Aachi Powdered Spices Pack</v>
      </c>
      <c r="H1505" s="12" t="str">
        <f>_xlfn.XLOOKUP(Sales_Transactions!$F1505,Table9[Product_ID],Table9[Category],"Missing Catogory")</f>
        <v>Masala</v>
      </c>
      <c r="I1505" s="12" t="s">
        <v>957</v>
      </c>
      <c r="J1505" s="12" t="str">
        <f>_xlfn.XLOOKUP(Sales_Transactions!$I1505,Store!$A$2:$A$181,Store!$B$2:$B$181,"Missing Store")</f>
        <v>FreshMart Ahmedabad Hub</v>
      </c>
      <c r="K1505" s="12" t="str">
        <f>_xlfn.XLOOKUP(Sales_Transactions!$I1505,Store!$A$2:$A$181,Store!$D$2:$D$181,"East")</f>
        <v>South</v>
      </c>
      <c r="L1505" s="12" t="s">
        <v>958</v>
      </c>
      <c r="M1505" s="12" t="s">
        <v>6312</v>
      </c>
      <c r="N1505" s="12" t="str">
        <f>_xlfn.XLOOKUP(Sales_Transactions!$L1505,Table12[Employee_ID],Table12[Department],"Missing Department")</f>
        <v>Cashier</v>
      </c>
      <c r="O1505" s="12">
        <v>2</v>
      </c>
      <c r="P1505" s="13">
        <v>253.11</v>
      </c>
      <c r="Q1505" s="12">
        <v>15</v>
      </c>
      <c r="R1505" s="13">
        <v>75.930000000000007</v>
      </c>
      <c r="S1505" s="13">
        <v>430.29</v>
      </c>
      <c r="T1505" s="13">
        <v>381.48</v>
      </c>
      <c r="U1505" s="13">
        <v>48.81</v>
      </c>
      <c r="V1505" s="12" t="s">
        <v>68</v>
      </c>
      <c r="W1505" s="12" t="s">
        <v>24</v>
      </c>
      <c r="X1505" s="12" t="s">
        <v>25</v>
      </c>
      <c r="Y1505" s="12" t="s">
        <v>2003</v>
      </c>
      <c r="Z1505" s="12" t="s">
        <v>49</v>
      </c>
    </row>
    <row r="1506" spans="1:26" x14ac:dyDescent="0.3">
      <c r="A1506" s="14" t="s">
        <v>3724</v>
      </c>
      <c r="B1506" s="15">
        <v>45927</v>
      </c>
      <c r="C1506" s="16" t="s">
        <v>51</v>
      </c>
      <c r="D1506" s="16" t="str">
        <f>_xlfn.XLOOKUP(Sales_Transactions!$C1506,Customer!$A$2:$A$701,Customer!$B$2:$B$701,"Missing")</f>
        <v>Raghav Selvam</v>
      </c>
      <c r="E1506" s="38" t="str">
        <f>_xlfn.XLOOKUP(Table14[[#This Row],[Customer_ID]],Table10[Customer_ID],Table10[Membership],"Missing Membership")</f>
        <v>Gold</v>
      </c>
      <c r="F1506" s="14" t="s">
        <v>59</v>
      </c>
      <c r="G1506" s="16" t="str">
        <f>_xlfn.XLOOKUP(Sales_Transactions!$F1506,Products!$A$2:$A$151,Products!$B$2:$B$151,"missing product")</f>
        <v>Nescafe Coffee Pack</v>
      </c>
      <c r="H1506" s="16" t="str">
        <f>_xlfn.XLOOKUP(Sales_Transactions!$F1506,Table9[Product_ID],Table9[Category],"Missing Catogory")</f>
        <v>Beverages</v>
      </c>
      <c r="I1506" s="16" t="s">
        <v>2607</v>
      </c>
      <c r="J1506" s="16" t="str">
        <f>_xlfn.XLOOKUP(Sales_Transactions!$I1506,Store!$A$2:$A$181,Store!$B$2:$B$181,"Missing Store")</f>
        <v>FreshMart Pune Complex</v>
      </c>
      <c r="K1506" s="16" t="str">
        <f>_xlfn.XLOOKUP(Sales_Transactions!$I1506,Store!$A$2:$A$181,Store!$D$2:$D$181,"East")</f>
        <v>West</v>
      </c>
      <c r="L1506" s="16" t="s">
        <v>2608</v>
      </c>
      <c r="M1506" s="16" t="s">
        <v>5750</v>
      </c>
      <c r="N1506" s="16" t="str">
        <f>_xlfn.XLOOKUP(Sales_Transactions!$L1506,Table12[Employee_ID],Table12[Department],"Missing Department")</f>
        <v>Sales</v>
      </c>
      <c r="O1506" s="16">
        <v>8</v>
      </c>
      <c r="P1506" s="17">
        <v>351.07</v>
      </c>
      <c r="Q1506" s="16">
        <v>10</v>
      </c>
      <c r="R1506" s="17">
        <v>280.86</v>
      </c>
      <c r="S1506" s="17">
        <v>2906.85</v>
      </c>
      <c r="T1506" s="17">
        <v>2174.2399999999998</v>
      </c>
      <c r="U1506" s="17">
        <v>732.61</v>
      </c>
      <c r="V1506" s="16" t="s">
        <v>68</v>
      </c>
      <c r="W1506" s="16" t="s">
        <v>24</v>
      </c>
      <c r="X1506" s="16" t="s">
        <v>33</v>
      </c>
      <c r="Y1506" s="16" t="s">
        <v>2013</v>
      </c>
      <c r="Z1506" s="16" t="s">
        <v>27</v>
      </c>
    </row>
    <row r="1507" spans="1:26" x14ac:dyDescent="0.3">
      <c r="A1507" s="10" t="s">
        <v>3735</v>
      </c>
      <c r="B1507" s="11">
        <v>45934</v>
      </c>
      <c r="C1507" s="12" t="s">
        <v>1178</v>
      </c>
      <c r="D1507" s="12" t="str">
        <f>_xlfn.XLOOKUP(Sales_Transactions!$C1507,Customer!$A$2:$A$701,Customer!$B$2:$B$701,"Missing")</f>
        <v>Udhay Subramaniam</v>
      </c>
      <c r="E1507" s="39" t="str">
        <f>_xlfn.XLOOKUP(Table14[[#This Row],[Customer_ID]],Table10[Customer_ID],Table10[Membership],"Missing Membership")</f>
        <v>Gold</v>
      </c>
      <c r="F1507" s="10" t="s">
        <v>904</v>
      </c>
      <c r="G1507" s="12" t="str">
        <f>_xlfn.XLOOKUP(Sales_Transactions!$F1507,Products!$A$2:$A$151,Products!$B$2:$B$151,"missing product")</f>
        <v>Nestle Curd 1kg</v>
      </c>
      <c r="H1507" s="12" t="str">
        <f>_xlfn.XLOOKUP(Sales_Transactions!$F1507,Table9[Product_ID],Table9[Category],"Missing Catogory")</f>
        <v>Dairy</v>
      </c>
      <c r="I1507" s="12" t="s">
        <v>1402</v>
      </c>
      <c r="J1507" s="12" t="str">
        <f>_xlfn.XLOOKUP(Sales_Transactions!$I1507,Store!$A$2:$A$181,Store!$B$2:$B$181,"Missing Store")</f>
        <v>FreshMart Surat Hub</v>
      </c>
      <c r="K1507" s="12" t="str">
        <f>_xlfn.XLOOKUP(Sales_Transactions!$I1507,Store!$A$2:$A$181,Store!$D$2:$D$181,"East")</f>
        <v>West</v>
      </c>
      <c r="L1507" s="12" t="s">
        <v>1403</v>
      </c>
      <c r="M1507" s="12" t="s">
        <v>6174</v>
      </c>
      <c r="N1507" s="12" t="str">
        <f>_xlfn.XLOOKUP(Sales_Transactions!$L1507,Table12[Employee_ID],Table12[Department],"Missing Department")</f>
        <v>Store Manager</v>
      </c>
      <c r="O1507" s="12">
        <v>3</v>
      </c>
      <c r="P1507" s="13">
        <v>493.36</v>
      </c>
      <c r="Q1507" s="12">
        <v>10</v>
      </c>
      <c r="R1507" s="13">
        <v>148.01</v>
      </c>
      <c r="S1507" s="13">
        <v>1531.88</v>
      </c>
      <c r="T1507" s="13">
        <v>1193.07</v>
      </c>
      <c r="U1507" s="13">
        <v>338.81</v>
      </c>
      <c r="V1507" s="12" t="s">
        <v>68</v>
      </c>
      <c r="W1507" s="12" t="s">
        <v>24</v>
      </c>
      <c r="X1507" s="12" t="s">
        <v>25</v>
      </c>
      <c r="Y1507" s="12" t="s">
        <v>3736</v>
      </c>
      <c r="Z1507" s="12" t="s">
        <v>27</v>
      </c>
    </row>
    <row r="1508" spans="1:26" x14ac:dyDescent="0.3">
      <c r="A1508" s="14" t="s">
        <v>3742</v>
      </c>
      <c r="B1508" s="15">
        <v>45770</v>
      </c>
      <c r="C1508" s="16" t="s">
        <v>2605</v>
      </c>
      <c r="D1508" s="16" t="str">
        <f>_xlfn.XLOOKUP(Sales_Transactions!$C1508,Customer!$A$2:$A$701,Customer!$B$2:$B$701,"Missing")</f>
        <v>Kamala Varma</v>
      </c>
      <c r="E1508" s="38" t="str">
        <f>_xlfn.XLOOKUP(Table14[[#This Row],[Customer_ID]],Table10[Customer_ID],Table10[Membership],"Missing Membership")</f>
        <v>Silver</v>
      </c>
      <c r="F1508" s="14" t="s">
        <v>1224</v>
      </c>
      <c r="G1508" s="16" t="str">
        <f>_xlfn.XLOOKUP(Sales_Transactions!$F1508,Products!$A$2:$A$151,Products!$B$2:$B$151,"missing product")</f>
        <v>Harvest Gold Cookies Pack</v>
      </c>
      <c r="H1508" s="16" t="str">
        <f>_xlfn.XLOOKUP(Sales_Transactions!$F1508,Table9[Product_ID],Table9[Category],"Missing Catogory")</f>
        <v xml:space="preserve"> Bakery</v>
      </c>
      <c r="I1508" s="16" t="s">
        <v>680</v>
      </c>
      <c r="J1508" s="16" t="str">
        <f>_xlfn.XLOOKUP(Sales_Transactions!$I1508,Store!$A$2:$A$181,Store!$B$2:$B$181,"Missing Store")</f>
        <v>FreshMart Ahmedabad Crossing</v>
      </c>
      <c r="K1508" s="16" t="str">
        <f>_xlfn.XLOOKUP(Sales_Transactions!$I1508,Store!$A$2:$A$181,Store!$D$2:$D$181,"East")</f>
        <v>West</v>
      </c>
      <c r="L1508" s="16" t="s">
        <v>2597</v>
      </c>
      <c r="M1508" s="16" t="s">
        <v>5586</v>
      </c>
      <c r="N1508" s="16" t="str">
        <f>_xlfn.XLOOKUP(Sales_Transactions!$L1508,Table12[Employee_ID],Table12[Department],"Missing Department")</f>
        <v>Sales</v>
      </c>
      <c r="O1508" s="16">
        <v>4</v>
      </c>
      <c r="P1508" s="17">
        <v>182.3</v>
      </c>
      <c r="Q1508" s="16">
        <v>0</v>
      </c>
      <c r="R1508" s="17">
        <v>0</v>
      </c>
      <c r="S1508" s="17">
        <v>729.2</v>
      </c>
      <c r="T1508" s="17">
        <v>430.4</v>
      </c>
      <c r="U1508" s="17">
        <v>298.8</v>
      </c>
      <c r="V1508" s="16" t="s">
        <v>68</v>
      </c>
      <c r="W1508" s="16" t="s">
        <v>24</v>
      </c>
      <c r="X1508" s="16" t="s">
        <v>25</v>
      </c>
      <c r="Y1508" s="16" t="s">
        <v>2296</v>
      </c>
      <c r="Z1508" s="16" t="s">
        <v>49</v>
      </c>
    </row>
    <row r="1509" spans="1:26" x14ac:dyDescent="0.3">
      <c r="A1509" s="10" t="s">
        <v>3762</v>
      </c>
      <c r="B1509" s="11">
        <v>45889</v>
      </c>
      <c r="C1509" s="12" t="s">
        <v>3763</v>
      </c>
      <c r="D1509" s="12" t="str">
        <f>_xlfn.XLOOKUP(Sales_Transactions!$C1509,Customer!$A$2:$A$701,Customer!$B$2:$B$701,"Missing")</f>
        <v>Prakash Selvam</v>
      </c>
      <c r="E1509" s="39" t="str">
        <f>_xlfn.XLOOKUP(Table14[[#This Row],[Customer_ID]],Table10[Customer_ID],Table10[Membership],"Missing Membership")</f>
        <v>Bronze</v>
      </c>
      <c r="F1509" s="10" t="s">
        <v>2548</v>
      </c>
      <c r="G1509" s="12" t="str">
        <f>_xlfn.XLOOKUP(Sales_Transactions!$F1509,Products!$A$2:$A$151,Products!$B$2:$B$151,"missing product")</f>
        <v>Himalaya Soap 250ml</v>
      </c>
      <c r="H1509" s="12" t="str">
        <f>_xlfn.XLOOKUP(Sales_Transactions!$F1509,Table9[Product_ID],Table9[Category],"Missing Catogory")</f>
        <v>Personal Care</v>
      </c>
      <c r="I1509" s="12" t="s">
        <v>1179</v>
      </c>
      <c r="J1509" s="12" t="str">
        <f>_xlfn.XLOOKUP(Sales_Transactions!$I1509,Store!$A$2:$A$181,Store!$B$2:$B$181,"Missing Store")</f>
        <v>FreshMart Erode Central</v>
      </c>
      <c r="K1509" s="12" t="str">
        <f>_xlfn.XLOOKUP(Sales_Transactions!$I1509,Store!$A$2:$A$181,Store!$D$2:$D$181,"East")</f>
        <v>South</v>
      </c>
      <c r="L1509" s="12" t="s">
        <v>1222</v>
      </c>
      <c r="M1509" s="12" t="s">
        <v>6253</v>
      </c>
      <c r="N1509" s="12" t="str">
        <f>_xlfn.XLOOKUP(Sales_Transactions!$L1509,Table12[Employee_ID],Table12[Department],"Missing Department")</f>
        <v>Cashier</v>
      </c>
      <c r="O1509" s="12">
        <v>1</v>
      </c>
      <c r="P1509" s="13">
        <v>72.930000000000007</v>
      </c>
      <c r="Q1509" s="12">
        <v>10</v>
      </c>
      <c r="R1509" s="13">
        <v>7.29</v>
      </c>
      <c r="S1509" s="13">
        <v>65.64</v>
      </c>
      <c r="T1509" s="13">
        <v>54.25</v>
      </c>
      <c r="U1509" s="13">
        <v>11.39</v>
      </c>
      <c r="V1509" s="12" t="s">
        <v>68</v>
      </c>
      <c r="W1509" s="12" t="s">
        <v>24</v>
      </c>
      <c r="X1509" s="12" t="s">
        <v>55</v>
      </c>
      <c r="Y1509" s="12" t="s">
        <v>2223</v>
      </c>
      <c r="Z1509" s="12" t="s">
        <v>49</v>
      </c>
    </row>
    <row r="1510" spans="1:26" x14ac:dyDescent="0.3">
      <c r="A1510" s="14" t="s">
        <v>3828</v>
      </c>
      <c r="B1510" s="15">
        <v>46015</v>
      </c>
      <c r="C1510" s="16" t="s">
        <v>379</v>
      </c>
      <c r="D1510" s="16" t="str">
        <f>_xlfn.XLOOKUP(Sales_Transactions!$C1510,Customer!$A$2:$A$701,Customer!$B$2:$B$701,"Missing")</f>
        <v>Chandrasekar Pandian</v>
      </c>
      <c r="E1510" s="38" t="str">
        <f>_xlfn.XLOOKUP(Table14[[#This Row],[Customer_ID]],Table10[Customer_ID],Table10[Membership],"Missing Membership")</f>
        <v>Gold</v>
      </c>
      <c r="F1510" s="14" t="s">
        <v>280</v>
      </c>
      <c r="G1510" s="16" t="str">
        <f>_xlfn.XLOOKUP(Sales_Transactions!$F1510,Products!$A$2:$A$151,Products!$B$2:$B$151,"missing product")</f>
        <v>Nescafe Coffee 500g</v>
      </c>
      <c r="H1510" s="16" t="str">
        <f>_xlfn.XLOOKUP(Sales_Transactions!$F1510,Table9[Product_ID],Table9[Category],"Missing Catogory")</f>
        <v>Beverages</v>
      </c>
      <c r="I1510" s="16" t="s">
        <v>232</v>
      </c>
      <c r="J1510" s="16" t="str">
        <f>_xlfn.XLOOKUP(Sales_Transactions!$I1510,Store!$A$2:$A$181,Store!$B$2:$B$181,"Missing Store")</f>
        <v>FreshMart Tiruppur Circle</v>
      </c>
      <c r="K1510" s="16" t="str">
        <f>_xlfn.XLOOKUP(Sales_Transactions!$I1510,Store!$A$2:$A$181,Store!$D$2:$D$181,"East")</f>
        <v>South</v>
      </c>
      <c r="L1510" s="16" t="s">
        <v>1131</v>
      </c>
      <c r="M1510" s="16" t="s">
        <v>6153</v>
      </c>
      <c r="N1510" s="16" t="str">
        <f>_xlfn.XLOOKUP(Sales_Transactions!$L1510,Table12[Employee_ID],Table12[Department],"Missing Department")</f>
        <v>Cashier</v>
      </c>
      <c r="O1510" s="16">
        <v>3</v>
      </c>
      <c r="P1510" s="17">
        <v>127.18</v>
      </c>
      <c r="Q1510" s="16">
        <v>15</v>
      </c>
      <c r="R1510" s="17">
        <v>57.23</v>
      </c>
      <c r="S1510" s="17">
        <v>324.31</v>
      </c>
      <c r="T1510" s="17">
        <v>292.05</v>
      </c>
      <c r="U1510" s="17">
        <v>32.26</v>
      </c>
      <c r="V1510" s="16" t="s">
        <v>68</v>
      </c>
      <c r="W1510" s="16" t="s">
        <v>24</v>
      </c>
      <c r="X1510" s="16" t="s">
        <v>55</v>
      </c>
      <c r="Y1510" s="16" t="s">
        <v>817</v>
      </c>
      <c r="Z1510" s="16" t="s">
        <v>49</v>
      </c>
    </row>
    <row r="1511" spans="1:26" x14ac:dyDescent="0.3">
      <c r="A1511" s="10" t="s">
        <v>3831</v>
      </c>
      <c r="B1511" s="11">
        <v>45916</v>
      </c>
      <c r="C1511" s="12" t="s">
        <v>2624</v>
      </c>
      <c r="D1511" s="12" t="str">
        <f>_xlfn.XLOOKUP(Sales_Transactions!$C1511,Customer!$A$2:$A$701,Customer!$B$2:$B$701,"Missing")</f>
        <v>Lakshmi Gounder</v>
      </c>
      <c r="E1511" s="39" t="str">
        <f>_xlfn.XLOOKUP(Table14[[#This Row],[Customer_ID]],Table10[Customer_ID],Table10[Membership],"Missing Membership")</f>
        <v>Bronze</v>
      </c>
      <c r="F1511" s="10" t="s">
        <v>308</v>
      </c>
      <c r="G1511" s="12" t="str">
        <f>_xlfn.XLOOKUP(Sales_Transactions!$F1511,Products!$A$2:$A$151,Products!$B$2:$B$151,"missing product")</f>
        <v>Britannia Cookies 200g</v>
      </c>
      <c r="H1511" s="12" t="str">
        <f>_xlfn.XLOOKUP(Sales_Transactions!$F1511,Table9[Product_ID],Table9[Category],"Missing Catogory")</f>
        <v>Bakery</v>
      </c>
      <c r="I1511" s="12" t="s">
        <v>680</v>
      </c>
      <c r="J1511" s="12" t="str">
        <f>_xlfn.XLOOKUP(Sales_Transactions!$I1511,Store!$A$2:$A$181,Store!$B$2:$B$181,"Missing Store")</f>
        <v>FreshMart Ahmedabad Crossing</v>
      </c>
      <c r="K1511" s="12" t="str">
        <f>_xlfn.XLOOKUP(Sales_Transactions!$I1511,Store!$A$2:$A$181,Store!$D$2:$D$181,"East")</f>
        <v>West</v>
      </c>
      <c r="L1511" s="12" t="s">
        <v>1584</v>
      </c>
      <c r="M1511" s="12" t="s">
        <v>6223</v>
      </c>
      <c r="N1511" s="12" t="str">
        <f>_xlfn.XLOOKUP(Sales_Transactions!$L1511,Table12[Employee_ID],Table12[Department],"Missing Department")</f>
        <v>Sales</v>
      </c>
      <c r="O1511" s="12">
        <v>2</v>
      </c>
      <c r="P1511" s="13">
        <v>455.79</v>
      </c>
      <c r="Q1511" s="12">
        <v>0</v>
      </c>
      <c r="R1511" s="13">
        <v>0</v>
      </c>
      <c r="S1511" s="13">
        <v>911.58</v>
      </c>
      <c r="T1511" s="13">
        <v>565.76</v>
      </c>
      <c r="U1511" s="13">
        <v>345.82</v>
      </c>
      <c r="V1511" s="12" t="s">
        <v>68</v>
      </c>
      <c r="W1511" s="12" t="s">
        <v>24</v>
      </c>
      <c r="X1511" s="12" t="s">
        <v>25</v>
      </c>
      <c r="Y1511" s="12" t="s">
        <v>438</v>
      </c>
      <c r="Z1511" s="12" t="s">
        <v>49</v>
      </c>
    </row>
    <row r="1512" spans="1:26" x14ac:dyDescent="0.3">
      <c r="A1512" s="14" t="s">
        <v>3840</v>
      </c>
      <c r="B1512" s="15">
        <v>45873</v>
      </c>
      <c r="C1512" s="16" t="s">
        <v>533</v>
      </c>
      <c r="D1512" s="16" t="str">
        <f>_xlfn.XLOOKUP(Sales_Transactions!$C1512,Customer!$A$2:$A$701,Customer!$B$2:$B$701,"Missing")</f>
        <v>Nithya Pillai</v>
      </c>
      <c r="E1512" s="38" t="str">
        <f>_xlfn.XLOOKUP(Table14[[#This Row],[Customer_ID]],Table10[Customer_ID],Table10[Membership],"Missing Membership")</f>
        <v>Bronze</v>
      </c>
      <c r="F1512" s="14" t="s">
        <v>665</v>
      </c>
      <c r="G1512" s="16" t="str">
        <f>_xlfn.XLOOKUP(Sales_Transactions!$F1512,Products!$A$2:$A$151,Products!$B$2:$B$151,"missing product")</f>
        <v>Aachi Ponni Rice 500g</v>
      </c>
      <c r="H1512" s="16" t="str">
        <f>_xlfn.XLOOKUP(Sales_Transactions!$F1512,Table9[Product_ID],Table9[Category],"Missing Catogory")</f>
        <v>Rice</v>
      </c>
      <c r="I1512" s="16" t="s">
        <v>912</v>
      </c>
      <c r="J1512" s="16" t="str">
        <f>_xlfn.XLOOKUP(Sales_Transactions!$I1512,Store!$A$2:$A$181,Store!$B$2:$B$181,"Missing Store")</f>
        <v>FreshMart Bengaluru Colony</v>
      </c>
      <c r="K1512" s="16" t="str">
        <f>_xlfn.XLOOKUP(Sales_Transactions!$I1512,Store!$A$2:$A$181,Store!$D$2:$D$181,"East")</f>
        <v>South</v>
      </c>
      <c r="L1512" s="16" t="s">
        <v>470</v>
      </c>
      <c r="M1512" s="16" t="s">
        <v>6276</v>
      </c>
      <c r="N1512" s="16" t="str">
        <f>_xlfn.XLOOKUP(Sales_Transactions!$L1512,Table12[Employee_ID],Table12[Department],"Missing Department")</f>
        <v>Billing</v>
      </c>
      <c r="O1512" s="16">
        <v>3</v>
      </c>
      <c r="P1512" s="17">
        <v>372.61</v>
      </c>
      <c r="Q1512" s="16">
        <v>20</v>
      </c>
      <c r="R1512" s="17">
        <v>223.57</v>
      </c>
      <c r="S1512" s="17">
        <v>894.26</v>
      </c>
      <c r="T1512" s="17">
        <v>959.73</v>
      </c>
      <c r="U1512" s="17">
        <v>-65.47</v>
      </c>
      <c r="V1512" s="16" t="s">
        <v>68</v>
      </c>
      <c r="W1512" s="16" t="s">
        <v>24</v>
      </c>
      <c r="X1512" s="16" t="s">
        <v>25</v>
      </c>
      <c r="Y1512" s="16" t="s">
        <v>1017</v>
      </c>
      <c r="Z1512" s="16" t="s">
        <v>49</v>
      </c>
    </row>
    <row r="1513" spans="1:26" x14ac:dyDescent="0.3">
      <c r="A1513" s="10" t="s">
        <v>3843</v>
      </c>
      <c r="B1513" s="11">
        <v>46015</v>
      </c>
      <c r="C1513" s="12" t="s">
        <v>810</v>
      </c>
      <c r="D1513" s="12" t="str">
        <f>_xlfn.XLOOKUP(Sales_Transactions!$C1513,Customer!$A$2:$A$701,Customer!$B$2:$B$701,"Missing")</f>
        <v>Prasath Nair</v>
      </c>
      <c r="E1513" s="39" t="str">
        <f>_xlfn.XLOOKUP(Table14[[#This Row],[Customer_ID]],Table10[Customer_ID],Table10[Membership],"Missing Membership")</f>
        <v>Bronze</v>
      </c>
      <c r="F1513" s="10" t="s">
        <v>280</v>
      </c>
      <c r="G1513" s="12" t="str">
        <f>_xlfn.XLOOKUP(Sales_Transactions!$F1513,Products!$A$2:$A$151,Products!$B$2:$B$151,"missing product")</f>
        <v>Nescafe Coffee 500g</v>
      </c>
      <c r="H1513" s="12" t="str">
        <f>_xlfn.XLOOKUP(Sales_Transactions!$F1513,Table9[Product_ID],Table9[Category],"Missing Catogory")</f>
        <v>Beverages</v>
      </c>
      <c r="I1513" s="12" t="s">
        <v>142</v>
      </c>
      <c r="J1513" s="12" t="str">
        <f>_xlfn.XLOOKUP(Sales_Transactions!$I1513,Store!$A$2:$A$181,Store!$B$2:$B$181,"Missing Store")</f>
        <v>FreshMart Coimbatore Heights</v>
      </c>
      <c r="K1513" s="12" t="str">
        <f>_xlfn.XLOOKUP(Sales_Transactions!$I1513,Store!$A$2:$A$181,Store!$D$2:$D$181,"East")</f>
        <v>South</v>
      </c>
      <c r="L1513" s="12" t="s">
        <v>143</v>
      </c>
      <c r="M1513" s="12" t="s">
        <v>6243</v>
      </c>
      <c r="N1513" s="12" t="str">
        <f>_xlfn.XLOOKUP(Sales_Transactions!$L1513,Table12[Employee_ID],Table12[Department],"Missing Department")</f>
        <v>Sales</v>
      </c>
      <c r="O1513" s="12">
        <v>1</v>
      </c>
      <c r="P1513" s="13">
        <v>124.84</v>
      </c>
      <c r="Q1513" s="12">
        <v>0</v>
      </c>
      <c r="R1513" s="13">
        <v>0</v>
      </c>
      <c r="S1513" s="13">
        <v>124.84</v>
      </c>
      <c r="T1513" s="13">
        <v>97.35</v>
      </c>
      <c r="U1513" s="13">
        <v>27.49</v>
      </c>
      <c r="V1513" s="12" t="s">
        <v>68</v>
      </c>
      <c r="W1513" s="12" t="s">
        <v>24</v>
      </c>
      <c r="X1513" s="12" t="s">
        <v>25</v>
      </c>
      <c r="Y1513" s="12" t="s">
        <v>1191</v>
      </c>
      <c r="Z1513" s="12" t="s">
        <v>49</v>
      </c>
    </row>
    <row r="1514" spans="1:26" x14ac:dyDescent="0.3">
      <c r="A1514" s="14" t="s">
        <v>3850</v>
      </c>
      <c r="B1514" s="15">
        <v>45910</v>
      </c>
      <c r="C1514" s="16" t="s">
        <v>1549</v>
      </c>
      <c r="D1514" s="16" t="str">
        <f>_xlfn.XLOOKUP(Sales_Transactions!$C1514,Customer!$A$2:$A$701,Customer!$B$2:$B$701,"Missing")</f>
        <v>Deepak Pillai</v>
      </c>
      <c r="E1514" s="38" t="str">
        <f>_xlfn.XLOOKUP(Table14[[#This Row],[Customer_ID]],Table10[Customer_ID],Table10[Membership],"Missing Membership")</f>
        <v>Gold</v>
      </c>
      <c r="F1514" s="14" t="s">
        <v>314</v>
      </c>
      <c r="G1514" s="16" t="str">
        <f>_xlfn.XLOOKUP(Sales_Transactions!$F1514,Products!$A$2:$A$151,Products!$B$2:$B$151,"missing product")</f>
        <v>Nescafe Coffee 1kg</v>
      </c>
      <c r="H1514" s="16" t="str">
        <f>_xlfn.XLOOKUP(Sales_Transactions!$F1514,Table9[Product_ID],Table9[Category],"Missing Catogory")</f>
        <v>Beverages</v>
      </c>
      <c r="I1514" s="16" t="s">
        <v>518</v>
      </c>
      <c r="J1514" s="16" t="str">
        <f>_xlfn.XLOOKUP(Sales_Transactions!$I1514,Store!$A$2:$A$181,Store!$B$2:$B$181,"Missing Store")</f>
        <v>FreshMart Nagpur Central</v>
      </c>
      <c r="K1514" s="16" t="str">
        <f>_xlfn.XLOOKUP(Sales_Transactions!$I1514,Store!$A$2:$A$181,Store!$D$2:$D$181,"East")</f>
        <v>West</v>
      </c>
      <c r="L1514" s="16" t="s">
        <v>519</v>
      </c>
      <c r="M1514" s="16" t="s">
        <v>5333</v>
      </c>
      <c r="N1514" s="16" t="str">
        <f>_xlfn.XLOOKUP(Sales_Transactions!$L1514,Table12[Employee_ID],Table12[Department],"Missing Department")</f>
        <v>Sales</v>
      </c>
      <c r="O1514" s="16">
        <v>6</v>
      </c>
      <c r="P1514" s="17">
        <v>342.94</v>
      </c>
      <c r="Q1514" s="16">
        <v>0</v>
      </c>
      <c r="R1514" s="17">
        <v>0</v>
      </c>
      <c r="S1514" s="17">
        <v>2057.64</v>
      </c>
      <c r="T1514" s="17">
        <v>1483.5</v>
      </c>
      <c r="U1514" s="17">
        <v>574.14</v>
      </c>
      <c r="V1514" s="16" t="s">
        <v>68</v>
      </c>
      <c r="W1514" s="16" t="s">
        <v>24</v>
      </c>
      <c r="X1514" s="16" t="s">
        <v>25</v>
      </c>
      <c r="Y1514" s="16" t="s">
        <v>2703</v>
      </c>
      <c r="Z1514" s="16" t="s">
        <v>49</v>
      </c>
    </row>
    <row r="1515" spans="1:26" x14ac:dyDescent="0.3">
      <c r="A1515" s="10" t="s">
        <v>3856</v>
      </c>
      <c r="B1515" s="11">
        <v>46005</v>
      </c>
      <c r="C1515" s="12" t="s">
        <v>1069</v>
      </c>
      <c r="D1515" s="12" t="str">
        <f>_xlfn.XLOOKUP(Sales_Transactions!$C1515,Customer!$A$2:$A$701,Customer!$B$2:$B$701,"Missing")</f>
        <v>Vasanthi Chandran</v>
      </c>
      <c r="E1515" s="39" t="str">
        <f>_xlfn.XLOOKUP(Table14[[#This Row],[Customer_ID]],Table10[Customer_ID],Table10[Membership],"Missing Membership")</f>
        <v>Gold</v>
      </c>
      <c r="F1515" s="10" t="s">
        <v>59</v>
      </c>
      <c r="G1515" s="12" t="str">
        <f>_xlfn.XLOOKUP(Sales_Transactions!$F1515,Products!$A$2:$A$151,Products!$B$2:$B$151,"missing product")</f>
        <v>Nescafe Coffee Pack</v>
      </c>
      <c r="H1515" s="12" t="str">
        <f>_xlfn.XLOOKUP(Sales_Transactions!$F1515,Table9[Product_ID],Table9[Category],"Missing Catogory")</f>
        <v>Beverages</v>
      </c>
      <c r="I1515" s="12" t="s">
        <v>1430</v>
      </c>
      <c r="J1515" s="12" t="str">
        <f>_xlfn.XLOOKUP(Sales_Transactions!$I1515,Store!$A$2:$A$181,Store!$B$2:$B$181,"Missing Store")</f>
        <v>FreshMart Surat Colony</v>
      </c>
      <c r="K1515" s="12" t="str">
        <f>_xlfn.XLOOKUP(Sales_Transactions!$I1515,Store!$A$2:$A$181,Store!$D$2:$D$181,"East")</f>
        <v>West</v>
      </c>
      <c r="L1515" s="12" t="s">
        <v>1431</v>
      </c>
      <c r="M1515" s="12" t="s">
        <v>5540</v>
      </c>
      <c r="N1515" s="12" t="str">
        <f>_xlfn.XLOOKUP(Sales_Transactions!$L1515,Table12[Employee_ID],Table12[Department],"Missing Department")</f>
        <v>Cashier</v>
      </c>
      <c r="O1515" s="12">
        <v>5</v>
      </c>
      <c r="P1515" s="13">
        <v>389.64</v>
      </c>
      <c r="Q1515" s="12">
        <v>0</v>
      </c>
      <c r="R1515" s="13">
        <v>0</v>
      </c>
      <c r="S1515" s="13">
        <v>2240.4299999999998</v>
      </c>
      <c r="T1515" s="13">
        <v>1358.9</v>
      </c>
      <c r="U1515" s="13">
        <v>881.53</v>
      </c>
      <c r="V1515" s="12" t="s">
        <v>68</v>
      </c>
      <c r="W1515" s="12" t="s">
        <v>24</v>
      </c>
      <c r="X1515" s="12" t="s">
        <v>25</v>
      </c>
      <c r="Y1515" s="12" t="s">
        <v>2971</v>
      </c>
      <c r="Z1515" s="12" t="s">
        <v>27</v>
      </c>
    </row>
    <row r="1516" spans="1:26" x14ac:dyDescent="0.3">
      <c r="A1516" s="14" t="s">
        <v>3886</v>
      </c>
      <c r="B1516" s="15">
        <v>45752</v>
      </c>
      <c r="C1516" s="16" t="s">
        <v>838</v>
      </c>
      <c r="D1516" s="16" t="str">
        <f>_xlfn.XLOOKUP(Sales_Transactions!$C1516,Customer!$A$2:$A$701,Customer!$B$2:$B$701,"Missing")</f>
        <v>Padma Murugan</v>
      </c>
      <c r="E1516" s="38" t="str">
        <f>_xlfn.XLOOKUP(Table14[[#This Row],[Customer_ID]],Table10[Customer_ID],Table10[Membership],"Missing Membership")</f>
        <v>Silver</v>
      </c>
      <c r="F1516" s="14" t="s">
        <v>801</v>
      </c>
      <c r="G1516" s="16" t="str">
        <f>_xlfn.XLOOKUP(Sales_Transactions!$F1516,Products!$A$2:$A$151,Products!$B$2:$B$151,"missing product")</f>
        <v>Organic Fresh Fresh Vegetables 2kg</v>
      </c>
      <c r="H1516" s="16" t="str">
        <f>_xlfn.XLOOKUP(Sales_Transactions!$F1516,Table9[Product_ID],Table9[Category],"Missing Catogory")</f>
        <v>Vegetables</v>
      </c>
      <c r="I1516" s="16" t="s">
        <v>459</v>
      </c>
      <c r="J1516" s="16" t="str">
        <f>_xlfn.XLOOKUP(Sales_Transactions!$I1516,Store!$A$2:$A$181,Store!$B$2:$B$181,"Missing Store")</f>
        <v>FreshMart Erode Plaza</v>
      </c>
      <c r="K1516" s="16" t="str">
        <f>_xlfn.XLOOKUP(Sales_Transactions!$I1516,Store!$A$2:$A$181,Store!$D$2:$D$181,"East")</f>
        <v>South</v>
      </c>
      <c r="L1516" s="16" t="s">
        <v>460</v>
      </c>
      <c r="M1516" s="16" t="s">
        <v>6292</v>
      </c>
      <c r="N1516" s="16" t="str">
        <f>_xlfn.XLOOKUP(Sales_Transactions!$L1516,Table12[Employee_ID],Table12[Department],"Missing Department")</f>
        <v>Billing</v>
      </c>
      <c r="O1516" s="16">
        <v>4</v>
      </c>
      <c r="P1516" s="17">
        <v>298.68</v>
      </c>
      <c r="Q1516" s="16">
        <v>0</v>
      </c>
      <c r="R1516" s="17">
        <v>0</v>
      </c>
      <c r="S1516" s="17">
        <v>1373.93</v>
      </c>
      <c r="T1516" s="17">
        <v>1002.76</v>
      </c>
      <c r="U1516" s="17">
        <v>371.17</v>
      </c>
      <c r="V1516" s="16" t="s">
        <v>68</v>
      </c>
      <c r="W1516" s="16" t="s">
        <v>24</v>
      </c>
      <c r="X1516" s="16" t="s">
        <v>33</v>
      </c>
      <c r="Y1516" s="16" t="s">
        <v>3269</v>
      </c>
      <c r="Z1516" s="16" t="s">
        <v>27</v>
      </c>
    </row>
    <row r="1517" spans="1:26" x14ac:dyDescent="0.3">
      <c r="A1517" s="10" t="s">
        <v>3887</v>
      </c>
      <c r="B1517" s="11">
        <v>46005</v>
      </c>
      <c r="C1517" s="12" t="s">
        <v>558</v>
      </c>
      <c r="D1517" s="12" t="str">
        <f>_xlfn.XLOOKUP(Sales_Transactions!$C1517,Customer!$A$2:$A$701,Customer!$B$2:$B$701,"Missing")</f>
        <v>Missing Customer Name</v>
      </c>
      <c r="E1517" s="39" t="str">
        <f>_xlfn.XLOOKUP(Table14[[#This Row],[Customer_ID]],Table10[Customer_ID],Table10[Membership],"Missing Membership")</f>
        <v>Gold</v>
      </c>
      <c r="F1517" s="10" t="s">
        <v>1666</v>
      </c>
      <c r="G1517" s="12" t="str">
        <f>_xlfn.XLOOKUP(Sales_Transactions!$F1517,Products!$A$2:$A$151,Products!$B$2:$B$151,"missing product")</f>
        <v>Harpic Dishwash Combo</v>
      </c>
      <c r="H1517" s="12" t="str">
        <f>_xlfn.XLOOKUP(Sales_Transactions!$F1517,Table9[Product_ID],Table9[Category],"Missing Catogory")</f>
        <v>Cleaning</v>
      </c>
      <c r="I1517" s="12" t="s">
        <v>2005</v>
      </c>
      <c r="J1517" s="12" t="str">
        <f>_xlfn.XLOOKUP(Sales_Transactions!$I1517,Store!$A$2:$A$181,Store!$B$2:$B$181,"Missing Store")</f>
        <v>FreshMart Surat Junction</v>
      </c>
      <c r="K1517" s="12" t="str">
        <f>_xlfn.XLOOKUP(Sales_Transactions!$I1517,Store!$A$2:$A$181,Store!$D$2:$D$181,"East")</f>
        <v>West</v>
      </c>
      <c r="L1517" s="12" t="s">
        <v>2132</v>
      </c>
      <c r="M1517" s="12" t="s">
        <v>6332</v>
      </c>
      <c r="N1517" s="12" t="str">
        <f>_xlfn.XLOOKUP(Sales_Transactions!$L1517,Table12[Employee_ID],Table12[Department],"Missing Department")</f>
        <v>Cashier</v>
      </c>
      <c r="O1517" s="12">
        <v>3</v>
      </c>
      <c r="P1517" s="13">
        <v>270.12</v>
      </c>
      <c r="Q1517" s="12">
        <v>0</v>
      </c>
      <c r="R1517" s="13">
        <v>0</v>
      </c>
      <c r="S1517" s="13">
        <v>931.91</v>
      </c>
      <c r="T1517" s="13">
        <v>558.12</v>
      </c>
      <c r="U1517" s="13">
        <v>373.79</v>
      </c>
      <c r="V1517" s="12" t="s">
        <v>68</v>
      </c>
      <c r="W1517" s="12" t="s">
        <v>24</v>
      </c>
      <c r="X1517" s="12" t="s">
        <v>25</v>
      </c>
      <c r="Y1517" s="12" t="s">
        <v>1319</v>
      </c>
      <c r="Z1517" s="12" t="s">
        <v>27</v>
      </c>
    </row>
    <row r="1518" spans="1:26" x14ac:dyDescent="0.3">
      <c r="A1518" s="14" t="s">
        <v>3891</v>
      </c>
      <c r="B1518" s="15">
        <v>45764</v>
      </c>
      <c r="C1518" s="16" t="s">
        <v>2471</v>
      </c>
      <c r="D1518" s="16" t="str">
        <f>_xlfn.XLOOKUP(Sales_Transactions!$C1518,Customer!$A$2:$A$701,Customer!$B$2:$B$701,"Missing")</f>
        <v>Malathi Nathan</v>
      </c>
      <c r="E1518" s="38" t="str">
        <f>_xlfn.XLOOKUP(Table14[[#This Row],[Customer_ID]],Table10[Customer_ID],Table10[Membership],"Missing Membership")</f>
        <v>Silver</v>
      </c>
      <c r="F1518" s="14" t="s">
        <v>1304</v>
      </c>
      <c r="G1518" s="16" t="str">
        <f>_xlfn.XLOOKUP(Sales_Transactions!$F1518,Products!$A$2:$A$151,Products!$B$2:$B$151,"missing product")</f>
        <v>Everest Powdered Spices Combo</v>
      </c>
      <c r="H1518" s="16" t="str">
        <f>_xlfn.XLOOKUP(Sales_Transactions!$F1518,Table9[Product_ID],Table9[Category],"Missing Catogory")</f>
        <v>Masala</v>
      </c>
      <c r="I1518" s="16" t="s">
        <v>1035</v>
      </c>
      <c r="J1518" s="16" t="str">
        <f>_xlfn.XLOOKUP(Sales_Transactions!$I1518,Store!$A$2:$A$181,Store!$B$2:$B$181,"Missing Store")</f>
        <v>FreshMart Kolkata Towers</v>
      </c>
      <c r="K1518" s="16" t="str">
        <f>_xlfn.XLOOKUP(Sales_Transactions!$I1518,Store!$A$2:$A$181,Store!$D$2:$D$181,"East")</f>
        <v>East</v>
      </c>
      <c r="L1518" s="16" t="s">
        <v>1435</v>
      </c>
      <c r="M1518" s="16" t="s">
        <v>6283</v>
      </c>
      <c r="N1518" s="16" t="str">
        <f>_xlfn.XLOOKUP(Sales_Transactions!$L1518,Table12[Employee_ID],Table12[Department],"Missing Department")</f>
        <v>Cashier</v>
      </c>
      <c r="O1518" s="16">
        <v>5</v>
      </c>
      <c r="P1518" s="17">
        <v>490.22</v>
      </c>
      <c r="Q1518" s="16">
        <v>20</v>
      </c>
      <c r="R1518" s="17">
        <v>490.22</v>
      </c>
      <c r="S1518" s="17">
        <v>1960.88</v>
      </c>
      <c r="T1518" s="17">
        <v>1867.9</v>
      </c>
      <c r="U1518" s="17">
        <v>92.98</v>
      </c>
      <c r="V1518" s="16" t="s">
        <v>68</v>
      </c>
      <c r="W1518" s="16" t="s">
        <v>24</v>
      </c>
      <c r="X1518" s="16" t="s">
        <v>25</v>
      </c>
      <c r="Y1518" s="16" t="s">
        <v>2840</v>
      </c>
      <c r="Z1518" s="16" t="s">
        <v>49</v>
      </c>
    </row>
    <row r="1519" spans="1:26" x14ac:dyDescent="0.3">
      <c r="A1519" s="10" t="s">
        <v>3896</v>
      </c>
      <c r="B1519" s="11">
        <v>45786</v>
      </c>
      <c r="C1519" s="12" t="s">
        <v>58</v>
      </c>
      <c r="D1519" s="12" t="str">
        <f>_xlfn.XLOOKUP(Sales_Transactions!$C1519,Customer!$A$2:$A$701,Customer!$B$2:$B$701,"Missing")</f>
        <v>Anand Kumar</v>
      </c>
      <c r="E1519" s="39" t="str">
        <f>_xlfn.XLOOKUP(Table14[[#This Row],[Customer_ID]],Table10[Customer_ID],Table10[Membership],"Missing Membership")</f>
        <v>Gold</v>
      </c>
      <c r="F1519" s="10" t="s">
        <v>119</v>
      </c>
      <c r="G1519" s="12" t="str">
        <f>_xlfn.XLOOKUP(Sales_Transactions!$F1519,Products!$A$2:$A$151,Products!$B$2:$B$151,"missing product")</f>
        <v>Coca-Cola Coffee Combo</v>
      </c>
      <c r="H1519" s="12" t="str">
        <f>_xlfn.XLOOKUP(Sales_Transactions!$F1519,Table9[Product_ID],Table9[Category],"Missing Catogory")</f>
        <v>Beverages</v>
      </c>
      <c r="I1519" s="12" t="s">
        <v>198</v>
      </c>
      <c r="J1519" s="12" t="str">
        <f>_xlfn.XLOOKUP(Sales_Transactions!$I1519,Store!$A$2:$A$181,Store!$B$2:$B$181,"Missing Store")</f>
        <v>FreshMart Salem Extension</v>
      </c>
      <c r="K1519" s="12" t="str">
        <f>_xlfn.XLOOKUP(Sales_Transactions!$I1519,Store!$A$2:$A$181,Store!$D$2:$D$181,"East")</f>
        <v>South</v>
      </c>
      <c r="L1519" s="12" t="s">
        <v>199</v>
      </c>
      <c r="M1519" s="12" t="s">
        <v>6306</v>
      </c>
      <c r="N1519" s="12" t="str">
        <f>_xlfn.XLOOKUP(Sales_Transactions!$L1519,Table12[Employee_ID],Table12[Department],"Missing Department")</f>
        <v>Sales</v>
      </c>
      <c r="O1519" s="12">
        <v>7</v>
      </c>
      <c r="P1519" s="13">
        <v>160.72</v>
      </c>
      <c r="Q1519" s="12">
        <v>5</v>
      </c>
      <c r="R1519" s="13">
        <v>56.25</v>
      </c>
      <c r="S1519" s="13">
        <v>1068.79</v>
      </c>
      <c r="T1519" s="13">
        <v>811.37</v>
      </c>
      <c r="U1519" s="13">
        <v>257.42</v>
      </c>
      <c r="V1519" s="12" t="s">
        <v>68</v>
      </c>
      <c r="W1519" s="12" t="s">
        <v>24</v>
      </c>
      <c r="X1519" s="12" t="s">
        <v>25</v>
      </c>
      <c r="Y1519" s="12" t="s">
        <v>2920</v>
      </c>
      <c r="Z1519" s="12" t="s">
        <v>49</v>
      </c>
    </row>
    <row r="1520" spans="1:26" x14ac:dyDescent="0.3">
      <c r="A1520" s="14" t="s">
        <v>3898</v>
      </c>
      <c r="B1520" s="15">
        <v>45916</v>
      </c>
      <c r="C1520" s="16" t="s">
        <v>3155</v>
      </c>
      <c r="D1520" s="16" t="str">
        <f>_xlfn.XLOOKUP(Sales_Transactions!$C1520,Customer!$A$2:$A$701,Customer!$B$2:$B$701,"Missing")</f>
        <v>Bhuvana Pillai</v>
      </c>
      <c r="E1520" s="38" t="str">
        <f>_xlfn.XLOOKUP(Table14[[#This Row],[Customer_ID]],Table10[Customer_ID],Table10[Membership],"Missing Membership")</f>
        <v>Gold</v>
      </c>
      <c r="F1520" s="14" t="s">
        <v>502</v>
      </c>
      <c r="G1520" s="16" t="str">
        <f>_xlfn.XLOOKUP(Sales_Transactions!$F1520,Products!$A$2:$A$151,Products!$B$2:$B$151,"missing product")</f>
        <v>Coca-Cola Coffee 500g</v>
      </c>
      <c r="H1520" s="16" t="str">
        <f>_xlfn.XLOOKUP(Sales_Transactions!$F1520,Table9[Product_ID],Table9[Category],"Missing Catogory")</f>
        <v>Beverages</v>
      </c>
      <c r="I1520" s="16" t="s">
        <v>1338</v>
      </c>
      <c r="J1520" s="16" t="str">
        <f>_xlfn.XLOOKUP(Sales_Transactions!$I1520,Store!$A$2:$A$181,Store!$B$2:$B$181,"Missing Store")</f>
        <v>FreshMart Mysuru Enclave</v>
      </c>
      <c r="K1520" s="16" t="str">
        <f>_xlfn.XLOOKUP(Sales_Transactions!$I1520,Store!$A$2:$A$181,Store!$D$2:$D$181,"East")</f>
        <v>South</v>
      </c>
      <c r="L1520" s="16" t="s">
        <v>1997</v>
      </c>
      <c r="M1520" s="16" t="s">
        <v>6247</v>
      </c>
      <c r="N1520" s="16" t="str">
        <f>_xlfn.XLOOKUP(Sales_Transactions!$L1520,Table12[Employee_ID],Table12[Department],"Missing Department")</f>
        <v>Billing</v>
      </c>
      <c r="O1520" s="16">
        <v>7</v>
      </c>
      <c r="P1520" s="17">
        <v>568.71</v>
      </c>
      <c r="Q1520" s="16">
        <v>15</v>
      </c>
      <c r="R1520" s="17">
        <v>597.15</v>
      </c>
      <c r="S1520" s="17">
        <v>3383.82</v>
      </c>
      <c r="T1520" s="17">
        <v>2728.6</v>
      </c>
      <c r="U1520" s="17">
        <v>655.22</v>
      </c>
      <c r="V1520" s="16" t="s">
        <v>68</v>
      </c>
      <c r="W1520" s="16" t="s">
        <v>24</v>
      </c>
      <c r="X1520" s="16" t="s">
        <v>25</v>
      </c>
      <c r="Y1520" s="16" t="s">
        <v>1538</v>
      </c>
      <c r="Z1520" s="16" t="s">
        <v>49</v>
      </c>
    </row>
    <row r="1521" spans="1:26" x14ac:dyDescent="0.3">
      <c r="A1521" s="10" t="s">
        <v>3899</v>
      </c>
      <c r="B1521" s="11">
        <v>45866</v>
      </c>
      <c r="C1521" s="12" t="s">
        <v>993</v>
      </c>
      <c r="D1521" s="12" t="str">
        <f>_xlfn.XLOOKUP(Sales_Transactions!$C1521,Customer!$A$2:$A$701,Customer!$B$2:$B$701,"Missing")</f>
        <v>Karthik Achari</v>
      </c>
      <c r="E1521" s="39" t="str">
        <f>_xlfn.XLOOKUP(Table14[[#This Row],[Customer_ID]],Table10[Customer_ID],Table10[Membership],"Missing Membership")</f>
        <v>Gold</v>
      </c>
      <c r="F1521" s="10" t="s">
        <v>203</v>
      </c>
      <c r="G1521" s="12" t="str">
        <f>_xlfn.XLOOKUP(Sales_Transactions!$F1521,Products!$A$2:$A$151,Products!$B$2:$B$151,"missing product")</f>
        <v>Local Farm Fresh Vegetables 1L</v>
      </c>
      <c r="H1521" s="12" t="str">
        <f>_xlfn.XLOOKUP(Sales_Transactions!$F1521,Table9[Product_ID],Table9[Category],"Missing Catogory")</f>
        <v>Vegetables</v>
      </c>
      <c r="I1521" s="12" t="s">
        <v>120</v>
      </c>
      <c r="J1521" s="12" t="str">
        <f>_xlfn.XLOOKUP(Sales_Transactions!$I1521,Store!$A$2:$A$181,Store!$B$2:$B$181,"Missing Store")</f>
        <v>FreshMart Tiruppur Plaza</v>
      </c>
      <c r="K1521" s="12" t="str">
        <f>_xlfn.XLOOKUP(Sales_Transactions!$I1521,Store!$A$2:$A$181,Store!$D$2:$D$181,"East")</f>
        <v>South</v>
      </c>
      <c r="L1521" s="12" t="s">
        <v>265</v>
      </c>
      <c r="M1521" s="12" t="s">
        <v>6413</v>
      </c>
      <c r="N1521" s="12" t="str">
        <f>_xlfn.XLOOKUP(Sales_Transactions!$L1521,Table12[Employee_ID],Table12[Department],"Missing Department")</f>
        <v>Cashier</v>
      </c>
      <c r="O1521" s="12">
        <v>6</v>
      </c>
      <c r="P1521" s="13">
        <v>216.55</v>
      </c>
      <c r="Q1521" s="12">
        <v>5</v>
      </c>
      <c r="R1521" s="13">
        <v>64.97</v>
      </c>
      <c r="S1521" s="13">
        <v>1234.33</v>
      </c>
      <c r="T1521" s="13">
        <v>1021.2</v>
      </c>
      <c r="U1521" s="13">
        <v>213.13</v>
      </c>
      <c r="V1521" s="12" t="s">
        <v>68</v>
      </c>
      <c r="W1521" s="12" t="s">
        <v>24</v>
      </c>
      <c r="X1521" s="12" t="s">
        <v>55</v>
      </c>
      <c r="Y1521" s="12" t="s">
        <v>624</v>
      </c>
      <c r="Z1521" s="12" t="s">
        <v>49</v>
      </c>
    </row>
    <row r="1522" spans="1:26" x14ac:dyDescent="0.3">
      <c r="A1522" s="14" t="s">
        <v>3914</v>
      </c>
      <c r="B1522" s="15">
        <v>45842</v>
      </c>
      <c r="C1522" s="16" t="s">
        <v>3209</v>
      </c>
      <c r="D1522" s="16" t="str">
        <f>_xlfn.XLOOKUP(Sales_Transactions!$C1522,Customer!$A$2:$A$701,Customer!$B$2:$B$701,"Missing")</f>
        <v>Banu Naicker</v>
      </c>
      <c r="E1522" s="38" t="str">
        <f>_xlfn.XLOOKUP(Table14[[#This Row],[Customer_ID]],Table10[Customer_ID],Table10[Membership],"Missing Membership")</f>
        <v>Bronze</v>
      </c>
      <c r="F1522" s="14" t="s">
        <v>731</v>
      </c>
      <c r="G1522" s="16" t="str">
        <f>_xlfn.XLOOKUP(Sales_Transactions!$F1522,Products!$A$2:$A$151,Products!$B$2:$B$151,"missing product")</f>
        <v>Harvest Gold Buns 200g</v>
      </c>
      <c r="H1522" s="16" t="str">
        <f>_xlfn.XLOOKUP(Sales_Transactions!$F1522,Table9[Product_ID],Table9[Category],"Missing Catogory")</f>
        <v>Bakery</v>
      </c>
      <c r="I1522" s="16" t="s">
        <v>60</v>
      </c>
      <c r="J1522" s="16" t="str">
        <f>_xlfn.XLOOKUP(Sales_Transactions!$I1522,Store!$A$2:$A$181,Store!$B$2:$B$181,"Missing Store")</f>
        <v>FreshMart Tiruppur Enclave</v>
      </c>
      <c r="K1522" s="16" t="str">
        <f>_xlfn.XLOOKUP(Sales_Transactions!$I1522,Store!$A$2:$A$181,Store!$D$2:$D$181,"East")</f>
        <v>South</v>
      </c>
      <c r="L1522" s="16" t="s">
        <v>686</v>
      </c>
      <c r="M1522" s="16" t="s">
        <v>6394</v>
      </c>
      <c r="N1522" s="16" t="str">
        <f>_xlfn.XLOOKUP(Sales_Transactions!$L1522,Table12[Employee_ID],Table12[Department],"Missing Department")</f>
        <v>Sales</v>
      </c>
      <c r="O1522" s="16">
        <v>2</v>
      </c>
      <c r="P1522" s="17">
        <v>661.91</v>
      </c>
      <c r="Q1522" s="16">
        <v>5</v>
      </c>
      <c r="R1522" s="17">
        <v>66.19</v>
      </c>
      <c r="S1522" s="17">
        <v>1257.6300000000001</v>
      </c>
      <c r="T1522" s="17">
        <v>797.44</v>
      </c>
      <c r="U1522" s="17">
        <v>460.19</v>
      </c>
      <c r="V1522" s="16" t="s">
        <v>68</v>
      </c>
      <c r="W1522" s="16" t="s">
        <v>24</v>
      </c>
      <c r="X1522" s="16" t="s">
        <v>25</v>
      </c>
      <c r="Y1522" s="16" t="s">
        <v>3915</v>
      </c>
      <c r="Z1522" s="16" t="s">
        <v>49</v>
      </c>
    </row>
    <row r="1523" spans="1:26" x14ac:dyDescent="0.3">
      <c r="A1523" s="10" t="s">
        <v>3920</v>
      </c>
      <c r="B1523" s="11">
        <v>45842</v>
      </c>
      <c r="C1523" s="12" t="s">
        <v>3921</v>
      </c>
      <c r="D1523" s="12" t="str">
        <f>_xlfn.XLOOKUP(Sales_Transactions!$C1523,Customer!$A$2:$A$701,Customer!$B$2:$B$701,"Missing")</f>
        <v>Jagan Devi</v>
      </c>
      <c r="E1523" s="39" t="str">
        <f>_xlfn.XLOOKUP(Table14[[#This Row],[Customer_ID]],Table10[Customer_ID],Table10[Membership],"Missing Membership")</f>
        <v>Bronze</v>
      </c>
      <c r="F1523" s="10" t="s">
        <v>425</v>
      </c>
      <c r="G1523" s="12" t="str">
        <f>_xlfn.XLOOKUP(Sales_Transactions!$F1523,Products!$A$2:$A$151,Products!$B$2:$B$151,"missing product")</f>
        <v>Organic Fresh Fresh Vegetables 200g v2</v>
      </c>
      <c r="H1523" s="12" t="str">
        <f>_xlfn.XLOOKUP(Sales_Transactions!$F1523,Table9[Product_ID],Table9[Category],"Missing Catogory")</f>
        <v>Vegetables</v>
      </c>
      <c r="I1523" s="12" t="s">
        <v>1156</v>
      </c>
      <c r="J1523" s="12" t="str">
        <f>_xlfn.XLOOKUP(Sales_Transactions!$I1523,Store!$A$2:$A$181,Store!$B$2:$B$181,"Missing Store")</f>
        <v>FreshMart Madurai Colony</v>
      </c>
      <c r="K1523" s="12" t="str">
        <f>_xlfn.XLOOKUP(Sales_Transactions!$I1523,Store!$A$2:$A$181,Store!$D$2:$D$181,"East")</f>
        <v>South</v>
      </c>
      <c r="L1523" s="12" t="s">
        <v>1157</v>
      </c>
      <c r="M1523" s="12" t="s">
        <v>6358</v>
      </c>
      <c r="N1523" s="12" t="str">
        <f>_xlfn.XLOOKUP(Sales_Transactions!$L1523,Table12[Employee_ID],Table12[Department],"Missing Department")</f>
        <v>Store Manager</v>
      </c>
      <c r="O1523" s="12">
        <v>2</v>
      </c>
      <c r="P1523" s="13">
        <v>290.45</v>
      </c>
      <c r="Q1523" s="12">
        <v>20</v>
      </c>
      <c r="R1523" s="13">
        <v>116.18</v>
      </c>
      <c r="S1523" s="13">
        <v>464.72</v>
      </c>
      <c r="T1523" s="13">
        <v>475.78</v>
      </c>
      <c r="U1523" s="13">
        <v>-11.06</v>
      </c>
      <c r="V1523" s="12" t="s">
        <v>68</v>
      </c>
      <c r="W1523" s="12" t="s">
        <v>24</v>
      </c>
      <c r="X1523" s="12" t="s">
        <v>33</v>
      </c>
      <c r="Y1523" s="12" t="s">
        <v>948</v>
      </c>
      <c r="Z1523" s="12" t="s">
        <v>49</v>
      </c>
    </row>
    <row r="1524" spans="1:26" x14ac:dyDescent="0.3">
      <c r="A1524" s="14" t="s">
        <v>3924</v>
      </c>
      <c r="B1524" s="15">
        <v>45978</v>
      </c>
      <c r="C1524" s="16" t="s">
        <v>972</v>
      </c>
      <c r="D1524" s="16" t="str">
        <f>_xlfn.XLOOKUP(Sales_Transactions!$C1524,Customer!$A$2:$A$701,Customer!$B$2:$B$701,"Missing")</f>
        <v>Bhavani Gounder</v>
      </c>
      <c r="E1524" s="38" t="str">
        <f>_xlfn.XLOOKUP(Table14[[#This Row],[Customer_ID]],Table10[Customer_ID],Table10[Membership],"Missing Membership")</f>
        <v>Bronze</v>
      </c>
      <c r="F1524" s="14" t="s">
        <v>384</v>
      </c>
      <c r="G1524" s="16" t="str">
        <f>_xlfn.XLOOKUP(Sales_Transactions!$F1524,Products!$A$2:$A$151,Products!$B$2:$B$151,"missing product")</f>
        <v>Local Farm Fresh Fruits 1kg</v>
      </c>
      <c r="H1524" s="16" t="str">
        <f>_xlfn.XLOOKUP(Sales_Transactions!$F1524,Table9[Product_ID],Table9[Category],"Missing Catogory")</f>
        <v>Fruits</v>
      </c>
      <c r="I1524" s="16" t="s">
        <v>652</v>
      </c>
      <c r="J1524" s="16" t="str">
        <f>_xlfn.XLOOKUP(Sales_Transactions!$I1524,Store!$A$2:$A$181,Store!$B$2:$B$181,"Missing Store")</f>
        <v>FreshMart Delhi Extension</v>
      </c>
      <c r="K1524" s="16" t="str">
        <f>_xlfn.XLOOKUP(Sales_Transactions!$I1524,Store!$A$2:$A$181,Store!$D$2:$D$181,"East")</f>
        <v>North</v>
      </c>
      <c r="L1524" s="16" t="s">
        <v>1219</v>
      </c>
      <c r="M1524" s="16" t="s">
        <v>6347</v>
      </c>
      <c r="N1524" s="16" t="str">
        <f>_xlfn.XLOOKUP(Sales_Transactions!$L1524,Table12[Employee_ID],Table12[Department],"Missing Department")</f>
        <v>Store Manager</v>
      </c>
      <c r="O1524" s="16">
        <v>3</v>
      </c>
      <c r="P1524" s="17">
        <v>389.61</v>
      </c>
      <c r="Q1524" s="16">
        <v>10</v>
      </c>
      <c r="R1524" s="17">
        <v>116.88</v>
      </c>
      <c r="S1524" s="17">
        <v>1051.95</v>
      </c>
      <c r="T1524" s="17">
        <v>1008.21</v>
      </c>
      <c r="U1524" s="17">
        <v>43.74</v>
      </c>
      <c r="V1524" s="16" t="s">
        <v>68</v>
      </c>
      <c r="W1524" s="16" t="s">
        <v>24</v>
      </c>
      <c r="X1524" s="16" t="s">
        <v>33</v>
      </c>
      <c r="Y1524" s="16" t="s">
        <v>783</v>
      </c>
      <c r="Z1524" s="16" t="s">
        <v>49</v>
      </c>
    </row>
    <row r="1525" spans="1:26" x14ac:dyDescent="0.3">
      <c r="A1525" s="10" t="s">
        <v>3927</v>
      </c>
      <c r="B1525" s="11">
        <v>45991</v>
      </c>
      <c r="C1525" s="12" t="s">
        <v>3928</v>
      </c>
      <c r="D1525" s="12" t="str">
        <f>_xlfn.XLOOKUP(Sales_Transactions!$C1525,Customer!$A$2:$A$701,Customer!$B$2:$B$701,"Missing")</f>
        <v>Ashok Balan</v>
      </c>
      <c r="E1525" s="39" t="str">
        <f>_xlfn.XLOOKUP(Table14[[#This Row],[Customer_ID]],Table10[Customer_ID],Table10[Membership],"Missing Membership")</f>
        <v>Silver</v>
      </c>
      <c r="F1525" s="10" t="s">
        <v>731</v>
      </c>
      <c r="G1525" s="12" t="str">
        <f>_xlfn.XLOOKUP(Sales_Transactions!$F1525,Products!$A$2:$A$151,Products!$B$2:$B$151,"missing product")</f>
        <v>Harvest Gold Buns 200g</v>
      </c>
      <c r="H1525" s="12" t="str">
        <f>_xlfn.XLOOKUP(Sales_Transactions!$F1525,Table9[Product_ID],Table9[Category],"Missing Catogory")</f>
        <v>Bakery</v>
      </c>
      <c r="I1525" s="12" t="s">
        <v>53</v>
      </c>
      <c r="J1525" s="12" t="str">
        <f>_xlfn.XLOOKUP(Sales_Transactions!$I1525,Store!$A$2:$A$181,Store!$B$2:$B$181,"Missing Store")</f>
        <v>FreshMart Surat Enclave</v>
      </c>
      <c r="K1525" s="12" t="str">
        <f>_xlfn.XLOOKUP(Sales_Transactions!$I1525,Store!$A$2:$A$181,Store!$D$2:$D$181,"East")</f>
        <v>West</v>
      </c>
      <c r="L1525" s="12" t="s">
        <v>1653</v>
      </c>
      <c r="M1525" s="12" t="s">
        <v>6034</v>
      </c>
      <c r="N1525" s="12" t="str">
        <f>_xlfn.XLOOKUP(Sales_Transactions!$L1525,Table12[Employee_ID],Table12[Department],"Missing Department")</f>
        <v>Cashier</v>
      </c>
      <c r="O1525" s="12">
        <v>3</v>
      </c>
      <c r="P1525" s="13">
        <v>661.91</v>
      </c>
      <c r="Q1525" s="12">
        <v>15</v>
      </c>
      <c r="R1525" s="13">
        <v>297.86</v>
      </c>
      <c r="S1525" s="13">
        <v>1941.05</v>
      </c>
      <c r="T1525" s="13">
        <v>1196.1600000000001</v>
      </c>
      <c r="U1525" s="13">
        <v>744.89</v>
      </c>
      <c r="V1525" s="12" t="s">
        <v>68</v>
      </c>
      <c r="W1525" s="12" t="s">
        <v>24</v>
      </c>
      <c r="X1525" s="12" t="s">
        <v>55</v>
      </c>
      <c r="Y1525" s="12" t="s">
        <v>2847</v>
      </c>
      <c r="Z1525" s="12" t="s">
        <v>27</v>
      </c>
    </row>
    <row r="1526" spans="1:26" x14ac:dyDescent="0.3">
      <c r="A1526" s="14" t="s">
        <v>3937</v>
      </c>
      <c r="B1526" s="15">
        <v>46006</v>
      </c>
      <c r="C1526" s="16" t="s">
        <v>1506</v>
      </c>
      <c r="D1526" s="16" t="str">
        <f>_xlfn.XLOOKUP(Sales_Transactions!$C1526,Customer!$A$2:$A$701,Customer!$B$2:$B$701,"Missing")</f>
        <v>Uma Nair</v>
      </c>
      <c r="E1526" s="38" t="str">
        <f>_xlfn.XLOOKUP(Table14[[#This Row],[Customer_ID]],Table10[Customer_ID],Table10[Membership],"Missing Membership")</f>
        <v>Gold</v>
      </c>
      <c r="F1526" s="14" t="s">
        <v>660</v>
      </c>
      <c r="G1526" s="16" t="str">
        <f>_xlfn.XLOOKUP(Sales_Transactions!$F1526,Products!$A$2:$A$151,Products!$B$2:$B$151,"missing product")</f>
        <v>Organic Fresh Fresh Fruits 200g</v>
      </c>
      <c r="H1526" s="16" t="str">
        <f>_xlfn.XLOOKUP(Sales_Transactions!$F1526,Table9[Product_ID],Table9[Category],"Missing Catogory")</f>
        <v>Fruits</v>
      </c>
      <c r="I1526" s="16" t="s">
        <v>243</v>
      </c>
      <c r="J1526" s="16" t="str">
        <f>_xlfn.XLOOKUP(Sales_Transactions!$I1526,Store!$A$2:$A$181,Store!$B$2:$B$181,"Missing Store")</f>
        <v>FreshMart Tiruppur Complex</v>
      </c>
      <c r="K1526" s="16" t="str">
        <f>_xlfn.XLOOKUP(Sales_Transactions!$I1526,Store!$A$2:$A$181,Store!$D$2:$D$181,"East")</f>
        <v>South</v>
      </c>
      <c r="L1526" s="16" t="s">
        <v>1164</v>
      </c>
      <c r="M1526" s="16" t="s">
        <v>4687</v>
      </c>
      <c r="N1526" s="16" t="str">
        <f>_xlfn.XLOOKUP(Sales_Transactions!$L1526,Table12[Employee_ID],Table12[Department],"Missing Department")</f>
        <v>Sales</v>
      </c>
      <c r="O1526" s="16">
        <v>6</v>
      </c>
      <c r="P1526" s="17">
        <v>239.49</v>
      </c>
      <c r="Q1526" s="16">
        <v>0</v>
      </c>
      <c r="R1526" s="17">
        <v>0</v>
      </c>
      <c r="S1526" s="17">
        <v>1436.94</v>
      </c>
      <c r="T1526" s="17">
        <v>1154.3399999999999</v>
      </c>
      <c r="U1526" s="17">
        <v>282.60000000000002</v>
      </c>
      <c r="V1526" s="16" t="s">
        <v>68</v>
      </c>
      <c r="W1526" s="16" t="s">
        <v>24</v>
      </c>
      <c r="X1526" s="16" t="s">
        <v>25</v>
      </c>
      <c r="Y1526" s="16" t="s">
        <v>1457</v>
      </c>
      <c r="Z1526" s="16" t="s">
        <v>49</v>
      </c>
    </row>
    <row r="1527" spans="1:26" x14ac:dyDescent="0.3">
      <c r="A1527" s="10" t="s">
        <v>3938</v>
      </c>
      <c r="B1527" s="11">
        <v>45938</v>
      </c>
      <c r="C1527" s="12" t="s">
        <v>990</v>
      </c>
      <c r="D1527" s="12" t="str">
        <f>_xlfn.XLOOKUP(Sales_Transactions!$C1527,Customer!$A$2:$A$701,Customer!$B$2:$B$701,"Missing")</f>
        <v>Meena Kumar</v>
      </c>
      <c r="E1527" s="39" t="str">
        <f>_xlfn.XLOOKUP(Table14[[#This Row],[Customer_ID]],Table10[Customer_ID],Table10[Membership],"Missing Membership")</f>
        <v>Bronze</v>
      </c>
      <c r="F1527" s="10" t="s">
        <v>59</v>
      </c>
      <c r="G1527" s="12" t="str">
        <f>_xlfn.XLOOKUP(Sales_Transactions!$F1527,Products!$A$2:$A$151,Products!$B$2:$B$151,"missing product")</f>
        <v>Nescafe Coffee Pack</v>
      </c>
      <c r="H1527" s="12" t="str">
        <f>_xlfn.XLOOKUP(Sales_Transactions!$F1527,Table9[Product_ID],Table9[Category],"Missing Catogory")</f>
        <v>Beverages</v>
      </c>
      <c r="I1527" s="12" t="s">
        <v>699</v>
      </c>
      <c r="J1527" s="12" t="str">
        <f>_xlfn.XLOOKUP(Sales_Transactions!$I1527,Store!$A$2:$A$181,Store!$B$2:$B$181,"Missing Store")</f>
        <v>FreshMart Mumbai Colony</v>
      </c>
      <c r="K1527" s="12" t="str">
        <f>_xlfn.XLOOKUP(Sales_Transactions!$I1527,Store!$A$2:$A$181,Store!$D$2:$D$181,"East")</f>
        <v>West</v>
      </c>
      <c r="L1527" s="12" t="s">
        <v>700</v>
      </c>
      <c r="M1527" s="12" t="s">
        <v>6272</v>
      </c>
      <c r="N1527" s="12" t="str">
        <f>_xlfn.XLOOKUP(Sales_Transactions!$L1527,Table12[Employee_ID],Table12[Department],"Missing Department")</f>
        <v>Billing</v>
      </c>
      <c r="O1527" s="12">
        <v>1</v>
      </c>
      <c r="P1527" s="13">
        <v>342.46</v>
      </c>
      <c r="Q1527" s="12">
        <v>0</v>
      </c>
      <c r="R1527" s="13">
        <v>0</v>
      </c>
      <c r="S1527" s="13">
        <v>342.46</v>
      </c>
      <c r="T1527" s="13">
        <v>271.77999999999997</v>
      </c>
      <c r="U1527" s="13">
        <v>70.680000000000007</v>
      </c>
      <c r="V1527" s="12" t="s">
        <v>68</v>
      </c>
      <c r="W1527" s="12" t="s">
        <v>24</v>
      </c>
      <c r="X1527" s="12" t="s">
        <v>25</v>
      </c>
      <c r="Y1527" s="12" t="s">
        <v>2523</v>
      </c>
      <c r="Z1527" s="12" t="s">
        <v>49</v>
      </c>
    </row>
    <row r="1528" spans="1:26" x14ac:dyDescent="0.3">
      <c r="A1528" s="14" t="s">
        <v>3941</v>
      </c>
      <c r="B1528" s="15">
        <v>46039</v>
      </c>
      <c r="C1528" s="16" t="s">
        <v>1487</v>
      </c>
      <c r="D1528" s="16" t="str">
        <f>_xlfn.XLOOKUP(Sales_Transactions!$C1528,Customer!$A$2:$A$701,Customer!$B$2:$B$701,"Missing")</f>
        <v>Meena Pillai</v>
      </c>
      <c r="E1528" s="38" t="str">
        <f>_xlfn.XLOOKUP(Table14[[#This Row],[Customer_ID]],Table10[Customer_ID],Table10[Membership],"Missing Membership")</f>
        <v>Silver</v>
      </c>
      <c r="F1528" s="14" t="s">
        <v>1304</v>
      </c>
      <c r="G1528" s="16" t="str">
        <f>_xlfn.XLOOKUP(Sales_Transactions!$F1528,Products!$A$2:$A$151,Products!$B$2:$B$151,"missing product")</f>
        <v>Everest Powdered Spices Combo</v>
      </c>
      <c r="H1528" s="16" t="str">
        <f>_xlfn.XLOOKUP(Sales_Transactions!$F1528,Table9[Product_ID],Table9[Category],"Missing Catogory")</f>
        <v>Masala</v>
      </c>
      <c r="I1528" s="16" t="s">
        <v>297</v>
      </c>
      <c r="J1528" s="16" t="str">
        <f>_xlfn.XLOOKUP(Sales_Transactions!$I1528,Store!$A$2:$A$181,Store!$B$2:$B$181,"Missing Store")</f>
        <v>FreshMart Kochi Circle</v>
      </c>
      <c r="K1528" s="16" t="str">
        <f>_xlfn.XLOOKUP(Sales_Transactions!$I1528,Store!$A$2:$A$181,Store!$D$2:$D$181,"East")</f>
        <v>South</v>
      </c>
      <c r="L1528" s="16" t="s">
        <v>239</v>
      </c>
      <c r="M1528" s="16" t="s">
        <v>6235</v>
      </c>
      <c r="N1528" s="16" t="str">
        <f>_xlfn.XLOOKUP(Sales_Transactions!$L1528,Table12[Employee_ID],Table12[Department],"Missing Department")</f>
        <v>Sales</v>
      </c>
      <c r="O1528" s="16">
        <v>3</v>
      </c>
      <c r="P1528" s="17">
        <v>490.22</v>
      </c>
      <c r="Q1528" s="16">
        <v>5</v>
      </c>
      <c r="R1528" s="17">
        <v>73.53</v>
      </c>
      <c r="S1528" s="17">
        <v>1606.7</v>
      </c>
      <c r="T1528" s="17">
        <v>1120.74</v>
      </c>
      <c r="U1528" s="17">
        <v>485.96</v>
      </c>
      <c r="V1528" s="16" t="s">
        <v>68</v>
      </c>
      <c r="W1528" s="16" t="s">
        <v>24</v>
      </c>
      <c r="X1528" s="16" t="s">
        <v>25</v>
      </c>
      <c r="Y1528" s="16" t="s">
        <v>3942</v>
      </c>
      <c r="Z1528" s="16" t="s">
        <v>27</v>
      </c>
    </row>
    <row r="1529" spans="1:26" x14ac:dyDescent="0.3">
      <c r="A1529" s="10" t="s">
        <v>3943</v>
      </c>
      <c r="B1529" s="11">
        <v>45983</v>
      </c>
      <c r="C1529" s="12" t="s">
        <v>1494</v>
      </c>
      <c r="D1529" s="12" t="str">
        <f>_xlfn.XLOOKUP(Sales_Transactions!$C1529,Customer!$A$2:$A$701,Customer!$B$2:$B$701,"Missing")</f>
        <v>Malathi Gupta</v>
      </c>
      <c r="E1529" s="39" t="str">
        <f>_xlfn.XLOOKUP(Table14[[#This Row],[Customer_ID]],Table10[Customer_ID],Table10[Membership],"Missing Membership")</f>
        <v>Gold</v>
      </c>
      <c r="F1529" s="10" t="s">
        <v>101</v>
      </c>
      <c r="G1529" s="12" t="str">
        <f>_xlfn.XLOOKUP(Sales_Transactions!$F1529,Products!$A$2:$A$151,Products!$B$2:$B$151,"missing product")</f>
        <v>Milky Mist Curd 1kg</v>
      </c>
      <c r="H1529" s="12" t="str">
        <f>_xlfn.XLOOKUP(Sales_Transactions!$F1529,Table9[Product_ID],Table9[Category],"Missing Catogory")</f>
        <v>Dairy</v>
      </c>
      <c r="I1529" s="12" t="s">
        <v>708</v>
      </c>
      <c r="J1529" s="12" t="str">
        <f>_xlfn.XLOOKUP(Sales_Transactions!$I1529,Store!$A$2:$A$181,Store!$B$2:$B$181,"Missing Store")</f>
        <v>FreshMart Surat Crossing</v>
      </c>
      <c r="K1529" s="12" t="str">
        <f>_xlfn.XLOOKUP(Sales_Transactions!$I1529,Store!$A$2:$A$181,Store!$D$2:$D$181,"East")</f>
        <v>West</v>
      </c>
      <c r="L1529" s="12" t="s">
        <v>709</v>
      </c>
      <c r="M1529" s="12" t="s">
        <v>6245</v>
      </c>
      <c r="N1529" s="12" t="str">
        <f>_xlfn.XLOOKUP(Sales_Transactions!$L1529,Table12[Employee_ID],Table12[Department],"Missing Department")</f>
        <v>Cashier</v>
      </c>
      <c r="O1529" s="12">
        <v>7</v>
      </c>
      <c r="P1529" s="13">
        <v>465.57</v>
      </c>
      <c r="Q1529" s="12">
        <v>0</v>
      </c>
      <c r="R1529" s="13">
        <v>0</v>
      </c>
      <c r="S1529" s="13">
        <v>3747.84</v>
      </c>
      <c r="T1529" s="13">
        <v>2461.41</v>
      </c>
      <c r="U1529" s="13">
        <v>1286.43</v>
      </c>
      <c r="V1529" s="12" t="s">
        <v>68</v>
      </c>
      <c r="W1529" s="12" t="s">
        <v>24</v>
      </c>
      <c r="X1529" s="12" t="s">
        <v>33</v>
      </c>
      <c r="Y1529" s="12" t="s">
        <v>1730</v>
      </c>
      <c r="Z1529" s="12" t="s">
        <v>27</v>
      </c>
    </row>
    <row r="1530" spans="1:26" x14ac:dyDescent="0.3">
      <c r="A1530" s="14" t="s">
        <v>3949</v>
      </c>
      <c r="B1530" s="15">
        <v>45999</v>
      </c>
      <c r="C1530" s="16" t="s">
        <v>2058</v>
      </c>
      <c r="D1530" s="16" t="str">
        <f>_xlfn.XLOOKUP(Sales_Transactions!$C1530,Customer!$A$2:$A$701,Customer!$B$2:$B$701,"Missing")</f>
        <v>Vani Rao</v>
      </c>
      <c r="E1530" s="38" t="str">
        <f>_xlfn.XLOOKUP(Table14[[#This Row],[Customer_ID]],Table10[Customer_ID],Table10[Membership],"Missing Membership")</f>
        <v>Silver</v>
      </c>
      <c r="F1530" s="14" t="s">
        <v>458</v>
      </c>
      <c r="G1530" s="16" t="str">
        <f>_xlfn.XLOOKUP(Sales_Transactions!$F1530,Products!$A$2:$A$151,Products!$B$2:$B$151,"missing product")</f>
        <v>Organic Fresh Fresh Fruits Combo</v>
      </c>
      <c r="H1530" s="16" t="str">
        <f>_xlfn.XLOOKUP(Sales_Transactions!$F1530,Table9[Product_ID],Table9[Category],"Missing Catogory")</f>
        <v>Fruits</v>
      </c>
      <c r="I1530" s="16" t="s">
        <v>543</v>
      </c>
      <c r="J1530" s="16" t="str">
        <f>_xlfn.XLOOKUP(Sales_Transactions!$I1530,Store!$A$2:$A$181,Store!$B$2:$B$181,"Missing Store")</f>
        <v>FreshMart Hyderabad Main Road</v>
      </c>
      <c r="K1530" s="16" t="str">
        <f>_xlfn.XLOOKUP(Sales_Transactions!$I1530,Store!$A$2:$A$181,Store!$D$2:$D$181,"East")</f>
        <v>South</v>
      </c>
      <c r="L1530" s="16" t="s">
        <v>544</v>
      </c>
      <c r="M1530" s="16" t="s">
        <v>6380</v>
      </c>
      <c r="N1530" s="16" t="str">
        <f>_xlfn.XLOOKUP(Sales_Transactions!$L1530,Table12[Employee_ID],Table12[Department],"Missing Department")</f>
        <v>Cashier</v>
      </c>
      <c r="O1530" s="16">
        <v>2</v>
      </c>
      <c r="P1530" s="17">
        <v>71.290000000000006</v>
      </c>
      <c r="Q1530" s="16">
        <v>15</v>
      </c>
      <c r="R1530" s="17">
        <v>21.39</v>
      </c>
      <c r="S1530" s="17">
        <v>121.19</v>
      </c>
      <c r="T1530" s="17">
        <v>118.74</v>
      </c>
      <c r="U1530" s="17">
        <v>2.4500000000000002</v>
      </c>
      <c r="V1530" s="16" t="s">
        <v>68</v>
      </c>
      <c r="W1530" s="16" t="s">
        <v>24</v>
      </c>
      <c r="X1530" s="16" t="s">
        <v>25</v>
      </c>
      <c r="Y1530" s="16" t="s">
        <v>648</v>
      </c>
      <c r="Z1530" s="16" t="s">
        <v>49</v>
      </c>
    </row>
    <row r="1531" spans="1:26" x14ac:dyDescent="0.3">
      <c r="A1531" s="10" t="s">
        <v>3956</v>
      </c>
      <c r="B1531" s="11">
        <v>46055</v>
      </c>
      <c r="C1531" s="12" t="s">
        <v>628</v>
      </c>
      <c r="D1531" s="12" t="str">
        <f>_xlfn.XLOOKUP(Sales_Transactions!$C1531,Customer!$A$2:$A$701,Customer!$B$2:$B$701,"Missing")</f>
        <v>Nandhini Naidu</v>
      </c>
      <c r="E1531" s="39" t="str">
        <f>_xlfn.XLOOKUP(Table14[[#This Row],[Customer_ID]],Table10[Customer_ID],Table10[Membership],"Missing Membership")</f>
        <v>Gold</v>
      </c>
      <c r="F1531" s="10" t="s">
        <v>1865</v>
      </c>
      <c r="G1531" s="12" t="str">
        <f>_xlfn.XLOOKUP(Sales_Transactions!$F1531,Products!$A$2:$A$151,Products!$B$2:$B$151,"missing product")</f>
        <v>Lizol Toilet Cleaner 200g</v>
      </c>
      <c r="H1531" s="12" t="str">
        <f>_xlfn.XLOOKUP(Sales_Transactions!$F1531,Table9[Product_ID],Table9[Category],"Missing Catogory")</f>
        <v>Cleaning</v>
      </c>
      <c r="I1531" s="12" t="s">
        <v>53</v>
      </c>
      <c r="J1531" s="12" t="str">
        <f>_xlfn.XLOOKUP(Sales_Transactions!$I1531,Store!$A$2:$A$181,Store!$B$2:$B$181,"Missing Store")</f>
        <v>FreshMart Surat Enclave</v>
      </c>
      <c r="K1531" s="12" t="str">
        <f>_xlfn.XLOOKUP(Sales_Transactions!$I1531,Store!$A$2:$A$181,Store!$D$2:$D$181,"East")</f>
        <v>West</v>
      </c>
      <c r="L1531" s="12" t="s">
        <v>205</v>
      </c>
      <c r="M1531" s="12" t="s">
        <v>6199</v>
      </c>
      <c r="N1531" s="12" t="str">
        <f>_xlfn.XLOOKUP(Sales_Transactions!$L1531,Table12[Employee_ID],Table12[Department],"Missing Department")</f>
        <v>Sales</v>
      </c>
      <c r="O1531" s="12">
        <v>7</v>
      </c>
      <c r="P1531" s="13">
        <v>110.77</v>
      </c>
      <c r="Q1531" s="12">
        <v>20</v>
      </c>
      <c r="R1531" s="13">
        <v>155.08000000000001</v>
      </c>
      <c r="S1531" s="13">
        <v>620.30999999999995</v>
      </c>
      <c r="T1531" s="13">
        <v>583.30999999999995</v>
      </c>
      <c r="U1531" s="13">
        <v>37</v>
      </c>
      <c r="V1531" s="12" t="s">
        <v>68</v>
      </c>
      <c r="W1531" s="12" t="s">
        <v>24</v>
      </c>
      <c r="X1531" s="12" t="s">
        <v>25</v>
      </c>
      <c r="Y1531" s="12" t="s">
        <v>223</v>
      </c>
      <c r="Z1531" s="12" t="s">
        <v>49</v>
      </c>
    </row>
    <row r="1532" spans="1:26" x14ac:dyDescent="0.3">
      <c r="A1532" s="14" t="s">
        <v>3964</v>
      </c>
      <c r="B1532" s="15">
        <v>46075</v>
      </c>
      <c r="C1532" s="16" t="s">
        <v>1727</v>
      </c>
      <c r="D1532" s="16" t="str">
        <f>_xlfn.XLOOKUP(Sales_Transactions!$C1532,Customer!$A$2:$A$701,Customer!$B$2:$B$701,"Missing")</f>
        <v>Divya Balan</v>
      </c>
      <c r="E1532" s="38" t="str">
        <f>_xlfn.XLOOKUP(Table14[[#This Row],[Customer_ID]],Table10[Customer_ID],Table10[Membership],"Missing Membership")</f>
        <v>Silver</v>
      </c>
      <c r="F1532" s="14" t="s">
        <v>247</v>
      </c>
      <c r="G1532" s="16" t="str">
        <f>_xlfn.XLOOKUP(Sales_Transactions!$F1532,Products!$A$2:$A$151,Products!$B$2:$B$151,"missing product")</f>
        <v>Fortune Coconut Oil 500g</v>
      </c>
      <c r="H1532" s="16" t="str">
        <f>_xlfn.XLOOKUP(Sales_Transactions!$F1532,Table9[Product_ID],Table9[Category],"Missing Catogory")</f>
        <v>Oil</v>
      </c>
      <c r="I1532" s="16" t="s">
        <v>616</v>
      </c>
      <c r="J1532" s="16" t="str">
        <f>_xlfn.XLOOKUP(Sales_Transactions!$I1532,Store!$A$2:$A$181,Store!$B$2:$B$181,"Missing Store")</f>
        <v>FreshMart Bengaluru Plaza</v>
      </c>
      <c r="K1532" s="16" t="str">
        <f>_xlfn.XLOOKUP(Sales_Transactions!$I1532,Store!$A$2:$A$181,Store!$D$2:$D$181,"East")</f>
        <v>South</v>
      </c>
      <c r="L1532" s="16" t="s">
        <v>617</v>
      </c>
      <c r="M1532" s="16" t="s">
        <v>6126</v>
      </c>
      <c r="N1532" s="16" t="str">
        <f>_xlfn.XLOOKUP(Sales_Transactions!$L1532,Table12[Employee_ID],Table12[Department],"Missing Department")</f>
        <v>Inventory</v>
      </c>
      <c r="O1532" s="16">
        <v>3</v>
      </c>
      <c r="P1532" s="17">
        <v>317.72000000000003</v>
      </c>
      <c r="Q1532" s="16">
        <v>5</v>
      </c>
      <c r="R1532" s="17">
        <v>47.66</v>
      </c>
      <c r="S1532" s="17">
        <v>1041.33</v>
      </c>
      <c r="T1532" s="17">
        <v>814.59</v>
      </c>
      <c r="U1532" s="17">
        <v>226.74</v>
      </c>
      <c r="V1532" s="16" t="s">
        <v>68</v>
      </c>
      <c r="W1532" s="16" t="s">
        <v>24</v>
      </c>
      <c r="X1532" s="16" t="s">
        <v>25</v>
      </c>
      <c r="Y1532" s="16" t="s">
        <v>1847</v>
      </c>
      <c r="Z1532" s="16" t="s">
        <v>27</v>
      </c>
    </row>
    <row r="1533" spans="1:26" x14ac:dyDescent="0.3">
      <c r="A1533" s="10" t="s">
        <v>3969</v>
      </c>
      <c r="B1533" s="11">
        <v>45948</v>
      </c>
      <c r="C1533" s="12" t="s">
        <v>3179</v>
      </c>
      <c r="D1533" s="12" t="str">
        <f>_xlfn.XLOOKUP(Sales_Transactions!$C1533,Customer!$A$2:$A$701,Customer!$B$2:$B$701,"Missing")</f>
        <v>Naveen Sekar</v>
      </c>
      <c r="E1533" s="39" t="str">
        <f>_xlfn.XLOOKUP(Table14[[#This Row],[Customer_ID]],Table10[Customer_ID],Table10[Membership],"Missing Membership")</f>
        <v>Bronze</v>
      </c>
      <c r="F1533" s="10" t="s">
        <v>384</v>
      </c>
      <c r="G1533" s="12" t="str">
        <f>_xlfn.XLOOKUP(Sales_Transactions!$F1533,Products!$A$2:$A$151,Products!$B$2:$B$151,"missing product")</f>
        <v>Local Farm Fresh Fruits 1kg</v>
      </c>
      <c r="H1533" s="12" t="str">
        <f>_xlfn.XLOOKUP(Sales_Transactions!$F1533,Table9[Product_ID],Table9[Category],"Missing Catogory")</f>
        <v>Fruits</v>
      </c>
      <c r="I1533" s="12" t="s">
        <v>21</v>
      </c>
      <c r="J1533" s="12" t="str">
        <f>_xlfn.XLOOKUP(Sales_Transactions!$I1533,Store!$A$2:$A$181,Store!$B$2:$B$181,"Missing Store")</f>
        <v>FreshMart Madurai Arcade</v>
      </c>
      <c r="K1533" s="12" t="str">
        <f>_xlfn.XLOOKUP(Sales_Transactions!$I1533,Store!$A$2:$A$181,Store!$D$2:$D$181,"East")</f>
        <v>South</v>
      </c>
      <c r="L1533" s="12" t="s">
        <v>3970</v>
      </c>
      <c r="M1533" s="12" t="s">
        <v>6239</v>
      </c>
      <c r="N1533" s="12" t="str">
        <f>_xlfn.XLOOKUP(Sales_Transactions!$L1533,Table12[Employee_ID],Table12[Department],"Missing Department")</f>
        <v>Sales</v>
      </c>
      <c r="O1533" s="12">
        <v>3</v>
      </c>
      <c r="P1533" s="13">
        <v>389.61</v>
      </c>
      <c r="Q1533" s="12">
        <v>15</v>
      </c>
      <c r="R1533" s="13">
        <v>175.32</v>
      </c>
      <c r="S1533" s="13">
        <v>1142.54</v>
      </c>
      <c r="T1533" s="13">
        <v>1008.21</v>
      </c>
      <c r="U1533" s="13">
        <v>134.33000000000001</v>
      </c>
      <c r="V1533" s="12" t="s">
        <v>68</v>
      </c>
      <c r="W1533" s="12" t="s">
        <v>24</v>
      </c>
      <c r="X1533" s="12" t="s">
        <v>25</v>
      </c>
      <c r="Y1533" s="12" t="s">
        <v>2168</v>
      </c>
      <c r="Z1533" s="12" t="s">
        <v>27</v>
      </c>
    </row>
    <row r="1534" spans="1:26" x14ac:dyDescent="0.3">
      <c r="A1534" s="14" t="s">
        <v>3987</v>
      </c>
      <c r="B1534" s="15">
        <v>46109</v>
      </c>
      <c r="C1534" s="16" t="s">
        <v>1647</v>
      </c>
      <c r="D1534" s="16" t="str">
        <f>_xlfn.XLOOKUP(Sales_Transactions!$C1534,Customer!$A$2:$A$701,Customer!$B$2:$B$701,"Missing")</f>
        <v>Priya Subramaniam</v>
      </c>
      <c r="E1534" s="38" t="str">
        <f>_xlfn.XLOOKUP(Table14[[#This Row],[Customer_ID]],Table10[Customer_ID],Table10[Membership],"Missing Membership")</f>
        <v>Silver</v>
      </c>
      <c r="F1534" s="14" t="s">
        <v>881</v>
      </c>
      <c r="G1534" s="16" t="str">
        <f>_xlfn.XLOOKUP(Sales_Transactions!$F1534,Products!$A$2:$A$151,Products!$B$2:$B$151,"missing product")</f>
        <v>Cadbury Namkeen Pack</v>
      </c>
      <c r="H1534" s="16" t="str">
        <f>_xlfn.XLOOKUP(Sales_Transactions!$F1534,Table9[Product_ID],Table9[Category],"Missing Catogory")</f>
        <v>Snacks</v>
      </c>
      <c r="I1534" s="16" t="s">
        <v>1901</v>
      </c>
      <c r="J1534" s="16" t="str">
        <f>_xlfn.XLOOKUP(Sales_Transactions!$I1534,Store!$A$2:$A$181,Store!$B$2:$B$181,"Missing Store")</f>
        <v>FreshMart Ahmedabad Heights</v>
      </c>
      <c r="K1534" s="16" t="str">
        <f>_xlfn.XLOOKUP(Sales_Transactions!$I1534,Store!$A$2:$A$181,Store!$D$2:$D$181,"East")</f>
        <v>West</v>
      </c>
      <c r="L1534" s="16" t="s">
        <v>1933</v>
      </c>
      <c r="M1534" s="16" t="s">
        <v>6230</v>
      </c>
      <c r="N1534" s="16" t="str">
        <f>_xlfn.XLOOKUP(Sales_Transactions!$L1534,Table12[Employee_ID],Table12[Department],"Missing Department")</f>
        <v>Cashier</v>
      </c>
      <c r="O1534" s="16">
        <v>3</v>
      </c>
      <c r="P1534" s="17">
        <v>262.77</v>
      </c>
      <c r="Q1534" s="16">
        <v>0</v>
      </c>
      <c r="R1534" s="17">
        <v>0</v>
      </c>
      <c r="S1534" s="17">
        <v>906.56</v>
      </c>
      <c r="T1534" s="17">
        <v>583.91999999999996</v>
      </c>
      <c r="U1534" s="17">
        <v>322.64</v>
      </c>
      <c r="V1534" s="16" t="s">
        <v>68</v>
      </c>
      <c r="W1534" s="16" t="s">
        <v>24</v>
      </c>
      <c r="X1534" s="16" t="s">
        <v>25</v>
      </c>
      <c r="Y1534" s="16" t="s">
        <v>3988</v>
      </c>
      <c r="Z1534" s="16" t="s">
        <v>27</v>
      </c>
    </row>
    <row r="1535" spans="1:26" x14ac:dyDescent="0.3">
      <c r="A1535" s="10" t="s">
        <v>3990</v>
      </c>
      <c r="B1535" s="11">
        <v>45997</v>
      </c>
      <c r="C1535" s="12" t="s">
        <v>2134</v>
      </c>
      <c r="D1535" s="12" t="str">
        <f>_xlfn.XLOOKUP(Sales_Transactions!$C1535,Customer!$A$2:$A$701,Customer!$B$2:$B$701,"Missing")</f>
        <v>Kavya Sharma</v>
      </c>
      <c r="E1535" s="39" t="str">
        <f>_xlfn.XLOOKUP(Table14[[#This Row],[Customer_ID]],Table10[Customer_ID],Table10[Membership],"Missing Membership")</f>
        <v>Gold</v>
      </c>
      <c r="F1535" s="10" t="s">
        <v>744</v>
      </c>
      <c r="G1535" s="12" t="str">
        <f>_xlfn.XLOOKUP(Sales_Transactions!$F1535,Products!$A$2:$A$151,Products!$B$2:$B$151,"missing product")</f>
        <v>Britannia Rusk 1L</v>
      </c>
      <c r="H1535" s="12" t="str">
        <f>_xlfn.XLOOKUP(Sales_Transactions!$F1535,Table9[Product_ID],Table9[Category],"Missing Catogory")</f>
        <v>Bakery</v>
      </c>
      <c r="I1535" s="12" t="s">
        <v>198</v>
      </c>
      <c r="J1535" s="12" t="str">
        <f>_xlfn.XLOOKUP(Sales_Transactions!$I1535,Store!$A$2:$A$181,Store!$B$2:$B$181,"Missing Store")</f>
        <v>FreshMart Salem Extension</v>
      </c>
      <c r="K1535" s="12" t="str">
        <f>_xlfn.XLOOKUP(Sales_Transactions!$I1535,Store!$A$2:$A$181,Store!$D$2:$D$181,"East")</f>
        <v>South</v>
      </c>
      <c r="L1535" s="12" t="s">
        <v>693</v>
      </c>
      <c r="M1535" s="12" t="s">
        <v>6134</v>
      </c>
      <c r="N1535" s="12" t="str">
        <f>_xlfn.XLOOKUP(Sales_Transactions!$L1535,Table12[Employee_ID],Table12[Department],"Missing Department")</f>
        <v>Cashier</v>
      </c>
      <c r="O1535" s="12">
        <v>6</v>
      </c>
      <c r="P1535" s="13">
        <v>179.24</v>
      </c>
      <c r="Q1535" s="12">
        <v>0</v>
      </c>
      <c r="R1535" s="13">
        <v>0</v>
      </c>
      <c r="S1535" s="13">
        <v>1236.76</v>
      </c>
      <c r="T1535" s="13">
        <v>613.38</v>
      </c>
      <c r="U1535" s="13">
        <v>623.38</v>
      </c>
      <c r="V1535" s="12" t="s">
        <v>68</v>
      </c>
      <c r="W1535" s="12" t="s">
        <v>24</v>
      </c>
      <c r="X1535" s="12" t="s">
        <v>25</v>
      </c>
      <c r="Y1535" s="12" t="s">
        <v>2894</v>
      </c>
      <c r="Z1535" s="12" t="s">
        <v>27</v>
      </c>
    </row>
    <row r="1536" spans="1:26" x14ac:dyDescent="0.3">
      <c r="A1536" s="14" t="s">
        <v>4000</v>
      </c>
      <c r="B1536" s="15">
        <v>45982</v>
      </c>
      <c r="C1536" s="16" t="s">
        <v>1944</v>
      </c>
      <c r="D1536" s="16" t="str">
        <f>_xlfn.XLOOKUP(Sales_Transactions!$C1536,Customer!$A$2:$A$701,Customer!$B$2:$B$701,"Missing")</f>
        <v>Jaya Naicker</v>
      </c>
      <c r="E1536" s="38" t="str">
        <f>_xlfn.XLOOKUP(Table14[[#This Row],[Customer_ID]],Table10[Customer_ID],Table10[Membership],"Missing Membership")</f>
        <v>Gold</v>
      </c>
      <c r="F1536" s="14" t="s">
        <v>119</v>
      </c>
      <c r="G1536" s="16" t="str">
        <f>_xlfn.XLOOKUP(Sales_Transactions!$F1536,Products!$A$2:$A$151,Products!$B$2:$B$151,"missing product")</f>
        <v>Coca-Cola Coffee Combo</v>
      </c>
      <c r="H1536" s="16" t="str">
        <f>_xlfn.XLOOKUP(Sales_Transactions!$F1536,Table9[Product_ID],Table9[Category],"Missing Catogory")</f>
        <v>Beverages</v>
      </c>
      <c r="I1536" s="16" t="s">
        <v>680</v>
      </c>
      <c r="J1536" s="16" t="str">
        <f>_xlfn.XLOOKUP(Sales_Transactions!$I1536,Store!$A$2:$A$181,Store!$B$2:$B$181,"Missing Store")</f>
        <v>FreshMart Ahmedabad Crossing</v>
      </c>
      <c r="K1536" s="16" t="str">
        <f>_xlfn.XLOOKUP(Sales_Transactions!$I1536,Store!$A$2:$A$181,Store!$D$2:$D$181,"East")</f>
        <v>West</v>
      </c>
      <c r="L1536" s="16" t="s">
        <v>2190</v>
      </c>
      <c r="M1536" s="16" t="s">
        <v>6344</v>
      </c>
      <c r="N1536" s="16" t="str">
        <f>_xlfn.XLOOKUP(Sales_Transactions!$L1536,Table12[Employee_ID],Table12[Department],"Missing Department")</f>
        <v>Billing</v>
      </c>
      <c r="O1536" s="16">
        <v>3</v>
      </c>
      <c r="P1536" s="17">
        <v>141.82</v>
      </c>
      <c r="Q1536" s="16">
        <v>0</v>
      </c>
      <c r="R1536" s="17">
        <v>0</v>
      </c>
      <c r="S1536" s="17">
        <v>425.46</v>
      </c>
      <c r="T1536" s="17">
        <v>347.73</v>
      </c>
      <c r="U1536" s="17">
        <v>77.73</v>
      </c>
      <c r="V1536" s="16" t="s">
        <v>68</v>
      </c>
      <c r="W1536" s="16" t="s">
        <v>24</v>
      </c>
      <c r="X1536" s="16" t="s">
        <v>25</v>
      </c>
      <c r="Y1536" s="16" t="s">
        <v>3836</v>
      </c>
      <c r="Z1536" s="16" t="s">
        <v>49</v>
      </c>
    </row>
    <row r="1537" spans="1:26" x14ac:dyDescent="0.3">
      <c r="A1537" s="10" t="s">
        <v>4002</v>
      </c>
      <c r="B1537" s="11">
        <v>45769</v>
      </c>
      <c r="C1537" s="12" t="s">
        <v>2958</v>
      </c>
      <c r="D1537" s="12" t="str">
        <f>_xlfn.XLOOKUP(Sales_Transactions!$C1537,Customer!$A$2:$A$701,Customer!$B$2:$B$701,"Missing")</f>
        <v>Umesh Balan</v>
      </c>
      <c r="E1537" s="39" t="str">
        <f>_xlfn.XLOOKUP(Table14[[#This Row],[Customer_ID]],Table10[Customer_ID],Table10[Membership],"Missing Membership")</f>
        <v>Bronze</v>
      </c>
      <c r="F1537" s="10" t="s">
        <v>231</v>
      </c>
      <c r="G1537" s="12" t="str">
        <f>_xlfn.XLOOKUP(Sales_Transactions!$F1537,Products!$A$2:$A$151,Products!$B$2:$B$151,"missing product")</f>
        <v>Cadbury Chips 1kg</v>
      </c>
      <c r="H1537" s="12" t="str">
        <f>_xlfn.XLOOKUP(Sales_Transactions!$F1537,Table9[Product_ID],Table9[Category],"Missing Catogory")</f>
        <v>Snacks</v>
      </c>
      <c r="I1537" s="12" t="s">
        <v>1397</v>
      </c>
      <c r="J1537" s="12" t="str">
        <f>_xlfn.XLOOKUP(Sales_Transactions!$I1537,Store!$A$2:$A$181,Store!$B$2:$B$181,"Missing Store")</f>
        <v>FreshMart Nagpur Gardens</v>
      </c>
      <c r="K1537" s="12" t="str">
        <f>_xlfn.XLOOKUP(Sales_Transactions!$I1537,Store!$A$2:$A$181,Store!$D$2:$D$181,"East")</f>
        <v>West</v>
      </c>
      <c r="L1537" s="12" t="s">
        <v>1596</v>
      </c>
      <c r="M1537" s="12" t="s">
        <v>6187</v>
      </c>
      <c r="N1537" s="12" t="str">
        <f>_xlfn.XLOOKUP(Sales_Transactions!$L1537,Table12[Employee_ID],Table12[Department],"Missing Department")</f>
        <v>Inventory</v>
      </c>
      <c r="O1537" s="12">
        <v>2</v>
      </c>
      <c r="P1537" s="13">
        <v>418.79</v>
      </c>
      <c r="Q1537" s="12">
        <v>10</v>
      </c>
      <c r="R1537" s="13">
        <v>83.76</v>
      </c>
      <c r="S1537" s="13">
        <v>753.82</v>
      </c>
      <c r="T1537" s="13">
        <v>617.88</v>
      </c>
      <c r="U1537" s="13">
        <v>135.94</v>
      </c>
      <c r="V1537" s="12" t="s">
        <v>68</v>
      </c>
      <c r="W1537" s="12" t="s">
        <v>24</v>
      </c>
      <c r="X1537" s="12" t="s">
        <v>25</v>
      </c>
      <c r="Y1537" s="12" t="s">
        <v>844</v>
      </c>
      <c r="Z1537" s="12" t="s">
        <v>49</v>
      </c>
    </row>
    <row r="1538" spans="1:26" x14ac:dyDescent="0.3">
      <c r="A1538" s="14" t="s">
        <v>4006</v>
      </c>
      <c r="B1538" s="15">
        <v>46067</v>
      </c>
      <c r="C1538" s="16" t="s">
        <v>1418</v>
      </c>
      <c r="D1538" s="16" t="str">
        <f>_xlfn.XLOOKUP(Sales_Transactions!$C1538,Customer!$A$2:$A$701,Customer!$B$2:$B$701,"Missing")</f>
        <v>Yogesh Sharma</v>
      </c>
      <c r="E1538" s="38" t="str">
        <f>_xlfn.XLOOKUP(Table14[[#This Row],[Customer_ID]],Table10[Customer_ID],Table10[Membership],"Missing Membership")</f>
        <v>Silver</v>
      </c>
      <c r="F1538" s="14" t="s">
        <v>389</v>
      </c>
      <c r="G1538" s="16" t="str">
        <f>_xlfn.XLOOKUP(Sales_Transactions!$F1538,Products!$A$2:$A$151,Products!$B$2:$B$151,"missing product")</f>
        <v>Organic Fresh Fresh Vegetables 250ml</v>
      </c>
      <c r="H1538" s="16" t="str">
        <f>_xlfn.XLOOKUP(Sales_Transactions!$F1538,Table9[Product_ID],Table9[Category],"Missing Catogory")</f>
        <v>Vegetables</v>
      </c>
      <c r="I1538" s="16" t="s">
        <v>108</v>
      </c>
      <c r="J1538" s="16" t="str">
        <f>_xlfn.XLOOKUP(Sales_Transactions!$I1538,Store!$A$2:$A$181,Store!$B$2:$B$181,"Missing Store")</f>
        <v>FreshMart Erode Square</v>
      </c>
      <c r="K1538" s="16" t="str">
        <f>_xlfn.XLOOKUP(Sales_Transactions!$I1538,Store!$A$2:$A$181,Store!$D$2:$D$181,"East")</f>
        <v>North</v>
      </c>
      <c r="L1538" s="16" t="s">
        <v>1946</v>
      </c>
      <c r="M1538" s="16" t="s">
        <v>5210</v>
      </c>
      <c r="N1538" s="16" t="str">
        <f>_xlfn.XLOOKUP(Sales_Transactions!$L1538,Table12[Employee_ID],Table12[Department],"Missing Department")</f>
        <v>Sales</v>
      </c>
      <c r="O1538" s="16">
        <v>2</v>
      </c>
      <c r="P1538" s="17">
        <v>83.13</v>
      </c>
      <c r="Q1538" s="16">
        <v>5</v>
      </c>
      <c r="R1538" s="17">
        <v>8.31</v>
      </c>
      <c r="S1538" s="17">
        <v>181.64</v>
      </c>
      <c r="T1538" s="17">
        <v>138.18</v>
      </c>
      <c r="U1538" s="17">
        <v>43.46</v>
      </c>
      <c r="V1538" s="16" t="s">
        <v>68</v>
      </c>
      <c r="W1538" s="16" t="s">
        <v>24</v>
      </c>
      <c r="X1538" s="16" t="s">
        <v>25</v>
      </c>
      <c r="Y1538" s="16" t="s">
        <v>1813</v>
      </c>
      <c r="Z1538" s="16" t="s">
        <v>27</v>
      </c>
    </row>
    <row r="1539" spans="1:26" x14ac:dyDescent="0.3">
      <c r="A1539" s="10" t="s">
        <v>4009</v>
      </c>
      <c r="B1539" s="11">
        <v>45931</v>
      </c>
      <c r="C1539" s="12" t="s">
        <v>507</v>
      </c>
      <c r="D1539" s="12" t="str">
        <f>_xlfn.XLOOKUP(Sales_Transactions!$C1539,Customer!$A$2:$A$701,Customer!$B$2:$B$701,"Missing")</f>
        <v>Meena Menon</v>
      </c>
      <c r="E1539" s="39" t="str">
        <f>_xlfn.XLOOKUP(Table14[[#This Row],[Customer_ID]],Table10[Customer_ID],Table10[Membership],"Missing Membership")</f>
        <v>Gold</v>
      </c>
      <c r="F1539" s="10" t="s">
        <v>371</v>
      </c>
      <c r="G1539" s="12" t="str">
        <f>_xlfn.XLOOKUP(Sales_Transactions!$F1539,Products!$A$2:$A$151,Products!$B$2:$B$151,"missing product")</f>
        <v>Tata Tea Soft Drinks 500g</v>
      </c>
      <c r="H1539" s="12" t="str">
        <f>_xlfn.XLOOKUP(Sales_Transactions!$F1539,Table9[Product_ID],Table9[Category],"Missing Catogory")</f>
        <v>Beverages</v>
      </c>
      <c r="I1539" s="12" t="s">
        <v>1322</v>
      </c>
      <c r="J1539" s="12" t="str">
        <f>_xlfn.XLOOKUP(Sales_Transactions!$I1539,Store!$A$2:$A$181,Store!$B$2:$B$181,"Missing Store")</f>
        <v>FreshMart Madurai Point</v>
      </c>
      <c r="K1539" s="12" t="str">
        <f>_xlfn.XLOOKUP(Sales_Transactions!$I1539,Store!$A$2:$A$181,Store!$D$2:$D$181,"East")</f>
        <v>South</v>
      </c>
      <c r="L1539" s="12" t="s">
        <v>2867</v>
      </c>
      <c r="M1539" s="12" t="s">
        <v>7267</v>
      </c>
      <c r="N1539" s="12" t="str">
        <f>_xlfn.XLOOKUP(Sales_Transactions!$L1539,Table12[Employee_ID],Table12[Department],"Missing Department")</f>
        <v>Cashier</v>
      </c>
      <c r="O1539" s="12">
        <v>8</v>
      </c>
      <c r="P1539" s="13">
        <v>401.72</v>
      </c>
      <c r="Q1539" s="12">
        <v>20</v>
      </c>
      <c r="R1539" s="13">
        <v>642.75</v>
      </c>
      <c r="S1539" s="13">
        <v>2571.0100000000002</v>
      </c>
      <c r="T1539" s="13">
        <v>2479.84</v>
      </c>
      <c r="U1539" s="13">
        <v>91.17</v>
      </c>
      <c r="V1539" s="12" t="s">
        <v>68</v>
      </c>
      <c r="W1539" s="12" t="s">
        <v>24</v>
      </c>
      <c r="X1539" s="12" t="s">
        <v>55</v>
      </c>
      <c r="Y1539" s="12" t="s">
        <v>2015</v>
      </c>
      <c r="Z1539" s="12" t="s">
        <v>49</v>
      </c>
    </row>
    <row r="1540" spans="1:26" x14ac:dyDescent="0.3">
      <c r="A1540" s="14" t="s">
        <v>4010</v>
      </c>
      <c r="B1540" s="15">
        <v>45808</v>
      </c>
      <c r="C1540" s="16" t="s">
        <v>1986</v>
      </c>
      <c r="D1540" s="16" t="str">
        <f>_xlfn.XLOOKUP(Sales_Transactions!$C1540,Customer!$A$2:$A$701,Customer!$B$2:$B$701,"Missing")</f>
        <v>Janani Chettiar</v>
      </c>
      <c r="E1540" s="38" t="str">
        <f>_xlfn.XLOOKUP(Table14[[#This Row],[Customer_ID]],Table10[Customer_ID],Table10[Membership],"Missing Membership")</f>
        <v>Bronze</v>
      </c>
      <c r="F1540" s="14" t="s">
        <v>881</v>
      </c>
      <c r="G1540" s="16" t="str">
        <f>_xlfn.XLOOKUP(Sales_Transactions!$F1540,Products!$A$2:$A$151,Products!$B$2:$B$151,"missing product")</f>
        <v>Cadbury Namkeen Pack</v>
      </c>
      <c r="H1540" s="16" t="str">
        <f>_xlfn.XLOOKUP(Sales_Transactions!$F1540,Table9[Product_ID],Table9[Category],"Missing Catogory")</f>
        <v>Snacks</v>
      </c>
      <c r="I1540" s="16" t="s">
        <v>327</v>
      </c>
      <c r="J1540" s="16" t="str">
        <f>_xlfn.XLOOKUP(Sales_Transactions!$I1540,Store!$A$2:$A$181,Store!$B$2:$B$181,"Missing Store")</f>
        <v>FreshMart Chennai Gardens</v>
      </c>
      <c r="K1540" s="16" t="str">
        <f>_xlfn.XLOOKUP(Sales_Transactions!$I1540,Store!$A$2:$A$181,Store!$D$2:$D$181,"East")</f>
        <v>South</v>
      </c>
      <c r="L1540" s="16" t="s">
        <v>891</v>
      </c>
      <c r="M1540" s="16" t="s">
        <v>6404</v>
      </c>
      <c r="N1540" s="16" t="str">
        <f>_xlfn.XLOOKUP(Sales_Transactions!$L1540,Table12[Employee_ID],Table12[Department],"Missing Department")</f>
        <v>Billing</v>
      </c>
      <c r="O1540" s="16">
        <v>1</v>
      </c>
      <c r="P1540" s="17">
        <v>262.77</v>
      </c>
      <c r="Q1540" s="16">
        <v>15</v>
      </c>
      <c r="R1540" s="17">
        <v>39.42</v>
      </c>
      <c r="S1540" s="17">
        <v>256.85000000000002</v>
      </c>
      <c r="T1540" s="17">
        <v>194.64</v>
      </c>
      <c r="U1540" s="17">
        <v>62.21</v>
      </c>
      <c r="V1540" s="16" t="s">
        <v>68</v>
      </c>
      <c r="W1540" s="16" t="s">
        <v>24</v>
      </c>
      <c r="X1540" s="16" t="s">
        <v>25</v>
      </c>
      <c r="Y1540" s="16" t="s">
        <v>761</v>
      </c>
      <c r="Z1540" s="16" t="s">
        <v>27</v>
      </c>
    </row>
    <row r="1541" spans="1:26" x14ac:dyDescent="0.3">
      <c r="A1541" s="10" t="s">
        <v>4020</v>
      </c>
      <c r="B1541" s="11">
        <v>45899</v>
      </c>
      <c r="C1541" s="12" t="s">
        <v>2537</v>
      </c>
      <c r="D1541" s="12" t="str">
        <f>_xlfn.XLOOKUP(Sales_Transactions!$C1541,Customer!$A$2:$A$701,Customer!$B$2:$B$701,"Missing")</f>
        <v>Latha Nathan</v>
      </c>
      <c r="E1541" s="39" t="str">
        <f>_xlfn.XLOOKUP(Table14[[#This Row],[Customer_ID]],Table10[Customer_ID],Table10[Membership],"Missing Membership")</f>
        <v>Gold</v>
      </c>
      <c r="F1541" s="10" t="s">
        <v>904</v>
      </c>
      <c r="G1541" s="12" t="str">
        <f>_xlfn.XLOOKUP(Sales_Transactions!$F1541,Products!$A$2:$A$151,Products!$B$2:$B$151,"missing product")</f>
        <v>Nestle Curd 1kg</v>
      </c>
      <c r="H1541" s="12" t="str">
        <f>_xlfn.XLOOKUP(Sales_Transactions!$F1541,Table9[Product_ID],Table9[Category],"Missing Catogory")</f>
        <v>Dairy</v>
      </c>
      <c r="I1541" s="12" t="s">
        <v>125</v>
      </c>
      <c r="J1541" s="12" t="str">
        <f>_xlfn.XLOOKUP(Sales_Transactions!$I1541,Store!$A$2:$A$181,Store!$B$2:$B$181,"Missing Store")</f>
        <v>FreshMart Salem Main Road</v>
      </c>
      <c r="K1541" s="12" t="str">
        <f>_xlfn.XLOOKUP(Sales_Transactions!$I1541,Store!$A$2:$A$181,Store!$D$2:$D$181,"East")</f>
        <v>South</v>
      </c>
      <c r="L1541" s="12" t="s">
        <v>410</v>
      </c>
      <c r="M1541" s="12" t="s">
        <v>6152</v>
      </c>
      <c r="N1541" s="12" t="str">
        <f>_xlfn.XLOOKUP(Sales_Transactions!$L1541,Table12[Employee_ID],Table12[Department],"Missing Department")</f>
        <v>Sales</v>
      </c>
      <c r="O1541" s="12">
        <v>4</v>
      </c>
      <c r="P1541" s="13">
        <v>522.42999999999995</v>
      </c>
      <c r="Q1541" s="12">
        <v>15</v>
      </c>
      <c r="R1541" s="13">
        <v>313.45999999999998</v>
      </c>
      <c r="S1541" s="12" t="s">
        <v>4021</v>
      </c>
      <c r="T1541" s="13">
        <v>1590.76</v>
      </c>
      <c r="U1541" s="13">
        <v>451.94</v>
      </c>
      <c r="V1541" s="12" t="s">
        <v>68</v>
      </c>
      <c r="W1541" s="12" t="s">
        <v>24</v>
      </c>
      <c r="X1541" s="12" t="s">
        <v>33</v>
      </c>
      <c r="Y1541" s="12" t="s">
        <v>690</v>
      </c>
      <c r="Z1541" s="12" t="s">
        <v>27</v>
      </c>
    </row>
    <row r="1542" spans="1:26" x14ac:dyDescent="0.3">
      <c r="A1542" s="14" t="s">
        <v>4025</v>
      </c>
      <c r="B1542" s="15">
        <v>45812</v>
      </c>
      <c r="C1542" s="16" t="s">
        <v>740</v>
      </c>
      <c r="D1542" s="16" t="str">
        <f>_xlfn.XLOOKUP(Sales_Transactions!$C1542,Customer!$A$2:$A$701,Customer!$B$2:$B$701,"Missing")</f>
        <v>Yazhini Varma</v>
      </c>
      <c r="E1542" s="38" t="str">
        <f>_xlfn.XLOOKUP(Table14[[#This Row],[Customer_ID]],Table10[Customer_ID],Table10[Membership],"Missing Membership")</f>
        <v>Bronze</v>
      </c>
      <c r="F1542" s="14" t="s">
        <v>284</v>
      </c>
      <c r="G1542" s="16" t="str">
        <f>_xlfn.XLOOKUP(Sales_Transactions!$F1542,Products!$A$2:$A$151,Products!$B$2:$B$151,"missing product")</f>
        <v>Patanjali Shampoo Combo</v>
      </c>
      <c r="H1542" s="16" t="str">
        <f>_xlfn.XLOOKUP(Sales_Transactions!$F1542,Table9[Product_ID],Table9[Category],"Missing Catogory")</f>
        <v>Personal Care</v>
      </c>
      <c r="I1542" s="16" t="s">
        <v>1322</v>
      </c>
      <c r="J1542" s="16" t="str">
        <f>_xlfn.XLOOKUP(Sales_Transactions!$I1542,Store!$A$2:$A$181,Store!$B$2:$B$181,"Missing Store")</f>
        <v>FreshMart Madurai Point</v>
      </c>
      <c r="K1542" s="16" t="str">
        <f>_xlfn.XLOOKUP(Sales_Transactions!$I1542,Store!$A$2:$A$181,Store!$D$2:$D$181,"East")</f>
        <v>South</v>
      </c>
      <c r="L1542" s="16" t="s">
        <v>54</v>
      </c>
      <c r="M1542" s="16" t="s">
        <v>6302</v>
      </c>
      <c r="N1542" s="16" t="str">
        <f>_xlfn.XLOOKUP(Sales_Transactions!$L1542,Table12[Employee_ID],Table12[Department],"Missing Department")</f>
        <v>Sales</v>
      </c>
      <c r="O1542" s="16">
        <v>2</v>
      </c>
      <c r="P1542" s="17">
        <v>73.83</v>
      </c>
      <c r="Q1542" s="16">
        <v>0</v>
      </c>
      <c r="R1542" s="17">
        <v>0</v>
      </c>
      <c r="S1542" s="17">
        <v>147.66</v>
      </c>
      <c r="T1542" s="17">
        <v>108.64</v>
      </c>
      <c r="U1542" s="17">
        <v>39.020000000000003</v>
      </c>
      <c r="V1542" s="16" t="s">
        <v>68</v>
      </c>
      <c r="W1542" s="16" t="s">
        <v>24</v>
      </c>
      <c r="X1542" s="16" t="s">
        <v>25</v>
      </c>
      <c r="Y1542" s="16" t="s">
        <v>3313</v>
      </c>
      <c r="Z1542" s="16" t="s">
        <v>49</v>
      </c>
    </row>
    <row r="1543" spans="1:26" x14ac:dyDescent="0.3">
      <c r="A1543" s="10" t="s">
        <v>4036</v>
      </c>
      <c r="B1543" s="11">
        <v>45757</v>
      </c>
      <c r="C1543" s="12" t="s">
        <v>3268</v>
      </c>
      <c r="D1543" s="12" t="str">
        <f>_xlfn.XLOOKUP(Sales_Transactions!$C1543,Customer!$A$2:$A$701,Customer!$B$2:$B$701,"Missing")</f>
        <v>Dhanush Menon</v>
      </c>
      <c r="E1543" s="39" t="str">
        <f>_xlfn.XLOOKUP(Table14[[#This Row],[Customer_ID]],Table10[Customer_ID],Table10[Membership],"Missing Membership")</f>
        <v>Bronze</v>
      </c>
      <c r="F1543" s="10" t="s">
        <v>95</v>
      </c>
      <c r="G1543" s="12" t="str">
        <f>_xlfn.XLOOKUP(Sales_Transactions!$F1543,Products!$A$2:$A$151,Products!$B$2:$B$151,"missing product")</f>
        <v>Lizol Dishwash 200g</v>
      </c>
      <c r="H1543" s="12" t="str">
        <f>_xlfn.XLOOKUP(Sales_Transactions!$F1543,Table9[Product_ID],Table9[Category],"Missing Catogory")</f>
        <v>Cleaning</v>
      </c>
      <c r="I1543" s="12" t="s">
        <v>2474</v>
      </c>
      <c r="J1543" s="12" t="str">
        <f>_xlfn.XLOOKUP(Sales_Transactions!$I1543,Store!$A$2:$A$181,Store!$B$2:$B$181,"Missing Store")</f>
        <v>FreshMart Ahmedabad Square</v>
      </c>
      <c r="K1543" s="12" t="str">
        <f>_xlfn.XLOOKUP(Sales_Transactions!$I1543,Store!$A$2:$A$181,Store!$D$2:$D$181,"East")</f>
        <v>West</v>
      </c>
      <c r="L1543" s="12" t="s">
        <v>3537</v>
      </c>
      <c r="M1543" s="12" t="s">
        <v>6159</v>
      </c>
      <c r="N1543" s="12" t="str">
        <f>_xlfn.XLOOKUP(Sales_Transactions!$L1543,Table12[Employee_ID],Table12[Department],"Missing Department")</f>
        <v>Store Manager</v>
      </c>
      <c r="O1543" s="12">
        <v>3</v>
      </c>
      <c r="P1543" s="13">
        <v>522.78</v>
      </c>
      <c r="Q1543" s="12">
        <v>10</v>
      </c>
      <c r="R1543" s="13">
        <v>156.83000000000001</v>
      </c>
      <c r="S1543" s="13">
        <v>1411.51</v>
      </c>
      <c r="T1543" s="13">
        <v>1187.6099999999999</v>
      </c>
      <c r="U1543" s="13">
        <v>223.9</v>
      </c>
      <c r="V1543" s="12" t="s">
        <v>68</v>
      </c>
      <c r="W1543" s="12" t="s">
        <v>345</v>
      </c>
      <c r="X1543" s="12" t="s">
        <v>25</v>
      </c>
      <c r="Y1543" s="12" t="s">
        <v>1719</v>
      </c>
      <c r="Z1543" s="12" t="s">
        <v>49</v>
      </c>
    </row>
    <row r="1544" spans="1:26" x14ac:dyDescent="0.3">
      <c r="A1544" s="14" t="s">
        <v>4041</v>
      </c>
      <c r="B1544" s="15">
        <v>45928</v>
      </c>
      <c r="C1544" s="16" t="s">
        <v>749</v>
      </c>
      <c r="D1544" s="16" t="str">
        <f>_xlfn.XLOOKUP(Sales_Transactions!$C1544,Customer!$A$2:$A$701,Customer!$B$2:$B$701,"Missing")</f>
        <v>Banu Venkataraman</v>
      </c>
      <c r="E1544" s="38" t="str">
        <f>_xlfn.XLOOKUP(Table14[[#This Row],[Customer_ID]],Table10[Customer_ID],Table10[Membership],"Missing Membership")</f>
        <v>Gold</v>
      </c>
      <c r="F1544" s="14" t="s">
        <v>59</v>
      </c>
      <c r="G1544" s="16" t="str">
        <f>_xlfn.XLOOKUP(Sales_Transactions!$F1544,Products!$A$2:$A$151,Products!$B$2:$B$151,"missing product")</f>
        <v>Nescafe Coffee Pack</v>
      </c>
      <c r="H1544" s="16" t="str">
        <f>_xlfn.XLOOKUP(Sales_Transactions!$F1544,Table9[Product_ID],Table9[Category],"Missing Catogory")</f>
        <v>Beverages</v>
      </c>
      <c r="I1544" s="16" t="s">
        <v>187</v>
      </c>
      <c r="J1544" s="16" t="str">
        <f>_xlfn.XLOOKUP(Sales_Transactions!$I1544,Store!$A$2:$A$181,Store!$B$2:$B$181,"Missing Store")</f>
        <v>FreshMart Bengaluru Circle</v>
      </c>
      <c r="K1544" s="16" t="str">
        <f>_xlfn.XLOOKUP(Sales_Transactions!$I1544,Store!$A$2:$A$181,Store!$D$2:$D$181,"East")</f>
        <v>South</v>
      </c>
      <c r="L1544" s="16" t="s">
        <v>188</v>
      </c>
      <c r="M1544" s="16" t="s">
        <v>6338</v>
      </c>
      <c r="N1544" s="16" t="str">
        <f>_xlfn.XLOOKUP(Sales_Transactions!$L1544,Table12[Employee_ID],Table12[Department],"Missing Department")</f>
        <v>Cashier</v>
      </c>
      <c r="O1544" s="16">
        <v>4</v>
      </c>
      <c r="P1544" s="17">
        <v>389.74</v>
      </c>
      <c r="Q1544" s="16">
        <v>15</v>
      </c>
      <c r="R1544" s="17">
        <v>233.84</v>
      </c>
      <c r="S1544" s="17">
        <v>1523.89</v>
      </c>
      <c r="T1544" s="17">
        <v>1087.1199999999999</v>
      </c>
      <c r="U1544" s="17">
        <v>436.77</v>
      </c>
      <c r="V1544" s="16" t="s">
        <v>68</v>
      </c>
      <c r="W1544" s="16" t="s">
        <v>24</v>
      </c>
      <c r="X1544" s="16" t="s">
        <v>25</v>
      </c>
      <c r="Y1544" s="16" t="s">
        <v>1274</v>
      </c>
      <c r="Z1544" s="16" t="s">
        <v>27</v>
      </c>
    </row>
    <row r="1545" spans="1:26" x14ac:dyDescent="0.3">
      <c r="A1545" s="10" t="s">
        <v>4046</v>
      </c>
      <c r="B1545" s="11">
        <v>46109</v>
      </c>
      <c r="C1545" s="12" t="s">
        <v>246</v>
      </c>
      <c r="D1545" s="12" t="str">
        <f>_xlfn.XLOOKUP(Sales_Transactions!$C1545,Customer!$A$2:$A$701,Customer!$B$2:$B$701,"Missing")</f>
        <v>Chandrasekar Balan</v>
      </c>
      <c r="E1545" s="39" t="str">
        <f>_xlfn.XLOOKUP(Table14[[#This Row],[Customer_ID]],Table10[Customer_ID],Table10[Membership],"Missing Membership")</f>
        <v>Gold</v>
      </c>
      <c r="F1545" s="10" t="s">
        <v>1676</v>
      </c>
      <c r="G1545" s="12" t="str">
        <f>_xlfn.XLOOKUP(Sales_Transactions!$F1545,Products!$A$2:$A$151,Products!$B$2:$B$151,"missing product")</f>
        <v>Amul Butter 1L</v>
      </c>
      <c r="H1545" s="12" t="str">
        <f>_xlfn.XLOOKUP(Sales_Transactions!$F1545,Table9[Product_ID],Table9[Category],"Missing Catogory")</f>
        <v>Dairy</v>
      </c>
      <c r="I1545" s="12" t="s">
        <v>727</v>
      </c>
      <c r="J1545" s="12" t="str">
        <f>_xlfn.XLOOKUP(Sales_Transactions!$I1545,Store!$A$2:$A$181,Store!$B$2:$B$181,"Missing Store")</f>
        <v>FreshMart Surat Heights</v>
      </c>
      <c r="K1545" s="12" t="str">
        <f>_xlfn.XLOOKUP(Sales_Transactions!$I1545,Store!$A$2:$A$181,Store!$D$2:$D$181,"East")</f>
        <v>West</v>
      </c>
      <c r="L1545" s="12" t="s">
        <v>728</v>
      </c>
      <c r="M1545" s="12" t="s">
        <v>6300</v>
      </c>
      <c r="N1545" s="12" t="str">
        <f>_xlfn.XLOOKUP(Sales_Transactions!$L1545,Table12[Employee_ID],Table12[Department],"Missing Department")</f>
        <v>HR</v>
      </c>
      <c r="O1545" s="12">
        <v>6</v>
      </c>
      <c r="P1545" s="13">
        <v>386.68</v>
      </c>
      <c r="Q1545" s="12">
        <v>0</v>
      </c>
      <c r="R1545" s="13">
        <v>0</v>
      </c>
      <c r="S1545" s="13">
        <v>2668.09</v>
      </c>
      <c r="T1545" s="13">
        <v>1596.6</v>
      </c>
      <c r="U1545" s="13">
        <v>1071.49</v>
      </c>
      <c r="V1545" s="12" t="s">
        <v>68</v>
      </c>
      <c r="W1545" s="12" t="s">
        <v>24</v>
      </c>
      <c r="X1545" s="12" t="s">
        <v>25</v>
      </c>
      <c r="Y1545" s="12" t="s">
        <v>1606</v>
      </c>
      <c r="Z1545" s="12" t="s">
        <v>27</v>
      </c>
    </row>
    <row r="1546" spans="1:26" x14ac:dyDescent="0.3">
      <c r="A1546" s="14" t="s">
        <v>4048</v>
      </c>
      <c r="B1546" s="15">
        <v>45767</v>
      </c>
      <c r="C1546" s="16" t="s">
        <v>252</v>
      </c>
      <c r="D1546" s="16" t="str">
        <f>_xlfn.XLOOKUP(Sales_Transactions!$C1546,Customer!$A$2:$A$701,Customer!$B$2:$B$701,"Missing")</f>
        <v>Sudha Mudaliar</v>
      </c>
      <c r="E1546" s="38" t="str">
        <f>_xlfn.XLOOKUP(Table14[[#This Row],[Customer_ID]],Table10[Customer_ID],Table10[Membership],"Missing Membership")</f>
        <v>Gold</v>
      </c>
      <c r="F1546" s="14" t="s">
        <v>30</v>
      </c>
      <c r="G1546" s="16" t="str">
        <f>_xlfn.XLOOKUP(Sales_Transactions!$F1546,Products!$A$2:$A$151,Products!$B$2:$B$151,"missing product")</f>
        <v>Amul Paneer 1kg</v>
      </c>
      <c r="H1546" s="16" t="str">
        <f>_xlfn.XLOOKUP(Sales_Transactions!$F1546,Table9[Product_ID],Table9[Category],"Missing Catogory")</f>
        <v>Dairy</v>
      </c>
      <c r="I1546" s="16" t="s">
        <v>807</v>
      </c>
      <c r="J1546" s="16" t="str">
        <f>_xlfn.XLOOKUP(Sales_Transactions!$I1546,Store!$A$2:$A$181,Store!$B$2:$B$181,"Missing Store")</f>
        <v>FreshMart Mysuru Towers</v>
      </c>
      <c r="K1546" s="16" t="str">
        <f>_xlfn.XLOOKUP(Sales_Transactions!$I1546,Store!$A$2:$A$181,Store!$D$2:$D$181,"East")</f>
        <v>South</v>
      </c>
      <c r="L1546" s="16" t="s">
        <v>91</v>
      </c>
      <c r="M1546" s="16" t="s">
        <v>6361</v>
      </c>
      <c r="N1546" s="16" t="str">
        <f>_xlfn.XLOOKUP(Sales_Transactions!$L1546,Table12[Employee_ID],Table12[Department],"Missing Department")</f>
        <v>Sales</v>
      </c>
      <c r="O1546" s="16">
        <v>4</v>
      </c>
      <c r="P1546" s="17">
        <v>478.3</v>
      </c>
      <c r="Q1546" s="16">
        <v>0</v>
      </c>
      <c r="R1546" s="17">
        <v>0</v>
      </c>
      <c r="S1546" s="17">
        <v>2200.1799999999998</v>
      </c>
      <c r="T1546" s="17">
        <v>1520.32</v>
      </c>
      <c r="U1546" s="17">
        <v>679.86</v>
      </c>
      <c r="V1546" s="16" t="s">
        <v>68</v>
      </c>
      <c r="W1546" s="16" t="s">
        <v>24</v>
      </c>
      <c r="X1546" s="16" t="s">
        <v>25</v>
      </c>
      <c r="Y1546" s="16" t="s">
        <v>3442</v>
      </c>
      <c r="Z1546" s="16" t="s">
        <v>27</v>
      </c>
    </row>
    <row r="1547" spans="1:26" x14ac:dyDescent="0.3">
      <c r="A1547" s="10" t="s">
        <v>4057</v>
      </c>
      <c r="B1547" s="11">
        <v>45946</v>
      </c>
      <c r="C1547" s="12" t="s">
        <v>3227</v>
      </c>
      <c r="D1547" s="12" t="str">
        <f>_xlfn.XLOOKUP(Sales_Transactions!$C1547,Customer!$A$2:$A$701,Customer!$B$2:$B$701,"Missing")</f>
        <v>Esha Mudaliar</v>
      </c>
      <c r="E1547" s="39" t="str">
        <f>_xlfn.XLOOKUP(Table14[[#This Row],[Customer_ID]],Table10[Customer_ID],Table10[Membership],"Missing Membership")</f>
        <v>Bronze</v>
      </c>
      <c r="F1547" s="10" t="s">
        <v>1381</v>
      </c>
      <c r="G1547" s="12" t="str">
        <f>_xlfn.XLOOKUP(Sales_Transactions!$F1547,Products!$A$2:$A$151,Products!$B$2:$B$151,"missing product")</f>
        <v>Parle Chocolates 500g</v>
      </c>
      <c r="H1547" s="12" t="str">
        <f>_xlfn.XLOOKUP(Sales_Transactions!$F1547,Table9[Product_ID],Table9[Category],"Missing Catogory")</f>
        <v>Snacks</v>
      </c>
      <c r="I1547" s="12" t="s">
        <v>1430</v>
      </c>
      <c r="J1547" s="12" t="str">
        <f>_xlfn.XLOOKUP(Sales_Transactions!$I1547,Store!$A$2:$A$181,Store!$B$2:$B$181,"Missing Store")</f>
        <v>FreshMart Surat Colony</v>
      </c>
      <c r="K1547" s="12" t="str">
        <f>_xlfn.XLOOKUP(Sales_Transactions!$I1547,Store!$A$2:$A$181,Store!$D$2:$D$181,"East")</f>
        <v>West</v>
      </c>
      <c r="L1547" s="12" t="s">
        <v>1435</v>
      </c>
      <c r="M1547" s="12" t="s">
        <v>6283</v>
      </c>
      <c r="N1547" s="12" t="str">
        <f>_xlfn.XLOOKUP(Sales_Transactions!$L1547,Table12[Employee_ID],Table12[Department],"Missing Department")</f>
        <v>Cashier</v>
      </c>
      <c r="O1547" s="12">
        <v>2</v>
      </c>
      <c r="P1547" s="13">
        <v>317.99</v>
      </c>
      <c r="Q1547" s="12">
        <v>0</v>
      </c>
      <c r="R1547" s="13">
        <v>0</v>
      </c>
      <c r="S1547" s="13">
        <v>635.98</v>
      </c>
      <c r="T1547" s="13">
        <v>470.1</v>
      </c>
      <c r="U1547" s="13">
        <v>165.88</v>
      </c>
      <c r="V1547" s="12" t="s">
        <v>68</v>
      </c>
      <c r="W1547" s="12" t="s">
        <v>24</v>
      </c>
      <c r="X1547" s="12" t="s">
        <v>25</v>
      </c>
      <c r="Y1547" s="12" t="s">
        <v>1585</v>
      </c>
      <c r="Z1547" s="12" t="s">
        <v>49</v>
      </c>
    </row>
    <row r="1548" spans="1:26" x14ac:dyDescent="0.3">
      <c r="A1548" s="14" t="s">
        <v>4060</v>
      </c>
      <c r="B1548" s="15">
        <v>45754</v>
      </c>
      <c r="C1548" s="16" t="s">
        <v>3055</v>
      </c>
      <c r="D1548" s="16" t="str">
        <f>_xlfn.XLOOKUP(Sales_Transactions!$C1548,Customer!$A$2:$A$701,Customer!$B$2:$B$701,"Missing")</f>
        <v>Prasath Rao</v>
      </c>
      <c r="E1548" s="38" t="str">
        <f>_xlfn.XLOOKUP(Table14[[#This Row],[Customer_ID]],Table10[Customer_ID],Table10[Membership],"Missing Membership")</f>
        <v>Bronze</v>
      </c>
      <c r="F1548" s="14" t="s">
        <v>744</v>
      </c>
      <c r="G1548" s="16" t="str">
        <f>_xlfn.XLOOKUP(Sales_Transactions!$F1548,Products!$A$2:$A$151,Products!$B$2:$B$151,"missing product")</f>
        <v>Britannia Rusk 1L</v>
      </c>
      <c r="H1548" s="16" t="str">
        <f>_xlfn.XLOOKUP(Sales_Transactions!$F1548,Table9[Product_ID],Table9[Category],"Missing Catogory")</f>
        <v>Bakery</v>
      </c>
      <c r="I1548" s="16" t="s">
        <v>215</v>
      </c>
      <c r="J1548" s="16" t="str">
        <f>_xlfn.XLOOKUP(Sales_Transactions!$I1548,Store!$A$2:$A$181,Store!$B$2:$B$181,"Missing Store")</f>
        <v>FreshMart Salem Point</v>
      </c>
      <c r="K1548" s="16" t="str">
        <f>_xlfn.XLOOKUP(Sales_Transactions!$I1548,Store!$A$2:$A$181,Store!$D$2:$D$181,"East")</f>
        <v>South</v>
      </c>
      <c r="L1548" s="16" t="s">
        <v>216</v>
      </c>
      <c r="M1548" s="16" t="s">
        <v>6227</v>
      </c>
      <c r="N1548" s="16" t="str">
        <f>_xlfn.XLOOKUP(Sales_Transactions!$L1548,Table12[Employee_ID],Table12[Department],"Missing Department")</f>
        <v>Sales</v>
      </c>
      <c r="O1548" s="16">
        <v>2</v>
      </c>
      <c r="P1548" s="17">
        <v>168.36</v>
      </c>
      <c r="Q1548" s="16">
        <v>20</v>
      </c>
      <c r="R1548" s="17">
        <v>67.34</v>
      </c>
      <c r="S1548" s="17">
        <v>269.38</v>
      </c>
      <c r="T1548" s="17">
        <v>204.46</v>
      </c>
      <c r="U1548" s="17">
        <v>64.92</v>
      </c>
      <c r="V1548" s="16" t="s">
        <v>68</v>
      </c>
      <c r="W1548" s="16" t="s">
        <v>24</v>
      </c>
      <c r="X1548" s="16" t="s">
        <v>25</v>
      </c>
      <c r="Y1548" s="16" t="s">
        <v>1585</v>
      </c>
      <c r="Z1548" s="16" t="s">
        <v>49</v>
      </c>
    </row>
    <row r="1549" spans="1:26" x14ac:dyDescent="0.3">
      <c r="A1549" s="10" t="s">
        <v>4068</v>
      </c>
      <c r="B1549" s="11">
        <v>45970</v>
      </c>
      <c r="C1549" s="12" t="s">
        <v>4069</v>
      </c>
      <c r="D1549" s="12" t="str">
        <f>_xlfn.XLOOKUP(Sales_Transactions!$C1549,Customer!$A$2:$A$701,Customer!$B$2:$B$701,"Missing")</f>
        <v>Meena Balan</v>
      </c>
      <c r="E1549" s="39" t="str">
        <f>_xlfn.XLOOKUP(Table14[[#This Row],[Customer_ID]],Table10[Customer_ID],Table10[Membership],"Missing Membership")</f>
        <v>Bronze</v>
      </c>
      <c r="F1549" s="10" t="s">
        <v>453</v>
      </c>
      <c r="G1549" s="12" t="str">
        <f>_xlfn.XLOOKUP(Sales_Transactions!$F1549,Products!$A$2:$A$151,Products!$B$2:$B$151,"missing product")</f>
        <v>Local Farm Fresh Vegetables 250ml v2</v>
      </c>
      <c r="H1549" s="12" t="str">
        <f>_xlfn.XLOOKUP(Sales_Transactions!$F1549,Table9[Product_ID],Table9[Category],"Missing Catogory")</f>
        <v>Vegetables</v>
      </c>
      <c r="I1549" s="12" t="s">
        <v>543</v>
      </c>
      <c r="J1549" s="12" t="str">
        <f>_xlfn.XLOOKUP(Sales_Transactions!$I1549,Store!$A$2:$A$181,Store!$B$2:$B$181,"Missing Store")</f>
        <v>FreshMart Hyderabad Main Road</v>
      </c>
      <c r="K1549" s="12" t="str">
        <f>_xlfn.XLOOKUP(Sales_Transactions!$I1549,Store!$A$2:$A$181,Store!$D$2:$D$181,"East")</f>
        <v>South</v>
      </c>
      <c r="L1549" s="12" t="s">
        <v>544</v>
      </c>
      <c r="M1549" s="12" t="s">
        <v>6380</v>
      </c>
      <c r="N1549" s="12" t="str">
        <f>_xlfn.XLOOKUP(Sales_Transactions!$L1549,Table12[Employee_ID],Table12[Department],"Missing Department")</f>
        <v>Cashier</v>
      </c>
      <c r="O1549" s="12">
        <v>2</v>
      </c>
      <c r="P1549" s="13">
        <v>365.92</v>
      </c>
      <c r="Q1549" s="12">
        <v>0</v>
      </c>
      <c r="R1549" s="13">
        <v>0</v>
      </c>
      <c r="S1549" s="13">
        <v>841.62</v>
      </c>
      <c r="T1549" s="13">
        <v>620.76</v>
      </c>
      <c r="U1549" s="13">
        <v>220.86</v>
      </c>
      <c r="V1549" s="12" t="s">
        <v>68</v>
      </c>
      <c r="W1549" s="12" t="s">
        <v>24</v>
      </c>
      <c r="X1549" s="12" t="s">
        <v>25</v>
      </c>
      <c r="Y1549" s="12" t="s">
        <v>1551</v>
      </c>
      <c r="Z1549" s="12" t="s">
        <v>27</v>
      </c>
    </row>
    <row r="1550" spans="1:26" x14ac:dyDescent="0.3">
      <c r="A1550" s="14" t="s">
        <v>4071</v>
      </c>
      <c r="B1550" s="15">
        <v>45802</v>
      </c>
      <c r="C1550" s="16" t="s">
        <v>4072</v>
      </c>
      <c r="D1550" s="16" t="str">
        <f>_xlfn.XLOOKUP(Sales_Transactions!$C1550,Customer!$A$2:$A$701,Customer!$B$2:$B$701,"Missing")</f>
        <v>Usha Velan</v>
      </c>
      <c r="E1550" s="38" t="str">
        <f>_xlfn.XLOOKUP(Table14[[#This Row],[Customer_ID]],Table10[Customer_ID],Table10[Membership],"Missing Membership")</f>
        <v>Bronze</v>
      </c>
      <c r="F1550" s="14" t="s">
        <v>621</v>
      </c>
      <c r="G1550" s="16" t="str">
        <f>_xlfn.XLOOKUP(Sales_Transactions!$F1550,Products!$A$2:$A$151,Products!$B$2:$B$151,"missing product")</f>
        <v>Local Farm Fresh Fruits Combo v2</v>
      </c>
      <c r="H1550" s="16" t="str">
        <f>_xlfn.XLOOKUP(Sales_Transactions!$F1550,Table9[Product_ID],Table9[Category],"Missing Catogory")</f>
        <v>Fruits</v>
      </c>
      <c r="I1550" s="16" t="s">
        <v>238</v>
      </c>
      <c r="J1550" s="16" t="str">
        <f>_xlfn.XLOOKUP(Sales_Transactions!$I1550,Store!$A$2:$A$181,Store!$B$2:$B$181,"Missing Store")</f>
        <v>FreshMart Kochi Main Road</v>
      </c>
      <c r="K1550" s="16" t="str">
        <f>_xlfn.XLOOKUP(Sales_Transactions!$I1550,Store!$A$2:$A$181,Store!$D$2:$D$181,"East")</f>
        <v>South</v>
      </c>
      <c r="L1550" s="16" t="s">
        <v>4073</v>
      </c>
      <c r="M1550" s="16" t="s">
        <v>6169</v>
      </c>
      <c r="N1550" s="16" t="str">
        <f>_xlfn.XLOOKUP(Sales_Transactions!$L1550,Table12[Employee_ID],Table12[Department],"Missing Department")</f>
        <v>Billing</v>
      </c>
      <c r="O1550" s="16">
        <v>4</v>
      </c>
      <c r="P1550" s="17">
        <v>327.08</v>
      </c>
      <c r="Q1550" s="16">
        <v>0</v>
      </c>
      <c r="R1550" s="17">
        <v>0</v>
      </c>
      <c r="S1550" s="17">
        <v>1504.57</v>
      </c>
      <c r="T1550" s="17">
        <v>1098.44</v>
      </c>
      <c r="U1550" s="17">
        <v>406.13</v>
      </c>
      <c r="V1550" s="16" t="s">
        <v>68</v>
      </c>
      <c r="W1550" s="16" t="s">
        <v>24</v>
      </c>
      <c r="X1550" s="16" t="s">
        <v>25</v>
      </c>
      <c r="Y1550" s="16" t="s">
        <v>4074</v>
      </c>
      <c r="Z1550" s="16" t="s">
        <v>27</v>
      </c>
    </row>
    <row r="1551" spans="1:26" x14ac:dyDescent="0.3">
      <c r="A1551" s="10" t="s">
        <v>4075</v>
      </c>
      <c r="B1551" s="11">
        <v>45794</v>
      </c>
      <c r="C1551" s="12" t="s">
        <v>4076</v>
      </c>
      <c r="D1551" s="12" t="str">
        <f>_xlfn.XLOOKUP(Sales_Transactions!$C1551,Customer!$A$2:$A$701,Customer!$B$2:$B$701,"Missing")</f>
        <v>Prakash Menon</v>
      </c>
      <c r="E1551" s="39" t="str">
        <f>_xlfn.XLOOKUP(Table14[[#This Row],[Customer_ID]],Table10[Customer_ID],Table10[Membership],"Missing Membership")</f>
        <v>Silver</v>
      </c>
      <c r="F1551" s="10" t="s">
        <v>247</v>
      </c>
      <c r="G1551" s="12" t="str">
        <f>_xlfn.XLOOKUP(Sales_Transactions!$F1551,Products!$A$2:$A$151,Products!$B$2:$B$151,"missing product")</f>
        <v>Fortune Coconut Oil 500g</v>
      </c>
      <c r="H1551" s="12" t="str">
        <f>_xlfn.XLOOKUP(Sales_Transactions!$F1551,Table9[Product_ID],Table9[Category],"Missing Catogory")</f>
        <v>Oil</v>
      </c>
      <c r="I1551" s="12" t="s">
        <v>583</v>
      </c>
      <c r="J1551" s="12" t="str">
        <f>_xlfn.XLOOKUP(Sales_Transactions!$I1551,Store!$A$2:$A$181,Store!$B$2:$B$181,"Missing Store")</f>
        <v>FreshMart Nagpur Junction</v>
      </c>
      <c r="K1551" s="12" t="str">
        <f>_xlfn.XLOOKUP(Sales_Transactions!$I1551,Store!$A$2:$A$181,Store!$D$2:$D$181,"East")</f>
        <v>West</v>
      </c>
      <c r="L1551" s="12" t="s">
        <v>584</v>
      </c>
      <c r="M1551" s="12" t="s">
        <v>6138</v>
      </c>
      <c r="N1551" s="12" t="str">
        <f>_xlfn.XLOOKUP(Sales_Transactions!$L1551,Table12[Employee_ID],Table12[Department],"Missing Department")</f>
        <v>Store Manager</v>
      </c>
      <c r="O1551" s="12">
        <v>5</v>
      </c>
      <c r="P1551" s="13">
        <v>317.72000000000003</v>
      </c>
      <c r="Q1551" s="12">
        <v>15</v>
      </c>
      <c r="R1551" s="13">
        <v>238.29</v>
      </c>
      <c r="S1551" s="13">
        <v>1552.86</v>
      </c>
      <c r="T1551" s="13">
        <v>1357.65</v>
      </c>
      <c r="U1551" s="13">
        <v>195.21</v>
      </c>
      <c r="V1551" s="12" t="s">
        <v>68</v>
      </c>
      <c r="W1551" s="12" t="s">
        <v>24</v>
      </c>
      <c r="X1551" s="12" t="s">
        <v>55</v>
      </c>
      <c r="Y1551" s="12" t="s">
        <v>2240</v>
      </c>
      <c r="Z1551" s="12" t="s">
        <v>27</v>
      </c>
    </row>
    <row r="1552" spans="1:26" x14ac:dyDescent="0.3">
      <c r="A1552" s="14" t="s">
        <v>4091</v>
      </c>
      <c r="B1552" s="15">
        <v>45953</v>
      </c>
      <c r="C1552" s="16" t="s">
        <v>152</v>
      </c>
      <c r="D1552" s="16" t="str">
        <f>_xlfn.XLOOKUP(Sales_Transactions!$C1552,Customer!$A$2:$A$701,Customer!$B$2:$B$701,"Missing")</f>
        <v>Balamurugan Menon</v>
      </c>
      <c r="E1552" s="38" t="str">
        <f>_xlfn.XLOOKUP(Table14[[#This Row],[Customer_ID]],Table10[Customer_ID],Table10[Membership],"Missing Membership")</f>
        <v>Gold</v>
      </c>
      <c r="F1552" s="14" t="s">
        <v>119</v>
      </c>
      <c r="G1552" s="16" t="str">
        <f>_xlfn.XLOOKUP(Sales_Transactions!$F1552,Products!$A$2:$A$151,Products!$B$2:$B$151,"missing product")</f>
        <v>Coca-Cola Coffee Combo</v>
      </c>
      <c r="H1552" s="16" t="str">
        <f>_xlfn.XLOOKUP(Sales_Transactions!$F1552,Table9[Product_ID],Table9[Category],"Missing Catogory")</f>
        <v>Beverages</v>
      </c>
      <c r="I1552" s="16" t="s">
        <v>114</v>
      </c>
      <c r="J1552" s="16" t="str">
        <f>_xlfn.XLOOKUP(Sales_Transactions!$I1552,Store!$A$2:$A$181,Store!$B$2:$B$181,"Missing Store")</f>
        <v>FreshMart Chennai Crossing</v>
      </c>
      <c r="K1552" s="16" t="str">
        <f>_xlfn.XLOOKUP(Sales_Transactions!$I1552,Store!$A$2:$A$181,Store!$D$2:$D$181,"East")</f>
        <v>South</v>
      </c>
      <c r="L1552" s="16" t="s">
        <v>115</v>
      </c>
      <c r="M1552" s="16" t="s">
        <v>6229</v>
      </c>
      <c r="N1552" s="16" t="str">
        <f>_xlfn.XLOOKUP(Sales_Transactions!$L1552,Table12[Employee_ID],Table12[Department],"Missing Department")</f>
        <v>Sales</v>
      </c>
      <c r="O1552" s="16">
        <v>7</v>
      </c>
      <c r="P1552" s="17">
        <v>161.85</v>
      </c>
      <c r="Q1552" s="16">
        <v>10</v>
      </c>
      <c r="R1552" s="17">
        <v>113.3</v>
      </c>
      <c r="S1552" s="17">
        <v>1019.65</v>
      </c>
      <c r="T1552" s="17">
        <v>811.37</v>
      </c>
      <c r="U1552" s="17">
        <v>208.28</v>
      </c>
      <c r="V1552" s="16" t="s">
        <v>68</v>
      </c>
      <c r="W1552" s="16" t="s">
        <v>24</v>
      </c>
      <c r="X1552" s="16" t="s">
        <v>25</v>
      </c>
      <c r="Y1552" s="16" t="s">
        <v>2513</v>
      </c>
      <c r="Z1552" s="16" t="s">
        <v>49</v>
      </c>
    </row>
    <row r="1553" spans="1:26" x14ac:dyDescent="0.3">
      <c r="A1553" s="10" t="s">
        <v>4102</v>
      </c>
      <c r="B1553" s="11">
        <v>46077</v>
      </c>
      <c r="C1553" s="12" t="s">
        <v>1924</v>
      </c>
      <c r="D1553" s="12" t="str">
        <f>_xlfn.XLOOKUP(Sales_Transactions!$C1553,Customer!$A$2:$A$701,Customer!$B$2:$B$701,"Missing")</f>
        <v>Deepa Sekar</v>
      </c>
      <c r="E1553" s="39" t="str">
        <f>_xlfn.XLOOKUP(Table14[[#This Row],[Customer_ID]],Table10[Customer_ID],Table10[Membership],"Missing Membership")</f>
        <v>Gold</v>
      </c>
      <c r="F1553" s="10" t="s">
        <v>610</v>
      </c>
      <c r="G1553" s="12" t="str">
        <f>_xlfn.XLOOKUP(Sales_Transactions!$F1553,Products!$A$2:$A$151,Products!$B$2:$B$151,"missing product")</f>
        <v>Himalaya Skin Care 1L</v>
      </c>
      <c r="H1553" s="12" t="str">
        <f>_xlfn.XLOOKUP(Sales_Transactions!$F1553,Table9[Product_ID],Table9[Category],"Missing Catogory")</f>
        <v>Personal Care</v>
      </c>
      <c r="I1553" s="12" t="s">
        <v>60</v>
      </c>
      <c r="J1553" s="12" t="str">
        <f>_xlfn.XLOOKUP(Sales_Transactions!$I1553,Store!$A$2:$A$181,Store!$B$2:$B$181,"Missing Store")</f>
        <v>FreshMart Tiruppur Enclave</v>
      </c>
      <c r="K1553" s="12" t="str">
        <f>_xlfn.XLOOKUP(Sales_Transactions!$I1553,Store!$A$2:$A$181,Store!$D$2:$D$181,"East")</f>
        <v>South</v>
      </c>
      <c r="L1553" s="12" t="s">
        <v>61</v>
      </c>
      <c r="M1553" s="12" t="s">
        <v>6356</v>
      </c>
      <c r="N1553" s="12" t="str">
        <f>_xlfn.XLOOKUP(Sales_Transactions!$L1553,Table12[Employee_ID],Table12[Department],"Missing Department")</f>
        <v>Sales</v>
      </c>
      <c r="O1553" s="12">
        <v>7</v>
      </c>
      <c r="P1553" s="13">
        <v>369.28</v>
      </c>
      <c r="Q1553" s="12">
        <v>0</v>
      </c>
      <c r="R1553" s="13">
        <v>0</v>
      </c>
      <c r="S1553" s="13">
        <v>2584.96</v>
      </c>
      <c r="T1553" s="13">
        <v>1754.76</v>
      </c>
      <c r="U1553" s="13">
        <v>830.2</v>
      </c>
      <c r="V1553" s="12" t="s">
        <v>68</v>
      </c>
      <c r="W1553" s="12" t="s">
        <v>24</v>
      </c>
      <c r="X1553" s="12" t="s">
        <v>33</v>
      </c>
      <c r="Y1553" s="12" t="s">
        <v>1072</v>
      </c>
      <c r="Z1553" s="12" t="s">
        <v>49</v>
      </c>
    </row>
    <row r="1554" spans="1:26" x14ac:dyDescent="0.3">
      <c r="A1554" s="14" t="s">
        <v>4104</v>
      </c>
      <c r="B1554" s="15">
        <v>45922</v>
      </c>
      <c r="C1554" s="16" t="s">
        <v>152</v>
      </c>
      <c r="D1554" s="16" t="str">
        <f>_xlfn.XLOOKUP(Sales_Transactions!$C1554,Customer!$A$2:$A$701,Customer!$B$2:$B$701,"Missing")</f>
        <v>Balamurugan Menon</v>
      </c>
      <c r="E1554" s="38" t="str">
        <f>_xlfn.XLOOKUP(Table14[[#This Row],[Customer_ID]],Table10[Customer_ID],Table10[Membership],"Missing Membership")</f>
        <v>Gold</v>
      </c>
      <c r="F1554" s="14" t="s">
        <v>137</v>
      </c>
      <c r="G1554" s="16" t="str">
        <f>_xlfn.XLOOKUP(Sales_Transactions!$F1554,Products!$A$2:$A$151,Products!$B$2:$B$151,"missing product")</f>
        <v>Sakthi Powdered Spices 250ml</v>
      </c>
      <c r="H1554" s="16" t="str">
        <f>_xlfn.XLOOKUP(Sales_Transactions!$F1554,Table9[Product_ID],Table9[Category],"Missing Catogory")</f>
        <v>Masala</v>
      </c>
      <c r="I1554" s="16" t="s">
        <v>21</v>
      </c>
      <c r="J1554" s="16" t="str">
        <f>_xlfn.XLOOKUP(Sales_Transactions!$I1554,Store!$A$2:$A$181,Store!$B$2:$B$181,"Missing Store")</f>
        <v>FreshMart Madurai Arcade</v>
      </c>
      <c r="K1554" s="16" t="str">
        <f>_xlfn.XLOOKUP(Sales_Transactions!$I1554,Store!$A$2:$A$181,Store!$D$2:$D$181,"East")</f>
        <v>South</v>
      </c>
      <c r="L1554" s="16" t="s">
        <v>2314</v>
      </c>
      <c r="M1554" s="16" t="s">
        <v>6205</v>
      </c>
      <c r="N1554" s="16" t="str">
        <f>_xlfn.XLOOKUP(Sales_Transactions!$L1554,Table12[Employee_ID],Table12[Department],"Missing Department")</f>
        <v>Inventory</v>
      </c>
      <c r="O1554" s="16">
        <v>6</v>
      </c>
      <c r="P1554" s="17">
        <v>101.17</v>
      </c>
      <c r="Q1554" s="16">
        <v>5</v>
      </c>
      <c r="R1554" s="17">
        <v>30.35</v>
      </c>
      <c r="S1554" s="17">
        <v>576.66999999999996</v>
      </c>
      <c r="T1554" s="17">
        <v>433.74</v>
      </c>
      <c r="U1554" s="17">
        <v>142.93</v>
      </c>
      <c r="V1554" s="16" t="s">
        <v>68</v>
      </c>
      <c r="W1554" s="16" t="s">
        <v>345</v>
      </c>
      <c r="X1554" s="16" t="s">
        <v>55</v>
      </c>
      <c r="Y1554" s="16" t="s">
        <v>4096</v>
      </c>
      <c r="Z1554" s="16" t="s">
        <v>49</v>
      </c>
    </row>
    <row r="1555" spans="1:26" x14ac:dyDescent="0.3">
      <c r="A1555" s="10" t="s">
        <v>4118</v>
      </c>
      <c r="B1555" s="11">
        <v>45813</v>
      </c>
      <c r="C1555" s="12" t="s">
        <v>987</v>
      </c>
      <c r="D1555" s="12" t="str">
        <f>_xlfn.XLOOKUP(Sales_Transactions!$C1555,Customer!$A$2:$A$701,Customer!$B$2:$B$701,"Missing")</f>
        <v>Yogesh Gounder</v>
      </c>
      <c r="E1555" s="39" t="str">
        <f>_xlfn.XLOOKUP(Table14[[#This Row],[Customer_ID]],Table10[Customer_ID],Table10[Membership],"Missing Membership")</f>
        <v>BRONZE</v>
      </c>
      <c r="F1555" s="10" t="s">
        <v>399</v>
      </c>
      <c r="G1555" s="12" t="str">
        <f>_xlfn.XLOOKUP(Sales_Transactions!$F1555,Products!$A$2:$A$151,Products!$B$2:$B$151,"missing product")</f>
        <v>Aavin Milk 1L</v>
      </c>
      <c r="H1555" s="12" t="str">
        <f>_xlfn.XLOOKUP(Sales_Transactions!$F1555,Table9[Product_ID],Table9[Category],"Missing Catogory")</f>
        <v>Dairy</v>
      </c>
      <c r="I1555" s="12" t="s">
        <v>2590</v>
      </c>
      <c r="J1555" s="12" t="str">
        <f>_xlfn.XLOOKUP(Sales_Transactions!$I1555,Store!$A$2:$A$181,Store!$B$2:$B$181,"Missing Store")</f>
        <v>FreshMart Surat Towers</v>
      </c>
      <c r="K1555" s="12" t="str">
        <f>_xlfn.XLOOKUP(Sales_Transactions!$I1555,Store!$A$2:$A$181,Store!$D$2:$D$181,"East")</f>
        <v>West</v>
      </c>
      <c r="L1555" s="12" t="s">
        <v>1039</v>
      </c>
      <c r="M1555" s="12" t="s">
        <v>6147</v>
      </c>
      <c r="N1555" s="12" t="str">
        <f>_xlfn.XLOOKUP(Sales_Transactions!$L1555,Table12[Employee_ID],Table12[Department],"Missing Department")</f>
        <v>Sales</v>
      </c>
      <c r="O1555" s="12">
        <v>6</v>
      </c>
      <c r="P1555" s="13">
        <v>100.88</v>
      </c>
      <c r="Q1555" s="12">
        <v>20</v>
      </c>
      <c r="R1555" s="13">
        <v>121.06</v>
      </c>
      <c r="S1555" s="13">
        <v>484.22</v>
      </c>
      <c r="T1555" s="13">
        <v>516.29999999999995</v>
      </c>
      <c r="U1555" s="13">
        <v>-32.08</v>
      </c>
      <c r="V1555" s="12" t="s">
        <v>68</v>
      </c>
      <c r="W1555" s="12" t="s">
        <v>24</v>
      </c>
      <c r="X1555" s="12" t="s">
        <v>25</v>
      </c>
      <c r="Y1555" s="12" t="s">
        <v>3500</v>
      </c>
      <c r="Z1555" s="12" t="s">
        <v>49</v>
      </c>
    </row>
    <row r="1556" spans="1:26" x14ac:dyDescent="0.3">
      <c r="A1556" s="14" t="s">
        <v>4128</v>
      </c>
      <c r="B1556" s="15">
        <v>45824</v>
      </c>
      <c r="C1556" s="16" t="s">
        <v>2111</v>
      </c>
      <c r="D1556" s="16" t="str">
        <f>_xlfn.XLOOKUP(Sales_Transactions!$C1556,Customer!$A$2:$A$701,Customer!$B$2:$B$701,"Missing")</f>
        <v>Banu Subramaniam</v>
      </c>
      <c r="E1556" s="38" t="str">
        <f>_xlfn.XLOOKUP(Table14[[#This Row],[Customer_ID]],Table10[Customer_ID],Table10[Membership],"Missing Membership")</f>
        <v>Gold</v>
      </c>
      <c r="F1556" s="14" t="s">
        <v>1030</v>
      </c>
      <c r="G1556" s="16" t="str">
        <f>_xlfn.XLOOKUP(Sales_Transactions!$F1556,Products!$A$2:$A$151,Products!$B$2:$B$151,"missing product")</f>
        <v>Dove Toothpaste 1L</v>
      </c>
      <c r="H1556" s="16" t="str">
        <f>_xlfn.XLOOKUP(Sales_Transactions!$F1556,Table9[Product_ID],Table9[Category],"Missing Catogory")</f>
        <v>Personal Care</v>
      </c>
      <c r="I1556" s="16" t="s">
        <v>85</v>
      </c>
      <c r="J1556" s="16" t="str">
        <f>_xlfn.XLOOKUP(Sales_Transactions!$I1556,Store!$A$2:$A$181,Store!$B$2:$B$181,"Missing Store")</f>
        <v>FreshMart Salem Crossing</v>
      </c>
      <c r="K1556" s="16" t="str">
        <f>_xlfn.XLOOKUP(Sales_Transactions!$I1556,Store!$A$2:$A$181,Store!$D$2:$D$181,"East")</f>
        <v>South</v>
      </c>
      <c r="L1556" s="16" t="s">
        <v>292</v>
      </c>
      <c r="M1556" s="16" t="s">
        <v>6291</v>
      </c>
      <c r="N1556" s="16" t="str">
        <f>_xlfn.XLOOKUP(Sales_Transactions!$L1556,Table12[Employee_ID],Table12[Department],"Missing Department")</f>
        <v>Sales</v>
      </c>
      <c r="O1556" s="16">
        <v>3</v>
      </c>
      <c r="P1556" s="17">
        <v>307</v>
      </c>
      <c r="Q1556" s="16">
        <v>20</v>
      </c>
      <c r="R1556" s="17">
        <v>184.2</v>
      </c>
      <c r="S1556" s="17">
        <v>736.8</v>
      </c>
      <c r="T1556" s="17">
        <v>597.48</v>
      </c>
      <c r="U1556" s="17">
        <v>139.32</v>
      </c>
      <c r="V1556" s="16" t="s">
        <v>68</v>
      </c>
      <c r="W1556" s="16" t="s">
        <v>24</v>
      </c>
      <c r="X1556" s="16" t="s">
        <v>25</v>
      </c>
      <c r="Y1556" s="16" t="s">
        <v>505</v>
      </c>
      <c r="Z1556" s="16" t="s">
        <v>49</v>
      </c>
    </row>
    <row r="1557" spans="1:26" x14ac:dyDescent="0.3">
      <c r="A1557" s="10" t="s">
        <v>4145</v>
      </c>
      <c r="B1557" s="11">
        <v>46013</v>
      </c>
      <c r="C1557" s="12" t="s">
        <v>169</v>
      </c>
      <c r="D1557" s="12" t="str">
        <f>_xlfn.XLOOKUP(Sales_Transactions!$C1557,Customer!$A$2:$A$701,Customer!$B$2:$B$701,"Missing")</f>
        <v>Kamala Iyer</v>
      </c>
      <c r="E1557" s="39" t="str">
        <f>_xlfn.XLOOKUP(Table14[[#This Row],[Customer_ID]],Table10[Customer_ID],Table10[Membership],"Missing Membership")</f>
        <v>Silver</v>
      </c>
      <c r="F1557" s="10" t="s">
        <v>158</v>
      </c>
      <c r="G1557" s="12" t="str">
        <f>_xlfn.XLOOKUP(Sales_Transactions!$F1557,Products!$A$2:$A$151,Products!$B$2:$B$151,"missing product")</f>
        <v>Daawat Basmati Rice 2kg</v>
      </c>
      <c r="H1557" s="12" t="str">
        <f>_xlfn.XLOOKUP(Sales_Transactions!$F1557,Table9[Product_ID],Table9[Category],"Missing Catogory")</f>
        <v>Rice</v>
      </c>
      <c r="I1557" s="12" t="s">
        <v>856</v>
      </c>
      <c r="J1557" s="12" t="str">
        <f>_xlfn.XLOOKUP(Sales_Transactions!$I1557,Store!$A$2:$A$181,Store!$B$2:$B$181,"Missing Store")</f>
        <v>FreshMart Madurai Market</v>
      </c>
      <c r="K1557" s="12" t="str">
        <f>_xlfn.XLOOKUP(Sales_Transactions!$I1557,Store!$A$2:$A$181,Store!$D$2:$D$181,"East")</f>
        <v>South</v>
      </c>
      <c r="L1557" s="12" t="s">
        <v>121</v>
      </c>
      <c r="M1557" s="12" t="s">
        <v>6355</v>
      </c>
      <c r="N1557" s="12" t="str">
        <f>_xlfn.XLOOKUP(Sales_Transactions!$L1557,Table12[Employee_ID],Table12[Department],"Missing Department")</f>
        <v>Store Manager</v>
      </c>
      <c r="O1557" s="12">
        <v>5</v>
      </c>
      <c r="P1557" s="13">
        <v>306.62</v>
      </c>
      <c r="Q1557" s="12">
        <v>10</v>
      </c>
      <c r="R1557" s="13">
        <v>153.31</v>
      </c>
      <c r="S1557" s="13">
        <v>1379.79</v>
      </c>
      <c r="T1557" s="13">
        <v>1299.6500000000001</v>
      </c>
      <c r="U1557" s="13">
        <v>80.14</v>
      </c>
      <c r="V1557" s="12" t="s">
        <v>68</v>
      </c>
      <c r="W1557" s="12" t="s">
        <v>24</v>
      </c>
      <c r="X1557" s="12" t="s">
        <v>25</v>
      </c>
      <c r="Y1557" s="12" t="s">
        <v>756</v>
      </c>
      <c r="Z1557" s="12" t="s">
        <v>49</v>
      </c>
    </row>
    <row r="1558" spans="1:26" x14ac:dyDescent="0.3">
      <c r="A1558" s="14" t="s">
        <v>4154</v>
      </c>
      <c r="B1558" s="15">
        <v>45830</v>
      </c>
      <c r="C1558" s="16" t="s">
        <v>1671</v>
      </c>
      <c r="D1558" s="16" t="str">
        <f>_xlfn.XLOOKUP(Sales_Transactions!$C1558,Customer!$A$2:$A$701,Customer!$B$2:$B$701,"Missing")</f>
        <v>Bhuvana Venkataraman</v>
      </c>
      <c r="E1558" s="38" t="str">
        <f>_xlfn.XLOOKUP(Table14[[#This Row],[Customer_ID]],Table10[Customer_ID],Table10[Membership],"Missing Membership")</f>
        <v>Gold</v>
      </c>
      <c r="F1558" s="14" t="s">
        <v>158</v>
      </c>
      <c r="G1558" s="16" t="str">
        <f>_xlfn.XLOOKUP(Sales_Transactions!$F1558,Products!$A$2:$A$151,Products!$B$2:$B$151,"missing product")</f>
        <v>Daawat Basmati Rice 2kg</v>
      </c>
      <c r="H1558" s="16" t="str">
        <f>_xlfn.XLOOKUP(Sales_Transactions!$F1558,Table9[Product_ID],Table9[Category],"Missing Catogory")</f>
        <v>Rice</v>
      </c>
      <c r="I1558" s="16" t="s">
        <v>950</v>
      </c>
      <c r="J1558" s="16" t="str">
        <f>_xlfn.XLOOKUP(Sales_Transactions!$I1558,Store!$A$2:$A$181,Store!$B$2:$B$181,"Missing Store")</f>
        <v>FreshMart Mysuru Square</v>
      </c>
      <c r="K1558" s="16" t="str">
        <f>_xlfn.XLOOKUP(Sales_Transactions!$I1558,Store!$A$2:$A$181,Store!$D$2:$D$181,"East")</f>
        <v>South</v>
      </c>
      <c r="L1558" s="16" t="s">
        <v>1982</v>
      </c>
      <c r="M1558" s="16" t="s">
        <v>6175</v>
      </c>
      <c r="N1558" s="16" t="str">
        <f>_xlfn.XLOOKUP(Sales_Transactions!$L1558,Table12[Employee_ID],Table12[Department],"Missing Department")</f>
        <v>Cashier</v>
      </c>
      <c r="O1558" s="16">
        <v>5</v>
      </c>
      <c r="P1558" s="17">
        <v>337.35</v>
      </c>
      <c r="Q1558" s="16">
        <v>10</v>
      </c>
      <c r="R1558" s="17">
        <v>168.68</v>
      </c>
      <c r="S1558" s="17">
        <v>1745.78</v>
      </c>
      <c r="T1558" s="17">
        <v>1299.6500000000001</v>
      </c>
      <c r="U1558" s="17">
        <v>446.13</v>
      </c>
      <c r="V1558" s="16" t="s">
        <v>68</v>
      </c>
      <c r="W1558" s="16" t="s">
        <v>24</v>
      </c>
      <c r="X1558" s="16" t="s">
        <v>25</v>
      </c>
      <c r="Y1558" s="16" t="s">
        <v>3381</v>
      </c>
      <c r="Z1558" s="16" t="s">
        <v>27</v>
      </c>
    </row>
    <row r="1559" spans="1:26" x14ac:dyDescent="0.3">
      <c r="A1559" s="10" t="s">
        <v>4161</v>
      </c>
      <c r="B1559" s="11">
        <v>45916</v>
      </c>
      <c r="C1559" s="12" t="s">
        <v>2804</v>
      </c>
      <c r="D1559" s="12" t="str">
        <f>_xlfn.XLOOKUP(Sales_Transactions!$C1559,Customer!$A$2:$A$701,Customer!$B$2:$B$701,"Missing")</f>
        <v>Madhavan Iyer</v>
      </c>
      <c r="E1559" s="39" t="str">
        <f>_xlfn.XLOOKUP(Table14[[#This Row],[Customer_ID]],Table10[Customer_ID],Table10[Membership],"Missing Membership")</f>
        <v>Silver</v>
      </c>
      <c r="F1559" s="10" t="s">
        <v>59</v>
      </c>
      <c r="G1559" s="12" t="str">
        <f>_xlfn.XLOOKUP(Sales_Transactions!$F1559,Products!$A$2:$A$151,Products!$B$2:$B$151,"missing product")</f>
        <v>Nescafe Coffee Pack</v>
      </c>
      <c r="H1559" s="12" t="str">
        <f>_xlfn.XLOOKUP(Sales_Transactions!$F1559,Table9[Product_ID],Table9[Category],"Missing Catogory")</f>
        <v>Beverages</v>
      </c>
      <c r="I1559" s="12" t="s">
        <v>611</v>
      </c>
      <c r="J1559" s="12" t="str">
        <f>_xlfn.XLOOKUP(Sales_Transactions!$I1559,Store!$A$2:$A$181,Store!$B$2:$B$181,"Missing Store")</f>
        <v>FreshMart Coimbatore Circle</v>
      </c>
      <c r="K1559" s="12" t="str">
        <f>_xlfn.XLOOKUP(Sales_Transactions!$I1559,Store!$A$2:$A$181,Store!$D$2:$D$181,"East")</f>
        <v>South</v>
      </c>
      <c r="L1559" s="12" t="s">
        <v>612</v>
      </c>
      <c r="M1559" s="12" t="s">
        <v>6282</v>
      </c>
      <c r="N1559" s="12" t="str">
        <f>_xlfn.XLOOKUP(Sales_Transactions!$L1559,Table12[Employee_ID],Table12[Department],"Missing Department")</f>
        <v>Store Manager</v>
      </c>
      <c r="O1559" s="12">
        <v>2</v>
      </c>
      <c r="P1559" s="13">
        <v>342.46</v>
      </c>
      <c r="Q1559" s="12">
        <v>20</v>
      </c>
      <c r="R1559" s="13">
        <v>136.97999999999999</v>
      </c>
      <c r="S1559" s="13">
        <v>547.94000000000005</v>
      </c>
      <c r="T1559" s="13">
        <v>543.55999999999995</v>
      </c>
      <c r="U1559" s="13">
        <v>4.38</v>
      </c>
      <c r="V1559" s="12" t="s">
        <v>68</v>
      </c>
      <c r="W1559" s="12" t="s">
        <v>24</v>
      </c>
      <c r="X1559" s="12" t="s">
        <v>25</v>
      </c>
      <c r="Y1559" s="12" t="s">
        <v>138</v>
      </c>
      <c r="Z1559" s="12" t="s">
        <v>49</v>
      </c>
    </row>
    <row r="1560" spans="1:26" x14ac:dyDescent="0.3">
      <c r="A1560" s="14" t="s">
        <v>4165</v>
      </c>
      <c r="B1560" s="15">
        <v>45935</v>
      </c>
      <c r="C1560" s="16" t="s">
        <v>1884</v>
      </c>
      <c r="D1560" s="16" t="str">
        <f>_xlfn.XLOOKUP(Sales_Transactions!$C1560,Customer!$A$2:$A$701,Customer!$B$2:$B$701,"Missing")</f>
        <v>Revathi Gounder</v>
      </c>
      <c r="E1560" s="38" t="str">
        <f>_xlfn.XLOOKUP(Table14[[#This Row],[Customer_ID]],Table10[Customer_ID],Table10[Membership],"Missing Membership")</f>
        <v>Bronze</v>
      </c>
      <c r="F1560" s="14" t="s">
        <v>538</v>
      </c>
      <c r="G1560" s="16" t="str">
        <f>_xlfn.XLOOKUP(Sales_Transactions!$F1560,Products!$A$2:$A$151,Products!$B$2:$B$151,"missing product")</f>
        <v>Aachi Ponni Rice 2kg</v>
      </c>
      <c r="H1560" s="16" t="str">
        <f>_xlfn.XLOOKUP(Sales_Transactions!$F1560,Table9[Product_ID],Table9[Category],"Missing Catogory")</f>
        <v>Rice</v>
      </c>
      <c r="I1560" s="16" t="s">
        <v>142</v>
      </c>
      <c r="J1560" s="16" t="str">
        <f>_xlfn.XLOOKUP(Sales_Transactions!$I1560,Store!$A$2:$A$181,Store!$B$2:$B$181,"Missing Store")</f>
        <v>FreshMart Coimbatore Heights</v>
      </c>
      <c r="K1560" s="16" t="str">
        <f>_xlfn.XLOOKUP(Sales_Transactions!$I1560,Store!$A$2:$A$181,Store!$D$2:$D$181,"East")</f>
        <v>South</v>
      </c>
      <c r="L1560" s="16" t="s">
        <v>143</v>
      </c>
      <c r="M1560" s="16" t="s">
        <v>6243</v>
      </c>
      <c r="N1560" s="16" t="str">
        <f>_xlfn.XLOOKUP(Sales_Transactions!$L1560,Table12[Employee_ID],Table12[Department],"Missing Department")</f>
        <v>Sales</v>
      </c>
      <c r="O1560" s="16">
        <v>4</v>
      </c>
      <c r="P1560" s="17">
        <v>251.73</v>
      </c>
      <c r="Q1560" s="16">
        <v>10</v>
      </c>
      <c r="R1560" s="17">
        <v>100.69</v>
      </c>
      <c r="S1560" s="17">
        <v>1042.1600000000001</v>
      </c>
      <c r="T1560" s="17">
        <v>842.08</v>
      </c>
      <c r="U1560" s="17">
        <v>200.08</v>
      </c>
      <c r="V1560" s="16" t="s">
        <v>68</v>
      </c>
      <c r="W1560" s="16" t="s">
        <v>24</v>
      </c>
      <c r="X1560" s="16" t="s">
        <v>25</v>
      </c>
      <c r="Y1560" s="16" t="s">
        <v>2432</v>
      </c>
      <c r="Z1560" s="16" t="s">
        <v>27</v>
      </c>
    </row>
    <row r="1561" spans="1:26" x14ac:dyDescent="0.3">
      <c r="A1561" s="10" t="s">
        <v>4178</v>
      </c>
      <c r="B1561" s="11">
        <v>45903</v>
      </c>
      <c r="C1561" s="12" t="s">
        <v>307</v>
      </c>
      <c r="D1561" s="12" t="str">
        <f>_xlfn.XLOOKUP(Sales_Transactions!$C1561,Customer!$A$2:$A$701,Customer!$B$2:$B$701,"Missing")</f>
        <v>Lalitha Nathan</v>
      </c>
      <c r="E1561" s="39" t="str">
        <f>_xlfn.XLOOKUP(Table14[[#This Row],[Customer_ID]],Table10[Customer_ID],Table10[Membership],"Missing Membership")</f>
        <v>Gold</v>
      </c>
      <c r="F1561" s="10" t="s">
        <v>147</v>
      </c>
      <c r="G1561" s="12" t="str">
        <f>_xlfn.XLOOKUP(Sales_Transactions!$F1561,Products!$A$2:$A$151,Products!$B$2:$B$151,"missing product")</f>
        <v>Pepsi Tea 200g</v>
      </c>
      <c r="H1561" s="12" t="str">
        <f>_xlfn.XLOOKUP(Sales_Transactions!$F1561,Table9[Product_ID],Table9[Category],"Missing Catogory")</f>
        <v>Beverages</v>
      </c>
      <c r="I1561" s="12" t="s">
        <v>327</v>
      </c>
      <c r="J1561" s="12" t="str">
        <f>_xlfn.XLOOKUP(Sales_Transactions!$I1561,Store!$A$2:$A$181,Store!$B$2:$B$181,"Missing Store")</f>
        <v>FreshMart Chennai Gardens</v>
      </c>
      <c r="K1561" s="12" t="str">
        <f>_xlfn.XLOOKUP(Sales_Transactions!$I1561,Store!$A$2:$A$181,Store!$D$2:$D$181,"East")</f>
        <v>South</v>
      </c>
      <c r="L1561" s="12" t="s">
        <v>891</v>
      </c>
      <c r="M1561" s="12" t="s">
        <v>6404</v>
      </c>
      <c r="N1561" s="12" t="str">
        <f>_xlfn.XLOOKUP(Sales_Transactions!$L1561,Table12[Employee_ID],Table12[Department],"Missing Department")</f>
        <v>Billing</v>
      </c>
      <c r="O1561" s="12">
        <v>4</v>
      </c>
      <c r="P1561" s="13">
        <v>334.24</v>
      </c>
      <c r="Q1561" s="12">
        <v>20</v>
      </c>
      <c r="R1561" s="13">
        <v>267.39</v>
      </c>
      <c r="S1561" s="13">
        <v>1069.57</v>
      </c>
      <c r="T1561" s="13">
        <v>1044.8800000000001</v>
      </c>
      <c r="U1561" s="13">
        <v>24.69</v>
      </c>
      <c r="V1561" s="12" t="s">
        <v>68</v>
      </c>
      <c r="W1561" s="12" t="s">
        <v>24</v>
      </c>
      <c r="X1561" s="12" t="s">
        <v>25</v>
      </c>
      <c r="Y1561" s="12" t="s">
        <v>2082</v>
      </c>
      <c r="Z1561" s="12" t="s">
        <v>49</v>
      </c>
    </row>
    <row r="1562" spans="1:26" x14ac:dyDescent="0.3">
      <c r="A1562" s="14" t="s">
        <v>4181</v>
      </c>
      <c r="B1562" s="15">
        <v>45748</v>
      </c>
      <c r="C1562" s="16" t="s">
        <v>537</v>
      </c>
      <c r="D1562" s="16" t="str">
        <f>_xlfn.XLOOKUP(Sales_Transactions!$C1562,Customer!$A$2:$A$701,Customer!$B$2:$B$701,"Missing")</f>
        <v>Deepa Kumar</v>
      </c>
      <c r="E1562" s="38" t="str">
        <f>_xlfn.XLOOKUP(Table14[[#This Row],[Customer_ID]],Table10[Customer_ID],Table10[Membership],"Missing Membership")</f>
        <v>Gold</v>
      </c>
      <c r="F1562" s="14" t="s">
        <v>1149</v>
      </c>
      <c r="G1562" s="16" t="str">
        <f>_xlfn.XLOOKUP(Sales_Transactions!$F1562,Products!$A$2:$A$151,Products!$B$2:$B$151,"missing product")</f>
        <v>Patanjali Shampoo 1kg</v>
      </c>
      <c r="H1562" s="16" t="str">
        <f>_xlfn.XLOOKUP(Sales_Transactions!$F1562,Table9[Product_ID],Table9[Category],"Missing Catogory")</f>
        <v>Personal Care</v>
      </c>
      <c r="I1562" s="16" t="s">
        <v>703</v>
      </c>
      <c r="J1562" s="16" t="str">
        <f>_xlfn.XLOOKUP(Sales_Transactions!$I1562,Store!$A$2:$A$181,Store!$B$2:$B$181,"Missing Store")</f>
        <v>FreshMart Bengaluru Nagar</v>
      </c>
      <c r="K1562" s="16" t="str">
        <f>_xlfn.XLOOKUP(Sales_Transactions!$I1562,Store!$A$2:$A$181,Store!$D$2:$D$181,"East")</f>
        <v>South</v>
      </c>
      <c r="L1562" s="16" t="s">
        <v>1653</v>
      </c>
      <c r="M1562" s="16" t="s">
        <v>6034</v>
      </c>
      <c r="N1562" s="16" t="str">
        <f>_xlfn.XLOOKUP(Sales_Transactions!$L1562,Table12[Employee_ID],Table12[Department],"Missing Department")</f>
        <v>Cashier</v>
      </c>
      <c r="O1562" s="16">
        <v>6</v>
      </c>
      <c r="P1562" s="17">
        <v>479.54</v>
      </c>
      <c r="Q1562" s="16">
        <v>0</v>
      </c>
      <c r="R1562" s="17">
        <v>0</v>
      </c>
      <c r="S1562" s="17">
        <v>2877.24</v>
      </c>
      <c r="T1562" s="17">
        <v>2020.8</v>
      </c>
      <c r="U1562" s="17">
        <v>856.44</v>
      </c>
      <c r="V1562" s="16" t="s">
        <v>68</v>
      </c>
      <c r="W1562" s="16" t="s">
        <v>24</v>
      </c>
      <c r="X1562" s="16" t="s">
        <v>25</v>
      </c>
      <c r="Y1562" s="16" t="s">
        <v>1968</v>
      </c>
      <c r="Z1562" s="16" t="s">
        <v>49</v>
      </c>
    </row>
    <row r="1563" spans="1:26" x14ac:dyDescent="0.3">
      <c r="A1563" s="10" t="s">
        <v>4192</v>
      </c>
      <c r="B1563" s="11">
        <v>45825</v>
      </c>
      <c r="C1563" s="12" t="s">
        <v>553</v>
      </c>
      <c r="D1563" s="12" t="str">
        <f>_xlfn.XLOOKUP(Sales_Transactions!$C1563,Customer!$A$2:$A$701,Customer!$B$2:$B$701,"Missing")</f>
        <v>Yogesh Raj</v>
      </c>
      <c r="E1563" s="39" t="str">
        <f>_xlfn.XLOOKUP(Table14[[#This Row],[Customer_ID]],Table10[Customer_ID],Table10[Membership],"Missing Membership")</f>
        <v>Silver</v>
      </c>
      <c r="F1563" s="10" t="s">
        <v>95</v>
      </c>
      <c r="G1563" s="12" t="str">
        <f>_xlfn.XLOOKUP(Sales_Transactions!$F1563,Products!$A$2:$A$151,Products!$B$2:$B$151,"missing product")</f>
        <v>Lizol Dishwash 200g</v>
      </c>
      <c r="H1563" s="12" t="str">
        <f>_xlfn.XLOOKUP(Sales_Transactions!$F1563,Table9[Product_ID],Table9[Category],"Missing Catogory")</f>
        <v>Cleaning</v>
      </c>
      <c r="I1563" s="12" t="s">
        <v>968</v>
      </c>
      <c r="J1563" s="12" t="str">
        <f>_xlfn.XLOOKUP(Sales_Transactions!$I1563,Store!$A$2:$A$181,Store!$B$2:$B$181,"Missing Store")</f>
        <v>FreshMart Kanpur Gardens</v>
      </c>
      <c r="K1563" s="12" t="str">
        <f>_xlfn.XLOOKUP(Sales_Transactions!$I1563,Store!$A$2:$A$181,Store!$D$2:$D$181,"East")</f>
        <v>North</v>
      </c>
      <c r="L1563" s="12" t="s">
        <v>1736</v>
      </c>
      <c r="M1563" s="12" t="s">
        <v>6342</v>
      </c>
      <c r="N1563" s="12" t="str">
        <f>_xlfn.XLOOKUP(Sales_Transactions!$L1563,Table12[Employee_ID],Table12[Department],"Missing Department")</f>
        <v>HR</v>
      </c>
      <c r="O1563" s="12">
        <v>2</v>
      </c>
      <c r="P1563" s="13">
        <v>522.78</v>
      </c>
      <c r="Q1563" s="12">
        <v>15</v>
      </c>
      <c r="R1563" s="13">
        <v>156.83000000000001</v>
      </c>
      <c r="S1563" s="13">
        <v>888.73</v>
      </c>
      <c r="T1563" s="13">
        <v>791.74</v>
      </c>
      <c r="U1563" s="13">
        <v>96.99</v>
      </c>
      <c r="V1563" s="12" t="s">
        <v>68</v>
      </c>
      <c r="W1563" s="12" t="s">
        <v>24</v>
      </c>
      <c r="X1563" s="12" t="s">
        <v>25</v>
      </c>
      <c r="Y1563" s="12" t="s">
        <v>1335</v>
      </c>
      <c r="Z1563" s="12" t="s">
        <v>49</v>
      </c>
    </row>
    <row r="1564" spans="1:26" x14ac:dyDescent="0.3">
      <c r="A1564" s="14" t="s">
        <v>4197</v>
      </c>
      <c r="B1564" s="15">
        <v>45748</v>
      </c>
      <c r="C1564" s="16" t="s">
        <v>383</v>
      </c>
      <c r="D1564" s="16" t="str">
        <f>_xlfn.XLOOKUP(Sales_Transactions!$C1564,Customer!$A$2:$A$701,Customer!$B$2:$B$701,"Missing")</f>
        <v>Udhay Varma</v>
      </c>
      <c r="E1564" s="38" t="str">
        <f>_xlfn.XLOOKUP(Table14[[#This Row],[Customer_ID]],Table10[Customer_ID],Table10[Membership],"Missing Membership")</f>
        <v>Gold</v>
      </c>
      <c r="F1564" s="14" t="s">
        <v>431</v>
      </c>
      <c r="G1564" s="16" t="str">
        <f>_xlfn.XLOOKUP(Sales_Transactions!$F1564,Products!$A$2:$A$151,Products!$B$2:$B$151,"missing product")</f>
        <v>Organic Fresh Fresh Fruits 500g</v>
      </c>
      <c r="H1564" s="16" t="str">
        <f>_xlfn.XLOOKUP(Sales_Transactions!$F1564,Table9[Product_ID],Table9[Category],"Missing Catogory")</f>
        <v>Fruits</v>
      </c>
      <c r="I1564" s="16" t="s">
        <v>1402</v>
      </c>
      <c r="J1564" s="16" t="str">
        <f>_xlfn.XLOOKUP(Sales_Transactions!$I1564,Store!$A$2:$A$181,Store!$B$2:$B$181,"Missing Store")</f>
        <v>FreshMart Surat Hub</v>
      </c>
      <c r="K1564" s="16" t="str">
        <f>_xlfn.XLOOKUP(Sales_Transactions!$I1564,Store!$A$2:$A$181,Store!$D$2:$D$181,"East")</f>
        <v>West</v>
      </c>
      <c r="L1564" s="16" t="s">
        <v>1877</v>
      </c>
      <c r="M1564" s="16" t="s">
        <v>6190</v>
      </c>
      <c r="N1564" s="16" t="str">
        <f>_xlfn.XLOOKUP(Sales_Transactions!$L1564,Table12[Employee_ID],Table12[Department],"Missing Department")</f>
        <v>Sales</v>
      </c>
      <c r="O1564" s="16">
        <v>5</v>
      </c>
      <c r="P1564" s="17">
        <v>326.66000000000003</v>
      </c>
      <c r="Q1564" s="16">
        <v>10</v>
      </c>
      <c r="R1564" s="17">
        <v>163.33000000000001</v>
      </c>
      <c r="S1564" s="17">
        <v>1469.97</v>
      </c>
      <c r="T1564" s="17">
        <v>1257.0999999999999</v>
      </c>
      <c r="U1564" s="17">
        <v>212.87</v>
      </c>
      <c r="V1564" s="16" t="s">
        <v>68</v>
      </c>
      <c r="W1564" s="16" t="s">
        <v>24</v>
      </c>
      <c r="X1564" s="16" t="s">
        <v>25</v>
      </c>
      <c r="Y1564" s="16" t="s">
        <v>1007</v>
      </c>
      <c r="Z1564" s="16" t="s">
        <v>49</v>
      </c>
    </row>
    <row r="1565" spans="1:26" x14ac:dyDescent="0.3">
      <c r="A1565" s="10" t="s">
        <v>4217</v>
      </c>
      <c r="B1565" s="11">
        <v>46086</v>
      </c>
      <c r="C1565" s="12" t="s">
        <v>2219</v>
      </c>
      <c r="D1565" s="12" t="str">
        <f>_xlfn.XLOOKUP(Sales_Transactions!$C1565,Customer!$A$2:$A$701,Customer!$B$2:$B$701,"Missing")</f>
        <v>Venkat Chettiar</v>
      </c>
      <c r="E1565" s="39" t="str">
        <f>_xlfn.XLOOKUP(Table14[[#This Row],[Customer_ID]],Table10[Customer_ID],Table10[Membership],"Missing Membership")</f>
        <v>Silver</v>
      </c>
      <c r="F1565" s="10" t="s">
        <v>565</v>
      </c>
      <c r="G1565" s="12" t="str">
        <f>_xlfn.XLOOKUP(Sales_Transactions!$F1565,Products!$A$2:$A$151,Products!$B$2:$B$151,"missing product")</f>
        <v>Lays Namkeen 200g</v>
      </c>
      <c r="H1565" s="12" t="str">
        <f>_xlfn.XLOOKUP(Sales_Transactions!$F1565,Table9[Product_ID],Table9[Category],"Missing Catogory")</f>
        <v>Snacks</v>
      </c>
      <c r="I1565" s="12" t="s">
        <v>1346</v>
      </c>
      <c r="J1565" s="12" t="str">
        <f>_xlfn.XLOOKUP(Sales_Transactions!$I1565,Store!$A$2:$A$181,Store!$B$2:$B$181,"Missing Store")</f>
        <v>FreshMart Chennai Central</v>
      </c>
      <c r="K1565" s="12" t="str">
        <f>_xlfn.XLOOKUP(Sales_Transactions!$I1565,Store!$A$2:$A$181,Store!$D$2:$D$181,"East")</f>
        <v>South</v>
      </c>
      <c r="L1565" s="12" t="s">
        <v>1312</v>
      </c>
      <c r="M1565" s="12" t="s">
        <v>6249</v>
      </c>
      <c r="N1565" s="12" t="str">
        <f>_xlfn.XLOOKUP(Sales_Transactions!$L1565,Table12[Employee_ID],Table12[Department],"Missing Department")</f>
        <v>Operations</v>
      </c>
      <c r="O1565" s="12">
        <v>4</v>
      </c>
      <c r="P1565" s="13">
        <v>328.59</v>
      </c>
      <c r="Q1565" s="12">
        <v>0</v>
      </c>
      <c r="R1565" s="13">
        <v>0</v>
      </c>
      <c r="S1565" s="13">
        <v>1314.36</v>
      </c>
      <c r="T1565" s="13">
        <v>1021.96</v>
      </c>
      <c r="U1565" s="13">
        <v>292.39999999999998</v>
      </c>
      <c r="V1565" s="12" t="s">
        <v>68</v>
      </c>
      <c r="W1565" s="12" t="s">
        <v>345</v>
      </c>
      <c r="X1565" s="12" t="s">
        <v>25</v>
      </c>
      <c r="Y1565" s="12" t="s">
        <v>2449</v>
      </c>
      <c r="Z1565" s="12" t="s">
        <v>49</v>
      </c>
    </row>
    <row r="1566" spans="1:26" x14ac:dyDescent="0.3">
      <c r="A1566" s="14" t="s">
        <v>4219</v>
      </c>
      <c r="B1566" s="15">
        <v>45760</v>
      </c>
      <c r="C1566" s="16" t="s">
        <v>2691</v>
      </c>
      <c r="D1566" s="16" t="str">
        <f>_xlfn.XLOOKUP(Sales_Transactions!$C1566,Customer!$A$2:$A$701,Customer!$B$2:$B$701,"Missing")</f>
        <v>Elango Raj</v>
      </c>
      <c r="E1566" s="38" t="str">
        <f>_xlfn.XLOOKUP(Table14[[#This Row],[Customer_ID]],Table10[Customer_ID],Table10[Membership],"Missing Membership")</f>
        <v>Silver</v>
      </c>
      <c r="F1566" s="14" t="s">
        <v>453</v>
      </c>
      <c r="G1566" s="16" t="str">
        <f>_xlfn.XLOOKUP(Sales_Transactions!$F1566,Products!$A$2:$A$151,Products!$B$2:$B$151,"missing product")</f>
        <v>Local Farm Fresh Vegetables 250ml v2</v>
      </c>
      <c r="H1566" s="16" t="str">
        <f>_xlfn.XLOOKUP(Sales_Transactions!$F1566,Table9[Product_ID],Table9[Category],"Missing Catogory")</f>
        <v>Vegetables</v>
      </c>
      <c r="I1566" s="16" t="s">
        <v>638</v>
      </c>
      <c r="J1566" s="16" t="str">
        <f>_xlfn.XLOOKUP(Sales_Transactions!$I1566,Store!$A$2:$A$181,Store!$B$2:$B$181,"Missing Store")</f>
        <v>FreshMart Erode Crossing</v>
      </c>
      <c r="K1566" s="16" t="str">
        <f>_xlfn.XLOOKUP(Sales_Transactions!$I1566,Store!$A$2:$A$181,Store!$D$2:$D$181,"East")</f>
        <v>South</v>
      </c>
      <c r="L1566" s="16" t="s">
        <v>4220</v>
      </c>
      <c r="M1566" s="16" t="s">
        <v>6349</v>
      </c>
      <c r="N1566" s="16" t="str">
        <f>_xlfn.XLOOKUP(Sales_Transactions!$L1566,Table12[Employee_ID],Table12[Department],"Missing Department")</f>
        <v>Sales</v>
      </c>
      <c r="O1566" s="16">
        <v>3</v>
      </c>
      <c r="P1566" s="17">
        <v>365.92</v>
      </c>
      <c r="Q1566" s="16">
        <v>0</v>
      </c>
      <c r="R1566" s="17">
        <v>0</v>
      </c>
      <c r="S1566" s="17">
        <v>1262.42</v>
      </c>
      <c r="T1566" s="17">
        <v>931.14</v>
      </c>
      <c r="U1566" s="17">
        <v>331.28</v>
      </c>
      <c r="V1566" s="16" t="s">
        <v>68</v>
      </c>
      <c r="W1566" s="16" t="s">
        <v>24</v>
      </c>
      <c r="X1566" s="16" t="s">
        <v>25</v>
      </c>
      <c r="Y1566" s="16" t="s">
        <v>4221</v>
      </c>
      <c r="Z1566" s="16" t="s">
        <v>27</v>
      </c>
    </row>
    <row r="1567" spans="1:26" x14ac:dyDescent="0.3">
      <c r="A1567" s="10" t="s">
        <v>4223</v>
      </c>
      <c r="B1567" s="11">
        <v>46072</v>
      </c>
      <c r="C1567" s="12" t="s">
        <v>2313</v>
      </c>
      <c r="D1567" s="12" t="str">
        <f>_xlfn.XLOOKUP(Sales_Transactions!$C1567,Customer!$A$2:$A$701,Customer!$B$2:$B$701,"Missing")</f>
        <v>Pandi Gupta</v>
      </c>
      <c r="E1567" s="39" t="str">
        <f>_xlfn.XLOOKUP(Table14[[#This Row],[Customer_ID]],Table10[Customer_ID],Table10[Membership],"Missing Membership")</f>
        <v>Silver</v>
      </c>
      <c r="F1567" s="10" t="s">
        <v>377</v>
      </c>
      <c r="G1567" s="12" t="str">
        <f>_xlfn.XLOOKUP(Sales_Transactions!$F1567,Products!$A$2:$A$151,Products!$B$2:$B$151,"missing product")</f>
        <v>Eveready Batteries Combo</v>
      </c>
      <c r="H1567" s="12" t="str">
        <f>_xlfn.XLOOKUP(Sales_Transactions!$F1567,Table9[Product_ID],Table9[Category],"Missing Catogory")</f>
        <v>Household</v>
      </c>
      <c r="I1567" s="12" t="s">
        <v>1232</v>
      </c>
      <c r="J1567" s="12" t="str">
        <f>_xlfn.XLOOKUP(Sales_Transactions!$I1567,Store!$A$2:$A$181,Store!$B$2:$B$181,"Missing Store")</f>
        <v>FreshMart Tiruppur Towers</v>
      </c>
      <c r="K1567" s="12" t="str">
        <f>_xlfn.XLOOKUP(Sales_Transactions!$I1567,Store!$A$2:$A$181,Store!$D$2:$D$181,"East")</f>
        <v>South</v>
      </c>
      <c r="L1567" s="12" t="s">
        <v>928</v>
      </c>
      <c r="M1567" s="12" t="s">
        <v>6368</v>
      </c>
      <c r="N1567" s="12" t="str">
        <f>_xlfn.XLOOKUP(Sales_Transactions!$L1567,Table12[Employee_ID],Table12[Department],"Missing Department")</f>
        <v>Billing</v>
      </c>
      <c r="O1567" s="12">
        <v>2</v>
      </c>
      <c r="P1567" s="13">
        <v>53.39</v>
      </c>
      <c r="Q1567" s="12">
        <v>15</v>
      </c>
      <c r="R1567" s="13">
        <v>16.02</v>
      </c>
      <c r="S1567" s="13">
        <v>90.76</v>
      </c>
      <c r="T1567" s="13">
        <v>86.02</v>
      </c>
      <c r="U1567" s="13">
        <v>4.74</v>
      </c>
      <c r="V1567" s="12" t="s">
        <v>68</v>
      </c>
      <c r="W1567" s="12" t="s">
        <v>24</v>
      </c>
      <c r="X1567" s="12" t="s">
        <v>33</v>
      </c>
      <c r="Y1567" s="12" t="s">
        <v>2213</v>
      </c>
      <c r="Z1567" s="12" t="s">
        <v>49</v>
      </c>
    </row>
    <row r="1568" spans="1:26" x14ac:dyDescent="0.3">
      <c r="A1568" s="14" t="s">
        <v>4225</v>
      </c>
      <c r="B1568" s="15">
        <v>46011</v>
      </c>
      <c r="C1568" s="16" t="s">
        <v>1603</v>
      </c>
      <c r="D1568" s="16" t="str">
        <f>_xlfn.XLOOKUP(Sales_Transactions!$C1568,Customer!$A$2:$A$701,Customer!$B$2:$B$701,"Missing")</f>
        <v>Revathi Pillai</v>
      </c>
      <c r="E1568" s="38" t="str">
        <f>_xlfn.XLOOKUP(Table14[[#This Row],[Customer_ID]],Table10[Customer_ID],Table10[Membership],"Missing Membership")</f>
        <v>Silver</v>
      </c>
      <c r="F1568" s="14" t="s">
        <v>453</v>
      </c>
      <c r="G1568" s="16" t="str">
        <f>_xlfn.XLOOKUP(Sales_Transactions!$F1568,Products!$A$2:$A$151,Products!$B$2:$B$151,"missing product")</f>
        <v>Local Farm Fresh Vegetables 250ml v2</v>
      </c>
      <c r="H1568" s="16" t="str">
        <f>_xlfn.XLOOKUP(Sales_Transactions!$F1568,Table9[Product_ID],Table9[Category],"Missing Catogory")</f>
        <v>Vegetables</v>
      </c>
      <c r="I1568" s="16" t="s">
        <v>350</v>
      </c>
      <c r="J1568" s="16" t="str">
        <f>_xlfn.XLOOKUP(Sales_Transactions!$I1568,Store!$A$2:$A$181,Store!$B$2:$B$181,"Missing Store")</f>
        <v>FreshMart Tiruppur Square</v>
      </c>
      <c r="K1568" s="16" t="str">
        <f>_xlfn.XLOOKUP(Sales_Transactions!$I1568,Store!$A$2:$A$181,Store!$D$2:$D$181,"East")</f>
        <v>South</v>
      </c>
      <c r="L1568" s="16" t="s">
        <v>351</v>
      </c>
      <c r="M1568" s="16" t="s">
        <v>5297</v>
      </c>
      <c r="N1568" s="16" t="str">
        <f>_xlfn.XLOOKUP(Sales_Transactions!$L1568,Table12[Employee_ID],Table12[Department],"Missing Department")</f>
        <v>Inventory</v>
      </c>
      <c r="O1568" s="16">
        <v>5</v>
      </c>
      <c r="P1568" s="17">
        <v>365.92</v>
      </c>
      <c r="Q1568" s="16">
        <v>15</v>
      </c>
      <c r="R1568" s="17">
        <v>274.44</v>
      </c>
      <c r="S1568" s="17">
        <v>1788.43</v>
      </c>
      <c r="T1568" s="17">
        <v>1551.9</v>
      </c>
      <c r="U1568" s="17">
        <v>236.53</v>
      </c>
      <c r="V1568" s="16" t="s">
        <v>68</v>
      </c>
      <c r="W1568" s="16" t="s">
        <v>24</v>
      </c>
      <c r="X1568" s="16" t="s">
        <v>55</v>
      </c>
      <c r="Y1568" s="16" t="s">
        <v>3615</v>
      </c>
      <c r="Z1568" s="16" t="s">
        <v>27</v>
      </c>
    </row>
    <row r="1569" spans="1:26" x14ac:dyDescent="0.3">
      <c r="A1569" s="10" t="s">
        <v>4233</v>
      </c>
      <c r="B1569" s="11">
        <v>45798</v>
      </c>
      <c r="C1569" s="12" t="s">
        <v>1069</v>
      </c>
      <c r="D1569" s="12" t="str">
        <f>_xlfn.XLOOKUP(Sales_Transactions!$C1569,Customer!$A$2:$A$701,Customer!$B$2:$B$701,"Missing")</f>
        <v>Vasanthi Chandran</v>
      </c>
      <c r="E1569" s="39" t="str">
        <f>_xlfn.XLOOKUP(Table14[[#This Row],[Customer_ID]],Table10[Customer_ID],Table10[Membership],"Missing Membership")</f>
        <v>Gold</v>
      </c>
      <c r="F1569" s="10" t="s">
        <v>371</v>
      </c>
      <c r="G1569" s="12" t="str">
        <f>_xlfn.XLOOKUP(Sales_Transactions!$F1569,Products!$A$2:$A$151,Products!$B$2:$B$151,"missing product")</f>
        <v>Tata Tea Soft Drinks 500g</v>
      </c>
      <c r="H1569" s="12" t="str">
        <f>_xlfn.XLOOKUP(Sales_Transactions!$F1569,Table9[Product_ID],Table9[Category],"Missing Catogory")</f>
        <v>Beverages</v>
      </c>
      <c r="I1569" s="12" t="s">
        <v>96</v>
      </c>
      <c r="J1569" s="12" t="str">
        <f>_xlfn.XLOOKUP(Sales_Transactions!$I1569,Store!$A$2:$A$181,Store!$B$2:$B$181,"Missing Store")</f>
        <v>FreshMart Delhi Crossing</v>
      </c>
      <c r="K1569" s="12" t="str">
        <f>_xlfn.XLOOKUP(Sales_Transactions!$I1569,Store!$A$2:$A$181,Store!$D$2:$D$181,"East")</f>
        <v>North</v>
      </c>
      <c r="L1569" s="12" t="s">
        <v>239</v>
      </c>
      <c r="M1569" s="12" t="s">
        <v>6235</v>
      </c>
      <c r="N1569" s="12" t="str">
        <f>_xlfn.XLOOKUP(Sales_Transactions!$L1569,Table12[Employee_ID],Table12[Department],"Missing Department")</f>
        <v>Sales</v>
      </c>
      <c r="O1569" s="12">
        <v>5</v>
      </c>
      <c r="P1569" s="13">
        <v>433.97</v>
      </c>
      <c r="Q1569" s="12">
        <v>10</v>
      </c>
      <c r="R1569" s="13">
        <v>216.99</v>
      </c>
      <c r="S1569" s="13">
        <v>1952.86</v>
      </c>
      <c r="T1569" s="13">
        <v>1549.9</v>
      </c>
      <c r="U1569" s="13">
        <v>402.96</v>
      </c>
      <c r="V1569" s="12" t="s">
        <v>68</v>
      </c>
      <c r="W1569" s="12" t="s">
        <v>24</v>
      </c>
      <c r="X1569" s="12" t="s">
        <v>25</v>
      </c>
      <c r="Y1569" s="12" t="s">
        <v>1438</v>
      </c>
      <c r="Z1569" s="12" t="s">
        <v>49</v>
      </c>
    </row>
    <row r="1570" spans="1:26" x14ac:dyDescent="0.3">
      <c r="A1570" s="14" t="s">
        <v>4242</v>
      </c>
      <c r="B1570" s="15">
        <v>45976</v>
      </c>
      <c r="C1570" s="16" t="s">
        <v>763</v>
      </c>
      <c r="D1570" s="16" t="str">
        <f>_xlfn.XLOOKUP(Sales_Transactions!$C1570,Customer!$A$2:$A$701,Customer!$B$2:$B$701,"Missing")</f>
        <v>Deepa Nathan</v>
      </c>
      <c r="E1570" s="38" t="str">
        <f>_xlfn.XLOOKUP(Table14[[#This Row],[Customer_ID]],Table10[Customer_ID],Table10[Membership],"Missing Membership")</f>
        <v>Gold</v>
      </c>
      <c r="F1570" s="14" t="s">
        <v>2131</v>
      </c>
      <c r="G1570" s="16" t="str">
        <f>_xlfn.XLOOKUP(Sales_Transactions!$F1570,Products!$A$2:$A$151,Products!$B$2:$B$151,"missing product")</f>
        <v>McCain Ice Cream 2kg</v>
      </c>
      <c r="H1570" s="16" t="str">
        <f>_xlfn.XLOOKUP(Sales_Transactions!$F1570,Table9[Product_ID],Table9[Category],"Missing Catogory")</f>
        <v>Frozen Foods</v>
      </c>
      <c r="I1570" s="16" t="s">
        <v>96</v>
      </c>
      <c r="J1570" s="16" t="str">
        <f>_xlfn.XLOOKUP(Sales_Transactions!$I1570,Store!$A$2:$A$181,Store!$B$2:$B$181,"Missing Store")</f>
        <v>FreshMart Delhi Crossing</v>
      </c>
      <c r="K1570" s="16" t="str">
        <f>_xlfn.XLOOKUP(Sales_Transactions!$I1570,Store!$A$2:$A$181,Store!$D$2:$D$181,"East")</f>
        <v>North</v>
      </c>
      <c r="L1570" s="16" t="s">
        <v>97</v>
      </c>
      <c r="M1570" s="16" t="s">
        <v>6212</v>
      </c>
      <c r="N1570" s="16" t="str">
        <f>_xlfn.XLOOKUP(Sales_Transactions!$L1570,Table12[Employee_ID],Table12[Department],"Missing Department")</f>
        <v>Sales</v>
      </c>
      <c r="O1570" s="16">
        <v>6</v>
      </c>
      <c r="P1570" s="17">
        <v>70.900000000000006</v>
      </c>
      <c r="Q1570" s="16">
        <v>15</v>
      </c>
      <c r="R1570" s="17">
        <v>63.81</v>
      </c>
      <c r="S1570" s="17">
        <v>415.83</v>
      </c>
      <c r="T1570" s="17">
        <v>347.34</v>
      </c>
      <c r="U1570" s="17">
        <v>68.489999999999995</v>
      </c>
      <c r="V1570" s="16" t="s">
        <v>68</v>
      </c>
      <c r="W1570" s="16" t="s">
        <v>24</v>
      </c>
      <c r="X1570" s="16" t="s">
        <v>25</v>
      </c>
      <c r="Y1570" s="16" t="s">
        <v>2406</v>
      </c>
      <c r="Z1570" s="16" t="s">
        <v>27</v>
      </c>
    </row>
    <row r="1571" spans="1:26" x14ac:dyDescent="0.3">
      <c r="A1571" s="10" t="s">
        <v>4251</v>
      </c>
      <c r="B1571" s="11">
        <v>46111</v>
      </c>
      <c r="C1571" s="12" t="s">
        <v>3155</v>
      </c>
      <c r="D1571" s="12" t="str">
        <f>_xlfn.XLOOKUP(Sales_Transactions!$C1571,Customer!$A$2:$A$701,Customer!$B$2:$B$701,"Missing")</f>
        <v>Bhuvana Pillai</v>
      </c>
      <c r="E1571" s="39" t="str">
        <f>_xlfn.XLOOKUP(Table14[[#This Row],[Customer_ID]],Table10[Customer_ID],Table10[Membership],"Missing Membership")</f>
        <v>Gold</v>
      </c>
      <c r="F1571" s="10" t="s">
        <v>1704</v>
      </c>
      <c r="G1571" s="12" t="str">
        <f>_xlfn.XLOOKUP(Sales_Transactions!$F1571,Products!$A$2:$A$151,Products!$B$2:$B$151,"missing product")</f>
        <v>Idhayam Groundnut Oil 1kg</v>
      </c>
      <c r="H1571" s="12" t="str">
        <f>_xlfn.XLOOKUP(Sales_Transactions!$F1571,Table9[Product_ID],Table9[Category],"Missing Catogory")</f>
        <v>Oil</v>
      </c>
      <c r="I1571" s="12" t="s">
        <v>2220</v>
      </c>
      <c r="J1571" s="12" t="str">
        <f>_xlfn.XLOOKUP(Sales_Transactions!$I1571,Store!$A$2:$A$181,Store!$B$2:$B$181,"Missing Store")</f>
        <v>FreshMart Chandigarh Hub</v>
      </c>
      <c r="K1571" s="12" t="str">
        <f>_xlfn.XLOOKUP(Sales_Transactions!$I1571,Store!$A$2:$A$181,Store!$D$2:$D$181,"East")</f>
        <v>North</v>
      </c>
      <c r="L1571" s="12" t="s">
        <v>1100</v>
      </c>
      <c r="M1571" s="12" t="s">
        <v>6409</v>
      </c>
      <c r="N1571" s="12" t="str">
        <f>_xlfn.XLOOKUP(Sales_Transactions!$L1571,Table12[Employee_ID],Table12[Department],"Missing Department")</f>
        <v>Inventory</v>
      </c>
      <c r="O1571" s="12">
        <v>5</v>
      </c>
      <c r="P1571" s="13">
        <v>279.74</v>
      </c>
      <c r="Q1571" s="12">
        <v>0</v>
      </c>
      <c r="R1571" s="13">
        <v>0</v>
      </c>
      <c r="S1571" s="13">
        <v>1398.7</v>
      </c>
      <c r="T1571" s="13">
        <v>1207.2</v>
      </c>
      <c r="U1571" s="13">
        <v>191.5</v>
      </c>
      <c r="V1571" s="12" t="s">
        <v>68</v>
      </c>
      <c r="W1571" s="12" t="s">
        <v>24</v>
      </c>
      <c r="X1571" s="12" t="s">
        <v>25</v>
      </c>
      <c r="Y1571" s="12" t="s">
        <v>3245</v>
      </c>
      <c r="Z1571" s="12" t="s">
        <v>49</v>
      </c>
    </row>
    <row r="1572" spans="1:26" x14ac:dyDescent="0.3">
      <c r="A1572" s="14" t="s">
        <v>4259</v>
      </c>
      <c r="B1572" s="15">
        <v>45785</v>
      </c>
      <c r="C1572" s="16" t="s">
        <v>1632</v>
      </c>
      <c r="D1572" s="16" t="str">
        <f>_xlfn.XLOOKUP(Sales_Transactions!$C1572,Customer!$A$2:$A$701,Customer!$B$2:$B$701,"Missing")</f>
        <v>Eswari Raj</v>
      </c>
      <c r="E1572" s="38" t="str">
        <f>_xlfn.XLOOKUP(Table14[[#This Row],[Customer_ID]],Table10[Customer_ID],Table10[Membership],"Missing Membership")</f>
        <v>Silver</v>
      </c>
      <c r="F1572" s="14" t="s">
        <v>927</v>
      </c>
      <c r="G1572" s="16" t="str">
        <f>_xlfn.XLOOKUP(Sales_Transactions!$F1572,Products!$A$2:$A$151,Products!$B$2:$B$151,"missing product")</f>
        <v>Everest Blended Masala 2kg</v>
      </c>
      <c r="H1572" s="16" t="str">
        <f>_xlfn.XLOOKUP(Sales_Transactions!$F1572,Table9[Product_ID],Table9[Category],"Missing Catogory")</f>
        <v>Masala</v>
      </c>
      <c r="I1572" s="16" t="s">
        <v>2303</v>
      </c>
      <c r="J1572" s="16" t="str">
        <f>_xlfn.XLOOKUP(Sales_Transactions!$I1572,Store!$A$2:$A$181,Store!$B$2:$B$181,"Missing Store")</f>
        <v>FreshMart Chandigarh Plaza</v>
      </c>
      <c r="K1572" s="16" t="str">
        <f>_xlfn.XLOOKUP(Sales_Transactions!$I1572,Store!$A$2:$A$181,Store!$D$2:$D$181,"East")</f>
        <v>North</v>
      </c>
      <c r="L1572" s="16" t="s">
        <v>3213</v>
      </c>
      <c r="M1572" s="16" t="s">
        <v>6207</v>
      </c>
      <c r="N1572" s="16" t="str">
        <f>_xlfn.XLOOKUP(Sales_Transactions!$L1572,Table12[Employee_ID],Table12[Department],"Missing Department")</f>
        <v>Operations</v>
      </c>
      <c r="O1572" s="16">
        <v>2</v>
      </c>
      <c r="P1572" s="17">
        <v>351.78</v>
      </c>
      <c r="Q1572" s="16">
        <v>0</v>
      </c>
      <c r="R1572" s="17">
        <v>0</v>
      </c>
      <c r="S1572" s="17">
        <v>703.56</v>
      </c>
      <c r="T1572" s="17">
        <v>507.66</v>
      </c>
      <c r="U1572" s="17">
        <v>195.9</v>
      </c>
      <c r="V1572" s="16" t="s">
        <v>68</v>
      </c>
      <c r="W1572" s="16" t="s">
        <v>24</v>
      </c>
      <c r="X1572" s="16" t="s">
        <v>25</v>
      </c>
      <c r="Y1572" s="16" t="s">
        <v>1695</v>
      </c>
      <c r="Z1572" s="16" t="s">
        <v>49</v>
      </c>
    </row>
    <row r="1573" spans="1:26" x14ac:dyDescent="0.3">
      <c r="A1573" s="10" t="s">
        <v>4264</v>
      </c>
      <c r="B1573" s="11">
        <v>46008</v>
      </c>
      <c r="C1573" s="12" t="s">
        <v>313</v>
      </c>
      <c r="D1573" s="12" t="str">
        <f>_xlfn.XLOOKUP(Sales_Transactions!$C1573,Customer!$A$2:$A$701,Customer!$B$2:$B$701,"Missing")</f>
        <v>Sangeetha Sekar</v>
      </c>
      <c r="E1573" s="39" t="str">
        <f>_xlfn.XLOOKUP(Table14[[#This Row],[Customer_ID]],Table10[Customer_ID],Table10[Membership],"Missing Membership")</f>
        <v>Gold</v>
      </c>
      <c r="F1573" s="10" t="s">
        <v>2548</v>
      </c>
      <c r="G1573" s="12" t="str">
        <f>_xlfn.XLOOKUP(Sales_Transactions!$F1573,Products!$A$2:$A$151,Products!$B$2:$B$151,"missing product")</f>
        <v>Himalaya Soap 250ml</v>
      </c>
      <c r="H1573" s="12" t="str">
        <f>_xlfn.XLOOKUP(Sales_Transactions!$F1573,Table9[Product_ID],Table9[Category],"Missing Catogory")</f>
        <v>Personal Care</v>
      </c>
      <c r="I1573" s="12" t="s">
        <v>209</v>
      </c>
      <c r="J1573" s="12" t="str">
        <f>_xlfn.XLOOKUP(Sales_Transactions!$I1573,Store!$A$2:$A$181,Store!$B$2:$B$181,"Missing Store")</f>
        <v>FreshMart Kochi Gardens</v>
      </c>
      <c r="K1573" s="12" t="str">
        <f>_xlfn.XLOOKUP(Sales_Transactions!$I1573,Store!$A$2:$A$181,Store!$D$2:$D$181,"East")</f>
        <v>South</v>
      </c>
      <c r="L1573" s="12" t="s">
        <v>210</v>
      </c>
      <c r="M1573" s="12" t="s">
        <v>6149</v>
      </c>
      <c r="N1573" s="12" t="str">
        <f>_xlfn.XLOOKUP(Sales_Transactions!$L1573,Table12[Employee_ID],Table12[Department],"Missing Department")</f>
        <v>Cashier</v>
      </c>
      <c r="O1573" s="12">
        <v>3</v>
      </c>
      <c r="P1573" s="13">
        <v>78.72</v>
      </c>
      <c r="Q1573" s="12">
        <v>0</v>
      </c>
      <c r="R1573" s="13">
        <v>0</v>
      </c>
      <c r="S1573" s="13">
        <v>236.16</v>
      </c>
      <c r="T1573" s="13">
        <v>162.75</v>
      </c>
      <c r="U1573" s="13">
        <v>73.41</v>
      </c>
      <c r="V1573" s="12" t="s">
        <v>68</v>
      </c>
      <c r="W1573" s="12" t="s">
        <v>24</v>
      </c>
      <c r="X1573" s="12" t="s">
        <v>55</v>
      </c>
      <c r="Y1573" s="12" t="s">
        <v>3150</v>
      </c>
      <c r="Z1573" s="12" t="s">
        <v>49</v>
      </c>
    </row>
    <row r="1574" spans="1:26" x14ac:dyDescent="0.3">
      <c r="A1574" s="14" t="s">
        <v>4268</v>
      </c>
      <c r="B1574" s="15">
        <v>45790</v>
      </c>
      <c r="C1574" s="16" t="s">
        <v>319</v>
      </c>
      <c r="D1574" s="16" t="str">
        <f>_xlfn.XLOOKUP(Sales_Transactions!$C1574,Customer!$A$2:$A$701,Customer!$B$2:$B$701,"Missing")</f>
        <v>Chitra Mudaliar</v>
      </c>
      <c r="E1574" s="38" t="str">
        <f>_xlfn.XLOOKUP(Table14[[#This Row],[Customer_ID]],Table10[Customer_ID],Table10[Membership],"Missing Membership")</f>
        <v>Gold</v>
      </c>
      <c r="F1574" s="14" t="s">
        <v>2154</v>
      </c>
      <c r="G1574" s="16" t="str">
        <f>_xlfn.XLOOKUP(Sales_Transactions!$F1574,Products!$A$2:$A$151,Products!$B$2:$B$151,"missing product")</f>
        <v>Lizol Toilet Cleaner Combo</v>
      </c>
      <c r="H1574" s="16" t="str">
        <f>_xlfn.XLOOKUP(Sales_Transactions!$F1574,Table9[Product_ID],Table9[Category],"Missing Catogory")</f>
        <v>Cleaning</v>
      </c>
      <c r="I1574" s="16" t="s">
        <v>699</v>
      </c>
      <c r="J1574" s="16" t="str">
        <f>_xlfn.XLOOKUP(Sales_Transactions!$I1574,Store!$A$2:$A$181,Store!$B$2:$B$181,"Missing Store")</f>
        <v>FreshMart Mumbai Colony</v>
      </c>
      <c r="K1574" s="16" t="str">
        <f>_xlfn.XLOOKUP(Sales_Transactions!$I1574,Store!$A$2:$A$181,Store!$D$2:$D$181,"East")</f>
        <v>West</v>
      </c>
      <c r="L1574" s="16" t="s">
        <v>700</v>
      </c>
      <c r="M1574" s="16" t="s">
        <v>6272</v>
      </c>
      <c r="N1574" s="16" t="str">
        <f>_xlfn.XLOOKUP(Sales_Transactions!$L1574,Table12[Employee_ID],Table12[Department],"Missing Department")</f>
        <v>Billing</v>
      </c>
      <c r="O1574" s="16">
        <v>6</v>
      </c>
      <c r="P1574" s="17">
        <v>93.93</v>
      </c>
      <c r="Q1574" s="16">
        <v>20</v>
      </c>
      <c r="R1574" s="17">
        <v>112.72</v>
      </c>
      <c r="S1574" s="17">
        <v>450.86</v>
      </c>
      <c r="T1574" s="17">
        <v>424.2</v>
      </c>
      <c r="U1574" s="17">
        <v>26.66</v>
      </c>
      <c r="V1574" s="16" t="s">
        <v>68</v>
      </c>
      <c r="W1574" s="16" t="s">
        <v>24</v>
      </c>
      <c r="X1574" s="16" t="s">
        <v>55</v>
      </c>
      <c r="Y1574" s="16" t="s">
        <v>1001</v>
      </c>
      <c r="Z1574" s="16" t="s">
        <v>49</v>
      </c>
    </row>
    <row r="1575" spans="1:26" x14ac:dyDescent="0.3">
      <c r="A1575" s="10" t="s">
        <v>4281</v>
      </c>
      <c r="B1575" s="11">
        <v>45932</v>
      </c>
      <c r="C1575" s="12" t="s">
        <v>669</v>
      </c>
      <c r="D1575" s="12" t="str">
        <f>_xlfn.XLOOKUP(Sales_Transactions!$C1575,Customer!$A$2:$A$701,Customer!$B$2:$B$701,"Missing")</f>
        <v>Anjali Prabhu</v>
      </c>
      <c r="E1575" s="39" t="str">
        <f>_xlfn.XLOOKUP(Table14[[#This Row],[Customer_ID]],Table10[Customer_ID],Table10[Membership],"Missing Membership")</f>
        <v>Silver</v>
      </c>
      <c r="F1575" s="10" t="s">
        <v>147</v>
      </c>
      <c r="G1575" s="12" t="str">
        <f>_xlfn.XLOOKUP(Sales_Transactions!$F1575,Products!$A$2:$A$151,Products!$B$2:$B$151,"missing product")</f>
        <v>Pepsi Tea 200g</v>
      </c>
      <c r="H1575" s="12" t="str">
        <f>_xlfn.XLOOKUP(Sales_Transactions!$F1575,Table9[Product_ID],Table9[Category],"Missing Catogory")</f>
        <v>Beverages</v>
      </c>
      <c r="I1575" s="12" t="s">
        <v>777</v>
      </c>
      <c r="J1575" s="12" t="str">
        <f>_xlfn.XLOOKUP(Sales_Transactions!$I1575,Store!$A$2:$A$181,Store!$B$2:$B$181,"Missing Store")</f>
        <v>FreshMart Mumbai Square</v>
      </c>
      <c r="K1575" s="12" t="str">
        <f>_xlfn.XLOOKUP(Sales_Transactions!$I1575,Store!$A$2:$A$181,Store!$D$2:$D$181,"East")</f>
        <v>West</v>
      </c>
      <c r="L1575" s="12" t="s">
        <v>778</v>
      </c>
      <c r="M1575" s="12" t="s">
        <v>4680</v>
      </c>
      <c r="N1575" s="12" t="str">
        <f>_xlfn.XLOOKUP(Sales_Transactions!$L1575,Table12[Employee_ID],Table12[Department],"Missing Department")</f>
        <v>Cashier</v>
      </c>
      <c r="O1575" s="12">
        <v>1</v>
      </c>
      <c r="P1575" s="13">
        <v>332.73</v>
      </c>
      <c r="Q1575" s="12">
        <v>20</v>
      </c>
      <c r="R1575" s="13">
        <v>66.55</v>
      </c>
      <c r="S1575" s="13">
        <v>266.18</v>
      </c>
      <c r="T1575" s="13">
        <v>261.22000000000003</v>
      </c>
      <c r="U1575" s="13">
        <v>4.96</v>
      </c>
      <c r="V1575" s="12" t="s">
        <v>68</v>
      </c>
      <c r="W1575" s="12" t="s">
        <v>24</v>
      </c>
      <c r="X1575" s="12" t="s">
        <v>25</v>
      </c>
      <c r="Y1575" s="12" t="s">
        <v>3003</v>
      </c>
      <c r="Z1575" s="12" t="s">
        <v>49</v>
      </c>
    </row>
    <row r="1576" spans="1:26" x14ac:dyDescent="0.3">
      <c r="A1576" s="14" t="s">
        <v>4287</v>
      </c>
      <c r="B1576" s="15">
        <v>45753</v>
      </c>
      <c r="C1576" s="16" t="s">
        <v>404</v>
      </c>
      <c r="D1576" s="16" t="str">
        <f>_xlfn.XLOOKUP(Sales_Transactions!$C1576,Customer!$A$2:$A$701,Customer!$B$2:$B$701,"Missing")</f>
        <v>Vijay Krishnan</v>
      </c>
      <c r="E1576" s="38" t="str">
        <f>_xlfn.XLOOKUP(Table14[[#This Row],[Customer_ID]],Table10[Customer_ID],Table10[Membership],"Missing Membership")</f>
        <v>Bronze</v>
      </c>
      <c r="F1576" s="14" t="s">
        <v>302</v>
      </c>
      <c r="G1576" s="16" t="str">
        <f>_xlfn.XLOOKUP(Sales_Transactions!$F1576,Products!$A$2:$A$151,Products!$B$2:$B$151,"missing product")</f>
        <v>Harvest Gold Cookies 500g</v>
      </c>
      <c r="H1576" s="16" t="str">
        <f>_xlfn.XLOOKUP(Sales_Transactions!$F1576,Table9[Product_ID],Table9[Category],"Missing Catogory")</f>
        <v>Bakery</v>
      </c>
      <c r="I1576" s="16" t="s">
        <v>232</v>
      </c>
      <c r="J1576" s="16" t="str">
        <f>_xlfn.XLOOKUP(Sales_Transactions!$I1576,Store!$A$2:$A$181,Store!$B$2:$B$181,"Missing Store")</f>
        <v>FreshMart Tiruppur Circle</v>
      </c>
      <c r="K1576" s="16" t="str">
        <f>_xlfn.XLOOKUP(Sales_Transactions!$I1576,Store!$A$2:$A$181,Store!$D$2:$D$181,"East")</f>
        <v>South</v>
      </c>
      <c r="L1576" s="16" t="s">
        <v>233</v>
      </c>
      <c r="M1576" s="16" t="s">
        <v>6171</v>
      </c>
      <c r="N1576" s="16" t="str">
        <f>_xlfn.XLOOKUP(Sales_Transactions!$L1576,Table12[Employee_ID],Table12[Department],"Missing Department")</f>
        <v>Billing</v>
      </c>
      <c r="O1576" s="16">
        <v>2</v>
      </c>
      <c r="P1576" s="17">
        <v>343.56</v>
      </c>
      <c r="Q1576" s="16">
        <v>0</v>
      </c>
      <c r="R1576" s="17">
        <v>0</v>
      </c>
      <c r="S1576" s="17">
        <v>790.19</v>
      </c>
      <c r="T1576" s="17">
        <v>432.64</v>
      </c>
      <c r="U1576" s="17">
        <v>357.55</v>
      </c>
      <c r="V1576" s="16" t="s">
        <v>68</v>
      </c>
      <c r="W1576" s="16" t="s">
        <v>24</v>
      </c>
      <c r="X1576" s="16" t="s">
        <v>25</v>
      </c>
      <c r="Y1576" s="16" t="s">
        <v>2354</v>
      </c>
      <c r="Z1576" s="16" t="s">
        <v>27</v>
      </c>
    </row>
    <row r="1577" spans="1:26" x14ac:dyDescent="0.3">
      <c r="A1577" s="10" t="s">
        <v>4294</v>
      </c>
      <c r="B1577" s="11">
        <v>46096</v>
      </c>
      <c r="C1577" s="12" t="s">
        <v>383</v>
      </c>
      <c r="D1577" s="12" t="str">
        <f>_xlfn.XLOOKUP(Sales_Transactions!$C1577,Customer!$A$2:$A$701,Customer!$B$2:$B$701,"Missing")</f>
        <v>Udhay Varma</v>
      </c>
      <c r="E1577" s="39" t="str">
        <f>_xlfn.XLOOKUP(Table14[[#This Row],[Customer_ID]],Table10[Customer_ID],Table10[Membership],"Missing Membership")</f>
        <v>Gold</v>
      </c>
      <c r="F1577" s="10" t="s">
        <v>621</v>
      </c>
      <c r="G1577" s="12" t="str">
        <f>_xlfn.XLOOKUP(Sales_Transactions!$F1577,Products!$A$2:$A$151,Products!$B$2:$B$151,"missing product")</f>
        <v>Local Farm Fresh Fruits Combo v2</v>
      </c>
      <c r="H1577" s="12" t="str">
        <f>_xlfn.XLOOKUP(Sales_Transactions!$F1577,Table9[Product_ID],Table9[Category],"Missing Catogory")</f>
        <v>Fruits</v>
      </c>
      <c r="I1577" s="12" t="s">
        <v>215</v>
      </c>
      <c r="J1577" s="12" t="str">
        <f>_xlfn.XLOOKUP(Sales_Transactions!$I1577,Store!$A$2:$A$181,Store!$B$2:$B$181,"Missing Store")</f>
        <v>FreshMart Salem Point</v>
      </c>
      <c r="K1577" s="12" t="str">
        <f>_xlfn.XLOOKUP(Sales_Transactions!$I1577,Store!$A$2:$A$181,Store!$D$2:$D$181,"East")</f>
        <v>South</v>
      </c>
      <c r="L1577" s="12" t="s">
        <v>216</v>
      </c>
      <c r="M1577" s="12" t="s">
        <v>6227</v>
      </c>
      <c r="N1577" s="12" t="str">
        <f>_xlfn.XLOOKUP(Sales_Transactions!$L1577,Table12[Employee_ID],Table12[Department],"Missing Department")</f>
        <v>Sales</v>
      </c>
      <c r="O1577" s="18">
        <v>0</v>
      </c>
      <c r="P1577" s="13">
        <v>359.87</v>
      </c>
      <c r="Q1577" s="12">
        <v>0</v>
      </c>
      <c r="R1577" s="13">
        <v>0</v>
      </c>
      <c r="S1577" s="13">
        <v>1241.55</v>
      </c>
      <c r="T1577" s="13">
        <v>823.83</v>
      </c>
      <c r="U1577" s="13">
        <v>417.72</v>
      </c>
      <c r="V1577" s="12" t="s">
        <v>68</v>
      </c>
      <c r="W1577" s="12" t="s">
        <v>24</v>
      </c>
      <c r="X1577" s="12" t="s">
        <v>55</v>
      </c>
      <c r="Y1577" s="12" t="s">
        <v>4295</v>
      </c>
      <c r="Z1577" s="12" t="s">
        <v>27</v>
      </c>
    </row>
    <row r="1578" spans="1:26" x14ac:dyDescent="0.3">
      <c r="A1578" s="14" t="s">
        <v>4307</v>
      </c>
      <c r="B1578" s="15">
        <v>45997</v>
      </c>
      <c r="C1578" s="16" t="s">
        <v>684</v>
      </c>
      <c r="D1578" s="16" t="str">
        <f>_xlfn.XLOOKUP(Sales_Transactions!$C1578,Customer!$A$2:$A$701,Customer!$B$2:$B$701,"Missing")</f>
        <v>Padma Varma</v>
      </c>
      <c r="E1578" s="38" t="str">
        <f>_xlfn.XLOOKUP(Table14[[#This Row],[Customer_ID]],Table10[Customer_ID],Table10[Membership],"Missing Membership")</f>
        <v>Bronze</v>
      </c>
      <c r="F1578" s="14" t="s">
        <v>280</v>
      </c>
      <c r="G1578" s="16" t="str">
        <f>_xlfn.XLOOKUP(Sales_Transactions!$F1578,Products!$A$2:$A$151,Products!$B$2:$B$151,"missing product")</f>
        <v>Nescafe Coffee 500g</v>
      </c>
      <c r="H1578" s="16" t="str">
        <f>_xlfn.XLOOKUP(Sales_Transactions!$F1578,Table9[Product_ID],Table9[Category],"Missing Catogory")</f>
        <v>Beverages</v>
      </c>
      <c r="I1578" s="16" t="s">
        <v>543</v>
      </c>
      <c r="J1578" s="16" t="str">
        <f>_xlfn.XLOOKUP(Sales_Transactions!$I1578,Store!$A$2:$A$181,Store!$B$2:$B$181,"Missing Store")</f>
        <v>FreshMart Hyderabad Main Road</v>
      </c>
      <c r="K1578" s="16" t="str">
        <f>_xlfn.XLOOKUP(Sales_Transactions!$I1578,Store!$A$2:$A$181,Store!$D$2:$D$181,"East")</f>
        <v>South</v>
      </c>
      <c r="L1578" s="16" t="s">
        <v>544</v>
      </c>
      <c r="M1578" s="16" t="s">
        <v>6380</v>
      </c>
      <c r="N1578" s="16" t="str">
        <f>_xlfn.XLOOKUP(Sales_Transactions!$L1578,Table12[Employee_ID],Table12[Department],"Missing Department")</f>
        <v>Cashier</v>
      </c>
      <c r="O1578" s="16">
        <v>6</v>
      </c>
      <c r="P1578" s="17">
        <v>128.81</v>
      </c>
      <c r="Q1578" s="16">
        <v>0</v>
      </c>
      <c r="R1578" s="17">
        <v>0</v>
      </c>
      <c r="S1578" s="16" t="s">
        <v>4308</v>
      </c>
      <c r="T1578" s="17">
        <v>584.1</v>
      </c>
      <c r="U1578" s="17">
        <v>304.69</v>
      </c>
      <c r="V1578" s="16" t="s">
        <v>68</v>
      </c>
      <c r="W1578" s="16" t="s">
        <v>24</v>
      </c>
      <c r="X1578" s="16" t="s">
        <v>25</v>
      </c>
      <c r="Y1578" s="16" t="s">
        <v>2318</v>
      </c>
      <c r="Z1578" s="16" t="s">
        <v>27</v>
      </c>
    </row>
    <row r="1579" spans="1:26" x14ac:dyDescent="0.3">
      <c r="A1579" s="10" t="s">
        <v>4312</v>
      </c>
      <c r="B1579" s="11">
        <v>45879</v>
      </c>
      <c r="C1579" s="12" t="s">
        <v>1613</v>
      </c>
      <c r="D1579" s="12" t="str">
        <f>_xlfn.XLOOKUP(Sales_Transactions!$C1579,Customer!$A$2:$A$701,Customer!$B$2:$B$701,"Missing")</f>
        <v>Missing Customer Name</v>
      </c>
      <c r="E1579" s="39" t="str">
        <f>_xlfn.XLOOKUP(Table14[[#This Row],[Customer_ID]],Table10[Customer_ID],Table10[Membership],"Missing Membership")</f>
        <v>Silver</v>
      </c>
      <c r="F1579" s="10" t="s">
        <v>37</v>
      </c>
      <c r="G1579" s="12" t="str">
        <f>_xlfn.XLOOKUP(Sales_Transactions!$F1579,Products!$A$2:$A$151,Products!$B$2:$B$151,"missing product")</f>
        <v>Gold Winner Sunflower Oil 200g</v>
      </c>
      <c r="H1579" s="12" t="str">
        <f>_xlfn.XLOOKUP(Sales_Transactions!$F1579,Table9[Product_ID],Table9[Category],"Missing Catogory")</f>
        <v>Oil</v>
      </c>
      <c r="I1579" s="12" t="s">
        <v>238</v>
      </c>
      <c r="J1579" s="12" t="str">
        <f>_xlfn.XLOOKUP(Sales_Transactions!$I1579,Store!$A$2:$A$181,Store!$B$2:$B$181,"Missing Store")</f>
        <v>FreshMart Kochi Main Road</v>
      </c>
      <c r="K1579" s="12" t="str">
        <f>_xlfn.XLOOKUP(Sales_Transactions!$I1579,Store!$A$2:$A$181,Store!$D$2:$D$181,"East")</f>
        <v>South</v>
      </c>
      <c r="L1579" s="12" t="s">
        <v>1664</v>
      </c>
      <c r="M1579" s="12" t="s">
        <v>6327</v>
      </c>
      <c r="N1579" s="12" t="str">
        <f>_xlfn.XLOOKUP(Sales_Transactions!$L1579,Table12[Employee_ID],Table12[Department],"Missing Department")</f>
        <v>Sales</v>
      </c>
      <c r="O1579" s="12">
        <v>2</v>
      </c>
      <c r="P1579" s="13">
        <v>234.86</v>
      </c>
      <c r="Q1579" s="12">
        <v>10</v>
      </c>
      <c r="R1579" s="13">
        <v>46.97</v>
      </c>
      <c r="S1579" s="13">
        <v>486.16</v>
      </c>
      <c r="T1579" s="13">
        <v>426.46</v>
      </c>
      <c r="U1579" s="13">
        <v>59.7</v>
      </c>
      <c r="V1579" s="12" t="s">
        <v>68</v>
      </c>
      <c r="W1579" s="12" t="s">
        <v>24</v>
      </c>
      <c r="X1579" s="12" t="s">
        <v>33</v>
      </c>
      <c r="Y1579" s="12" t="s">
        <v>1835</v>
      </c>
      <c r="Z1579" s="12" t="s">
        <v>27</v>
      </c>
    </row>
    <row r="1580" spans="1:26" x14ac:dyDescent="0.3">
      <c r="A1580" s="14" t="s">
        <v>4314</v>
      </c>
      <c r="B1580" s="15">
        <v>45803</v>
      </c>
      <c r="C1580" s="16" t="s">
        <v>1616</v>
      </c>
      <c r="D1580" s="16" t="str">
        <f>_xlfn.XLOOKUP(Sales_Transactions!$C1580,Customer!$A$2:$A$701,Customer!$B$2:$B$701,"Missing")</f>
        <v>Nithya Prabhu</v>
      </c>
      <c r="E1580" s="38" t="str">
        <f>_xlfn.XLOOKUP(Table14[[#This Row],[Customer_ID]],Table10[Customer_ID],Table10[Membership],"Missing Membership")</f>
        <v>Silver</v>
      </c>
      <c r="F1580" s="14" t="s">
        <v>1149</v>
      </c>
      <c r="G1580" s="16" t="str">
        <f>_xlfn.XLOOKUP(Sales_Transactions!$F1580,Products!$A$2:$A$151,Products!$B$2:$B$151,"missing product")</f>
        <v>Patanjali Shampoo 1kg</v>
      </c>
      <c r="H1580" s="16" t="str">
        <f>_xlfn.XLOOKUP(Sales_Transactions!$F1580,Table9[Product_ID],Table9[Category],"Missing Catogory")</f>
        <v>Personal Care</v>
      </c>
      <c r="I1580" s="16" t="s">
        <v>390</v>
      </c>
      <c r="J1580" s="16" t="str">
        <f>_xlfn.XLOOKUP(Sales_Transactions!$I1580,Store!$A$2:$A$181,Store!$B$2:$B$181,"Missing Store")</f>
        <v>FreshMart Bengaluru Square</v>
      </c>
      <c r="K1580" s="16" t="str">
        <f>_xlfn.XLOOKUP(Sales_Transactions!$I1580,Store!$A$2:$A$181,Store!$D$2:$D$181,"East")</f>
        <v>South</v>
      </c>
      <c r="L1580" s="16" t="s">
        <v>820</v>
      </c>
      <c r="M1580" s="16" t="s">
        <v>6250</v>
      </c>
      <c r="N1580" s="16" t="str">
        <f>_xlfn.XLOOKUP(Sales_Transactions!$L1580,Table12[Employee_ID],Table12[Department],"Missing Department")</f>
        <v>Store Manager</v>
      </c>
      <c r="O1580" s="16">
        <v>3</v>
      </c>
      <c r="P1580" s="17">
        <v>468.94</v>
      </c>
      <c r="Q1580" s="16">
        <v>5</v>
      </c>
      <c r="R1580" s="17">
        <v>70.34</v>
      </c>
      <c r="S1580" s="17">
        <v>1336.48</v>
      </c>
      <c r="T1580" s="17">
        <v>1010.4</v>
      </c>
      <c r="U1580" s="17">
        <v>326.08</v>
      </c>
      <c r="V1580" s="16" t="s">
        <v>68</v>
      </c>
      <c r="W1580" s="16" t="s">
        <v>24</v>
      </c>
      <c r="X1580" s="16" t="s">
        <v>25</v>
      </c>
      <c r="Y1580" s="16" t="s">
        <v>2816</v>
      </c>
      <c r="Z1580" s="16" t="s">
        <v>49</v>
      </c>
    </row>
    <row r="1581" spans="1:26" x14ac:dyDescent="0.3">
      <c r="A1581" s="10" t="s">
        <v>4317</v>
      </c>
      <c r="B1581" s="11">
        <v>45995</v>
      </c>
      <c r="C1581" s="12" t="s">
        <v>94</v>
      </c>
      <c r="D1581" s="12" t="str">
        <f>_xlfn.XLOOKUP(Sales_Transactions!$C1581,Customer!$A$2:$A$701,Customer!$B$2:$B$701,"Missing")</f>
        <v>Dhanush Nathan</v>
      </c>
      <c r="E1581" s="39" t="str">
        <f>_xlfn.XLOOKUP(Table14[[#This Row],[Customer_ID]],Table10[Customer_ID],Table10[Membership],"Missing Membership")</f>
        <v>Bronze</v>
      </c>
      <c r="F1581" s="10" t="s">
        <v>502</v>
      </c>
      <c r="G1581" s="12" t="str">
        <f>_xlfn.XLOOKUP(Sales_Transactions!$F1581,Products!$A$2:$A$151,Products!$B$2:$B$151,"missing product")</f>
        <v>Coca-Cola Coffee 500g</v>
      </c>
      <c r="H1581" s="12" t="str">
        <f>_xlfn.XLOOKUP(Sales_Transactions!$F1581,Table9[Product_ID],Table9[Category],"Missing Catogory")</f>
        <v>Beverages</v>
      </c>
      <c r="I1581" s="12" t="s">
        <v>120</v>
      </c>
      <c r="J1581" s="12" t="str">
        <f>_xlfn.XLOOKUP(Sales_Transactions!$I1581,Store!$A$2:$A$181,Store!$B$2:$B$181,"Missing Store")</f>
        <v>FreshMart Tiruppur Plaza</v>
      </c>
      <c r="K1581" s="12" t="str">
        <f>_xlfn.XLOOKUP(Sales_Transactions!$I1581,Store!$A$2:$A$181,Store!$D$2:$D$181,"East")</f>
        <v>South</v>
      </c>
      <c r="L1581" s="12" t="s">
        <v>1498</v>
      </c>
      <c r="M1581" s="12" t="s">
        <v>7262</v>
      </c>
      <c r="N1581" s="12" t="str">
        <f>_xlfn.XLOOKUP(Sales_Transactions!$L1581,Table12[Employee_ID],Table12[Department],"Missing Department")</f>
        <v>Sales</v>
      </c>
      <c r="O1581" s="12">
        <v>4</v>
      </c>
      <c r="P1581" s="13">
        <v>503.36</v>
      </c>
      <c r="Q1581" s="12">
        <v>20</v>
      </c>
      <c r="R1581" s="13">
        <v>402.69</v>
      </c>
      <c r="S1581" s="13">
        <v>1610.75</v>
      </c>
      <c r="T1581" s="13">
        <v>1559.2</v>
      </c>
      <c r="U1581" s="13">
        <v>51.55</v>
      </c>
      <c r="V1581" s="12" t="s">
        <v>68</v>
      </c>
      <c r="W1581" s="12" t="s">
        <v>24</v>
      </c>
      <c r="X1581" s="12" t="s">
        <v>25</v>
      </c>
      <c r="Y1581" s="12" t="s">
        <v>2402</v>
      </c>
      <c r="Z1581" s="12" t="s">
        <v>49</v>
      </c>
    </row>
    <row r="1582" spans="1:26" x14ac:dyDescent="0.3">
      <c r="A1582" s="14" t="s">
        <v>4320</v>
      </c>
      <c r="B1582" s="15">
        <v>45753</v>
      </c>
      <c r="C1582" s="16" t="s">
        <v>152</v>
      </c>
      <c r="D1582" s="16" t="str">
        <f>_xlfn.XLOOKUP(Sales_Transactions!$C1582,Customer!$A$2:$A$701,Customer!$B$2:$B$701,"Missing")</f>
        <v>Balamurugan Menon</v>
      </c>
      <c r="E1582" s="38" t="str">
        <f>_xlfn.XLOOKUP(Table14[[#This Row],[Customer_ID]],Table10[Customer_ID],Table10[Membership],"Missing Membership")</f>
        <v>Gold</v>
      </c>
      <c r="F1582" s="14" t="s">
        <v>242</v>
      </c>
      <c r="G1582" s="16" t="str">
        <f>_xlfn.XLOOKUP(Sales_Transactions!$F1582,Products!$A$2:$A$151,Products!$B$2:$B$151,"missing product")</f>
        <v>Aachi Powdered Spices 200g</v>
      </c>
      <c r="H1582" s="16" t="str">
        <f>_xlfn.XLOOKUP(Sales_Transactions!$F1582,Table9[Product_ID],Table9[Category],"Missing Catogory")</f>
        <v>Masala</v>
      </c>
      <c r="I1582" s="16" t="s">
        <v>270</v>
      </c>
      <c r="J1582" s="16" t="str">
        <f>_xlfn.XLOOKUP(Sales_Transactions!$I1582,Store!$A$2:$A$181,Store!$B$2:$B$181,"Missing Store")</f>
        <v>FreshMart Ahmedabad Hub</v>
      </c>
      <c r="K1582" s="16" t="str">
        <f>_xlfn.XLOOKUP(Sales_Transactions!$I1582,Store!$A$2:$A$181,Store!$D$2:$D$181,"East")</f>
        <v>West</v>
      </c>
      <c r="L1582" s="16" t="s">
        <v>449</v>
      </c>
      <c r="M1582" s="16" t="s">
        <v>5267</v>
      </c>
      <c r="N1582" s="16" t="str">
        <f>_xlfn.XLOOKUP(Sales_Transactions!$L1582,Table12[Employee_ID],Table12[Department],"Missing Department")</f>
        <v>Sales</v>
      </c>
      <c r="O1582" s="16">
        <v>6</v>
      </c>
      <c r="P1582" s="17">
        <v>82.49</v>
      </c>
      <c r="Q1582" s="16">
        <v>20</v>
      </c>
      <c r="R1582" s="17">
        <v>98.99</v>
      </c>
      <c r="S1582" s="17">
        <v>455.34</v>
      </c>
      <c r="T1582" s="17">
        <v>373.5</v>
      </c>
      <c r="U1582" s="17">
        <v>81.84</v>
      </c>
      <c r="V1582" s="16" t="s">
        <v>68</v>
      </c>
      <c r="W1582" s="16" t="s">
        <v>24</v>
      </c>
      <c r="X1582" s="16" t="s">
        <v>55</v>
      </c>
      <c r="Y1582" s="16" t="s">
        <v>1557</v>
      </c>
      <c r="Z1582" s="16" t="s">
        <v>27</v>
      </c>
    </row>
    <row r="1583" spans="1:26" x14ac:dyDescent="0.3">
      <c r="A1583" s="10" t="s">
        <v>4325</v>
      </c>
      <c r="B1583" s="11">
        <v>45800</v>
      </c>
      <c r="C1583" s="12" t="s">
        <v>3060</v>
      </c>
      <c r="D1583" s="12" t="str">
        <f>_xlfn.XLOOKUP(Sales_Transactions!$C1583,Customer!$A$2:$A$701,Customer!$B$2:$B$701,"Missing")</f>
        <v>Thenmozhi Reddy</v>
      </c>
      <c r="E1583" s="39" t="str">
        <f>_xlfn.XLOOKUP(Table14[[#This Row],[Customer_ID]],Table10[Customer_ID],Table10[Membership],"Missing Membership")</f>
        <v>Bronze</v>
      </c>
      <c r="F1583" s="10" t="s">
        <v>314</v>
      </c>
      <c r="G1583" s="12" t="str">
        <f>_xlfn.XLOOKUP(Sales_Transactions!$F1583,Products!$A$2:$A$151,Products!$B$2:$B$151,"missing product")</f>
        <v>Nescafe Coffee 1kg</v>
      </c>
      <c r="H1583" s="12" t="str">
        <f>_xlfn.XLOOKUP(Sales_Transactions!$F1583,Table9[Product_ID],Table9[Category],"Missing Catogory")</f>
        <v>Beverages</v>
      </c>
      <c r="I1583" s="12" t="s">
        <v>108</v>
      </c>
      <c r="J1583" s="12" t="str">
        <f>_xlfn.XLOOKUP(Sales_Transactions!$I1583,Store!$A$2:$A$181,Store!$B$2:$B$181,"Missing Store")</f>
        <v>FreshMart Erode Square</v>
      </c>
      <c r="K1583" s="12" t="str">
        <f>_xlfn.XLOOKUP(Sales_Transactions!$I1583,Store!$A$2:$A$181,Store!$D$2:$D$181,"East")</f>
        <v>North</v>
      </c>
      <c r="L1583" s="12" t="s">
        <v>681</v>
      </c>
      <c r="M1583" s="12" t="s">
        <v>5220</v>
      </c>
      <c r="N1583" s="12" t="str">
        <f>_xlfn.XLOOKUP(Sales_Transactions!$L1583,Table12[Employee_ID],Table12[Department],"Missing Department")</f>
        <v>Cashier</v>
      </c>
      <c r="O1583" s="12">
        <v>3</v>
      </c>
      <c r="P1583" s="13">
        <v>329.69</v>
      </c>
      <c r="Q1583" s="12">
        <v>0</v>
      </c>
      <c r="R1583" s="13">
        <v>0</v>
      </c>
      <c r="S1583" s="13">
        <v>989.07</v>
      </c>
      <c r="T1583" s="13">
        <v>741.75</v>
      </c>
      <c r="U1583" s="13">
        <v>247.32</v>
      </c>
      <c r="V1583" s="12" t="s">
        <v>68</v>
      </c>
      <c r="W1583" s="12" t="s">
        <v>24</v>
      </c>
      <c r="X1583" s="12" t="s">
        <v>55</v>
      </c>
      <c r="Y1583" s="12" t="s">
        <v>2077</v>
      </c>
      <c r="Z1583" s="12" t="s">
        <v>49</v>
      </c>
    </row>
    <row r="1584" spans="1:26" x14ac:dyDescent="0.3">
      <c r="A1584" s="14" t="s">
        <v>4327</v>
      </c>
      <c r="B1584" s="15">
        <v>45901</v>
      </c>
      <c r="C1584" s="16" t="s">
        <v>3622</v>
      </c>
      <c r="D1584" s="16" t="str">
        <f>_xlfn.XLOOKUP(Sales_Transactions!$C1584,Customer!$A$2:$A$701,Customer!$B$2:$B$701,"Missing")</f>
        <v>Bhavani Sharma</v>
      </c>
      <c r="E1584" s="38" t="str">
        <f>_xlfn.XLOOKUP(Table14[[#This Row],[Customer_ID]],Table10[Customer_ID],Table10[Membership],"Missing Membership")</f>
        <v>Silver</v>
      </c>
      <c r="F1584" s="14" t="s">
        <v>855</v>
      </c>
      <c r="G1584" s="16" t="str">
        <f>_xlfn.XLOOKUP(Sales_Transactions!$F1584,Products!$A$2:$A$151,Products!$B$2:$B$151,"missing product")</f>
        <v>Vim Kitchenware 1kg</v>
      </c>
      <c r="H1584" s="16" t="str">
        <f>_xlfn.XLOOKUP(Sales_Transactions!$F1584,Table9[Product_ID],Table9[Category],"Missing Catogory")</f>
        <v>Household</v>
      </c>
      <c r="I1584" s="16" t="s">
        <v>1179</v>
      </c>
      <c r="J1584" s="16" t="str">
        <f>_xlfn.XLOOKUP(Sales_Transactions!$I1584,Store!$A$2:$A$181,Store!$B$2:$B$181,"Missing Store")</f>
        <v>FreshMart Erode Central</v>
      </c>
      <c r="K1584" s="16" t="str">
        <f>_xlfn.XLOOKUP(Sales_Transactions!$I1584,Store!$A$2:$A$181,Store!$D$2:$D$181,"East")</f>
        <v>South</v>
      </c>
      <c r="L1584" s="16" t="s">
        <v>391</v>
      </c>
      <c r="M1584" s="16" t="s">
        <v>6385</v>
      </c>
      <c r="N1584" s="16" t="str">
        <f>_xlfn.XLOOKUP(Sales_Transactions!$L1584,Table12[Employee_ID],Table12[Department],"Missing Department")</f>
        <v>Sales</v>
      </c>
      <c r="O1584" s="16">
        <v>4</v>
      </c>
      <c r="P1584" s="17">
        <v>275.70999999999998</v>
      </c>
      <c r="Q1584" s="16">
        <v>5</v>
      </c>
      <c r="R1584" s="17">
        <v>55.14</v>
      </c>
      <c r="S1584" s="17">
        <v>1047.7</v>
      </c>
      <c r="T1584" s="17">
        <v>825.2</v>
      </c>
      <c r="U1584" s="17">
        <v>222.5</v>
      </c>
      <c r="V1584" s="16" t="s">
        <v>68</v>
      </c>
      <c r="W1584" s="16" t="s">
        <v>24</v>
      </c>
      <c r="X1584" s="16" t="s">
        <v>55</v>
      </c>
      <c r="Y1584" s="16" t="s">
        <v>1379</v>
      </c>
      <c r="Z1584" s="16" t="s">
        <v>49</v>
      </c>
    </row>
    <row r="1585" spans="1:26" x14ac:dyDescent="0.3">
      <c r="A1585" s="10" t="s">
        <v>4338</v>
      </c>
      <c r="B1585" s="11">
        <v>46033</v>
      </c>
      <c r="C1585" s="12" t="s">
        <v>1972</v>
      </c>
      <c r="D1585" s="12" t="str">
        <f>_xlfn.XLOOKUP(Sales_Transactions!$C1585,Customer!$A$2:$A$701,Customer!$B$2:$B$701,"Missing")</f>
        <v>Lakshmi Rao</v>
      </c>
      <c r="E1585" s="39" t="str">
        <f>_xlfn.XLOOKUP(Table14[[#This Row],[Customer_ID]],Table10[Customer_ID],Table10[Membership],"Missing Membership")</f>
        <v>Bronze</v>
      </c>
      <c r="F1585" s="10" t="s">
        <v>409</v>
      </c>
      <c r="G1585" s="12" t="str">
        <f>_xlfn.XLOOKUP(Sales_Transactions!$F1585,Products!$A$2:$A$151,Products!$B$2:$B$151,"missing product")</f>
        <v>Local Bakers Buns 1kg</v>
      </c>
      <c r="H1585" s="12" t="str">
        <f>_xlfn.XLOOKUP(Sales_Transactions!$F1585,Table9[Product_ID],Table9[Category],"Missing Catogory")</f>
        <v>Bakery</v>
      </c>
      <c r="I1585" s="12" t="s">
        <v>400</v>
      </c>
      <c r="J1585" s="12" t="str">
        <f>_xlfn.XLOOKUP(Sales_Transactions!$I1585,Store!$A$2:$A$181,Store!$B$2:$B$181,"Missing Store")</f>
        <v>FreshMart Chennai Junction</v>
      </c>
      <c r="K1585" s="12" t="str">
        <f>_xlfn.XLOOKUP(Sales_Transactions!$I1585,Store!$A$2:$A$181,Store!$D$2:$D$181,"East")</f>
        <v>South</v>
      </c>
      <c r="L1585" s="12" t="s">
        <v>401</v>
      </c>
      <c r="M1585" s="12" t="s">
        <v>6242</v>
      </c>
      <c r="N1585" s="12" t="str">
        <f>_xlfn.XLOOKUP(Sales_Transactions!$L1585,Table12[Employee_ID],Table12[Department],"Missing Department")</f>
        <v>Billing</v>
      </c>
      <c r="O1585" s="12">
        <v>2</v>
      </c>
      <c r="P1585" s="13">
        <v>299.73</v>
      </c>
      <c r="Q1585" s="12">
        <v>0</v>
      </c>
      <c r="R1585" s="13">
        <v>0</v>
      </c>
      <c r="S1585" s="13">
        <v>689.38</v>
      </c>
      <c r="T1585" s="13">
        <v>369.48</v>
      </c>
      <c r="U1585" s="13">
        <v>319.89999999999998</v>
      </c>
      <c r="V1585" s="12" t="s">
        <v>68</v>
      </c>
      <c r="W1585" s="12" t="s">
        <v>24</v>
      </c>
      <c r="X1585" s="12" t="s">
        <v>25</v>
      </c>
      <c r="Y1585" s="12" t="s">
        <v>2847</v>
      </c>
      <c r="Z1585" s="12" t="s">
        <v>27</v>
      </c>
    </row>
    <row r="1586" spans="1:26" x14ac:dyDescent="0.3">
      <c r="A1586" s="14" t="s">
        <v>4351</v>
      </c>
      <c r="B1586" s="15">
        <v>45919</v>
      </c>
      <c r="C1586" s="16" t="s">
        <v>875</v>
      </c>
      <c r="D1586" s="16" t="str">
        <f>_xlfn.XLOOKUP(Sales_Transactions!$C1586,Customer!$A$2:$A$701,Customer!$B$2:$B$701,"Missing")</f>
        <v>Arun Iyer</v>
      </c>
      <c r="E1586" s="38" t="str">
        <f>_xlfn.XLOOKUP(Table14[[#This Row],[Customer_ID]],Table10[Customer_ID],Table10[Membership],"Missing Membership")</f>
        <v>Gold</v>
      </c>
      <c r="F1586" s="14" t="s">
        <v>679</v>
      </c>
      <c r="G1586" s="16" t="str">
        <f>_xlfn.XLOOKUP(Sales_Transactions!$F1586,Products!$A$2:$A$151,Products!$B$2:$B$151,"missing product")</f>
        <v>Aachi Ponni Rice 1kg</v>
      </c>
      <c r="H1586" s="16" t="str">
        <f>_xlfn.XLOOKUP(Sales_Transactions!$F1586,Table9[Product_ID],Table9[Category],"Missing Catogory")</f>
        <v>Rice</v>
      </c>
      <c r="I1586" s="16" t="s">
        <v>1086</v>
      </c>
      <c r="J1586" s="16" t="str">
        <f>_xlfn.XLOOKUP(Sales_Transactions!$I1586,Store!$A$2:$A$181,Store!$B$2:$B$181,"Missing Store")</f>
        <v>FreshMart Lucknow Heights</v>
      </c>
      <c r="K1586" s="16" t="str">
        <f>_xlfn.XLOOKUP(Sales_Transactions!$I1586,Store!$A$2:$A$181,Store!$D$2:$D$181,"East")</f>
        <v>North</v>
      </c>
      <c r="L1586" s="16" t="s">
        <v>1087</v>
      </c>
      <c r="M1586" s="16" t="s">
        <v>6259</v>
      </c>
      <c r="N1586" s="16" t="str">
        <f>_xlfn.XLOOKUP(Sales_Transactions!$L1586,Table12[Employee_ID],Table12[Department],"Missing Department")</f>
        <v>Sales</v>
      </c>
      <c r="O1586" s="16">
        <v>4</v>
      </c>
      <c r="P1586" s="17">
        <v>163.55000000000001</v>
      </c>
      <c r="Q1586" s="16">
        <v>0</v>
      </c>
      <c r="R1586" s="17">
        <v>0</v>
      </c>
      <c r="S1586" s="17">
        <v>654.20000000000005</v>
      </c>
      <c r="T1586" s="17">
        <v>551.79999999999995</v>
      </c>
      <c r="U1586" s="17">
        <v>102.4</v>
      </c>
      <c r="V1586" s="16" t="s">
        <v>68</v>
      </c>
      <c r="W1586" s="16" t="s">
        <v>24</v>
      </c>
      <c r="X1586" s="16" t="s">
        <v>55</v>
      </c>
      <c r="Y1586" s="16" t="s">
        <v>559</v>
      </c>
      <c r="Z1586" s="16" t="s">
        <v>49</v>
      </c>
    </row>
    <row r="1587" spans="1:26" x14ac:dyDescent="0.3">
      <c r="A1587" s="10" t="s">
        <v>4355</v>
      </c>
      <c r="B1587" s="11">
        <v>45783</v>
      </c>
      <c r="C1587" s="12" t="s">
        <v>3755</v>
      </c>
      <c r="D1587" s="12" t="str">
        <f>_xlfn.XLOOKUP(Sales_Transactions!$C1587,Customer!$A$2:$A$701,Customer!$B$2:$B$701,"Missing")</f>
        <v>Chandran Gupta</v>
      </c>
      <c r="E1587" s="39" t="str">
        <f>_xlfn.XLOOKUP(Table14[[#This Row],[Customer_ID]],Table10[Customer_ID],Table10[Membership],"Missing Membership")</f>
        <v>Silver</v>
      </c>
      <c r="F1587" s="10" t="s">
        <v>1030</v>
      </c>
      <c r="G1587" s="12" t="str">
        <f>_xlfn.XLOOKUP(Sales_Transactions!$F1587,Products!$A$2:$A$151,Products!$B$2:$B$151,"missing product")</f>
        <v>Dove Toothpaste 1L</v>
      </c>
      <c r="H1587" s="12" t="str">
        <f>_xlfn.XLOOKUP(Sales_Transactions!$F1587,Table9[Product_ID],Table9[Category],"Missing Catogory")</f>
        <v>Personal Care</v>
      </c>
      <c r="I1587" s="12" t="s">
        <v>611</v>
      </c>
      <c r="J1587" s="12" t="str">
        <f>_xlfn.XLOOKUP(Sales_Transactions!$I1587,Store!$A$2:$A$181,Store!$B$2:$B$181,"Missing Store")</f>
        <v>FreshMart Coimbatore Circle</v>
      </c>
      <c r="K1587" s="12" t="str">
        <f>_xlfn.XLOOKUP(Sales_Transactions!$I1587,Store!$A$2:$A$181,Store!$D$2:$D$181,"East")</f>
        <v>South</v>
      </c>
      <c r="L1587" s="12" t="s">
        <v>2087</v>
      </c>
      <c r="M1587" s="12" t="s">
        <v>6357</v>
      </c>
      <c r="N1587" s="12" t="str">
        <f>_xlfn.XLOOKUP(Sales_Transactions!$L1587,Table12[Employee_ID],Table12[Department],"Missing Department")</f>
        <v>Sales</v>
      </c>
      <c r="O1587" s="12">
        <v>1</v>
      </c>
      <c r="P1587" s="13">
        <v>277.42</v>
      </c>
      <c r="Q1587" s="12">
        <v>5</v>
      </c>
      <c r="R1587" s="13">
        <v>13.87</v>
      </c>
      <c r="S1587" s="13">
        <v>263.55</v>
      </c>
      <c r="T1587" s="13">
        <v>199.16</v>
      </c>
      <c r="U1587" s="13">
        <v>64.39</v>
      </c>
      <c r="V1587" s="12" t="s">
        <v>68</v>
      </c>
      <c r="W1587" s="12" t="s">
        <v>24</v>
      </c>
      <c r="X1587" s="12" t="s">
        <v>25</v>
      </c>
      <c r="Y1587" s="12" t="s">
        <v>4356</v>
      </c>
      <c r="Z1587" s="12" t="s">
        <v>49</v>
      </c>
    </row>
    <row r="1588" spans="1:26" x14ac:dyDescent="0.3">
      <c r="A1588" s="14" t="s">
        <v>4357</v>
      </c>
      <c r="B1588" s="15">
        <v>45877</v>
      </c>
      <c r="C1588" s="16" t="s">
        <v>2574</v>
      </c>
      <c r="D1588" s="16" t="str">
        <f>_xlfn.XLOOKUP(Sales_Transactions!$C1588,Customer!$A$2:$A$701,Customer!$B$2:$B$701,"Missing")</f>
        <v>Mala Pillai</v>
      </c>
      <c r="E1588" s="38" t="str">
        <f>_xlfn.XLOOKUP(Table14[[#This Row],[Customer_ID]],Table10[Customer_ID],Table10[Membership],"Missing Membership")</f>
        <v>Bronze</v>
      </c>
      <c r="F1588" s="14" t="s">
        <v>264</v>
      </c>
      <c r="G1588" s="16" t="str">
        <f>_xlfn.XLOOKUP(Sales_Transactions!$F1588,Products!$A$2:$A$151,Products!$B$2:$B$151,"missing product")</f>
        <v>Nescafe Soft Drinks Pack</v>
      </c>
      <c r="H1588" s="16" t="str">
        <f>_xlfn.XLOOKUP(Sales_Transactions!$F1588,Table9[Product_ID],Table9[Category],"Missing Catogory")</f>
        <v>Beverages</v>
      </c>
      <c r="I1588" s="16" t="s">
        <v>221</v>
      </c>
      <c r="J1588" s="16" t="str">
        <f>_xlfn.XLOOKUP(Sales_Transactions!$I1588,Store!$A$2:$A$181,Store!$B$2:$B$181,"Missing Store")</f>
        <v>FreshMart Salem Circle</v>
      </c>
      <c r="K1588" s="16" t="str">
        <f>_xlfn.XLOOKUP(Sales_Transactions!$I1588,Store!$A$2:$A$181,Store!$D$2:$D$181,"East")</f>
        <v>South</v>
      </c>
      <c r="L1588" s="16" t="s">
        <v>1124</v>
      </c>
      <c r="M1588" s="16" t="s">
        <v>6193</v>
      </c>
      <c r="N1588" s="16" t="str">
        <f>_xlfn.XLOOKUP(Sales_Transactions!$L1588,Table12[Employee_ID],Table12[Department],"Missing Department")</f>
        <v>Sales</v>
      </c>
      <c r="O1588" s="16">
        <v>3</v>
      </c>
      <c r="P1588" s="17">
        <v>383.51</v>
      </c>
      <c r="Q1588" s="16">
        <v>10</v>
      </c>
      <c r="R1588" s="17">
        <v>115.05</v>
      </c>
      <c r="S1588" s="17">
        <v>1035.48</v>
      </c>
      <c r="T1588" s="17">
        <v>857.7</v>
      </c>
      <c r="U1588" s="17">
        <v>-92.6</v>
      </c>
      <c r="V1588" s="16" t="s">
        <v>68</v>
      </c>
      <c r="W1588" s="16" t="s">
        <v>24</v>
      </c>
      <c r="X1588" s="16" t="s">
        <v>25</v>
      </c>
      <c r="Y1588" s="16" t="s">
        <v>4358</v>
      </c>
      <c r="Z1588" s="16" t="s">
        <v>49</v>
      </c>
    </row>
    <row r="1589" spans="1:26" x14ac:dyDescent="0.3">
      <c r="A1589" s="10" t="s">
        <v>4362</v>
      </c>
      <c r="B1589" s="11">
        <v>46002</v>
      </c>
      <c r="C1589" s="12" t="s">
        <v>1562</v>
      </c>
      <c r="D1589" s="12" t="str">
        <f>_xlfn.XLOOKUP(Sales_Transactions!$C1589,Customer!$A$2:$A$701,Customer!$B$2:$B$701,"Missing")</f>
        <v>Hariharan Gounder</v>
      </c>
      <c r="E1589" s="39" t="str">
        <f>_xlfn.XLOOKUP(Table14[[#This Row],[Customer_ID]],Table10[Customer_ID],Table10[Membership],"Missing Membership")</f>
        <v>Gold</v>
      </c>
      <c r="F1589" s="10" t="s">
        <v>944</v>
      </c>
      <c r="G1589" s="12" t="str">
        <f>_xlfn.XLOOKUP(Sales_Transactions!$F1589,Products!$A$2:$A$151,Products!$B$2:$B$151,"missing product")</f>
        <v>Cadbury Namkeen Combo</v>
      </c>
      <c r="H1589" s="12" t="str">
        <f>_xlfn.XLOOKUP(Sales_Transactions!$F1589,Table9[Product_ID],Table9[Category],"Missing Catogory")</f>
        <v>Snacks</v>
      </c>
      <c r="I1589" s="12" t="s">
        <v>522</v>
      </c>
      <c r="J1589" s="12" t="str">
        <f>_xlfn.XLOOKUP(Sales_Transactions!$I1589,Store!$A$2:$A$181,Store!$B$2:$B$181,"Missing Store")</f>
        <v>FreshMart Ahmedabad Nagar</v>
      </c>
      <c r="K1589" s="12" t="str">
        <f>_xlfn.XLOOKUP(Sales_Transactions!$I1589,Store!$A$2:$A$181,Store!$D$2:$D$181,"East")</f>
        <v>West</v>
      </c>
      <c r="L1589" s="12" t="s">
        <v>523</v>
      </c>
      <c r="M1589" s="12" t="s">
        <v>6215</v>
      </c>
      <c r="N1589" s="12" t="str">
        <f>_xlfn.XLOOKUP(Sales_Transactions!$L1589,Table12[Employee_ID],Table12[Department],"Missing Department")</f>
        <v>Cashier</v>
      </c>
      <c r="O1589" s="12">
        <v>7</v>
      </c>
      <c r="P1589" s="13">
        <v>357.05</v>
      </c>
      <c r="Q1589" s="12">
        <v>5</v>
      </c>
      <c r="R1589" s="13">
        <v>124.97</v>
      </c>
      <c r="S1589" s="13">
        <v>2374.38</v>
      </c>
      <c r="T1589" s="13">
        <v>1669.01</v>
      </c>
      <c r="U1589" s="13">
        <v>705.37</v>
      </c>
      <c r="V1589" s="12" t="s">
        <v>68</v>
      </c>
      <c r="W1589" s="12" t="s">
        <v>24</v>
      </c>
      <c r="X1589" s="12" t="s">
        <v>55</v>
      </c>
      <c r="Y1589" s="12" t="s">
        <v>2483</v>
      </c>
      <c r="Z1589" s="12" t="s">
        <v>49</v>
      </c>
    </row>
    <row r="1590" spans="1:26" x14ac:dyDescent="0.3">
      <c r="A1590" s="14" t="s">
        <v>4377</v>
      </c>
      <c r="B1590" s="15">
        <v>45751</v>
      </c>
      <c r="C1590" s="16" t="s">
        <v>2477</v>
      </c>
      <c r="D1590" s="16" t="str">
        <f>_xlfn.XLOOKUP(Sales_Transactions!$C1590,Customer!$A$2:$A$701,Customer!$B$2:$B$701,"Missing")</f>
        <v>Kalpana Murugan</v>
      </c>
      <c r="E1590" s="38" t="str">
        <f>_xlfn.XLOOKUP(Table14[[#This Row],[Customer_ID]],Table10[Customer_ID],Table10[Membership],"Missing Membership")</f>
        <v>Silver</v>
      </c>
      <c r="F1590" s="14" t="s">
        <v>77</v>
      </c>
      <c r="G1590" s="16" t="str">
        <f>_xlfn.XLOOKUP(Sales_Transactions!$F1590,Products!$A$2:$A$151,Products!$B$2:$B$151,"missing product")</f>
        <v>India Gate Basmati Rice 250ml</v>
      </c>
      <c r="H1590" s="16" t="str">
        <f>_xlfn.XLOOKUP(Sales_Transactions!$F1590,Table9[Product_ID],Table9[Category],"Missing Catogory")</f>
        <v>Rice</v>
      </c>
      <c r="I1590" s="16" t="s">
        <v>315</v>
      </c>
      <c r="J1590" s="16" t="str">
        <f>_xlfn.XLOOKUP(Sales_Transactions!$I1590,Store!$A$2:$A$181,Store!$B$2:$B$181,"Missing Store")</f>
        <v>FreshMart Kanpur Colony</v>
      </c>
      <c r="K1590" s="16" t="str">
        <f>_xlfn.XLOOKUP(Sales_Transactions!$I1590,Store!$A$2:$A$181,Store!$D$2:$D$181,"East")</f>
        <v>North</v>
      </c>
      <c r="L1590" s="16" t="s">
        <v>172</v>
      </c>
      <c r="M1590" s="16" t="s">
        <v>5885</v>
      </c>
      <c r="N1590" s="16" t="str">
        <f>_xlfn.XLOOKUP(Sales_Transactions!$L1590,Table12[Employee_ID],Table12[Department],"Missing Department")</f>
        <v>Cashier</v>
      </c>
      <c r="O1590" s="16">
        <v>2</v>
      </c>
      <c r="P1590" s="17">
        <v>131.03</v>
      </c>
      <c r="Q1590" s="16">
        <v>0</v>
      </c>
      <c r="R1590" s="17">
        <v>0</v>
      </c>
      <c r="S1590" s="17">
        <v>262.06</v>
      </c>
      <c r="T1590" s="17">
        <v>234.54</v>
      </c>
      <c r="U1590" s="17">
        <v>27.52</v>
      </c>
      <c r="V1590" s="16" t="s">
        <v>68</v>
      </c>
      <c r="W1590" s="16" t="s">
        <v>24</v>
      </c>
      <c r="X1590" s="16" t="s">
        <v>55</v>
      </c>
      <c r="Y1590" s="16" t="s">
        <v>2263</v>
      </c>
      <c r="Z1590" s="16" t="s">
        <v>49</v>
      </c>
    </row>
    <row r="1591" spans="1:26" x14ac:dyDescent="0.3">
      <c r="A1591" s="10" t="s">
        <v>4409</v>
      </c>
      <c r="B1591" s="11">
        <v>45927</v>
      </c>
      <c r="C1591" s="12" t="s">
        <v>1167</v>
      </c>
      <c r="D1591" s="12" t="str">
        <f>_xlfn.XLOOKUP(Sales_Transactions!$C1591,Customer!$A$2:$A$701,Customer!$B$2:$B$701,"Missing")</f>
        <v>Kalpana Gounder</v>
      </c>
      <c r="E1591" s="39" t="str">
        <f>_xlfn.XLOOKUP(Table14[[#This Row],[Customer_ID]],Table10[Customer_ID],Table10[Membership],"Missing Membership")</f>
        <v>Gold</v>
      </c>
      <c r="F1591" s="10" t="s">
        <v>141</v>
      </c>
      <c r="G1591" s="12" t="str">
        <f>_xlfn.XLOOKUP(Sales_Transactions!$F1591,Products!$A$2:$A$151,Products!$B$2:$B$151,"missing product")</f>
        <v>Britannia Buns 2kg v2</v>
      </c>
      <c r="H1591" s="12" t="str">
        <f>_xlfn.XLOOKUP(Sales_Transactions!$F1591,Table9[Product_ID],Table9[Category],"Missing Catogory")</f>
        <v>Bakery</v>
      </c>
      <c r="I1591" s="12" t="s">
        <v>2607</v>
      </c>
      <c r="J1591" s="12" t="str">
        <f>_xlfn.XLOOKUP(Sales_Transactions!$I1591,Store!$A$2:$A$181,Store!$B$2:$B$181,"Missing Store")</f>
        <v>FreshMart Pune Complex</v>
      </c>
      <c r="K1591" s="12" t="str">
        <f>_xlfn.XLOOKUP(Sales_Transactions!$I1591,Store!$A$2:$A$181,Store!$D$2:$D$181,"East")</f>
        <v>West</v>
      </c>
      <c r="L1591" s="12" t="s">
        <v>2608</v>
      </c>
      <c r="M1591" s="12" t="s">
        <v>5750</v>
      </c>
      <c r="N1591" s="12" t="str">
        <f>_xlfn.XLOOKUP(Sales_Transactions!$L1591,Table12[Employee_ID],Table12[Department],"Missing Department")</f>
        <v>Sales</v>
      </c>
      <c r="O1591" s="12">
        <v>7</v>
      </c>
      <c r="P1591" s="13">
        <v>479.24</v>
      </c>
      <c r="Q1591" s="12">
        <v>0</v>
      </c>
      <c r="R1591" s="13">
        <v>0</v>
      </c>
      <c r="S1591" s="13">
        <v>3857.88</v>
      </c>
      <c r="T1591" s="13">
        <v>1858.08</v>
      </c>
      <c r="U1591" s="13">
        <v>1999.8</v>
      </c>
      <c r="V1591" s="12" t="s">
        <v>68</v>
      </c>
      <c r="W1591" s="12" t="s">
        <v>24</v>
      </c>
      <c r="X1591" s="12" t="s">
        <v>25</v>
      </c>
      <c r="Y1591" s="12" t="s">
        <v>2526</v>
      </c>
      <c r="Z1591" s="12" t="s">
        <v>27</v>
      </c>
    </row>
    <row r="1592" spans="1:26" x14ac:dyDescent="0.3">
      <c r="A1592" s="14" t="s">
        <v>4413</v>
      </c>
      <c r="B1592" s="15">
        <v>45925</v>
      </c>
      <c r="C1592" s="16" t="s">
        <v>553</v>
      </c>
      <c r="D1592" s="16" t="str">
        <f>_xlfn.XLOOKUP(Sales_Transactions!$C1592,Customer!$A$2:$A$701,Customer!$B$2:$B$701,"Missing")</f>
        <v>Yogesh Raj</v>
      </c>
      <c r="E1592" s="38" t="str">
        <f>_xlfn.XLOOKUP(Table14[[#This Row],[Customer_ID]],Table10[Customer_ID],Table10[Membership],"Missing Membership")</f>
        <v>Silver</v>
      </c>
      <c r="F1592" s="14" t="s">
        <v>502</v>
      </c>
      <c r="G1592" s="16" t="str">
        <f>_xlfn.XLOOKUP(Sales_Transactions!$F1592,Products!$A$2:$A$151,Products!$B$2:$B$151,"missing product")</f>
        <v>Coca-Cola Coffee 500g</v>
      </c>
      <c r="H1592" s="16" t="str">
        <f>_xlfn.XLOOKUP(Sales_Transactions!$F1592,Table9[Product_ID],Table9[Category],"Missing Catogory")</f>
        <v>Beverages</v>
      </c>
      <c r="I1592" s="16" t="s">
        <v>270</v>
      </c>
      <c r="J1592" s="16" t="str">
        <f>_xlfn.XLOOKUP(Sales_Transactions!$I1592,Store!$A$2:$A$181,Store!$B$2:$B$181,"Missing Store")</f>
        <v>FreshMart Ahmedabad Hub</v>
      </c>
      <c r="K1592" s="16" t="str">
        <f>_xlfn.XLOOKUP(Sales_Transactions!$I1592,Store!$A$2:$A$181,Store!$D$2:$D$181,"East")</f>
        <v>West</v>
      </c>
      <c r="L1592" s="16" t="s">
        <v>3114</v>
      </c>
      <c r="M1592" s="16" t="s">
        <v>6240</v>
      </c>
      <c r="N1592" s="16" t="str">
        <f>_xlfn.XLOOKUP(Sales_Transactions!$L1592,Table12[Employee_ID],Table12[Department],"Missing Department")</f>
        <v>Cashier</v>
      </c>
      <c r="O1592" s="16">
        <v>2</v>
      </c>
      <c r="P1592" s="17">
        <v>503.36</v>
      </c>
      <c r="Q1592" s="16">
        <v>10</v>
      </c>
      <c r="R1592" s="17">
        <v>100.67</v>
      </c>
      <c r="S1592" s="17">
        <v>906.05</v>
      </c>
      <c r="T1592" s="17">
        <v>779.6</v>
      </c>
      <c r="U1592" s="17">
        <v>126.45</v>
      </c>
      <c r="V1592" s="16" t="s">
        <v>68</v>
      </c>
      <c r="W1592" s="16" t="s">
        <v>24</v>
      </c>
      <c r="X1592" s="16" t="s">
        <v>25</v>
      </c>
      <c r="Y1592" s="16" t="s">
        <v>1191</v>
      </c>
      <c r="Z1592" s="16" t="s">
        <v>49</v>
      </c>
    </row>
    <row r="1593" spans="1:26" x14ac:dyDescent="0.3">
      <c r="A1593" s="10" t="s">
        <v>4424</v>
      </c>
      <c r="B1593" s="11">
        <v>45966</v>
      </c>
      <c r="C1593" s="12" t="s">
        <v>4611</v>
      </c>
      <c r="D1593" s="12" t="str">
        <f>_xlfn.XLOOKUP(Sales_Transactions!$C1593,Customer!$A$2:$A$701,Customer!$B$2:$B$701,"Missing")</f>
        <v>Missing</v>
      </c>
      <c r="E1593" s="39" t="str">
        <f>_xlfn.XLOOKUP(Table14[[#This Row],[Customer_ID]],Table10[Customer_ID],Table10[Membership],"Missing Membership")</f>
        <v>Missing Membership</v>
      </c>
      <c r="F1593" s="10" t="s">
        <v>59</v>
      </c>
      <c r="G1593" s="12" t="str">
        <f>_xlfn.XLOOKUP(Sales_Transactions!$F1593,Products!$A$2:$A$151,Products!$B$2:$B$151,"missing product")</f>
        <v>Nescafe Coffee Pack</v>
      </c>
      <c r="H1593" s="12" t="str">
        <f>_xlfn.XLOOKUP(Sales_Transactions!$F1593,Table9[Product_ID],Table9[Category],"Missing Catogory")</f>
        <v>Beverages</v>
      </c>
      <c r="I1593" s="12" t="s">
        <v>1901</v>
      </c>
      <c r="J1593" s="12" t="str">
        <f>_xlfn.XLOOKUP(Sales_Transactions!$I1593,Store!$A$2:$A$181,Store!$B$2:$B$181,"Missing Store")</f>
        <v>FreshMart Ahmedabad Heights</v>
      </c>
      <c r="K1593" s="12" t="str">
        <f>_xlfn.XLOOKUP(Sales_Transactions!$I1593,Store!$A$2:$A$181,Store!$D$2:$D$181,"East")</f>
        <v>West</v>
      </c>
      <c r="L1593" s="12" t="s">
        <v>1769</v>
      </c>
      <c r="M1593" s="12" t="s">
        <v>6186</v>
      </c>
      <c r="N1593" s="12" t="str">
        <f>_xlfn.XLOOKUP(Sales_Transactions!$L1593,Table12[Employee_ID],Table12[Department],"Missing Department")</f>
        <v>Billing</v>
      </c>
      <c r="O1593" s="12">
        <v>8</v>
      </c>
      <c r="P1593" s="13">
        <v>385.8</v>
      </c>
      <c r="Q1593" s="12">
        <v>10</v>
      </c>
      <c r="R1593" s="13">
        <v>308.64</v>
      </c>
      <c r="S1593" s="13">
        <v>2777.76</v>
      </c>
      <c r="T1593" s="13">
        <v>2174.2399999999998</v>
      </c>
      <c r="U1593" s="13">
        <v>603.52</v>
      </c>
      <c r="V1593" s="12" t="s">
        <v>68</v>
      </c>
      <c r="W1593" s="12" t="s">
        <v>24</v>
      </c>
      <c r="X1593" s="12" t="s">
        <v>55</v>
      </c>
      <c r="Y1593" s="12" t="s">
        <v>3190</v>
      </c>
      <c r="Z1593" s="12" t="s">
        <v>49</v>
      </c>
    </row>
    <row r="1594" spans="1:26" x14ac:dyDescent="0.3">
      <c r="A1594" s="14" t="s">
        <v>4436</v>
      </c>
      <c r="B1594" s="15">
        <v>45912</v>
      </c>
      <c r="C1594" s="16" t="s">
        <v>2628</v>
      </c>
      <c r="D1594" s="16" t="str">
        <f>_xlfn.XLOOKUP(Sales_Transactions!$C1594,Customer!$A$2:$A$701,Customer!$B$2:$B$701,"Missing")</f>
        <v>Anand Chettiar</v>
      </c>
      <c r="E1594" s="38" t="str">
        <f>_xlfn.XLOOKUP(Table14[[#This Row],[Customer_ID]],Table10[Customer_ID],Table10[Membership],"Missing Membership")</f>
        <v>Gold</v>
      </c>
      <c r="F1594" s="14" t="s">
        <v>170</v>
      </c>
      <c r="G1594" s="16" t="str">
        <f>_xlfn.XLOOKUP(Sales_Transactions!$F1594,Products!$A$2:$A$151,Products!$B$2:$B$151,"missing product")</f>
        <v>Aachi Idli Rice 500g</v>
      </c>
      <c r="H1594" s="16" t="str">
        <f>_xlfn.XLOOKUP(Sales_Transactions!$F1594,Table9[Product_ID],Table9[Category],"Missing Catogory")</f>
        <v>Rice</v>
      </c>
      <c r="I1594" s="16" t="s">
        <v>415</v>
      </c>
      <c r="J1594" s="16" t="str">
        <f>_xlfn.XLOOKUP(Sales_Transactions!$I1594,Store!$A$2:$A$181,Store!$B$2:$B$181,"Missing Store")</f>
        <v>FreshMart Hyderabad Towers</v>
      </c>
      <c r="K1594" s="16" t="str">
        <f>_xlfn.XLOOKUP(Sales_Transactions!$I1594,Store!$A$2:$A$181,Store!$D$2:$D$181,"East")</f>
        <v>South</v>
      </c>
      <c r="L1594" s="16" t="s">
        <v>1913</v>
      </c>
      <c r="M1594" s="16" t="s">
        <v>4923</v>
      </c>
      <c r="N1594" s="16" t="str">
        <f>_xlfn.XLOOKUP(Sales_Transactions!$L1594,Table12[Employee_ID],Table12[Department],"Missing Department")</f>
        <v>Sales</v>
      </c>
      <c r="O1594" s="16">
        <v>3</v>
      </c>
      <c r="P1594" s="17">
        <v>232.32</v>
      </c>
      <c r="Q1594" s="16">
        <v>0</v>
      </c>
      <c r="R1594" s="17">
        <v>0</v>
      </c>
      <c r="S1594" s="17">
        <v>696.96</v>
      </c>
      <c r="T1594" s="17">
        <v>572.70000000000005</v>
      </c>
      <c r="U1594" s="17">
        <v>124.26</v>
      </c>
      <c r="V1594" s="16" t="s">
        <v>68</v>
      </c>
      <c r="W1594" s="16" t="s">
        <v>24</v>
      </c>
      <c r="X1594" s="16" t="s">
        <v>25</v>
      </c>
      <c r="Y1594" s="16" t="s">
        <v>1902</v>
      </c>
      <c r="Z1594" s="16" t="s">
        <v>49</v>
      </c>
    </row>
    <row r="1595" spans="1:26" x14ac:dyDescent="0.3">
      <c r="A1595" s="10" t="s">
        <v>4446</v>
      </c>
      <c r="B1595" s="11">
        <v>45948</v>
      </c>
      <c r="C1595" s="12" t="s">
        <v>191</v>
      </c>
      <c r="D1595" s="12" t="str">
        <f>_xlfn.XLOOKUP(Sales_Transactions!$C1595,Customer!$A$2:$A$701,Customer!$B$2:$B$701,"Missing")</f>
        <v>Mala Velan</v>
      </c>
      <c r="E1595" s="39" t="str">
        <f>_xlfn.XLOOKUP(Table14[[#This Row],[Customer_ID]],Table10[Customer_ID],Table10[Membership],"Missing Membership")</f>
        <v>Silver</v>
      </c>
      <c r="F1595" s="10" t="s">
        <v>1321</v>
      </c>
      <c r="G1595" s="12" t="str">
        <f>_xlfn.XLOOKUP(Sales_Transactions!$F1595,Products!$A$2:$A$151,Products!$B$2:$B$151,"missing product")</f>
        <v>ITC Frozen Vegetables 250ml v2</v>
      </c>
      <c r="H1595" s="12" t="str">
        <f>_xlfn.XLOOKUP(Sales_Transactions!$F1595,Table9[Product_ID],Table9[Category],"Missing Catogory")</f>
        <v>Frozen Foods</v>
      </c>
      <c r="I1595" s="12" t="s">
        <v>1742</v>
      </c>
      <c r="J1595" s="12" t="str">
        <f>_xlfn.XLOOKUP(Sales_Transactions!$I1595,Store!$A$2:$A$181,Store!$B$2:$B$181,"Missing Store")</f>
        <v>FreshMart Lucknow Arcade</v>
      </c>
      <c r="K1595" s="12" t="str">
        <f>_xlfn.XLOOKUP(Sales_Transactions!$I1595,Store!$A$2:$A$181,Store!$D$2:$D$181,"East")</f>
        <v>North</v>
      </c>
      <c r="L1595" s="12" t="s">
        <v>1743</v>
      </c>
      <c r="M1595" s="12" t="s">
        <v>6364</v>
      </c>
      <c r="N1595" s="12" t="str">
        <f>_xlfn.XLOOKUP(Sales_Transactions!$L1595,Table12[Employee_ID],Table12[Department],"Missing Department")</f>
        <v>HR</v>
      </c>
      <c r="O1595" s="12">
        <v>3</v>
      </c>
      <c r="P1595" s="13">
        <v>229.81</v>
      </c>
      <c r="Q1595" s="12">
        <v>5</v>
      </c>
      <c r="R1595" s="13">
        <v>34.47</v>
      </c>
      <c r="S1595" s="13">
        <v>753.2</v>
      </c>
      <c r="T1595" s="13">
        <v>624.66</v>
      </c>
      <c r="U1595" s="13">
        <v>128.54</v>
      </c>
      <c r="V1595" s="12" t="s">
        <v>68</v>
      </c>
      <c r="W1595" s="12" t="s">
        <v>24</v>
      </c>
      <c r="X1595" s="12" t="s">
        <v>55</v>
      </c>
      <c r="Y1595" s="12" t="s">
        <v>62</v>
      </c>
      <c r="Z1595" s="12" t="s">
        <v>27</v>
      </c>
    </row>
    <row r="1596" spans="1:26" x14ac:dyDescent="0.3">
      <c r="A1596" s="14" t="s">
        <v>4452</v>
      </c>
      <c r="B1596" s="15">
        <v>45935</v>
      </c>
      <c r="C1596" s="16" t="s">
        <v>118</v>
      </c>
      <c r="D1596" s="16" t="str">
        <f>_xlfn.XLOOKUP(Sales_Transactions!$C1596,Customer!$A$2:$A$701,Customer!$B$2:$B$701,"Missing")</f>
        <v>Ovi Chandran</v>
      </c>
      <c r="E1596" s="38" t="str">
        <f>_xlfn.XLOOKUP(Table14[[#This Row],[Customer_ID]],Table10[Customer_ID],Table10[Membership],"Missing Membership")</f>
        <v>Bronze</v>
      </c>
      <c r="F1596" s="14" t="s">
        <v>646</v>
      </c>
      <c r="G1596" s="16" t="str">
        <f>_xlfn.XLOOKUP(Sales_Transactions!$F1596,Products!$A$2:$A$151,Products!$B$2:$B$151,"missing product")</f>
        <v>Aachi Whole Spices 200g v2</v>
      </c>
      <c r="H1596" s="16" t="str">
        <f>_xlfn.XLOOKUP(Sales_Transactions!$F1596,Table9[Product_ID],Table9[Category],"Missing Catogory")</f>
        <v>Masala</v>
      </c>
      <c r="I1596" s="16" t="s">
        <v>513</v>
      </c>
      <c r="J1596" s="16" t="str">
        <f>_xlfn.XLOOKUP(Sales_Transactions!$I1596,Store!$A$2:$A$181,Store!$B$2:$B$181,"Missing Store")</f>
        <v>FreshMart Lucknow Main Road</v>
      </c>
      <c r="K1596" s="16" t="str">
        <f>_xlfn.XLOOKUP(Sales_Transactions!$I1596,Store!$A$2:$A$181,Store!$D$2:$D$181,"East")</f>
        <v>North</v>
      </c>
      <c r="L1596" s="16" t="s">
        <v>2947</v>
      </c>
      <c r="M1596" s="16" t="s">
        <v>6221</v>
      </c>
      <c r="N1596" s="16" t="str">
        <f>_xlfn.XLOOKUP(Sales_Transactions!$L1596,Table12[Employee_ID],Table12[Department],"Missing Department")</f>
        <v>Billing</v>
      </c>
      <c r="O1596" s="16">
        <v>2</v>
      </c>
      <c r="P1596" s="17">
        <v>123.11</v>
      </c>
      <c r="Q1596" s="16">
        <v>20</v>
      </c>
      <c r="R1596" s="17">
        <v>49.24</v>
      </c>
      <c r="S1596" s="17">
        <v>226.53</v>
      </c>
      <c r="T1596" s="17">
        <v>182.36</v>
      </c>
      <c r="U1596" s="17">
        <v>44.17</v>
      </c>
      <c r="V1596" s="16" t="s">
        <v>68</v>
      </c>
      <c r="W1596" s="16" t="s">
        <v>24</v>
      </c>
      <c r="X1596" s="16" t="s">
        <v>25</v>
      </c>
      <c r="Y1596" s="16" t="s">
        <v>515</v>
      </c>
      <c r="Z1596" s="16" t="s">
        <v>27</v>
      </c>
    </row>
    <row r="1597" spans="1:26" x14ac:dyDescent="0.3">
      <c r="A1597" s="10" t="s">
        <v>4453</v>
      </c>
      <c r="B1597" s="11">
        <v>45798</v>
      </c>
      <c r="C1597" s="12" t="s">
        <v>1562</v>
      </c>
      <c r="D1597" s="12" t="str">
        <f>_xlfn.XLOOKUP(Sales_Transactions!$C1597,Customer!$A$2:$A$701,Customer!$B$2:$B$701,"Missing")</f>
        <v>Hariharan Gounder</v>
      </c>
      <c r="E1597" s="39" t="str">
        <f>_xlfn.XLOOKUP(Table14[[#This Row],[Customer_ID]],Table10[Customer_ID],Table10[Membership],"Missing Membership")</f>
        <v>Gold</v>
      </c>
      <c r="F1597" s="10" t="s">
        <v>164</v>
      </c>
      <c r="G1597" s="12" t="str">
        <f>_xlfn.XLOOKUP(Sales_Transactions!$F1597,Products!$A$2:$A$151,Products!$B$2:$B$151,"missing product")</f>
        <v>Local Farm Fresh Vegetables Combo</v>
      </c>
      <c r="H1597" s="12" t="str">
        <f>_xlfn.XLOOKUP(Sales_Transactions!$F1597,Table9[Product_ID],Table9[Category],"Missing Catogory")</f>
        <v>Vegetables</v>
      </c>
      <c r="I1597" s="12" t="s">
        <v>2607</v>
      </c>
      <c r="J1597" s="12" t="str">
        <f>_xlfn.XLOOKUP(Sales_Transactions!$I1597,Store!$A$2:$A$181,Store!$B$2:$B$181,"Missing Store")</f>
        <v>FreshMart Pune Complex</v>
      </c>
      <c r="K1597" s="12" t="str">
        <f>_xlfn.XLOOKUP(Sales_Transactions!$I1597,Store!$A$2:$A$181,Store!$D$2:$D$181,"East")</f>
        <v>West</v>
      </c>
      <c r="L1597" s="12" t="s">
        <v>2608</v>
      </c>
      <c r="M1597" s="12" t="s">
        <v>5750</v>
      </c>
      <c r="N1597" s="12" t="str">
        <f>_xlfn.XLOOKUP(Sales_Transactions!$L1597,Table12[Employee_ID],Table12[Department],"Missing Department")</f>
        <v>Sales</v>
      </c>
      <c r="O1597" s="12">
        <v>8</v>
      </c>
      <c r="P1597" s="13">
        <v>204.43</v>
      </c>
      <c r="Q1597" s="12">
        <v>0</v>
      </c>
      <c r="R1597" s="13">
        <v>0</v>
      </c>
      <c r="S1597" s="13">
        <v>1635.44</v>
      </c>
      <c r="T1597" s="13">
        <v>1227.3599999999999</v>
      </c>
      <c r="U1597" s="13">
        <v>408.08</v>
      </c>
      <c r="V1597" s="12" t="s">
        <v>68</v>
      </c>
      <c r="W1597" s="12" t="s">
        <v>24</v>
      </c>
      <c r="X1597" s="12" t="s">
        <v>25</v>
      </c>
      <c r="Y1597" s="12" t="s">
        <v>3597</v>
      </c>
      <c r="Z1597" s="12" t="s">
        <v>49</v>
      </c>
    </row>
    <row r="1598" spans="1:26" x14ac:dyDescent="0.3">
      <c r="A1598" s="14" t="s">
        <v>4462</v>
      </c>
      <c r="B1598" s="15">
        <v>45758</v>
      </c>
      <c r="C1598" s="16" t="s">
        <v>2245</v>
      </c>
      <c r="D1598" s="16" t="str">
        <f>_xlfn.XLOOKUP(Sales_Transactions!$C1598,Customer!$A$2:$A$701,Customer!$B$2:$B$701,"Missing")</f>
        <v>Udhay Mudaliar</v>
      </c>
      <c r="E1598" s="38" t="str">
        <f>_xlfn.XLOOKUP(Table14[[#This Row],[Customer_ID]],Table10[Customer_ID],Table10[Membership],"Missing Membership")</f>
        <v>Silver</v>
      </c>
      <c r="F1598" s="14" t="s">
        <v>904</v>
      </c>
      <c r="G1598" s="16" t="str">
        <f>_xlfn.XLOOKUP(Sales_Transactions!$F1598,Products!$A$2:$A$151,Products!$B$2:$B$151,"missing product")</f>
        <v>Nestle Curd 1kg</v>
      </c>
      <c r="H1598" s="16" t="str">
        <f>_xlfn.XLOOKUP(Sales_Transactions!$F1598,Table9[Product_ID],Table9[Category],"Missing Catogory")</f>
        <v>Dairy</v>
      </c>
      <c r="I1598" s="16" t="s">
        <v>962</v>
      </c>
      <c r="J1598" s="16" t="str">
        <f>_xlfn.XLOOKUP(Sales_Transactions!$I1598,Store!$A$2:$A$181,Store!$B$2:$B$181,"Missing Store")</f>
        <v>FreshMart Mumbai Bypass</v>
      </c>
      <c r="K1598" s="16" t="str">
        <f>_xlfn.XLOOKUP(Sales_Transactions!$I1598,Store!$A$2:$A$181,Store!$D$2:$D$181,"East")</f>
        <v>West</v>
      </c>
      <c r="L1598" s="16" t="s">
        <v>963</v>
      </c>
      <c r="M1598" s="16" t="s">
        <v>6372</v>
      </c>
      <c r="N1598" s="16" t="str">
        <f>_xlfn.XLOOKUP(Sales_Transactions!$L1598,Table12[Employee_ID],Table12[Department],"Missing Department")</f>
        <v>Inventory</v>
      </c>
      <c r="O1598" s="16">
        <v>3</v>
      </c>
      <c r="P1598" s="17">
        <v>464.41</v>
      </c>
      <c r="Q1598" s="16">
        <v>15</v>
      </c>
      <c r="R1598" s="17">
        <v>208.98</v>
      </c>
      <c r="S1598" s="17">
        <v>1184.25</v>
      </c>
      <c r="T1598" s="17">
        <v>1193.07</v>
      </c>
      <c r="U1598" s="17">
        <v>-8.82</v>
      </c>
      <c r="V1598" s="16" t="s">
        <v>68</v>
      </c>
      <c r="W1598" s="16" t="s">
        <v>24</v>
      </c>
      <c r="X1598" s="16" t="s">
        <v>25</v>
      </c>
      <c r="Y1598" s="16" t="s">
        <v>317</v>
      </c>
      <c r="Z1598" s="16" t="s">
        <v>49</v>
      </c>
    </row>
    <row r="1599" spans="1:26" x14ac:dyDescent="0.3">
      <c r="A1599" s="10" t="s">
        <v>4463</v>
      </c>
      <c r="B1599" s="11">
        <v>45844</v>
      </c>
      <c r="C1599" s="12" t="s">
        <v>4464</v>
      </c>
      <c r="D1599" s="12" t="str">
        <f>_xlfn.XLOOKUP(Sales_Transactions!$C1599,Customer!$A$2:$A$701,Customer!$B$2:$B$701,"Missing")</f>
        <v>Jaya Gupta</v>
      </c>
      <c r="E1599" s="39" t="str">
        <f>_xlfn.XLOOKUP(Table14[[#This Row],[Customer_ID]],Table10[Customer_ID],Table10[Membership],"Missing Membership")</f>
        <v>Bronze</v>
      </c>
      <c r="F1599" s="10" t="s">
        <v>1188</v>
      </c>
      <c r="G1599" s="12" t="str">
        <f>_xlfn.XLOOKUP(Sales_Transactions!$F1599,Products!$A$2:$A$151,Products!$B$2:$B$151,"missing product")</f>
        <v>Aachi Ponni Rice 250ml</v>
      </c>
      <c r="H1599" s="12" t="str">
        <f>_xlfn.XLOOKUP(Sales_Transactions!$F1599,Table9[Product_ID],Table9[Category],"Missing Catogory")</f>
        <v>Rice</v>
      </c>
      <c r="I1599" s="12" t="s">
        <v>31</v>
      </c>
      <c r="J1599" s="12" t="str">
        <f>_xlfn.XLOOKUP(Sales_Transactions!$I1599,Store!$A$2:$A$181,Store!$B$2:$B$181,"Missing Store")</f>
        <v>FreshMart Salem Bypass</v>
      </c>
      <c r="K1599" s="12" t="str">
        <f>_xlfn.XLOOKUP(Sales_Transactions!$I1599,Store!$A$2:$A$181,Store!$D$2:$D$181,"East")</f>
        <v>South</v>
      </c>
      <c r="L1599" s="12" t="s">
        <v>32</v>
      </c>
      <c r="M1599" s="12" t="s">
        <v>6219</v>
      </c>
      <c r="N1599" s="12" t="str">
        <f>_xlfn.XLOOKUP(Sales_Transactions!$L1599,Table12[Employee_ID],Table12[Department],"Missing Department")</f>
        <v>Store Manager</v>
      </c>
      <c r="O1599" s="12">
        <v>1</v>
      </c>
      <c r="P1599" s="13">
        <v>188.64</v>
      </c>
      <c r="Q1599" s="12">
        <v>0</v>
      </c>
      <c r="R1599" s="13">
        <v>0</v>
      </c>
      <c r="S1599" s="13">
        <v>216.94</v>
      </c>
      <c r="T1599" s="13">
        <v>158.28</v>
      </c>
      <c r="U1599" s="13">
        <v>58.66</v>
      </c>
      <c r="V1599" s="12" t="s">
        <v>68</v>
      </c>
      <c r="W1599" s="12" t="s">
        <v>24</v>
      </c>
      <c r="X1599" s="12" t="s">
        <v>25</v>
      </c>
      <c r="Y1599" s="12" t="s">
        <v>1443</v>
      </c>
      <c r="Z1599" s="12" t="s">
        <v>27</v>
      </c>
    </row>
    <row r="1600" spans="1:26" x14ac:dyDescent="0.3">
      <c r="A1600" s="14" t="s">
        <v>4472</v>
      </c>
      <c r="B1600" s="15">
        <v>45920</v>
      </c>
      <c r="C1600" s="16" t="s">
        <v>1824</v>
      </c>
      <c r="D1600" s="16" t="str">
        <f>_xlfn.XLOOKUP(Sales_Transactions!$C1600,Customer!$A$2:$A$701,Customer!$B$2:$B$701,"Missing")</f>
        <v>Deepa Chettiar</v>
      </c>
      <c r="E1600" s="38" t="str">
        <f>_xlfn.XLOOKUP(Table14[[#This Row],[Customer_ID]],Table10[Customer_ID],Table10[Membership],"Missing Membership")</f>
        <v>Silver</v>
      </c>
      <c r="F1600" s="14" t="s">
        <v>113</v>
      </c>
      <c r="G1600" s="16" t="str">
        <f>_xlfn.XLOOKUP(Sales_Transactions!$F1600,Products!$A$2:$A$151,Products!$B$2:$B$151,"missing product")</f>
        <v>Aachi Powdered Spices Pack</v>
      </c>
      <c r="H1600" s="16" t="str">
        <f>_xlfn.XLOOKUP(Sales_Transactions!$F1600,Table9[Product_ID],Table9[Category],"Missing Catogory")</f>
        <v>Masala</v>
      </c>
      <c r="I1600" s="16" t="s">
        <v>487</v>
      </c>
      <c r="J1600" s="16" t="str">
        <f>_xlfn.XLOOKUP(Sales_Transactions!$I1600,Store!$A$2:$A$181,Store!$B$2:$B$181,"Missing Store")</f>
        <v>FreshMart Erode Hub</v>
      </c>
      <c r="K1600" s="16" t="str">
        <f>_xlfn.XLOOKUP(Sales_Transactions!$I1600,Store!$A$2:$A$181,Store!$D$2:$D$181,"East")</f>
        <v>South</v>
      </c>
      <c r="L1600" s="16" t="s">
        <v>488</v>
      </c>
      <c r="M1600" s="16" t="s">
        <v>6367</v>
      </c>
      <c r="N1600" s="16" t="str">
        <f>_xlfn.XLOOKUP(Sales_Transactions!$L1600,Table12[Employee_ID],Table12[Department],"Missing Department")</f>
        <v>Inventory</v>
      </c>
      <c r="O1600" s="16">
        <v>3</v>
      </c>
      <c r="P1600" s="17">
        <v>253.11</v>
      </c>
      <c r="Q1600" s="16">
        <v>0</v>
      </c>
      <c r="R1600" s="17">
        <v>0</v>
      </c>
      <c r="S1600" s="17">
        <v>873.23</v>
      </c>
      <c r="T1600" s="17">
        <v>572.22</v>
      </c>
      <c r="U1600" s="17">
        <v>301.01</v>
      </c>
      <c r="V1600" s="16" t="s">
        <v>68</v>
      </c>
      <c r="W1600" s="16" t="s">
        <v>24</v>
      </c>
      <c r="X1600" s="16" t="s">
        <v>55</v>
      </c>
      <c r="Y1600" s="16" t="s">
        <v>3999</v>
      </c>
      <c r="Z1600" s="16" t="s">
        <v>27</v>
      </c>
    </row>
    <row r="1601" spans="1:26" x14ac:dyDescent="0.3">
      <c r="A1601" s="10" t="s">
        <v>4490</v>
      </c>
      <c r="B1601" s="11">
        <v>45867</v>
      </c>
      <c r="C1601" s="12" t="s">
        <v>1622</v>
      </c>
      <c r="D1601" s="12" t="str">
        <f>_xlfn.XLOOKUP(Sales_Transactions!$C1601,Customer!$A$2:$A$701,Customer!$B$2:$B$701,"Missing")</f>
        <v>Gokul Chettiar</v>
      </c>
      <c r="E1601" s="39" t="str">
        <f>_xlfn.XLOOKUP(Table14[[#This Row],[Customer_ID]],Table10[Customer_ID],Table10[Membership],"Missing Membership")</f>
        <v>Gold</v>
      </c>
      <c r="F1601" s="10" t="s">
        <v>308</v>
      </c>
      <c r="G1601" s="12" t="str">
        <f>_xlfn.XLOOKUP(Sales_Transactions!$F1601,Products!$A$2:$A$151,Products!$B$2:$B$151,"missing product")</f>
        <v>Britannia Cookies 200g</v>
      </c>
      <c r="H1601" s="12" t="str">
        <f>_xlfn.XLOOKUP(Sales_Transactions!$F1601,Table9[Product_ID],Table9[Category],"Missing Catogory")</f>
        <v>Bakery</v>
      </c>
      <c r="I1601" s="12" t="s">
        <v>583</v>
      </c>
      <c r="J1601" s="12" t="str">
        <f>_xlfn.XLOOKUP(Sales_Transactions!$I1601,Store!$A$2:$A$181,Store!$B$2:$B$181,"Missing Store")</f>
        <v>FreshMart Nagpur Junction</v>
      </c>
      <c r="K1601" s="12" t="str">
        <f>_xlfn.XLOOKUP(Sales_Transactions!$I1601,Store!$A$2:$A$181,Store!$D$2:$D$181,"East")</f>
        <v>West</v>
      </c>
      <c r="L1601" s="12" t="s">
        <v>39</v>
      </c>
      <c r="M1601" s="12" t="s">
        <v>6324</v>
      </c>
      <c r="N1601" s="12" t="str">
        <f>_xlfn.XLOOKUP(Sales_Transactions!$L1601,Table12[Employee_ID],Table12[Department],"Missing Department")</f>
        <v>Inventory</v>
      </c>
      <c r="O1601" s="12">
        <v>3</v>
      </c>
      <c r="P1601" s="13">
        <v>510.28</v>
      </c>
      <c r="Q1601" s="12">
        <v>15</v>
      </c>
      <c r="R1601" s="13">
        <v>229.63</v>
      </c>
      <c r="S1601" s="13">
        <v>1301.21</v>
      </c>
      <c r="T1601" s="13">
        <v>848.64</v>
      </c>
      <c r="U1601" s="13">
        <v>452.57</v>
      </c>
      <c r="V1601" s="12" t="s">
        <v>68</v>
      </c>
      <c r="W1601" s="12" t="s">
        <v>24</v>
      </c>
      <c r="X1601" s="12" t="s">
        <v>25</v>
      </c>
      <c r="Y1601" s="12" t="s">
        <v>690</v>
      </c>
      <c r="Z1601" s="12" t="s">
        <v>49</v>
      </c>
    </row>
    <row r="1602" spans="1:26" x14ac:dyDescent="0.3">
      <c r="A1602" s="14" t="s">
        <v>4491</v>
      </c>
      <c r="B1602" s="15">
        <v>45970</v>
      </c>
      <c r="C1602" s="16" t="s">
        <v>319</v>
      </c>
      <c r="D1602" s="16" t="str">
        <f>_xlfn.XLOOKUP(Sales_Transactions!$C1602,Customer!$A$2:$A$701,Customer!$B$2:$B$701,"Missing")</f>
        <v>Chitra Mudaliar</v>
      </c>
      <c r="E1602" s="38" t="str">
        <f>_xlfn.XLOOKUP(Table14[[#This Row],[Customer_ID]],Table10[Customer_ID],Table10[Membership],"Missing Membership")</f>
        <v>Gold</v>
      </c>
      <c r="F1602" s="14" t="s">
        <v>371</v>
      </c>
      <c r="G1602" s="16" t="str">
        <f>_xlfn.XLOOKUP(Sales_Transactions!$F1602,Products!$A$2:$A$151,Products!$B$2:$B$151,"missing product")</f>
        <v>Tata Tea Soft Drinks 500g</v>
      </c>
      <c r="H1602" s="16" t="str">
        <f>_xlfn.XLOOKUP(Sales_Transactions!$F1602,Table9[Product_ID],Table9[Category],"Missing Catogory")</f>
        <v>Beverages</v>
      </c>
      <c r="I1602" s="16" t="s">
        <v>1680</v>
      </c>
      <c r="J1602" s="16" t="str">
        <f>_xlfn.XLOOKUP(Sales_Transactions!$I1602,Store!$A$2:$A$181,Store!$B$2:$B$181,"Missing Store")</f>
        <v>FreshMart Hyderabad Market</v>
      </c>
      <c r="K1602" s="16" t="str">
        <f>_xlfn.XLOOKUP(Sales_Transactions!$I1602,Store!$A$2:$A$181,Store!$D$2:$D$181,"East")</f>
        <v>South</v>
      </c>
      <c r="L1602" s="16" t="s">
        <v>46</v>
      </c>
      <c r="M1602" s="16" t="s">
        <v>5189</v>
      </c>
      <c r="N1602" s="16" t="str">
        <f>_xlfn.XLOOKUP(Sales_Transactions!$L1602,Table12[Employee_ID],Table12[Department],"Missing Department")</f>
        <v>Inventory</v>
      </c>
      <c r="O1602" s="16">
        <v>6</v>
      </c>
      <c r="P1602" s="17">
        <v>421.9</v>
      </c>
      <c r="Q1602" s="16">
        <v>0</v>
      </c>
      <c r="R1602" s="17">
        <v>0</v>
      </c>
      <c r="S1602" s="17">
        <v>2911.11</v>
      </c>
      <c r="T1602" s="17">
        <v>1859.88</v>
      </c>
      <c r="U1602" s="17">
        <v>1051.23</v>
      </c>
      <c r="V1602" s="16" t="s">
        <v>68</v>
      </c>
      <c r="W1602" s="16" t="s">
        <v>24</v>
      </c>
      <c r="X1602" s="16" t="s">
        <v>25</v>
      </c>
      <c r="Y1602" s="16" t="s">
        <v>1001</v>
      </c>
      <c r="Z1602" s="16" t="s">
        <v>27</v>
      </c>
    </row>
    <row r="1603" spans="1:26" x14ac:dyDescent="0.3">
      <c r="A1603" s="10" t="s">
        <v>4499</v>
      </c>
      <c r="B1603" s="11">
        <v>45790</v>
      </c>
      <c r="C1603" s="12" t="s">
        <v>2111</v>
      </c>
      <c r="D1603" s="12" t="str">
        <f>_xlfn.XLOOKUP(Sales_Transactions!$C1603,Customer!$A$2:$A$701,Customer!$B$2:$B$701,"Missing")</f>
        <v>Banu Subramaniam</v>
      </c>
      <c r="E1603" s="39" t="str">
        <f>_xlfn.XLOOKUP(Table14[[#This Row],[Customer_ID]],Table10[Customer_ID],Table10[Membership],"Missing Membership")</f>
        <v>Gold</v>
      </c>
      <c r="F1603" s="10" t="s">
        <v>885</v>
      </c>
      <c r="G1603" s="12" t="str">
        <f>_xlfn.XLOOKUP(Sales_Transactions!$F1603,Products!$A$2:$A$151,Products!$B$2:$B$151,"missing product")</f>
        <v>Organic Fresh Fresh Fruits Pack</v>
      </c>
      <c r="H1603" s="12" t="str">
        <f>_xlfn.XLOOKUP(Sales_Transactions!$F1603,Table9[Product_ID],Table9[Category],"Missing Catogory")</f>
        <v>Fruits</v>
      </c>
      <c r="I1603" s="12" t="s">
        <v>309</v>
      </c>
      <c r="J1603" s="12" t="str">
        <f>_xlfn.XLOOKUP(Sales_Transactions!$I1603,Store!$A$2:$A$181,Store!$B$2:$B$181,"Missing Store")</f>
        <v>FreshMart Madurai Gardens</v>
      </c>
      <c r="K1603" s="12" t="str">
        <f>_xlfn.XLOOKUP(Sales_Transactions!$I1603,Store!$A$2:$A$181,Store!$D$2:$D$181,"East")</f>
        <v>South</v>
      </c>
      <c r="L1603" s="12" t="s">
        <v>1502</v>
      </c>
      <c r="M1603" s="12" t="s">
        <v>6350</v>
      </c>
      <c r="N1603" s="12" t="str">
        <f>_xlfn.XLOOKUP(Sales_Transactions!$L1603,Table12[Employee_ID],Table12[Department],"Missing Department")</f>
        <v>Billing</v>
      </c>
      <c r="O1603" s="12">
        <v>4</v>
      </c>
      <c r="P1603" s="13">
        <v>252.99</v>
      </c>
      <c r="Q1603" s="12">
        <v>0</v>
      </c>
      <c r="R1603" s="13">
        <v>0</v>
      </c>
      <c r="S1603" s="13">
        <v>1011.96</v>
      </c>
      <c r="T1603" s="13">
        <v>769.64</v>
      </c>
      <c r="U1603" s="13">
        <v>242.32</v>
      </c>
      <c r="V1603" s="12" t="s">
        <v>68</v>
      </c>
      <c r="W1603" s="12" t="s">
        <v>24</v>
      </c>
      <c r="X1603" s="12" t="s">
        <v>25</v>
      </c>
      <c r="Y1603" s="12" t="s">
        <v>1103</v>
      </c>
      <c r="Z1603" s="12" t="s">
        <v>49</v>
      </c>
    </row>
    <row r="1604" spans="1:26" x14ac:dyDescent="0.3">
      <c r="A1604" s="14" t="s">
        <v>4508</v>
      </c>
      <c r="B1604" s="15">
        <v>46082</v>
      </c>
      <c r="C1604" s="16" t="s">
        <v>2461</v>
      </c>
      <c r="D1604" s="16" t="str">
        <f>_xlfn.XLOOKUP(Sales_Transactions!$C1604,Customer!$A$2:$A$701,Customer!$B$2:$B$701,"Missing")</f>
        <v>Tara Rao</v>
      </c>
      <c r="E1604" s="38" t="str">
        <f>_xlfn.XLOOKUP(Table14[[#This Row],[Customer_ID]],Table10[Customer_ID],Table10[Membership],"Missing Membership")</f>
        <v>Gold</v>
      </c>
      <c r="F1604" s="14" t="s">
        <v>226</v>
      </c>
      <c r="G1604" s="16" t="str">
        <f>_xlfn.XLOOKUP(Sales_Transactions!$F1604,Products!$A$2:$A$151,Products!$B$2:$B$151,"missing product")</f>
        <v>Colgate Shampoo Combo</v>
      </c>
      <c r="H1604" s="16" t="str">
        <f>_xlfn.XLOOKUP(Sales_Transactions!$F1604,Table9[Product_ID],Table9[Category],"Missing Catogory")</f>
        <v>Personal Care</v>
      </c>
      <c r="I1604" s="16" t="s">
        <v>566</v>
      </c>
      <c r="J1604" s="16" t="str">
        <f>_xlfn.XLOOKUP(Sales_Transactions!$I1604,Store!$A$2:$A$181,Store!$B$2:$B$181,"Missing Store")</f>
        <v>FreshMart Hyderabad Extension</v>
      </c>
      <c r="K1604" s="16" t="str">
        <f>_xlfn.XLOOKUP(Sales_Transactions!$I1604,Store!$A$2:$A$181,Store!$D$2:$D$181,"East")</f>
        <v>South</v>
      </c>
      <c r="L1604" s="16" t="s">
        <v>1032</v>
      </c>
      <c r="M1604" s="16" t="s">
        <v>6407</v>
      </c>
      <c r="N1604" s="16" t="str">
        <f>_xlfn.XLOOKUP(Sales_Transactions!$L1604,Table12[Employee_ID],Table12[Department],"Missing Department")</f>
        <v>Billing</v>
      </c>
      <c r="O1604" s="16">
        <v>5</v>
      </c>
      <c r="P1604" s="17">
        <v>364.69</v>
      </c>
      <c r="Q1604" s="16">
        <v>0</v>
      </c>
      <c r="R1604" s="17">
        <v>0</v>
      </c>
      <c r="S1604" s="17">
        <v>2096.9699999999998</v>
      </c>
      <c r="T1604" s="17">
        <v>1108.5999999999999</v>
      </c>
      <c r="U1604" s="17">
        <v>988.37</v>
      </c>
      <c r="V1604" s="16" t="s">
        <v>68</v>
      </c>
      <c r="W1604" s="16" t="s">
        <v>24</v>
      </c>
      <c r="X1604" s="16" t="s">
        <v>25</v>
      </c>
      <c r="Y1604" s="16" t="s">
        <v>206</v>
      </c>
      <c r="Z1604" s="16" t="s">
        <v>27</v>
      </c>
    </row>
    <row r="1605" spans="1:26" x14ac:dyDescent="0.3">
      <c r="A1605" s="10" t="s">
        <v>4511</v>
      </c>
      <c r="B1605" s="11">
        <v>46076</v>
      </c>
      <c r="C1605" s="12" t="s">
        <v>3013</v>
      </c>
      <c r="D1605" s="12" t="str">
        <f>_xlfn.XLOOKUP(Sales_Transactions!$C1605,Customer!$A$2:$A$701,Customer!$B$2:$B$701,"Missing")</f>
        <v>Balamurugan Varma</v>
      </c>
      <c r="E1605" s="39" t="str">
        <f>_xlfn.XLOOKUP(Table14[[#This Row],[Customer_ID]],Table10[Customer_ID],Table10[Membership],"Missing Membership")</f>
        <v>Silver</v>
      </c>
      <c r="F1605" s="10" t="s">
        <v>904</v>
      </c>
      <c r="G1605" s="12" t="str">
        <f>_xlfn.XLOOKUP(Sales_Transactions!$F1605,Products!$A$2:$A$151,Products!$B$2:$B$151,"missing product")</f>
        <v>Nestle Curd 1kg</v>
      </c>
      <c r="H1605" s="12" t="str">
        <f>_xlfn.XLOOKUP(Sales_Transactions!$F1605,Table9[Product_ID],Table9[Category],"Missing Catogory")</f>
        <v>Dairy</v>
      </c>
      <c r="I1605" s="12" t="s">
        <v>232</v>
      </c>
      <c r="J1605" s="12" t="str">
        <f>_xlfn.XLOOKUP(Sales_Transactions!$I1605,Store!$A$2:$A$181,Store!$B$2:$B$181,"Missing Store")</f>
        <v>FreshMart Tiruppur Circle</v>
      </c>
      <c r="K1605" s="12" t="str">
        <f>_xlfn.XLOOKUP(Sales_Transactions!$I1605,Store!$A$2:$A$181,Store!$D$2:$D$181,"East")</f>
        <v>South</v>
      </c>
      <c r="L1605" s="12" t="s">
        <v>233</v>
      </c>
      <c r="M1605" s="12" t="s">
        <v>6171</v>
      </c>
      <c r="N1605" s="12" t="str">
        <f>_xlfn.XLOOKUP(Sales_Transactions!$L1605,Table12[Employee_ID],Table12[Department],"Missing Department")</f>
        <v>Billing</v>
      </c>
      <c r="O1605" s="12">
        <v>1</v>
      </c>
      <c r="P1605" s="13">
        <v>464.41</v>
      </c>
      <c r="Q1605" s="12">
        <v>20</v>
      </c>
      <c r="R1605" s="13">
        <v>92.88</v>
      </c>
      <c r="S1605" s="13">
        <v>371.53</v>
      </c>
      <c r="T1605" s="13">
        <v>397.69</v>
      </c>
      <c r="U1605" s="13">
        <v>-26.16</v>
      </c>
      <c r="V1605" s="12" t="s">
        <v>68</v>
      </c>
      <c r="W1605" s="12" t="s">
        <v>24</v>
      </c>
      <c r="X1605" s="12" t="s">
        <v>55</v>
      </c>
      <c r="Y1605" s="12" t="s">
        <v>2684</v>
      </c>
      <c r="Z1605" s="12" t="s">
        <v>49</v>
      </c>
    </row>
    <row r="1606" spans="1:26" x14ac:dyDescent="0.3">
      <c r="A1606" s="14" t="s">
        <v>4516</v>
      </c>
      <c r="B1606" s="15">
        <v>45753</v>
      </c>
      <c r="C1606" s="16" t="s">
        <v>609</v>
      </c>
      <c r="D1606" s="16" t="str">
        <f>_xlfn.XLOOKUP(Sales_Transactions!$C1606,Customer!$A$2:$A$701,Customer!$B$2:$B$701,"Missing")</f>
        <v>Tamil Raj</v>
      </c>
      <c r="E1606" s="38" t="str">
        <f>_xlfn.XLOOKUP(Table14[[#This Row],[Customer_ID]],Table10[Customer_ID],Table10[Membership],"Missing Membership")</f>
        <v>Bronze</v>
      </c>
      <c r="F1606" s="14" t="s">
        <v>280</v>
      </c>
      <c r="G1606" s="16" t="str">
        <f>_xlfn.XLOOKUP(Sales_Transactions!$F1606,Products!$A$2:$A$151,Products!$B$2:$B$151,"missing product")</f>
        <v>Nescafe Coffee 500g</v>
      </c>
      <c r="H1606" s="16" t="str">
        <f>_xlfn.XLOOKUP(Sales_Transactions!$F1606,Table9[Product_ID],Table9[Category],"Missing Catogory")</f>
        <v>Beverages</v>
      </c>
      <c r="I1606" s="16" t="s">
        <v>125</v>
      </c>
      <c r="J1606" s="16" t="str">
        <f>_xlfn.XLOOKUP(Sales_Transactions!$I1606,Store!$A$2:$A$181,Store!$B$2:$B$181,"Missing Store")</f>
        <v>FreshMart Salem Main Road</v>
      </c>
      <c r="K1606" s="16" t="str">
        <f>_xlfn.XLOOKUP(Sales_Transactions!$I1606,Store!$A$2:$A$181,Store!$D$2:$D$181,"East")</f>
        <v>South</v>
      </c>
      <c r="L1606" s="16" t="s">
        <v>126</v>
      </c>
      <c r="M1606" s="16" t="s">
        <v>6371</v>
      </c>
      <c r="N1606" s="16" t="str">
        <f>_xlfn.XLOOKUP(Sales_Transactions!$L1606,Table12[Employee_ID],Table12[Department],"Missing Department")</f>
        <v>Sales</v>
      </c>
      <c r="O1606" s="16">
        <v>4</v>
      </c>
      <c r="P1606" s="17">
        <v>124.84</v>
      </c>
      <c r="Q1606" s="16">
        <v>0</v>
      </c>
      <c r="R1606" s="17">
        <v>0</v>
      </c>
      <c r="S1606" s="17">
        <v>574.26</v>
      </c>
      <c r="T1606" s="17">
        <v>389.4</v>
      </c>
      <c r="U1606" s="17">
        <v>184.86</v>
      </c>
      <c r="V1606" s="16" t="s">
        <v>68</v>
      </c>
      <c r="W1606" s="16" t="s">
        <v>24</v>
      </c>
      <c r="X1606" s="16" t="s">
        <v>25</v>
      </c>
      <c r="Y1606" s="16" t="s">
        <v>2326</v>
      </c>
      <c r="Z1606" s="16" t="s">
        <v>27</v>
      </c>
    </row>
    <row r="1607" spans="1:26" x14ac:dyDescent="0.3">
      <c r="A1607" s="10" t="s">
        <v>4524</v>
      </c>
      <c r="B1607" s="11">
        <v>45871</v>
      </c>
      <c r="C1607" s="12" t="s">
        <v>1062</v>
      </c>
      <c r="D1607" s="12" t="str">
        <f>_xlfn.XLOOKUP(Sales_Transactions!$C1607,Customer!$A$2:$A$701,Customer!$B$2:$B$701,"Missing")</f>
        <v>Thenmozhi Pandian</v>
      </c>
      <c r="E1607" s="39" t="str">
        <f>_xlfn.XLOOKUP(Table14[[#This Row],[Customer_ID]],Table10[Customer_ID],Table10[Membership],"Missing Membership")</f>
        <v>Gold</v>
      </c>
      <c r="F1607" s="10" t="s">
        <v>377</v>
      </c>
      <c r="G1607" s="12" t="str">
        <f>_xlfn.XLOOKUP(Sales_Transactions!$F1607,Products!$A$2:$A$151,Products!$B$2:$B$151,"missing product")</f>
        <v>Eveready Batteries Combo</v>
      </c>
      <c r="H1607" s="12" t="str">
        <f>_xlfn.XLOOKUP(Sales_Transactions!$F1607,Table9[Product_ID],Table9[Category],"Missing Catogory")</f>
        <v>Household</v>
      </c>
      <c r="I1607" s="12" t="s">
        <v>285</v>
      </c>
      <c r="J1607" s="12" t="str">
        <f>_xlfn.XLOOKUP(Sales_Transactions!$I1607,Store!$A$2:$A$181,Store!$B$2:$B$181,"Missing Store")</f>
        <v>FreshMart Erode Colony</v>
      </c>
      <c r="K1607" s="12" t="str">
        <f>_xlfn.XLOOKUP(Sales_Transactions!$I1607,Store!$A$2:$A$181,Store!$D$2:$D$181,"East")</f>
        <v>South</v>
      </c>
      <c r="L1607" s="12" t="s">
        <v>2066</v>
      </c>
      <c r="M1607" s="12" t="s">
        <v>6222</v>
      </c>
      <c r="N1607" s="12" t="str">
        <f>_xlfn.XLOOKUP(Sales_Transactions!$L1607,Table12[Employee_ID],Table12[Department],"Missing Department")</f>
        <v>Inventory</v>
      </c>
      <c r="O1607" s="12">
        <v>6</v>
      </c>
      <c r="P1607" s="13">
        <v>59.94</v>
      </c>
      <c r="Q1607" s="12">
        <v>0</v>
      </c>
      <c r="R1607" s="13">
        <v>0</v>
      </c>
      <c r="S1607" s="13">
        <v>413.59</v>
      </c>
      <c r="T1607" s="13">
        <v>258.06</v>
      </c>
      <c r="U1607" s="13">
        <v>155.53</v>
      </c>
      <c r="V1607" s="12" t="s">
        <v>68</v>
      </c>
      <c r="W1607" s="12" t="s">
        <v>24</v>
      </c>
      <c r="X1607" s="12" t="s">
        <v>25</v>
      </c>
      <c r="Y1607" s="12" t="s">
        <v>2684</v>
      </c>
      <c r="Z1607" s="12" t="s">
        <v>27</v>
      </c>
    </row>
    <row r="1608" spans="1:26" x14ac:dyDescent="0.3">
      <c r="A1608" s="14" t="s">
        <v>4529</v>
      </c>
      <c r="B1608" s="15">
        <v>46018</v>
      </c>
      <c r="C1608" s="16" t="s">
        <v>1941</v>
      </c>
      <c r="D1608" s="16" t="str">
        <f>_xlfn.XLOOKUP(Sales_Transactions!$C1608,Customer!$A$2:$A$701,Customer!$B$2:$B$701,"Missing")</f>
        <v>Kamala Naidu</v>
      </c>
      <c r="E1608" s="38" t="str">
        <f>_xlfn.XLOOKUP(Table14[[#This Row],[Customer_ID]],Table10[Customer_ID],Table10[Membership],"Missing Membership")</f>
        <v>Gold</v>
      </c>
      <c r="F1608" s="14" t="s">
        <v>119</v>
      </c>
      <c r="G1608" s="16" t="str">
        <f>_xlfn.XLOOKUP(Sales_Transactions!$F1608,Products!$A$2:$A$151,Products!$B$2:$B$151,"missing product")</f>
        <v>Coca-Cola Coffee Combo</v>
      </c>
      <c r="H1608" s="16" t="str">
        <f>_xlfn.XLOOKUP(Sales_Transactions!$F1608,Table9[Product_ID],Table9[Category],"Missing Catogory")</f>
        <v>Beverages</v>
      </c>
      <c r="I1608" s="16" t="s">
        <v>153</v>
      </c>
      <c r="J1608" s="16" t="str">
        <f>_xlfn.XLOOKUP(Sales_Transactions!$I1608,Store!$A$2:$A$181,Store!$B$2:$B$181,"Missing Store")</f>
        <v>FreshMart Mysuru Circle</v>
      </c>
      <c r="K1608" s="16" t="str">
        <f>_xlfn.XLOOKUP(Sales_Transactions!$I1608,Store!$A$2:$A$181,Store!$D$2:$D$181,"East")</f>
        <v>South</v>
      </c>
      <c r="L1608" s="16" t="s">
        <v>154</v>
      </c>
      <c r="M1608" s="16" t="s">
        <v>6139</v>
      </c>
      <c r="N1608" s="16" t="str">
        <f>_xlfn.XLOOKUP(Sales_Transactions!$L1608,Table12[Employee_ID],Table12[Department],"Missing Department")</f>
        <v>Sales</v>
      </c>
      <c r="O1608" s="16">
        <v>5</v>
      </c>
      <c r="P1608" s="17">
        <v>151.47999999999999</v>
      </c>
      <c r="Q1608" s="16">
        <v>0</v>
      </c>
      <c r="R1608" s="17">
        <v>0</v>
      </c>
      <c r="S1608" s="17">
        <v>871.01</v>
      </c>
      <c r="T1608" s="17">
        <v>579.54999999999995</v>
      </c>
      <c r="U1608" s="17">
        <v>291.45999999999998</v>
      </c>
      <c r="V1608" s="16" t="s">
        <v>68</v>
      </c>
      <c r="W1608" s="16" t="s">
        <v>24</v>
      </c>
      <c r="X1608" s="16" t="s">
        <v>25</v>
      </c>
      <c r="Y1608" s="16" t="s">
        <v>4140</v>
      </c>
      <c r="Z1608" s="16" t="s">
        <v>27</v>
      </c>
    </row>
    <row r="1609" spans="1:26" x14ac:dyDescent="0.3">
      <c r="A1609" s="10" t="s">
        <v>4533</v>
      </c>
      <c r="B1609" s="11">
        <v>45934</v>
      </c>
      <c r="C1609" s="12" t="s">
        <v>1116</v>
      </c>
      <c r="D1609" s="12" t="str">
        <f>_xlfn.XLOOKUP(Sales_Transactions!$C1609,Customer!$A$2:$A$701,Customer!$B$2:$B$701,"Missing")</f>
        <v>Nithya Venkataraman</v>
      </c>
      <c r="E1609" s="39" t="str">
        <f>_xlfn.XLOOKUP(Table14[[#This Row],[Customer_ID]],Table10[Customer_ID],Table10[Membership],"Missing Membership")</f>
        <v>Gold</v>
      </c>
      <c r="F1609" s="10" t="s">
        <v>492</v>
      </c>
      <c r="G1609" s="12" t="str">
        <f>_xlfn.XLOOKUP(Sales_Transactions!$F1609,Products!$A$2:$A$151,Products!$B$2:$B$151,"missing product")</f>
        <v>Aavin Cheese 200g</v>
      </c>
      <c r="H1609" s="12" t="str">
        <f>_xlfn.XLOOKUP(Sales_Transactions!$F1609,Table9[Product_ID],Table9[Category],"Missing Catogory")</f>
        <v>Dairy</v>
      </c>
      <c r="I1609" s="12" t="s">
        <v>38</v>
      </c>
      <c r="J1609" s="12" t="str">
        <f>_xlfn.XLOOKUP(Sales_Transactions!$I1609,Store!$A$2:$A$181,Store!$B$2:$B$181,"Missing Store")</f>
        <v>FreshMart Kochi Plaza</v>
      </c>
      <c r="K1609" s="12" t="str">
        <f>_xlfn.XLOOKUP(Sales_Transactions!$I1609,Store!$A$2:$A$181,Store!$D$2:$D$181,"East")</f>
        <v>South</v>
      </c>
      <c r="L1609" s="12" t="s">
        <v>465</v>
      </c>
      <c r="M1609" s="12" t="s">
        <v>6264</v>
      </c>
      <c r="N1609" s="12" t="str">
        <f>_xlfn.XLOOKUP(Sales_Transactions!$L1609,Table12[Employee_ID],Table12[Department],"Missing Department")</f>
        <v>Sales</v>
      </c>
      <c r="O1609" s="12">
        <v>7</v>
      </c>
      <c r="P1609" s="13">
        <v>239.76</v>
      </c>
      <c r="Q1609" s="12">
        <v>15</v>
      </c>
      <c r="R1609" s="13">
        <v>251.75</v>
      </c>
      <c r="S1609" s="13">
        <v>1640.56</v>
      </c>
      <c r="T1609" s="13">
        <v>1338.4</v>
      </c>
      <c r="U1609" s="13">
        <v>302.16000000000003</v>
      </c>
      <c r="V1609" s="12" t="s">
        <v>68</v>
      </c>
      <c r="W1609" s="12" t="s">
        <v>24</v>
      </c>
      <c r="X1609" s="12" t="s">
        <v>33</v>
      </c>
      <c r="Y1609" s="12" t="s">
        <v>791</v>
      </c>
      <c r="Z1609" s="12" t="s">
        <v>27</v>
      </c>
    </row>
    <row r="1610" spans="1:26" x14ac:dyDescent="0.3">
      <c r="A1610" s="14" t="s">
        <v>4549</v>
      </c>
      <c r="B1610" s="15">
        <v>45861</v>
      </c>
      <c r="C1610" s="16" t="s">
        <v>3521</v>
      </c>
      <c r="D1610" s="16" t="str">
        <f>_xlfn.XLOOKUP(Sales_Transactions!$C1610,Customer!$A$2:$A$701,Customer!$B$2:$B$701,"Missing")</f>
        <v>Charulatha Iyer</v>
      </c>
      <c r="E1610" s="38" t="str">
        <f>_xlfn.XLOOKUP(Table14[[#This Row],[Customer_ID]],Table10[Customer_ID],Table10[Membership],"Missing Membership")</f>
        <v>Silver</v>
      </c>
      <c r="F1610" s="14" t="s">
        <v>498</v>
      </c>
      <c r="G1610" s="16" t="str">
        <f>_xlfn.XLOOKUP(Sales_Transactions!$F1610,Products!$A$2:$A$151,Products!$B$2:$B$151,"missing product")</f>
        <v>Local Farm Fresh Vegetables 200g</v>
      </c>
      <c r="H1610" s="16" t="str">
        <f>_xlfn.XLOOKUP(Sales_Transactions!$F1610,Table9[Product_ID],Table9[Category],"Missing Catogory")</f>
        <v>Vegetables</v>
      </c>
      <c r="I1610" s="16" t="s">
        <v>549</v>
      </c>
      <c r="J1610" s="16" t="str">
        <f>_xlfn.XLOOKUP(Sales_Transactions!$I1610,Store!$A$2:$A$181,Store!$B$2:$B$181,"Missing Store")</f>
        <v>FreshMart Mysuru Bypass</v>
      </c>
      <c r="K1610" s="16" t="str">
        <f>_xlfn.XLOOKUP(Sales_Transactions!$I1610,Store!$A$2:$A$181,Store!$D$2:$D$181,"East")</f>
        <v>South</v>
      </c>
      <c r="L1610" s="16" t="s">
        <v>1442</v>
      </c>
      <c r="M1610" s="16" t="s">
        <v>6301</v>
      </c>
      <c r="N1610" s="16" t="str">
        <f>_xlfn.XLOOKUP(Sales_Transactions!$L1610,Table12[Employee_ID],Table12[Department],"Missing Department")</f>
        <v>Operations</v>
      </c>
      <c r="O1610" s="16">
        <v>1</v>
      </c>
      <c r="P1610" s="17">
        <v>401.06</v>
      </c>
      <c r="Q1610" s="16">
        <v>15</v>
      </c>
      <c r="R1610" s="17">
        <v>60.16</v>
      </c>
      <c r="S1610" s="17">
        <v>340.9</v>
      </c>
      <c r="T1610" s="17">
        <v>347.47</v>
      </c>
      <c r="U1610" s="17">
        <v>-6.57</v>
      </c>
      <c r="V1610" s="16" t="s">
        <v>68</v>
      </c>
      <c r="W1610" s="16" t="s">
        <v>24</v>
      </c>
      <c r="X1610" s="16" t="s">
        <v>25</v>
      </c>
      <c r="Y1610" s="16" t="s">
        <v>710</v>
      </c>
      <c r="Z1610" s="16" t="s">
        <v>49</v>
      </c>
    </row>
    <row r="1611" spans="1:26" x14ac:dyDescent="0.3">
      <c r="A1611" s="10" t="s">
        <v>4552</v>
      </c>
      <c r="B1611" s="11">
        <v>45839</v>
      </c>
      <c r="C1611" s="12" t="s">
        <v>993</v>
      </c>
      <c r="D1611" s="12" t="str">
        <f>_xlfn.XLOOKUP(Sales_Transactions!$C1611,Customer!$A$2:$A$701,Customer!$B$2:$B$701,"Missing")</f>
        <v>Karthik Achari</v>
      </c>
      <c r="E1611" s="39" t="str">
        <f>_xlfn.XLOOKUP(Table14[[#This Row],[Customer_ID]],Table10[Customer_ID],Table10[Membership],"Missing Membership")</f>
        <v>Gold</v>
      </c>
      <c r="F1611" s="10" t="s">
        <v>308</v>
      </c>
      <c r="G1611" s="12" t="str">
        <f>_xlfn.XLOOKUP(Sales_Transactions!$F1611,Products!$A$2:$A$151,Products!$B$2:$B$151,"missing product")</f>
        <v>Britannia Cookies 200g</v>
      </c>
      <c r="H1611" s="12" t="str">
        <f>_xlfn.XLOOKUP(Sales_Transactions!$F1611,Table9[Product_ID],Table9[Category],"Missing Catogory")</f>
        <v>Bakery</v>
      </c>
      <c r="I1611" s="12" t="s">
        <v>238</v>
      </c>
      <c r="J1611" s="12" t="str">
        <f>_xlfn.XLOOKUP(Sales_Transactions!$I1611,Store!$A$2:$A$181,Store!$B$2:$B$181,"Missing Store")</f>
        <v>FreshMart Kochi Main Road</v>
      </c>
      <c r="K1611" s="12" t="str">
        <f>_xlfn.XLOOKUP(Sales_Transactions!$I1611,Store!$A$2:$A$181,Store!$D$2:$D$181,"East")</f>
        <v>South</v>
      </c>
      <c r="L1611" s="12" t="s">
        <v>373</v>
      </c>
      <c r="M1611" s="12" t="s">
        <v>6181</v>
      </c>
      <c r="N1611" s="12" t="str">
        <f>_xlfn.XLOOKUP(Sales_Transactions!$L1611,Table12[Employee_ID],Table12[Department],"Missing Department")</f>
        <v>Sales</v>
      </c>
      <c r="O1611" s="12">
        <v>3</v>
      </c>
      <c r="P1611" s="13">
        <v>506.54</v>
      </c>
      <c r="Q1611" s="12">
        <v>0</v>
      </c>
      <c r="R1611" s="13">
        <v>0</v>
      </c>
      <c r="S1611" s="13">
        <v>1519.62</v>
      </c>
      <c r="T1611" s="13">
        <v>848.64</v>
      </c>
      <c r="U1611" s="13">
        <v>670.98</v>
      </c>
      <c r="V1611" s="12" t="s">
        <v>68</v>
      </c>
      <c r="W1611" s="12" t="s">
        <v>24</v>
      </c>
      <c r="X1611" s="12" t="s">
        <v>25</v>
      </c>
      <c r="Y1611" s="12" t="s">
        <v>1049</v>
      </c>
      <c r="Z1611" s="12" t="s">
        <v>49</v>
      </c>
    </row>
    <row r="1612" spans="1:26" x14ac:dyDescent="0.3">
      <c r="A1612" s="14" t="s">
        <v>4563</v>
      </c>
      <c r="B1612" s="15">
        <v>45802</v>
      </c>
      <c r="C1612" s="16" t="s">
        <v>2915</v>
      </c>
      <c r="D1612" s="16" t="str">
        <f>_xlfn.XLOOKUP(Sales_Transactions!$C1612,Customer!$A$2:$A$701,Customer!$B$2:$B$701,"Missing")</f>
        <v>Karthik Devi</v>
      </c>
      <c r="E1612" s="38" t="str">
        <f>_xlfn.XLOOKUP(Table14[[#This Row],[Customer_ID]],Table10[Customer_ID],Table10[Membership],"Missing Membership")</f>
        <v>Bronze</v>
      </c>
      <c r="F1612" s="14" t="s">
        <v>610</v>
      </c>
      <c r="G1612" s="16" t="str">
        <f>_xlfn.XLOOKUP(Sales_Transactions!$F1612,Products!$A$2:$A$151,Products!$B$2:$B$151,"missing product")</f>
        <v>Himalaya Skin Care 1L</v>
      </c>
      <c r="H1612" s="16" t="str">
        <f>_xlfn.XLOOKUP(Sales_Transactions!$F1612,Table9[Product_ID],Table9[Category],"Missing Catogory")</f>
        <v>Personal Care</v>
      </c>
      <c r="I1612" s="16" t="s">
        <v>21</v>
      </c>
      <c r="J1612" s="16" t="str">
        <f>_xlfn.XLOOKUP(Sales_Transactions!$I1612,Store!$A$2:$A$181,Store!$B$2:$B$181,"Missing Store")</f>
        <v>FreshMart Madurai Arcade</v>
      </c>
      <c r="K1612" s="16" t="str">
        <f>_xlfn.XLOOKUP(Sales_Transactions!$I1612,Store!$A$2:$A$181,Store!$D$2:$D$181,"East")</f>
        <v>South</v>
      </c>
      <c r="L1612" s="16" t="s">
        <v>2597</v>
      </c>
      <c r="M1612" s="16" t="s">
        <v>5586</v>
      </c>
      <c r="N1612" s="16" t="str">
        <f>_xlfn.XLOOKUP(Sales_Transactions!$L1612,Table12[Employee_ID],Table12[Department],"Missing Department")</f>
        <v>Sales</v>
      </c>
      <c r="O1612" s="16">
        <v>2</v>
      </c>
      <c r="P1612" s="17">
        <v>339.13</v>
      </c>
      <c r="Q1612" s="16">
        <v>5</v>
      </c>
      <c r="R1612" s="17">
        <v>33.909999999999997</v>
      </c>
      <c r="S1612" s="17">
        <v>741</v>
      </c>
      <c r="T1612" s="17">
        <v>501.36</v>
      </c>
      <c r="U1612" s="17">
        <v>239.64</v>
      </c>
      <c r="V1612" s="16" t="s">
        <v>68</v>
      </c>
      <c r="W1612" s="16" t="s">
        <v>24</v>
      </c>
      <c r="X1612" s="16" t="s">
        <v>25</v>
      </c>
      <c r="Y1612" s="16" t="s">
        <v>299</v>
      </c>
      <c r="Z1612" s="16" t="s">
        <v>27</v>
      </c>
    </row>
    <row r="1613" spans="1:26" x14ac:dyDescent="0.3">
      <c r="A1613" s="10" t="s">
        <v>4583</v>
      </c>
      <c r="B1613" s="11">
        <v>45829</v>
      </c>
      <c r="C1613" s="12" t="s">
        <v>1888</v>
      </c>
      <c r="D1613" s="12" t="str">
        <f>_xlfn.XLOOKUP(Sales_Transactions!$C1613,Customer!$A$2:$A$701,Customer!$B$2:$B$701,"Missing")</f>
        <v>Senthil Raj</v>
      </c>
      <c r="E1613" s="39" t="str">
        <f>_xlfn.XLOOKUP(Table14[[#This Row],[Customer_ID]],Table10[Customer_ID],Table10[Membership],"Missing Membership")</f>
        <v>Bronze</v>
      </c>
      <c r="F1613" s="10" t="s">
        <v>1676</v>
      </c>
      <c r="G1613" s="12" t="str">
        <f>_xlfn.XLOOKUP(Sales_Transactions!$F1613,Products!$A$2:$A$151,Products!$B$2:$B$151,"missing product")</f>
        <v>Amul Butter 1L</v>
      </c>
      <c r="H1613" s="12" t="str">
        <f>_xlfn.XLOOKUP(Sales_Transactions!$F1613,Table9[Product_ID],Table9[Category],"Missing Catogory")</f>
        <v>Dairy</v>
      </c>
      <c r="I1613" s="12" t="s">
        <v>583</v>
      </c>
      <c r="J1613" s="12" t="str">
        <f>_xlfn.XLOOKUP(Sales_Transactions!$I1613,Store!$A$2:$A$181,Store!$B$2:$B$181,"Missing Store")</f>
        <v>FreshMart Nagpur Junction</v>
      </c>
      <c r="K1613" s="12" t="str">
        <f>_xlfn.XLOOKUP(Sales_Transactions!$I1613,Store!$A$2:$A$181,Store!$D$2:$D$181,"East")</f>
        <v>West</v>
      </c>
      <c r="L1613" s="12" t="s">
        <v>988</v>
      </c>
      <c r="M1613" s="12" t="s">
        <v>6233</v>
      </c>
      <c r="N1613" s="12" t="str">
        <f>_xlfn.XLOOKUP(Sales_Transactions!$L1613,Table12[Employee_ID],Table12[Department],"Missing Department")</f>
        <v>Inventory</v>
      </c>
      <c r="O1613" s="12">
        <v>1</v>
      </c>
      <c r="P1613" s="13">
        <v>342.27</v>
      </c>
      <c r="Q1613" s="12">
        <v>0</v>
      </c>
      <c r="R1613" s="13">
        <v>0</v>
      </c>
      <c r="S1613" s="13">
        <v>393.61</v>
      </c>
      <c r="T1613" s="13">
        <v>266.10000000000002</v>
      </c>
      <c r="U1613" s="13">
        <v>127.51</v>
      </c>
      <c r="V1613" s="12" t="s">
        <v>68</v>
      </c>
      <c r="W1613" s="12" t="s">
        <v>345</v>
      </c>
      <c r="X1613" s="12" t="s">
        <v>25</v>
      </c>
      <c r="Y1613" s="12" t="s">
        <v>3532</v>
      </c>
      <c r="Z1613" s="12" t="s">
        <v>27</v>
      </c>
    </row>
    <row r="1614" spans="1:26" x14ac:dyDescent="0.3">
      <c r="A1614" s="14" t="s">
        <v>4590</v>
      </c>
      <c r="B1614" s="15">
        <v>46004</v>
      </c>
      <c r="C1614" s="16" t="s">
        <v>4591</v>
      </c>
      <c r="D1614" s="16" t="str">
        <f>_xlfn.XLOOKUP(Sales_Transactions!$C1614,Customer!$A$2:$A$701,Customer!$B$2:$B$701,"Missing")</f>
        <v>Bhavani Mudaliar</v>
      </c>
      <c r="E1614" s="38" t="str">
        <f>_xlfn.XLOOKUP(Table14[[#This Row],[Customer_ID]],Table10[Customer_ID],Table10[Membership],"Missing Membership")</f>
        <v>Silver</v>
      </c>
      <c r="F1614" s="14" t="s">
        <v>237</v>
      </c>
      <c r="G1614" s="16" t="str">
        <f>_xlfn.XLOOKUP(Sales_Transactions!$F1614,Products!$A$2:$A$151,Products!$B$2:$B$151,"missing product")</f>
        <v>Harvest Gold Rusk 1kg</v>
      </c>
      <c r="H1614" s="16" t="str">
        <f>_xlfn.XLOOKUP(Sales_Transactions!$F1614,Table9[Product_ID],Table9[Category],"Missing Catogory")</f>
        <v>Bakery</v>
      </c>
      <c r="I1614" s="16" t="s">
        <v>198</v>
      </c>
      <c r="J1614" s="16" t="str">
        <f>_xlfn.XLOOKUP(Sales_Transactions!$I1614,Store!$A$2:$A$181,Store!$B$2:$B$181,"Missing Store")</f>
        <v>FreshMart Salem Extension</v>
      </c>
      <c r="K1614" s="16" t="str">
        <f>_xlfn.XLOOKUP(Sales_Transactions!$I1614,Store!$A$2:$A$181,Store!$D$2:$D$181,"East")</f>
        <v>South</v>
      </c>
      <c r="L1614" s="16" t="s">
        <v>199</v>
      </c>
      <c r="M1614" s="16" t="s">
        <v>6306</v>
      </c>
      <c r="N1614" s="16" t="str">
        <f>_xlfn.XLOOKUP(Sales_Transactions!$L1614,Table12[Employee_ID],Table12[Department],"Missing Department")</f>
        <v>Sales</v>
      </c>
      <c r="O1614" s="16">
        <v>1</v>
      </c>
      <c r="P1614" s="17">
        <v>541.35</v>
      </c>
      <c r="Q1614" s="16">
        <v>10</v>
      </c>
      <c r="R1614" s="17">
        <v>54.13</v>
      </c>
      <c r="S1614" s="17">
        <v>560.29999999999995</v>
      </c>
      <c r="T1614" s="17">
        <v>336.4</v>
      </c>
      <c r="U1614" s="17">
        <v>223.9</v>
      </c>
      <c r="V1614" s="16" t="s">
        <v>68</v>
      </c>
      <c r="W1614" s="16" t="s">
        <v>24</v>
      </c>
      <c r="X1614" s="16" t="s">
        <v>33</v>
      </c>
      <c r="Y1614" s="16" t="s">
        <v>1911</v>
      </c>
      <c r="Z1614" s="16" t="s">
        <v>27</v>
      </c>
    </row>
    <row r="1615" spans="1:26" x14ac:dyDescent="0.3">
      <c r="A1615" s="10" t="s">
        <v>4596</v>
      </c>
      <c r="B1615" s="11">
        <v>46020</v>
      </c>
      <c r="C1615" s="12" t="s">
        <v>2502</v>
      </c>
      <c r="D1615" s="12" t="str">
        <f>_xlfn.XLOOKUP(Sales_Transactions!$C1615,Customer!$A$2:$A$701,Customer!$B$2:$B$701,"Missing")</f>
        <v>Suresh Chandran</v>
      </c>
      <c r="E1615" s="39" t="str">
        <f>_xlfn.XLOOKUP(Table14[[#This Row],[Customer_ID]],Table10[Customer_ID],Table10[Membership],"Missing Membership")</f>
        <v>Gold</v>
      </c>
      <c r="F1615" s="10" t="s">
        <v>885</v>
      </c>
      <c r="G1615" s="12" t="str">
        <f>_xlfn.XLOOKUP(Sales_Transactions!$F1615,Products!$A$2:$A$151,Products!$B$2:$B$151,"missing product")</f>
        <v>Organic Fresh Fresh Fruits Pack</v>
      </c>
      <c r="H1615" s="12" t="str">
        <f>_xlfn.XLOOKUP(Sales_Transactions!$F1615,Table9[Product_ID],Table9[Category],"Missing Catogory")</f>
        <v>Fruits</v>
      </c>
      <c r="I1615" s="12" t="s">
        <v>871</v>
      </c>
      <c r="J1615" s="12" t="str">
        <f>_xlfn.XLOOKUP(Sales_Transactions!$I1615,Store!$A$2:$A$181,Store!$B$2:$B$181,"Missing Store")</f>
        <v>FreshMart Guwahati Extension</v>
      </c>
      <c r="K1615" s="12" t="str">
        <f>_xlfn.XLOOKUP(Sales_Transactions!$I1615,Store!$A$2:$A$181,Store!$D$2:$D$181,"East")</f>
        <v>East</v>
      </c>
      <c r="L1615" s="12" t="s">
        <v>1773</v>
      </c>
      <c r="M1615" s="12" t="s">
        <v>6280</v>
      </c>
      <c r="N1615" s="12" t="str">
        <f>_xlfn.XLOOKUP(Sales_Transactions!$L1615,Table12[Employee_ID],Table12[Department],"Missing Department")</f>
        <v>Sales</v>
      </c>
      <c r="O1615" s="12">
        <v>7</v>
      </c>
      <c r="P1615" s="13">
        <v>235.76</v>
      </c>
      <c r="Q1615" s="12">
        <v>10</v>
      </c>
      <c r="R1615" s="13">
        <v>165.03</v>
      </c>
      <c r="S1615" s="13">
        <v>1485.29</v>
      </c>
      <c r="T1615" s="13">
        <v>1346.87</v>
      </c>
      <c r="U1615" s="13">
        <v>138.41999999999999</v>
      </c>
      <c r="V1615" s="12" t="s">
        <v>68</v>
      </c>
      <c r="W1615" s="12" t="s">
        <v>24</v>
      </c>
      <c r="X1615" s="12" t="s">
        <v>25</v>
      </c>
      <c r="Y1615" s="12" t="s">
        <v>3034</v>
      </c>
      <c r="Z1615" s="12" t="s">
        <v>49</v>
      </c>
    </row>
    <row r="1616" spans="1:26" x14ac:dyDescent="0.3">
      <c r="A1616" s="14" t="s">
        <v>4599</v>
      </c>
      <c r="B1616" s="15">
        <v>45934</v>
      </c>
      <c r="C1616" s="16" t="s">
        <v>1515</v>
      </c>
      <c r="D1616" s="16" t="str">
        <f>_xlfn.XLOOKUP(Sales_Transactions!$C1616,Customer!$A$2:$A$701,Customer!$B$2:$B$701,"Missing")</f>
        <v>Lalitha Devi</v>
      </c>
      <c r="E1616" s="38" t="str">
        <f>_xlfn.XLOOKUP(Table14[[#This Row],[Customer_ID]],Table10[Customer_ID],Table10[Membership],"Missing Membership")</f>
        <v>Bronze</v>
      </c>
      <c r="F1616" s="14" t="s">
        <v>1321</v>
      </c>
      <c r="G1616" s="16" t="str">
        <f>_xlfn.XLOOKUP(Sales_Transactions!$F1616,Products!$A$2:$A$151,Products!$B$2:$B$151,"missing product")</f>
        <v>ITC Frozen Vegetables 250ml v2</v>
      </c>
      <c r="H1616" s="16" t="str">
        <f>_xlfn.XLOOKUP(Sales_Transactions!$F1616,Table9[Product_ID],Table9[Category],"Missing Catogory")</f>
        <v>Frozen Foods</v>
      </c>
      <c r="I1616" s="16" t="s">
        <v>21</v>
      </c>
      <c r="J1616" s="16" t="str">
        <f>_xlfn.XLOOKUP(Sales_Transactions!$I1616,Store!$A$2:$A$181,Store!$B$2:$B$181,"Missing Store")</f>
        <v>FreshMart Madurai Arcade</v>
      </c>
      <c r="K1616" s="16" t="str">
        <f>_xlfn.XLOOKUP(Sales_Transactions!$I1616,Store!$A$2:$A$181,Store!$D$2:$D$181,"East")</f>
        <v>South</v>
      </c>
      <c r="L1616" s="16" t="s">
        <v>3452</v>
      </c>
      <c r="M1616" s="16" t="s">
        <v>6252</v>
      </c>
      <c r="N1616" s="16" t="str">
        <f>_xlfn.XLOOKUP(Sales_Transactions!$L1616,Table12[Employee_ID],Table12[Department],"Missing Department")</f>
        <v>Inventory</v>
      </c>
      <c r="O1616" s="16">
        <v>2</v>
      </c>
      <c r="P1616" s="17">
        <v>229.81</v>
      </c>
      <c r="Q1616" s="16">
        <v>0</v>
      </c>
      <c r="R1616" s="17">
        <v>0</v>
      </c>
      <c r="S1616" s="17">
        <v>528.55999999999995</v>
      </c>
      <c r="T1616" s="17">
        <v>416.44</v>
      </c>
      <c r="U1616" s="17">
        <v>112.12</v>
      </c>
      <c r="V1616" s="16" t="s">
        <v>68</v>
      </c>
      <c r="W1616" s="16" t="s">
        <v>24</v>
      </c>
      <c r="X1616" s="16" t="s">
        <v>33</v>
      </c>
      <c r="Y1616" s="16" t="s">
        <v>2736</v>
      </c>
      <c r="Z1616" s="16" t="s">
        <v>27</v>
      </c>
    </row>
    <row r="1617" spans="1:26" x14ac:dyDescent="0.3">
      <c r="A1617" s="10" t="s">
        <v>4607</v>
      </c>
      <c r="B1617" s="11">
        <v>46033</v>
      </c>
      <c r="C1617" s="12" t="s">
        <v>3502</v>
      </c>
      <c r="D1617" s="12" t="str">
        <f>_xlfn.XLOOKUP(Sales_Transactions!$C1617,Customer!$A$2:$A$701,Customer!$B$2:$B$701,"Missing")</f>
        <v>Suresh Naidu</v>
      </c>
      <c r="E1617" s="39" t="str">
        <f>_xlfn.XLOOKUP(Table14[[#This Row],[Customer_ID]],Table10[Customer_ID],Table10[Membership],"Missing Membership")</f>
        <v>Silver</v>
      </c>
      <c r="F1617" s="10" t="s">
        <v>679</v>
      </c>
      <c r="G1617" s="12" t="str">
        <f>_xlfn.XLOOKUP(Sales_Transactions!$F1617,Products!$A$2:$A$151,Products!$B$2:$B$151,"missing product")</f>
        <v>Aachi Ponni Rice 1kg</v>
      </c>
      <c r="H1617" s="12" t="str">
        <f>_xlfn.XLOOKUP(Sales_Transactions!$F1617,Table9[Product_ID],Table9[Category],"Missing Catogory")</f>
        <v>Rice</v>
      </c>
      <c r="I1617" s="12" t="s">
        <v>1795</v>
      </c>
      <c r="J1617" s="12" t="str">
        <f>_xlfn.XLOOKUP(Sales_Transactions!$I1617,Store!$A$2:$A$181,Store!$B$2:$B$181,"Missing Store")</f>
        <v>FreshMart Salem Colony</v>
      </c>
      <c r="K1617" s="12" t="str">
        <f>_xlfn.XLOOKUP(Sales_Transactions!$I1617,Store!$A$2:$A$181,Store!$D$2:$D$181,"East")</f>
        <v>South</v>
      </c>
      <c r="L1617" s="12" t="s">
        <v>1796</v>
      </c>
      <c r="M1617" s="12" t="s">
        <v>6185</v>
      </c>
      <c r="N1617" s="12" t="str">
        <f>_xlfn.XLOOKUP(Sales_Transactions!$L1617,Table12[Employee_ID],Table12[Department],"Missing Department")</f>
        <v>Sales</v>
      </c>
      <c r="O1617" s="12">
        <v>2</v>
      </c>
      <c r="P1617" s="13">
        <v>157.97999999999999</v>
      </c>
      <c r="Q1617" s="12">
        <v>10</v>
      </c>
      <c r="R1617" s="13">
        <v>31.6</v>
      </c>
      <c r="S1617" s="13">
        <v>327.01</v>
      </c>
      <c r="T1617" s="13">
        <v>275.89999999999998</v>
      </c>
      <c r="U1617" s="13">
        <v>51.11</v>
      </c>
      <c r="V1617" s="12" t="s">
        <v>68</v>
      </c>
      <c r="W1617" s="12" t="s">
        <v>24</v>
      </c>
      <c r="X1617" s="12" t="s">
        <v>33</v>
      </c>
      <c r="Y1617" s="12" t="s">
        <v>2038</v>
      </c>
      <c r="Z1617" s="12" t="s">
        <v>27</v>
      </c>
    </row>
    <row r="1618" spans="1:26" x14ac:dyDescent="0.3">
      <c r="A1618" s="14" t="s">
        <v>4608</v>
      </c>
      <c r="B1618" s="15">
        <v>46075</v>
      </c>
      <c r="C1618" s="16" t="s">
        <v>1016</v>
      </c>
      <c r="D1618" s="16" t="str">
        <f>_xlfn.XLOOKUP(Sales_Transactions!$C1618,Customer!$A$2:$A$701,Customer!$B$2:$B$701,"Missing")</f>
        <v>Bharath Devi</v>
      </c>
      <c r="E1618" s="38" t="str">
        <f>_xlfn.XLOOKUP(Table14[[#This Row],[Customer_ID]],Table10[Customer_ID],Table10[Membership],"Missing Membership")</f>
        <v>Gold</v>
      </c>
      <c r="F1618" s="14" t="s">
        <v>186</v>
      </c>
      <c r="G1618" s="16" t="str">
        <f>_xlfn.XLOOKUP(Sales_Transactions!$F1618,Products!$A$2:$A$151,Products!$B$2:$B$151,"missing product")</f>
        <v>Bisleri Soft Drinks 2kg</v>
      </c>
      <c r="H1618" s="16" t="str">
        <f>_xlfn.XLOOKUP(Sales_Transactions!$F1618,Table9[Product_ID],Table9[Category],"Missing Catogory")</f>
        <v>Beverages</v>
      </c>
      <c r="I1618" s="16" t="s">
        <v>1619</v>
      </c>
      <c r="J1618" s="16" t="str">
        <f>_xlfn.XLOOKUP(Sales_Transactions!$I1618,Store!$A$2:$A$181,Store!$B$2:$B$181,"Missing Store")</f>
        <v>FreshMart Mysuru Plaza</v>
      </c>
      <c r="K1618" s="16" t="str">
        <f>_xlfn.XLOOKUP(Sales_Transactions!$I1618,Store!$A$2:$A$181,Store!$D$2:$D$181,"East")</f>
        <v>South</v>
      </c>
      <c r="L1618" s="16" t="s">
        <v>1620</v>
      </c>
      <c r="M1618" s="16" t="s">
        <v>5865</v>
      </c>
      <c r="N1618" s="16" t="str">
        <f>_xlfn.XLOOKUP(Sales_Transactions!$L1618,Table12[Employee_ID],Table12[Department],"Missing Department")</f>
        <v>Inventory</v>
      </c>
      <c r="O1618" s="16">
        <v>3</v>
      </c>
      <c r="P1618" s="17">
        <v>249.45</v>
      </c>
      <c r="Q1618" s="16">
        <v>15</v>
      </c>
      <c r="R1618" s="17">
        <v>112.25</v>
      </c>
      <c r="S1618" s="17">
        <v>731.51</v>
      </c>
      <c r="T1618" s="17">
        <v>531.09</v>
      </c>
      <c r="U1618" s="17">
        <v>200.42</v>
      </c>
      <c r="V1618" s="16" t="s">
        <v>68</v>
      </c>
      <c r="W1618" s="16" t="s">
        <v>24</v>
      </c>
      <c r="X1618" s="16" t="s">
        <v>25</v>
      </c>
      <c r="Y1618" s="16" t="s">
        <v>802</v>
      </c>
      <c r="Z1618" s="16" t="s">
        <v>27</v>
      </c>
    </row>
    <row r="1619" spans="1:26" x14ac:dyDescent="0.3">
      <c r="A1619" s="10" t="s">
        <v>3833</v>
      </c>
      <c r="B1619" s="11">
        <v>45913</v>
      </c>
      <c r="C1619" s="12" t="s">
        <v>2673</v>
      </c>
      <c r="D1619" s="12" t="str">
        <f>_xlfn.XLOOKUP(Sales_Transactions!$C1619,Customer!$A$2:$A$701,Customer!$B$2:$B$701,"Missing")</f>
        <v>Lalitha Chandran</v>
      </c>
      <c r="E1619" s="39" t="str">
        <f>_xlfn.XLOOKUP(Table14[[#This Row],[Customer_ID]],Table10[Customer_ID],Table10[Membership],"Missing Membership")</f>
        <v>Gold</v>
      </c>
      <c r="F1619" s="10" t="s">
        <v>119</v>
      </c>
      <c r="G1619" s="12" t="str">
        <f>_xlfn.XLOOKUP(Sales_Transactions!$F1619,Products!$A$2:$A$151,Products!$B$2:$B$151,"missing product")</f>
        <v>Coca-Cola Coffee Combo</v>
      </c>
      <c r="H1619" s="12" t="str">
        <f>_xlfn.XLOOKUP(Sales_Transactions!$F1619,Table9[Product_ID],Table9[Category],"Missing Catogory")</f>
        <v>Beverages</v>
      </c>
      <c r="I1619" s="12" t="s">
        <v>321</v>
      </c>
      <c r="J1619" s="12" t="str">
        <f>_xlfn.XLOOKUP(Sales_Transactions!$I1619,Store!$A$2:$A$181,Store!$B$2:$B$181,"Missing Store")</f>
        <v>FreshMart Coimbatore Main Road</v>
      </c>
      <c r="K1619" s="12" t="str">
        <f>_xlfn.XLOOKUP(Sales_Transactions!$I1619,Store!$A$2:$A$181,Store!$D$2:$D$181,"East")</f>
        <v>South</v>
      </c>
      <c r="L1619" s="12" t="s">
        <v>322</v>
      </c>
      <c r="M1619" s="12" t="s">
        <v>6311</v>
      </c>
      <c r="N1619" s="12" t="str">
        <f>_xlfn.XLOOKUP(Sales_Transactions!$L1619,Table12[Employee_ID],Table12[Department],"Missing Department")</f>
        <v>Sales</v>
      </c>
      <c r="O1619" s="12">
        <v>8</v>
      </c>
      <c r="P1619" s="13">
        <v>157.32</v>
      </c>
      <c r="Q1619" s="12">
        <v>0</v>
      </c>
      <c r="R1619" s="13">
        <v>0</v>
      </c>
      <c r="S1619" s="13">
        <v>1447.34</v>
      </c>
      <c r="T1619" s="13">
        <v>927.28</v>
      </c>
      <c r="U1619" s="13">
        <v>520.05999999999995</v>
      </c>
      <c r="V1619" s="12" t="s">
        <v>68</v>
      </c>
      <c r="W1619" s="12" t="s">
        <v>24</v>
      </c>
      <c r="X1619" s="12" t="s">
        <v>25</v>
      </c>
      <c r="Y1619" s="12" t="s">
        <v>732</v>
      </c>
      <c r="Z1619" s="12" t="s">
        <v>27</v>
      </c>
    </row>
    <row r="1620" spans="1:26" x14ac:dyDescent="0.3">
      <c r="A1620" s="14" t="s">
        <v>1760</v>
      </c>
      <c r="B1620" s="15">
        <v>46046</v>
      </c>
      <c r="C1620" s="16" t="s">
        <v>1518</v>
      </c>
      <c r="D1620" s="16" t="str">
        <f>_xlfn.XLOOKUP(Sales_Transactions!$C1620,Customer!$A$2:$A$701,Customer!$B$2:$B$701,"Missing")</f>
        <v>Divya Nair</v>
      </c>
      <c r="E1620" s="38" t="str">
        <f>_xlfn.XLOOKUP(Table14[[#This Row],[Customer_ID]],Table10[Customer_ID],Table10[Membership],"Missing Membership")</f>
        <v>Silver</v>
      </c>
      <c r="F1620" s="14" t="s">
        <v>296</v>
      </c>
      <c r="G1620" s="16" t="str">
        <f>_xlfn.XLOOKUP(Sales_Transactions!$F1620,Products!$A$2:$A$151,Products!$B$2:$B$151,"missing product")</f>
        <v>Colgate Toothpaste 1kg</v>
      </c>
      <c r="H1620" s="16" t="str">
        <f>_xlfn.XLOOKUP(Sales_Transactions!$F1620,Table9[Product_ID],Table9[Category],"Missing Catogory")</f>
        <v>Personal Care</v>
      </c>
      <c r="I1620" s="16" t="s">
        <v>834</v>
      </c>
      <c r="J1620" s="16" t="str">
        <f>_xlfn.XLOOKUP(Sales_Transactions!$I1620,Store!$A$2:$A$181,Store!$B$2:$B$181,"Missing Store")</f>
        <v>FreshMart Ahmedabad Gardens</v>
      </c>
      <c r="K1620" s="16" t="str">
        <f>_xlfn.XLOOKUP(Sales_Transactions!$I1620,Store!$A$2:$A$181,Store!$D$2:$D$181,"East")</f>
        <v>West</v>
      </c>
      <c r="L1620" s="16" t="s">
        <v>835</v>
      </c>
      <c r="M1620" s="16" t="s">
        <v>6073</v>
      </c>
      <c r="N1620" s="16" t="str">
        <f>_xlfn.XLOOKUP(Sales_Transactions!$L1620,Table12[Employee_ID],Table12[Department],"Missing Department")</f>
        <v>Store Manager</v>
      </c>
      <c r="O1620" s="16">
        <v>2</v>
      </c>
      <c r="P1620" s="17">
        <v>507.5</v>
      </c>
      <c r="Q1620" s="16">
        <v>0</v>
      </c>
      <c r="R1620" s="17">
        <v>0</v>
      </c>
      <c r="S1620" s="17">
        <v>1167.25</v>
      </c>
      <c r="T1620" s="17">
        <v>726.58</v>
      </c>
      <c r="U1620" s="17">
        <v>440.67</v>
      </c>
      <c r="V1620" s="16" t="s">
        <v>68</v>
      </c>
      <c r="W1620" s="16" t="s">
        <v>24</v>
      </c>
      <c r="X1620" s="16" t="s">
        <v>55</v>
      </c>
      <c r="Y1620" s="16" t="s">
        <v>1761</v>
      </c>
      <c r="Z1620" s="16" t="s">
        <v>27</v>
      </c>
    </row>
    <row r="1621" spans="1:26" x14ac:dyDescent="0.3">
      <c r="A1621" s="10" t="s">
        <v>1464</v>
      </c>
      <c r="B1621" s="11">
        <v>45936</v>
      </c>
      <c r="C1621" s="12" t="s">
        <v>1465</v>
      </c>
      <c r="D1621" s="12" t="str">
        <f>_xlfn.XLOOKUP(Sales_Transactions!$C1621,Customer!$A$2:$A$701,Customer!$B$2:$B$701,"Missing")</f>
        <v>Devi Gounder</v>
      </c>
      <c r="E1621" s="39" t="str">
        <f>_xlfn.XLOOKUP(Table14[[#This Row],[Customer_ID]],Table10[Customer_ID],Table10[Membership],"Missing Membership")</f>
        <v>Silver</v>
      </c>
      <c r="F1621" s="10" t="s">
        <v>349</v>
      </c>
      <c r="G1621" s="12" t="str">
        <f>_xlfn.XLOOKUP(Sales_Transactions!$F1621,Products!$A$2:$A$151,Products!$B$2:$B$151,"missing product")</f>
        <v>Himalaya Skin Care Combo</v>
      </c>
      <c r="H1621" s="12" t="str">
        <f>_xlfn.XLOOKUP(Sales_Transactions!$F1621,Table9[Product_ID],Table9[Category],"Missing Catogory")</f>
        <v>Personal Care</v>
      </c>
      <c r="I1621" s="12" t="s">
        <v>90</v>
      </c>
      <c r="J1621" s="12" t="str">
        <f>_xlfn.XLOOKUP(Sales_Transactions!$I1621,Store!$A$2:$A$181,Store!$B$2:$B$181,"Missing Store")</f>
        <v>FreshMart Tiruppur Market</v>
      </c>
      <c r="K1621" s="12" t="str">
        <f>_xlfn.XLOOKUP(Sales_Transactions!$I1621,Store!$A$2:$A$181,Store!$D$2:$D$181,"East")</f>
        <v>South</v>
      </c>
      <c r="L1621" s="12" t="s">
        <v>91</v>
      </c>
      <c r="M1621" s="12" t="s">
        <v>6361</v>
      </c>
      <c r="N1621" s="12" t="str">
        <f>_xlfn.XLOOKUP(Sales_Transactions!$L1621,Table12[Employee_ID],Table12[Department],"Missing Department")</f>
        <v>Sales</v>
      </c>
      <c r="O1621" s="12">
        <v>1</v>
      </c>
      <c r="P1621" s="13">
        <v>446.17</v>
      </c>
      <c r="Q1621" s="12">
        <v>0</v>
      </c>
      <c r="R1621" s="13">
        <v>0</v>
      </c>
      <c r="S1621" s="13">
        <v>446.17</v>
      </c>
      <c r="T1621" s="13">
        <v>325.61</v>
      </c>
      <c r="U1621" s="13">
        <v>120.56</v>
      </c>
      <c r="V1621" s="12" t="s">
        <v>23</v>
      </c>
      <c r="W1621" s="12" t="s">
        <v>24</v>
      </c>
      <c r="X1621" s="12" t="s">
        <v>25</v>
      </c>
      <c r="Y1621" s="12" t="s">
        <v>110</v>
      </c>
      <c r="Z1621" s="12" t="s">
        <v>49</v>
      </c>
    </row>
    <row r="1622" spans="1:26" x14ac:dyDescent="0.3">
      <c r="A1622" s="14" t="s">
        <v>75</v>
      </c>
      <c r="B1622" s="15">
        <v>45893</v>
      </c>
      <c r="C1622" s="16" t="s">
        <v>76</v>
      </c>
      <c r="D1622" s="16" t="str">
        <f>_xlfn.XLOOKUP(Sales_Transactions!$C1622,Customer!$A$2:$A$701,Customer!$B$2:$B$701,"Missing")</f>
        <v>Gopal Selvam</v>
      </c>
      <c r="E1622" s="38" t="str">
        <f>_xlfn.XLOOKUP(Table14[[#This Row],[Customer_ID]],Table10[Customer_ID],Table10[Membership],"Missing Membership")</f>
        <v>Silver</v>
      </c>
      <c r="F1622" s="14" t="s">
        <v>77</v>
      </c>
      <c r="G1622" s="16" t="str">
        <f>_xlfn.XLOOKUP(Sales_Transactions!$F1622,Products!$A$2:$A$151,Products!$B$2:$B$151,"missing product")</f>
        <v>India Gate Basmati Rice 250ml</v>
      </c>
      <c r="H1622" s="16" t="str">
        <f>_xlfn.XLOOKUP(Sales_Transactions!$F1622,Table9[Product_ID],Table9[Category],"Missing Catogory")</f>
        <v>Rice</v>
      </c>
      <c r="I1622" s="16" t="s">
        <v>78</v>
      </c>
      <c r="J1622" s="16" t="str">
        <f>_xlfn.XLOOKUP(Sales_Transactions!$I1622,Store!$A$2:$A$181,Store!$B$2:$B$181,"Missing Store")</f>
        <v>FreshMart Hyderabad Crossing</v>
      </c>
      <c r="K1622" s="16" t="str">
        <f>_xlfn.XLOOKUP(Sales_Transactions!$I1622,Store!$A$2:$A$181,Store!$D$2:$D$181,"East")</f>
        <v>South</v>
      </c>
      <c r="L1622" s="16" t="s">
        <v>79</v>
      </c>
      <c r="M1622" s="16" t="s">
        <v>5275</v>
      </c>
      <c r="N1622" s="16" t="str">
        <f>_xlfn.XLOOKUP(Sales_Transactions!$L1622,Table12[Employee_ID],Table12[Department],"Missing Department")</f>
        <v>Cashier</v>
      </c>
      <c r="O1622" s="16">
        <v>5</v>
      </c>
      <c r="P1622" s="17">
        <v>131.03</v>
      </c>
      <c r="Q1622" s="16">
        <v>0</v>
      </c>
      <c r="R1622" s="17">
        <v>0</v>
      </c>
      <c r="S1622" s="17">
        <v>753.42</v>
      </c>
      <c r="T1622" s="17">
        <v>586.35</v>
      </c>
      <c r="U1622" s="17">
        <v>167.07</v>
      </c>
      <c r="V1622" s="16" t="s">
        <v>80</v>
      </c>
      <c r="W1622" s="16" t="s">
        <v>24</v>
      </c>
      <c r="X1622" s="16" t="s">
        <v>55</v>
      </c>
      <c r="Y1622" s="16" t="s">
        <v>81</v>
      </c>
      <c r="Z1622" s="16" t="s">
        <v>27</v>
      </c>
    </row>
    <row r="1623" spans="1:26" x14ac:dyDescent="0.3">
      <c r="A1623" s="10" t="s">
        <v>82</v>
      </c>
      <c r="B1623" s="11">
        <v>45807</v>
      </c>
      <c r="C1623" s="12" t="s">
        <v>83</v>
      </c>
      <c r="D1623" s="12" t="str">
        <f>_xlfn.XLOOKUP(Sales_Transactions!$C1623,Customer!$A$2:$A$701,Customer!$B$2:$B$701,"Missing")</f>
        <v>Geetha Iyer</v>
      </c>
      <c r="E1623" s="39" t="str">
        <f>_xlfn.XLOOKUP(Table14[[#This Row],[Customer_ID]],Table10[Customer_ID],Table10[Membership],"Missing Membership")</f>
        <v>Silver</v>
      </c>
      <c r="F1623" s="10" t="s">
        <v>84</v>
      </c>
      <c r="G1623" s="12" t="str">
        <f>_xlfn.XLOOKUP(Sales_Transactions!$F1623,Products!$A$2:$A$151,Products!$B$2:$B$151,"missing product")</f>
        <v>Eveready Detergent Pack</v>
      </c>
      <c r="H1623" s="12" t="str">
        <f>_xlfn.XLOOKUP(Sales_Transactions!$F1623,Table9[Product_ID],Table9[Category],"Missing Catogory")</f>
        <v>Household</v>
      </c>
      <c r="I1623" s="12" t="s">
        <v>85</v>
      </c>
      <c r="J1623" s="12" t="str">
        <f>_xlfn.XLOOKUP(Sales_Transactions!$I1623,Store!$A$2:$A$181,Store!$B$2:$B$181,"Missing Store")</f>
        <v>FreshMart Salem Crossing</v>
      </c>
      <c r="K1623" s="12" t="str">
        <f>_xlfn.XLOOKUP(Sales_Transactions!$I1623,Store!$A$2:$A$181,Store!$D$2:$D$181,"East")</f>
        <v>South</v>
      </c>
      <c r="L1623" s="12" t="s">
        <v>86</v>
      </c>
      <c r="M1623" s="12" t="s">
        <v>6274</v>
      </c>
      <c r="N1623" s="12" t="str">
        <f>_xlfn.XLOOKUP(Sales_Transactions!$L1623,Table12[Employee_ID],Table12[Department],"Missing Department")</f>
        <v>Billing</v>
      </c>
      <c r="O1623" s="12">
        <v>4</v>
      </c>
      <c r="P1623" s="13">
        <v>260.93</v>
      </c>
      <c r="Q1623" s="12">
        <v>5</v>
      </c>
      <c r="R1623" s="13">
        <v>52.19</v>
      </c>
      <c r="S1623" s="13">
        <v>991.53</v>
      </c>
      <c r="T1623" s="13">
        <v>776.24</v>
      </c>
      <c r="U1623" s="13">
        <v>215.29</v>
      </c>
      <c r="V1623" s="12" t="s">
        <v>80</v>
      </c>
      <c r="W1623" s="12" t="s">
        <v>24</v>
      </c>
      <c r="X1623" s="12" t="s">
        <v>25</v>
      </c>
      <c r="Y1623" s="12" t="s">
        <v>87</v>
      </c>
      <c r="Z1623" s="12" t="s">
        <v>49</v>
      </c>
    </row>
    <row r="1624" spans="1:26" x14ac:dyDescent="0.3">
      <c r="A1624" s="14" t="s">
        <v>88</v>
      </c>
      <c r="B1624" s="15">
        <v>45980</v>
      </c>
      <c r="C1624" s="16" t="s">
        <v>4611</v>
      </c>
      <c r="D1624" s="16" t="str">
        <f>_xlfn.XLOOKUP(Sales_Transactions!$C1624,Customer!$A$2:$A$701,Customer!$B$2:$B$701,"Missing")</f>
        <v>Missing</v>
      </c>
      <c r="E1624" s="38" t="str">
        <f>_xlfn.XLOOKUP(Table14[[#This Row],[Customer_ID]],Table10[Customer_ID],Table10[Membership],"Missing Membership")</f>
        <v>Missing Membership</v>
      </c>
      <c r="F1624" s="14" t="s">
        <v>89</v>
      </c>
      <c r="G1624" s="16" t="str">
        <f>_xlfn.XLOOKUP(Sales_Transactions!$F1624,Products!$A$2:$A$151,Products!$B$2:$B$151,"missing product")</f>
        <v>Milky Mist Butter Pack</v>
      </c>
      <c r="H1624" s="16" t="str">
        <f>_xlfn.XLOOKUP(Sales_Transactions!$F1624,Table9[Product_ID],Table9[Category],"Missing Catogory")</f>
        <v>Dairy</v>
      </c>
      <c r="I1624" s="16" t="s">
        <v>90</v>
      </c>
      <c r="J1624" s="16" t="str">
        <f>_xlfn.XLOOKUP(Sales_Transactions!$I1624,Store!$A$2:$A$181,Store!$B$2:$B$181,"Missing Store")</f>
        <v>FreshMart Tiruppur Market</v>
      </c>
      <c r="K1624" s="16" t="str">
        <f>_xlfn.XLOOKUP(Sales_Transactions!$I1624,Store!$A$2:$A$181,Store!$D$2:$D$181,"East")</f>
        <v>South</v>
      </c>
      <c r="L1624" s="16" t="s">
        <v>91</v>
      </c>
      <c r="M1624" s="16" t="s">
        <v>6361</v>
      </c>
      <c r="N1624" s="16" t="str">
        <f>_xlfn.XLOOKUP(Sales_Transactions!$L1624,Table12[Employee_ID],Table12[Department],"Missing Department")</f>
        <v>Sales</v>
      </c>
      <c r="O1624" s="16">
        <v>5</v>
      </c>
      <c r="P1624" s="17">
        <v>42.05</v>
      </c>
      <c r="Q1624" s="16">
        <v>20</v>
      </c>
      <c r="R1624" s="17">
        <v>42.05</v>
      </c>
      <c r="S1624" s="17">
        <v>168.2</v>
      </c>
      <c r="T1624" s="17">
        <v>162</v>
      </c>
      <c r="U1624" s="17">
        <v>6.2</v>
      </c>
      <c r="V1624" s="16" t="s">
        <v>80</v>
      </c>
      <c r="W1624" s="16" t="s">
        <v>24</v>
      </c>
      <c r="X1624" s="16" t="s">
        <v>25</v>
      </c>
      <c r="Y1624" s="16" t="s">
        <v>92</v>
      </c>
      <c r="Z1624" s="16" t="s">
        <v>49</v>
      </c>
    </row>
    <row r="1625" spans="1:26" x14ac:dyDescent="0.3">
      <c r="A1625" s="10" t="s">
        <v>151</v>
      </c>
      <c r="B1625" s="11">
        <v>46112</v>
      </c>
      <c r="C1625" s="12" t="s">
        <v>152</v>
      </c>
      <c r="D1625" s="12" t="str">
        <f>_xlfn.XLOOKUP(Sales_Transactions!$C1625,Customer!$A$2:$A$701,Customer!$B$2:$B$701,"Missing")</f>
        <v>Balamurugan Menon</v>
      </c>
      <c r="E1625" s="39" t="str">
        <f>_xlfn.XLOOKUP(Table14[[#This Row],[Customer_ID]],Table10[Customer_ID],Table10[Membership],"Missing Membership")</f>
        <v>Gold</v>
      </c>
      <c r="F1625" s="10" t="s">
        <v>147</v>
      </c>
      <c r="G1625" s="12" t="str">
        <f>_xlfn.XLOOKUP(Sales_Transactions!$F1625,Products!$A$2:$A$151,Products!$B$2:$B$151,"missing product")</f>
        <v>Pepsi Tea 200g</v>
      </c>
      <c r="H1625" s="12" t="str">
        <f>_xlfn.XLOOKUP(Sales_Transactions!$F1625,Table9[Product_ID],Table9[Category],"Missing Catogory")</f>
        <v>Beverages</v>
      </c>
      <c r="I1625" s="12" t="s">
        <v>153</v>
      </c>
      <c r="J1625" s="12" t="str">
        <f>_xlfn.XLOOKUP(Sales_Transactions!$I1625,Store!$A$2:$A$181,Store!$B$2:$B$181,"Missing Store")</f>
        <v>FreshMart Mysuru Circle</v>
      </c>
      <c r="K1625" s="12" t="str">
        <f>_xlfn.XLOOKUP(Sales_Transactions!$I1625,Store!$A$2:$A$181,Store!$D$2:$D$181,"East")</f>
        <v>South</v>
      </c>
      <c r="L1625" s="12" t="s">
        <v>154</v>
      </c>
      <c r="M1625" s="12" t="s">
        <v>6139</v>
      </c>
      <c r="N1625" s="12" t="str">
        <f>_xlfn.XLOOKUP(Sales_Transactions!$L1625,Table12[Employee_ID],Table12[Department],"Missing Department")</f>
        <v>Sales</v>
      </c>
      <c r="O1625" s="12">
        <v>7</v>
      </c>
      <c r="P1625" s="13">
        <v>343.97</v>
      </c>
      <c r="Q1625" s="12">
        <v>0</v>
      </c>
      <c r="R1625" s="13">
        <v>0</v>
      </c>
      <c r="S1625" s="13">
        <v>2407.79</v>
      </c>
      <c r="T1625" s="13">
        <v>1828.54</v>
      </c>
      <c r="U1625" s="13">
        <v>579.25</v>
      </c>
      <c r="V1625" s="12" t="s">
        <v>80</v>
      </c>
      <c r="W1625" s="12" t="s">
        <v>24</v>
      </c>
      <c r="X1625" s="12" t="s">
        <v>55</v>
      </c>
      <c r="Y1625" s="12" t="s">
        <v>155</v>
      </c>
      <c r="Z1625" s="12" t="s">
        <v>49</v>
      </c>
    </row>
    <row r="1626" spans="1:26" x14ac:dyDescent="0.3">
      <c r="A1626" s="14" t="s">
        <v>218</v>
      </c>
      <c r="B1626" s="15">
        <v>45958</v>
      </c>
      <c r="C1626" s="16" t="s">
        <v>219</v>
      </c>
      <c r="D1626" s="16" t="str">
        <f>_xlfn.XLOOKUP(Sales_Transactions!$C1626,Customer!$A$2:$A$701,Customer!$B$2:$B$701,"Missing")</f>
        <v>Gopal Sharma</v>
      </c>
      <c r="E1626" s="38" t="str">
        <f>_xlfn.XLOOKUP(Table14[[#This Row],[Customer_ID]],Table10[Customer_ID],Table10[Membership],"Missing Membership")</f>
        <v>Silver</v>
      </c>
      <c r="F1626" s="14" t="s">
        <v>220</v>
      </c>
      <c r="G1626" s="16" t="str">
        <f>_xlfn.XLOOKUP(Sales_Transactions!$F1626,Products!$A$2:$A$151,Products!$B$2:$B$151,"missing product")</f>
        <v>Amul Paneer 250ml</v>
      </c>
      <c r="H1626" s="16" t="str">
        <f>_xlfn.XLOOKUP(Sales_Transactions!$F1626,Table9[Product_ID],Table9[Category],"Missing Catogory")</f>
        <v>Bakery</v>
      </c>
      <c r="I1626" s="16" t="s">
        <v>221</v>
      </c>
      <c r="J1626" s="16" t="str">
        <f>_xlfn.XLOOKUP(Sales_Transactions!$I1626,Store!$A$2:$A$181,Store!$B$2:$B$181,"Missing Store")</f>
        <v>FreshMart Salem Circle</v>
      </c>
      <c r="K1626" s="16" t="str">
        <f>_xlfn.XLOOKUP(Sales_Transactions!$I1626,Store!$A$2:$A$181,Store!$D$2:$D$181,"East")</f>
        <v>South</v>
      </c>
      <c r="L1626" s="16" t="s">
        <v>222</v>
      </c>
      <c r="M1626" s="16" t="s">
        <v>5010</v>
      </c>
      <c r="N1626" s="16" t="str">
        <f>_xlfn.XLOOKUP(Sales_Transactions!$L1626,Table12[Employee_ID],Table12[Department],"Missing Department")</f>
        <v>Sales</v>
      </c>
      <c r="O1626" s="16">
        <v>5</v>
      </c>
      <c r="P1626" s="17">
        <v>332.74</v>
      </c>
      <c r="Q1626" s="16">
        <v>5</v>
      </c>
      <c r="R1626" s="17">
        <v>83.19</v>
      </c>
      <c r="S1626" s="17">
        <v>1580.51</v>
      </c>
      <c r="T1626" s="17">
        <v>1026.3499999999999</v>
      </c>
      <c r="U1626" s="17">
        <v>554.16</v>
      </c>
      <c r="V1626" s="16" t="s">
        <v>80</v>
      </c>
      <c r="W1626" s="16" t="s">
        <v>24</v>
      </c>
      <c r="X1626" s="16" t="s">
        <v>25</v>
      </c>
      <c r="Y1626" s="16" t="s">
        <v>223</v>
      </c>
      <c r="Z1626" s="16" t="s">
        <v>49</v>
      </c>
    </row>
    <row r="1627" spans="1:26" x14ac:dyDescent="0.3">
      <c r="A1627" s="10" t="s">
        <v>262</v>
      </c>
      <c r="B1627" s="11">
        <v>46033</v>
      </c>
      <c r="C1627" s="12" t="s">
        <v>263</v>
      </c>
      <c r="D1627" s="12" t="str">
        <f>_xlfn.XLOOKUP(Sales_Transactions!$C1627,Customer!$A$2:$A$701,Customer!$B$2:$B$701,"Missing")</f>
        <v>Bharath Pillai</v>
      </c>
      <c r="E1627" s="39" t="str">
        <f>_xlfn.XLOOKUP(Table14[[#This Row],[Customer_ID]],Table10[Customer_ID],Table10[Membership],"Missing Membership")</f>
        <v>Gold</v>
      </c>
      <c r="F1627" s="10" t="s">
        <v>264</v>
      </c>
      <c r="G1627" s="12" t="str">
        <f>_xlfn.XLOOKUP(Sales_Transactions!$F1627,Products!$A$2:$A$151,Products!$B$2:$B$151,"missing product")</f>
        <v>Nescafe Soft Drinks Pack</v>
      </c>
      <c r="H1627" s="12" t="str">
        <f>_xlfn.XLOOKUP(Sales_Transactions!$F1627,Table9[Product_ID],Table9[Category],"Missing Catogory")</f>
        <v>Beverages</v>
      </c>
      <c r="I1627" s="12" t="s">
        <v>221</v>
      </c>
      <c r="J1627" s="12" t="str">
        <f>_xlfn.XLOOKUP(Sales_Transactions!$I1627,Store!$A$2:$A$181,Store!$B$2:$B$181,"Missing Store")</f>
        <v>FreshMart Salem Circle</v>
      </c>
      <c r="K1627" s="12" t="str">
        <f>_xlfn.XLOOKUP(Sales_Transactions!$I1627,Store!$A$2:$A$181,Store!$D$2:$D$181,"East")</f>
        <v>South</v>
      </c>
      <c r="L1627" s="12" t="s">
        <v>265</v>
      </c>
      <c r="M1627" s="12" t="s">
        <v>6413</v>
      </c>
      <c r="N1627" s="12" t="str">
        <f>_xlfn.XLOOKUP(Sales_Transactions!$L1627,Table12[Employee_ID],Table12[Department],"Missing Department")</f>
        <v>Cashier</v>
      </c>
      <c r="O1627" s="12">
        <v>7</v>
      </c>
      <c r="P1627" s="13">
        <v>428.85</v>
      </c>
      <c r="Q1627" s="12">
        <v>0</v>
      </c>
      <c r="R1627" s="13">
        <v>0</v>
      </c>
      <c r="S1627" s="13">
        <v>3452.24</v>
      </c>
      <c r="T1627" s="13">
        <v>2001.3</v>
      </c>
      <c r="U1627" s="13">
        <v>1450.94</v>
      </c>
      <c r="V1627" s="12" t="s">
        <v>80</v>
      </c>
      <c r="W1627" s="12" t="s">
        <v>24</v>
      </c>
      <c r="X1627" s="12" t="s">
        <v>25</v>
      </c>
      <c r="Y1627" s="12" t="s">
        <v>266</v>
      </c>
      <c r="Z1627" s="12" t="s">
        <v>27</v>
      </c>
    </row>
    <row r="1628" spans="1:26" x14ac:dyDescent="0.3">
      <c r="A1628" s="14" t="s">
        <v>300</v>
      </c>
      <c r="B1628" s="15">
        <v>46039</v>
      </c>
      <c r="C1628" s="16" t="s">
        <v>301</v>
      </c>
      <c r="D1628" s="16" t="str">
        <f>_xlfn.XLOOKUP(Sales_Transactions!$C1628,Customer!$A$2:$A$701,Customer!$B$2:$B$701,"Missing")</f>
        <v>Anjali Kumar</v>
      </c>
      <c r="E1628" s="38" t="str">
        <f>_xlfn.XLOOKUP(Table14[[#This Row],[Customer_ID]],Table10[Customer_ID],Table10[Membership],"Missing Membership")</f>
        <v>Silver</v>
      </c>
      <c r="F1628" s="14" t="s">
        <v>302</v>
      </c>
      <c r="G1628" s="16" t="str">
        <f>_xlfn.XLOOKUP(Sales_Transactions!$F1628,Products!$A$2:$A$151,Products!$B$2:$B$151,"missing product")</f>
        <v>Harvest Gold Cookies 500g</v>
      </c>
      <c r="H1628" s="16" t="str">
        <f>_xlfn.XLOOKUP(Sales_Transactions!$F1628,Table9[Product_ID],Table9[Category],"Missing Catogory")</f>
        <v>Bakery</v>
      </c>
      <c r="I1628" s="16" t="s">
        <v>303</v>
      </c>
      <c r="J1628" s="16" t="str">
        <f>_xlfn.XLOOKUP(Sales_Transactions!$I1628,Store!$A$2:$A$181,Store!$B$2:$B$181,"Missing Store")</f>
        <v>FreshMart Mysuru Market</v>
      </c>
      <c r="K1628" s="16" t="str">
        <f>_xlfn.XLOOKUP(Sales_Transactions!$I1628,Store!$A$2:$A$181,Store!$D$2:$D$181,"East")</f>
        <v>South</v>
      </c>
      <c r="L1628" s="16" t="s">
        <v>304</v>
      </c>
      <c r="M1628" s="16" t="s">
        <v>5564</v>
      </c>
      <c r="N1628" s="16" t="str">
        <f>_xlfn.XLOOKUP(Sales_Transactions!$L1628,Table12[Employee_ID],Table12[Department],"Missing Department")</f>
        <v>Billing</v>
      </c>
      <c r="O1628" s="16">
        <v>2</v>
      </c>
      <c r="P1628" s="17">
        <v>343.56</v>
      </c>
      <c r="Q1628" s="16">
        <v>10</v>
      </c>
      <c r="R1628" s="17">
        <v>68.709999999999994</v>
      </c>
      <c r="S1628" s="17">
        <v>711.17</v>
      </c>
      <c r="T1628" s="17">
        <v>432.64</v>
      </c>
      <c r="U1628" s="17">
        <v>278.52999999999997</v>
      </c>
      <c r="V1628" s="16" t="s">
        <v>80</v>
      </c>
      <c r="W1628" s="16" t="s">
        <v>24</v>
      </c>
      <c r="X1628" s="16" t="s">
        <v>55</v>
      </c>
      <c r="Y1628" s="16" t="s">
        <v>305</v>
      </c>
      <c r="Z1628" s="16" t="s">
        <v>27</v>
      </c>
    </row>
    <row r="1629" spans="1:26" x14ac:dyDescent="0.3">
      <c r="A1629" s="10" t="s">
        <v>318</v>
      </c>
      <c r="B1629" s="11">
        <v>45780</v>
      </c>
      <c r="C1629" s="12" t="s">
        <v>319</v>
      </c>
      <c r="D1629" s="12" t="str">
        <f>_xlfn.XLOOKUP(Sales_Transactions!$C1629,Customer!$A$2:$A$701,Customer!$B$2:$B$701,"Missing")</f>
        <v>Chitra Mudaliar</v>
      </c>
      <c r="E1629" s="39" t="str">
        <f>_xlfn.XLOOKUP(Table14[[#This Row],[Customer_ID]],Table10[Customer_ID],Table10[Membership],"Missing Membership")</f>
        <v>Gold</v>
      </c>
      <c r="F1629" s="10" t="s">
        <v>320</v>
      </c>
      <c r="G1629" s="12" t="str">
        <f>_xlfn.XLOOKUP(Sales_Transactions!$F1629,Products!$A$2:$A$151,Products!$B$2:$B$151,"missing product")</f>
        <v>Vim Dishwash 1kg</v>
      </c>
      <c r="H1629" s="12" t="str">
        <f>_xlfn.XLOOKUP(Sales_Transactions!$F1629,Table9[Product_ID],Table9[Category],"Missing Catogory")</f>
        <v>Cleaning</v>
      </c>
      <c r="I1629" s="12" t="s">
        <v>321</v>
      </c>
      <c r="J1629" s="12" t="str">
        <f>_xlfn.XLOOKUP(Sales_Transactions!$I1629,Store!$A$2:$A$181,Store!$B$2:$B$181,"Missing Store")</f>
        <v>FreshMart Coimbatore Main Road</v>
      </c>
      <c r="K1629" s="12" t="str">
        <f>_xlfn.XLOOKUP(Sales_Transactions!$I1629,Store!$A$2:$A$181,Store!$D$2:$D$181,"East")</f>
        <v>South</v>
      </c>
      <c r="L1629" s="12" t="s">
        <v>322</v>
      </c>
      <c r="M1629" s="12" t="s">
        <v>6311</v>
      </c>
      <c r="N1629" s="12" t="str">
        <f>_xlfn.XLOOKUP(Sales_Transactions!$L1629,Table12[Employee_ID],Table12[Department],"Missing Department")</f>
        <v>Sales</v>
      </c>
      <c r="O1629" s="12">
        <v>8</v>
      </c>
      <c r="P1629" s="13">
        <v>76.67</v>
      </c>
      <c r="Q1629" s="12">
        <v>5</v>
      </c>
      <c r="R1629" s="13">
        <v>30.67</v>
      </c>
      <c r="S1629" s="13">
        <v>670.09</v>
      </c>
      <c r="T1629" s="13">
        <v>403.44</v>
      </c>
      <c r="U1629" s="13">
        <v>266.64999999999998</v>
      </c>
      <c r="V1629" s="12" t="s">
        <v>80</v>
      </c>
      <c r="W1629" s="12" t="s">
        <v>24</v>
      </c>
      <c r="X1629" s="12" t="s">
        <v>55</v>
      </c>
      <c r="Y1629" s="12" t="s">
        <v>323</v>
      </c>
      <c r="Z1629" s="12" t="s">
        <v>27</v>
      </c>
    </row>
    <row r="1630" spans="1:26" x14ac:dyDescent="0.3">
      <c r="A1630" s="14" t="s">
        <v>347</v>
      </c>
      <c r="B1630" s="15">
        <v>45759</v>
      </c>
      <c r="C1630" s="16" t="s">
        <v>348</v>
      </c>
      <c r="D1630" s="16" t="str">
        <f>_xlfn.XLOOKUP(Sales_Transactions!$C1630,Customer!$A$2:$A$701,Customer!$B$2:$B$701,"Missing")</f>
        <v>Naveen Prabhu</v>
      </c>
      <c r="E1630" s="38" t="str">
        <f>_xlfn.XLOOKUP(Table14[[#This Row],[Customer_ID]],Table10[Customer_ID],Table10[Membership],"Missing Membership")</f>
        <v>Gold</v>
      </c>
      <c r="F1630" s="14" t="s">
        <v>349</v>
      </c>
      <c r="G1630" s="16" t="str">
        <f>_xlfn.XLOOKUP(Sales_Transactions!$F1630,Products!$A$2:$A$151,Products!$B$2:$B$151,"missing product")</f>
        <v>Himalaya Skin Care Combo</v>
      </c>
      <c r="H1630" s="16" t="str">
        <f>_xlfn.XLOOKUP(Sales_Transactions!$F1630,Table9[Product_ID],Table9[Category],"Missing Catogory")</f>
        <v>Personal Care</v>
      </c>
      <c r="I1630" s="16" t="s">
        <v>350</v>
      </c>
      <c r="J1630" s="16" t="str">
        <f>_xlfn.XLOOKUP(Sales_Transactions!$I1630,Store!$A$2:$A$181,Store!$B$2:$B$181,"Missing Store")</f>
        <v>FreshMart Tiruppur Square</v>
      </c>
      <c r="K1630" s="16" t="str">
        <f>_xlfn.XLOOKUP(Sales_Transactions!$I1630,Store!$A$2:$A$181,Store!$D$2:$D$181,"East")</f>
        <v>South</v>
      </c>
      <c r="L1630" s="16" t="s">
        <v>351</v>
      </c>
      <c r="M1630" s="16" t="s">
        <v>5297</v>
      </c>
      <c r="N1630" s="16" t="str">
        <f>_xlfn.XLOOKUP(Sales_Transactions!$L1630,Table12[Employee_ID],Table12[Department],"Missing Department")</f>
        <v>Inventory</v>
      </c>
      <c r="O1630" s="16">
        <v>4</v>
      </c>
      <c r="P1630" s="17">
        <v>465.03</v>
      </c>
      <c r="Q1630" s="16">
        <v>10</v>
      </c>
      <c r="R1630" s="17">
        <v>186.01</v>
      </c>
      <c r="S1630" s="17">
        <v>1925.23</v>
      </c>
      <c r="T1630" s="17">
        <v>1302.44</v>
      </c>
      <c r="U1630" s="17">
        <v>622.79</v>
      </c>
      <c r="V1630" s="16" t="s">
        <v>80</v>
      </c>
      <c r="W1630" s="16" t="s">
        <v>24</v>
      </c>
      <c r="X1630" s="16" t="s">
        <v>25</v>
      </c>
      <c r="Y1630" s="16" t="s">
        <v>352</v>
      </c>
      <c r="Z1630" s="16" t="s">
        <v>27</v>
      </c>
    </row>
    <row r="1631" spans="1:26" x14ac:dyDescent="0.3">
      <c r="A1631" s="10" t="s">
        <v>363</v>
      </c>
      <c r="B1631" s="11">
        <v>45760</v>
      </c>
      <c r="C1631" s="12" t="s">
        <v>364</v>
      </c>
      <c r="D1631" s="12" t="str">
        <f>_xlfn.XLOOKUP(Sales_Transactions!$C1631,Customer!$A$2:$A$701,Customer!$B$2:$B$701,"Missing")</f>
        <v>Hemalatha Kumar</v>
      </c>
      <c r="E1631" s="39" t="str">
        <f>_xlfn.XLOOKUP(Table14[[#This Row],[Customer_ID]],Table10[Customer_ID],Table10[Membership],"Missing Membership")</f>
        <v>Gold</v>
      </c>
      <c r="F1631" s="10" t="s">
        <v>365</v>
      </c>
      <c r="G1631" s="12" t="str">
        <f>_xlfn.XLOOKUP(Sales_Transactions!$F1631,Products!$A$2:$A$151,Products!$B$2:$B$151,"missing product")</f>
        <v>Nestle Butter 250ml</v>
      </c>
      <c r="H1631" s="12" t="str">
        <f>_xlfn.XLOOKUP(Sales_Transactions!$F1631,Table9[Product_ID],Table9[Category],"Missing Catogory")</f>
        <v>Dairy</v>
      </c>
      <c r="I1631" s="12" t="s">
        <v>366</v>
      </c>
      <c r="J1631" s="12" t="str">
        <f>_xlfn.XLOOKUP(Sales_Transactions!$I1631,Store!$A$2:$A$181,Store!$B$2:$B$181,"Missing Store")</f>
        <v>FreshMart Hyderabad Enclave</v>
      </c>
      <c r="K1631" s="12" t="str">
        <f>_xlfn.XLOOKUP(Sales_Transactions!$I1631,Store!$A$2:$A$181,Store!$D$2:$D$181,"East")</f>
        <v>South</v>
      </c>
      <c r="L1631" s="12" t="s">
        <v>367</v>
      </c>
      <c r="M1631" s="12" t="s">
        <v>6213</v>
      </c>
      <c r="N1631" s="12" t="str">
        <f>_xlfn.XLOOKUP(Sales_Transactions!$L1631,Table12[Employee_ID],Table12[Department],"Missing Department")</f>
        <v>Cashier</v>
      </c>
      <c r="O1631" s="12">
        <v>4</v>
      </c>
      <c r="P1631" s="13">
        <v>506</v>
      </c>
      <c r="Q1631" s="12">
        <v>0</v>
      </c>
      <c r="R1631" s="13">
        <v>0</v>
      </c>
      <c r="S1631" s="13">
        <v>2327.6</v>
      </c>
      <c r="T1631" s="13">
        <v>1547.56</v>
      </c>
      <c r="U1631" s="13">
        <v>780.04</v>
      </c>
      <c r="V1631" s="12" t="s">
        <v>80</v>
      </c>
      <c r="W1631" s="12" t="s">
        <v>24</v>
      </c>
      <c r="X1631" s="12" t="s">
        <v>55</v>
      </c>
      <c r="Y1631" s="12" t="s">
        <v>368</v>
      </c>
      <c r="Z1631" s="12" t="s">
        <v>27</v>
      </c>
    </row>
    <row r="1632" spans="1:26" x14ac:dyDescent="0.3">
      <c r="A1632" s="14" t="s">
        <v>369</v>
      </c>
      <c r="B1632" s="15">
        <v>45825</v>
      </c>
      <c r="C1632" s="16" t="s">
        <v>370</v>
      </c>
      <c r="D1632" s="16" t="str">
        <f>_xlfn.XLOOKUP(Sales_Transactions!$C1632,Customer!$A$2:$A$701,Customer!$B$2:$B$701,"Missing")</f>
        <v>Gayathri Naidu</v>
      </c>
      <c r="E1632" s="38" t="str">
        <f>_xlfn.XLOOKUP(Table14[[#This Row],[Customer_ID]],Table10[Customer_ID],Table10[Membership],"Missing Membership")</f>
        <v>Bronze</v>
      </c>
      <c r="F1632" s="14" t="s">
        <v>371</v>
      </c>
      <c r="G1632" s="16" t="str">
        <f>_xlfn.XLOOKUP(Sales_Transactions!$F1632,Products!$A$2:$A$151,Products!$B$2:$B$151,"missing product")</f>
        <v>Tata Tea Soft Drinks 500g</v>
      </c>
      <c r="H1632" s="16" t="str">
        <f>_xlfn.XLOOKUP(Sales_Transactions!$F1632,Table9[Product_ID],Table9[Category],"Missing Catogory")</f>
        <v>Beverages</v>
      </c>
      <c r="I1632" s="16" t="s">
        <v>372</v>
      </c>
      <c r="J1632" s="16" t="str">
        <f>_xlfn.XLOOKUP(Sales_Transactions!$I1632,Store!$A$2:$A$181,Store!$B$2:$B$181,"Missing Store")</f>
        <v>FreshMart Nagpur Crossing</v>
      </c>
      <c r="K1632" s="16" t="str">
        <f>_xlfn.XLOOKUP(Sales_Transactions!$I1632,Store!$A$2:$A$181,Store!$D$2:$D$181,"East")</f>
        <v>West</v>
      </c>
      <c r="L1632" s="16" t="s">
        <v>373</v>
      </c>
      <c r="M1632" s="16" t="s">
        <v>6181</v>
      </c>
      <c r="N1632" s="16" t="str">
        <f>_xlfn.XLOOKUP(Sales_Transactions!$L1632,Table12[Employee_ID],Table12[Department],"Missing Department")</f>
        <v>Sales</v>
      </c>
      <c r="O1632" s="16">
        <v>2</v>
      </c>
      <c r="P1632" s="17">
        <v>380.12</v>
      </c>
      <c r="Q1632" s="16">
        <v>0</v>
      </c>
      <c r="R1632" s="17">
        <v>0</v>
      </c>
      <c r="S1632" s="17">
        <v>760.24</v>
      </c>
      <c r="T1632" s="17">
        <v>619.96</v>
      </c>
      <c r="U1632" s="17">
        <v>140.28</v>
      </c>
      <c r="V1632" s="16" t="s">
        <v>80</v>
      </c>
      <c r="W1632" s="16" t="s">
        <v>24</v>
      </c>
      <c r="X1632" s="16" t="s">
        <v>25</v>
      </c>
      <c r="Y1632" s="16" t="s">
        <v>374</v>
      </c>
      <c r="Z1632" s="16" t="s">
        <v>49</v>
      </c>
    </row>
    <row r="1633" spans="1:26" x14ac:dyDescent="0.3">
      <c r="A1633" s="10" t="s">
        <v>378</v>
      </c>
      <c r="B1633" s="11">
        <v>46097</v>
      </c>
      <c r="C1633" s="12" t="s">
        <v>379</v>
      </c>
      <c r="D1633" s="12" t="str">
        <f>_xlfn.XLOOKUP(Sales_Transactions!$C1633,Customer!$A$2:$A$701,Customer!$B$2:$B$701,"Missing")</f>
        <v>Chandrasekar Pandian</v>
      </c>
      <c r="E1633" s="39" t="str">
        <f>_xlfn.XLOOKUP(Table14[[#This Row],[Customer_ID]],Table10[Customer_ID],Table10[Membership],"Missing Membership")</f>
        <v>Gold</v>
      </c>
      <c r="F1633" s="10" t="s">
        <v>101</v>
      </c>
      <c r="G1633" s="12" t="str">
        <f>_xlfn.XLOOKUP(Sales_Transactions!$F1633,Products!$A$2:$A$151,Products!$B$2:$B$151,"missing product")</f>
        <v>Milky Mist Curd 1kg</v>
      </c>
      <c r="H1633" s="12" t="str">
        <f>_xlfn.XLOOKUP(Sales_Transactions!$F1633,Table9[Product_ID],Table9[Category],"Missing Catogory")</f>
        <v>Dairy</v>
      </c>
      <c r="I1633" s="12" t="s">
        <v>380</v>
      </c>
      <c r="J1633" s="12" t="str">
        <f>_xlfn.XLOOKUP(Sales_Transactions!$I1633,Store!$A$2:$A$181,Store!$B$2:$B$181,"Missing Store")</f>
        <v>FreshMart Ahmedabad Complex</v>
      </c>
      <c r="K1633" s="12" t="str">
        <f>_xlfn.XLOOKUP(Sales_Transactions!$I1633,Store!$A$2:$A$181,Store!$D$2:$D$181,"East")</f>
        <v>South</v>
      </c>
      <c r="L1633" s="12" t="s">
        <v>381</v>
      </c>
      <c r="M1633" s="12" t="s">
        <v>6144</v>
      </c>
      <c r="N1633" s="12" t="str">
        <f>_xlfn.XLOOKUP(Sales_Transactions!$L1633,Table12[Employee_ID],Table12[Department],"Missing Department")</f>
        <v>Cashier</v>
      </c>
      <c r="O1633" s="12">
        <v>6</v>
      </c>
      <c r="P1633" s="13">
        <v>473.63</v>
      </c>
      <c r="Q1633" s="12">
        <v>10</v>
      </c>
      <c r="R1633" s="13">
        <v>284.18</v>
      </c>
      <c r="S1633" s="13">
        <v>2557.6</v>
      </c>
      <c r="T1633" s="13">
        <v>2109.7800000000002</v>
      </c>
      <c r="U1633" s="13">
        <v>447.82</v>
      </c>
      <c r="V1633" s="12" t="s">
        <v>80</v>
      </c>
      <c r="W1633" s="12" t="s">
        <v>24</v>
      </c>
      <c r="X1633" s="12" t="s">
        <v>25</v>
      </c>
      <c r="Y1633" s="12" t="s">
        <v>211</v>
      </c>
      <c r="Z1633" s="12" t="s">
        <v>49</v>
      </c>
    </row>
    <row r="1634" spans="1:26" x14ac:dyDescent="0.3">
      <c r="A1634" s="14" t="s">
        <v>393</v>
      </c>
      <c r="B1634" s="15">
        <v>45975</v>
      </c>
      <c r="C1634" s="16" t="s">
        <v>394</v>
      </c>
      <c r="D1634" s="16" t="str">
        <f>_xlfn.XLOOKUP(Sales_Transactions!$C1634,Customer!$A$2:$A$701,Customer!$B$2:$B$701,"Missing")</f>
        <v>Dinesh Kumar</v>
      </c>
      <c r="E1634" s="38" t="str">
        <f>_xlfn.XLOOKUP(Table14[[#This Row],[Customer_ID]],Table10[Customer_ID],Table10[Membership],"Missing Membership")</f>
        <v>Silver</v>
      </c>
      <c r="F1634" s="14" t="s">
        <v>77</v>
      </c>
      <c r="G1634" s="16" t="str">
        <f>_xlfn.XLOOKUP(Sales_Transactions!$F1634,Products!$A$2:$A$151,Products!$B$2:$B$151,"missing product")</f>
        <v>India Gate Basmati Rice 250ml</v>
      </c>
      <c r="H1634" s="16" t="str">
        <f>_xlfn.XLOOKUP(Sales_Transactions!$F1634,Table9[Product_ID],Table9[Category],"Missing Catogory")</f>
        <v>Rice</v>
      </c>
      <c r="I1634" s="16" t="s">
        <v>395</v>
      </c>
      <c r="J1634" s="16" t="str">
        <f>_xlfn.XLOOKUP(Sales_Transactions!$I1634,Store!$A$2:$A$181,Store!$B$2:$B$181,"Missing Store")</f>
        <v>FreshMart Mumbai Enclave</v>
      </c>
      <c r="K1634" s="16" t="str">
        <f>_xlfn.XLOOKUP(Sales_Transactions!$I1634,Store!$A$2:$A$181,Store!$D$2:$D$181,"East")</f>
        <v>West</v>
      </c>
      <c r="L1634" s="16" t="s">
        <v>396</v>
      </c>
      <c r="M1634" s="16" t="s">
        <v>6228</v>
      </c>
      <c r="N1634" s="16" t="str">
        <f>_xlfn.XLOOKUP(Sales_Transactions!$L1634,Table12[Employee_ID],Table12[Department],"Missing Department")</f>
        <v>Cashier</v>
      </c>
      <c r="O1634" s="16">
        <v>4</v>
      </c>
      <c r="P1634" s="17">
        <v>131.03</v>
      </c>
      <c r="Q1634" s="16">
        <v>5</v>
      </c>
      <c r="R1634" s="17">
        <v>26.21</v>
      </c>
      <c r="S1634" s="17">
        <v>497.91</v>
      </c>
      <c r="T1634" s="17">
        <v>469.08</v>
      </c>
      <c r="U1634" s="17">
        <v>28.83</v>
      </c>
      <c r="V1634" s="16" t="s">
        <v>80</v>
      </c>
      <c r="W1634" s="16" t="s">
        <v>24</v>
      </c>
      <c r="X1634" s="16" t="s">
        <v>25</v>
      </c>
      <c r="Y1634" s="16" t="s">
        <v>287</v>
      </c>
      <c r="Z1634" s="16" t="s">
        <v>49</v>
      </c>
    </row>
    <row r="1635" spans="1:26" x14ac:dyDescent="0.3">
      <c r="A1635" s="10" t="s">
        <v>418</v>
      </c>
      <c r="B1635" s="11">
        <v>45934</v>
      </c>
      <c r="C1635" s="12" t="s">
        <v>419</v>
      </c>
      <c r="D1635" s="12" t="str">
        <f>_xlfn.XLOOKUP(Sales_Transactions!$C1635,Customer!$A$2:$A$701,Customer!$B$2:$B$701,"Missing")</f>
        <v>Chandran Devi</v>
      </c>
      <c r="E1635" s="39" t="str">
        <f>_xlfn.XLOOKUP(Table14[[#This Row],[Customer_ID]],Table10[Customer_ID],Table10[Membership],"Missing Membership")</f>
        <v>Silver</v>
      </c>
      <c r="F1635" s="10" t="s">
        <v>203</v>
      </c>
      <c r="G1635" s="12" t="str">
        <f>_xlfn.XLOOKUP(Sales_Transactions!$F1635,Products!$A$2:$A$151,Products!$B$2:$B$151,"missing product")</f>
        <v>Local Farm Fresh Vegetables 1L</v>
      </c>
      <c r="H1635" s="12" t="str">
        <f>_xlfn.XLOOKUP(Sales_Transactions!$F1635,Table9[Product_ID],Table9[Category],"Missing Catogory")</f>
        <v>Vegetables</v>
      </c>
      <c r="I1635" s="12" t="s">
        <v>420</v>
      </c>
      <c r="J1635" s="12" t="str">
        <f>_xlfn.XLOOKUP(Sales_Transactions!$I1635,Store!$A$2:$A$181,Store!$B$2:$B$181,"Missing Store")</f>
        <v>FreshMart Chennai Complex</v>
      </c>
      <c r="K1635" s="12" t="str">
        <f>_xlfn.XLOOKUP(Sales_Transactions!$I1635,Store!$A$2:$A$181,Store!$D$2:$D$181,"East")</f>
        <v>South</v>
      </c>
      <c r="L1635" s="12" t="s">
        <v>421</v>
      </c>
      <c r="M1635" s="12" t="s">
        <v>5673</v>
      </c>
      <c r="N1635" s="12" t="str">
        <f>_xlfn.XLOOKUP(Sales_Transactions!$L1635,Table12[Employee_ID],Table12[Department],"Missing Department")</f>
        <v>Cashier</v>
      </c>
      <c r="O1635" s="12">
        <v>4</v>
      </c>
      <c r="P1635" s="13">
        <v>205.93</v>
      </c>
      <c r="Q1635" s="12">
        <v>15</v>
      </c>
      <c r="R1635" s="13">
        <v>123.56</v>
      </c>
      <c r="S1635" s="13">
        <v>805.18</v>
      </c>
      <c r="T1635" s="13">
        <v>680.8</v>
      </c>
      <c r="U1635" s="13">
        <v>124.38</v>
      </c>
      <c r="V1635" s="12" t="s">
        <v>80</v>
      </c>
      <c r="W1635" s="12" t="s">
        <v>24</v>
      </c>
      <c r="X1635" s="12" t="s">
        <v>55</v>
      </c>
      <c r="Y1635" s="12" t="s">
        <v>422</v>
      </c>
      <c r="Z1635" s="12" t="s">
        <v>27</v>
      </c>
    </row>
    <row r="1636" spans="1:26" x14ac:dyDescent="0.3">
      <c r="A1636" s="14" t="s">
        <v>439</v>
      </c>
      <c r="B1636" s="15">
        <v>45972</v>
      </c>
      <c r="C1636" s="16" t="s">
        <v>440</v>
      </c>
      <c r="D1636" s="16" t="str">
        <f>_xlfn.XLOOKUP(Sales_Transactions!$C1636,Customer!$A$2:$A$701,Customer!$B$2:$B$701,"Missing")</f>
        <v>Usha Gounder</v>
      </c>
      <c r="E1636" s="38" t="str">
        <f>_xlfn.XLOOKUP(Table14[[#This Row],[Customer_ID]],Table10[Customer_ID],Table10[Membership],"Missing Membership")</f>
        <v>Bronze</v>
      </c>
      <c r="F1636" s="14" t="s">
        <v>290</v>
      </c>
      <c r="G1636" s="16" t="str">
        <f>_xlfn.XLOOKUP(Sales_Transactions!$F1636,Products!$A$2:$A$151,Products!$B$2:$B$151,"missing product")</f>
        <v>Harpic Toilet Cleaner Pack</v>
      </c>
      <c r="H1636" s="16" t="str">
        <f>_xlfn.XLOOKUP(Sales_Transactions!$F1636,Table9[Product_ID],Table9[Category],"Missing Catogory")</f>
        <v>Cleaning</v>
      </c>
      <c r="I1636" s="16" t="s">
        <v>232</v>
      </c>
      <c r="J1636" s="16" t="str">
        <f>_xlfn.XLOOKUP(Sales_Transactions!$I1636,Store!$A$2:$A$181,Store!$B$2:$B$181,"Missing Store")</f>
        <v>FreshMart Tiruppur Circle</v>
      </c>
      <c r="K1636" s="16" t="str">
        <f>_xlfn.XLOOKUP(Sales_Transactions!$I1636,Store!$A$2:$A$181,Store!$D$2:$D$181,"East")</f>
        <v>South</v>
      </c>
      <c r="L1636" s="16" t="s">
        <v>233</v>
      </c>
      <c r="M1636" s="16" t="s">
        <v>6171</v>
      </c>
      <c r="N1636" s="16" t="str">
        <f>_xlfn.XLOOKUP(Sales_Transactions!$L1636,Table12[Employee_ID],Table12[Department],"Missing Department")</f>
        <v>Billing</v>
      </c>
      <c r="O1636" s="16">
        <v>2</v>
      </c>
      <c r="P1636" s="17">
        <v>210.36</v>
      </c>
      <c r="Q1636" s="16">
        <v>20</v>
      </c>
      <c r="R1636" s="17">
        <v>84.14</v>
      </c>
      <c r="S1636" s="17">
        <v>336.58</v>
      </c>
      <c r="T1636" s="17">
        <v>311.3</v>
      </c>
      <c r="U1636" s="17">
        <v>25.28</v>
      </c>
      <c r="V1636" s="16" t="s">
        <v>80</v>
      </c>
      <c r="W1636" s="16" t="s">
        <v>24</v>
      </c>
      <c r="X1636" s="16" t="s">
        <v>25</v>
      </c>
      <c r="Y1636" s="16" t="s">
        <v>441</v>
      </c>
      <c r="Z1636" s="16" t="s">
        <v>49</v>
      </c>
    </row>
    <row r="1637" spans="1:26" x14ac:dyDescent="0.3">
      <c r="A1637" s="10" t="s">
        <v>456</v>
      </c>
      <c r="B1637" s="11">
        <v>46086</v>
      </c>
      <c r="C1637" s="12" t="s">
        <v>457</v>
      </c>
      <c r="D1637" s="12" t="str">
        <f>_xlfn.XLOOKUP(Sales_Transactions!$C1637,Customer!$A$2:$A$701,Customer!$B$2:$B$701,"Missing")</f>
        <v>Vasanthi Raj</v>
      </c>
      <c r="E1637" s="39" t="str">
        <f>_xlfn.XLOOKUP(Table14[[#This Row],[Customer_ID]],Table10[Customer_ID],Table10[Membership],"Missing Membership")</f>
        <v>Silver</v>
      </c>
      <c r="F1637" s="10" t="s">
        <v>458</v>
      </c>
      <c r="G1637" s="12" t="str">
        <f>_xlfn.XLOOKUP(Sales_Transactions!$F1637,Products!$A$2:$A$151,Products!$B$2:$B$151,"missing product")</f>
        <v>Organic Fresh Fresh Fruits Combo</v>
      </c>
      <c r="H1637" s="12" t="str">
        <f>_xlfn.XLOOKUP(Sales_Transactions!$F1637,Table9[Product_ID],Table9[Category],"Missing Catogory")</f>
        <v>Fruits</v>
      </c>
      <c r="I1637" s="12" t="s">
        <v>459</v>
      </c>
      <c r="J1637" s="12" t="str">
        <f>_xlfn.XLOOKUP(Sales_Transactions!$I1637,Store!$A$2:$A$181,Store!$B$2:$B$181,"Missing Store")</f>
        <v>FreshMart Erode Plaza</v>
      </c>
      <c r="K1637" s="12" t="str">
        <f>_xlfn.XLOOKUP(Sales_Transactions!$I1637,Store!$A$2:$A$181,Store!$D$2:$D$181,"East")</f>
        <v>South</v>
      </c>
      <c r="L1637" s="12" t="s">
        <v>460</v>
      </c>
      <c r="M1637" s="12" t="s">
        <v>6292</v>
      </c>
      <c r="N1637" s="12" t="str">
        <f>_xlfn.XLOOKUP(Sales_Transactions!$L1637,Table12[Employee_ID],Table12[Department],"Missing Department")</f>
        <v>Billing</v>
      </c>
      <c r="O1637" s="12">
        <v>5</v>
      </c>
      <c r="P1637" s="13">
        <v>71.290000000000006</v>
      </c>
      <c r="Q1637" s="12">
        <v>5</v>
      </c>
      <c r="R1637" s="13">
        <v>17.82</v>
      </c>
      <c r="S1637" s="13">
        <v>338.63</v>
      </c>
      <c r="T1637" s="13">
        <v>296.85000000000002</v>
      </c>
      <c r="U1637" s="13">
        <v>41.78</v>
      </c>
      <c r="V1637" s="12" t="s">
        <v>80</v>
      </c>
      <c r="W1637" s="12" t="s">
        <v>345</v>
      </c>
      <c r="X1637" s="12" t="s">
        <v>25</v>
      </c>
      <c r="Y1637" s="12" t="s">
        <v>461</v>
      </c>
      <c r="Z1637" s="12" t="s">
        <v>49</v>
      </c>
    </row>
    <row r="1638" spans="1:26" x14ac:dyDescent="0.3">
      <c r="A1638" s="14" t="s">
        <v>490</v>
      </c>
      <c r="B1638" s="15">
        <v>46004</v>
      </c>
      <c r="C1638" s="16" t="s">
        <v>491</v>
      </c>
      <c r="D1638" s="16" t="str">
        <f>_xlfn.XLOOKUP(Sales_Transactions!$C1638,Customer!$A$2:$A$701,Customer!$B$2:$B$701,"Missing")</f>
        <v>Dinesh Venkataraman</v>
      </c>
      <c r="E1638" s="38" t="str">
        <f>_xlfn.XLOOKUP(Table14[[#This Row],[Customer_ID]],Table10[Customer_ID],Table10[Membership],"Missing Membership")</f>
        <v>Silver</v>
      </c>
      <c r="F1638" s="14" t="s">
        <v>492</v>
      </c>
      <c r="G1638" s="16" t="str">
        <f>_xlfn.XLOOKUP(Sales_Transactions!$F1638,Products!$A$2:$A$151,Products!$B$2:$B$151,"missing product")</f>
        <v>Aavin Cheese 200g</v>
      </c>
      <c r="H1638" s="16" t="str">
        <f>_xlfn.XLOOKUP(Sales_Transactions!$F1638,Table9[Product_ID],Table9[Category],"Missing Catogory")</f>
        <v>Dairy</v>
      </c>
      <c r="I1638" s="16" t="s">
        <v>493</v>
      </c>
      <c r="J1638" s="16" t="str">
        <f>_xlfn.XLOOKUP(Sales_Transactions!$I1638,Store!$A$2:$A$181,Store!$B$2:$B$181,"Missing Store")</f>
        <v>FreshMart Patna Square</v>
      </c>
      <c r="K1638" s="16" t="str">
        <f>_xlfn.XLOOKUP(Sales_Transactions!$I1638,Store!$A$2:$A$181,Store!$D$2:$D$181,"East")</f>
        <v>East</v>
      </c>
      <c r="L1638" s="16" t="s">
        <v>494</v>
      </c>
      <c r="M1638" s="16" t="s">
        <v>6161</v>
      </c>
      <c r="N1638" s="16" t="str">
        <f>_xlfn.XLOOKUP(Sales_Transactions!$L1638,Table12[Employee_ID],Table12[Department],"Missing Department")</f>
        <v>Cashier</v>
      </c>
      <c r="O1638" s="16">
        <v>4</v>
      </c>
      <c r="P1638" s="17">
        <v>232.58</v>
      </c>
      <c r="Q1638" s="16">
        <v>15</v>
      </c>
      <c r="R1638" s="17">
        <v>139.55000000000001</v>
      </c>
      <c r="S1638" s="17">
        <v>909.39</v>
      </c>
      <c r="T1638" s="17">
        <v>764.8</v>
      </c>
      <c r="U1638" s="17">
        <v>144.59</v>
      </c>
      <c r="V1638" s="16" t="s">
        <v>80</v>
      </c>
      <c r="W1638" s="16" t="s">
        <v>24</v>
      </c>
      <c r="X1638" s="16" t="s">
        <v>55</v>
      </c>
      <c r="Y1638" s="16" t="s">
        <v>495</v>
      </c>
      <c r="Z1638" s="16" t="s">
        <v>27</v>
      </c>
    </row>
    <row r="1639" spans="1:26" x14ac:dyDescent="0.3">
      <c r="A1639" s="10" t="s">
        <v>506</v>
      </c>
      <c r="B1639" s="11">
        <v>45899</v>
      </c>
      <c r="C1639" s="12" t="s">
        <v>507</v>
      </c>
      <c r="D1639" s="12" t="str">
        <f>_xlfn.XLOOKUP(Sales_Transactions!$C1639,Customer!$A$2:$A$701,Customer!$B$2:$B$701,"Missing")</f>
        <v>Meena Menon</v>
      </c>
      <c r="E1639" s="39" t="str">
        <f>_xlfn.XLOOKUP(Table14[[#This Row],[Customer_ID]],Table10[Customer_ID],Table10[Membership],"Missing Membership")</f>
        <v>Gold</v>
      </c>
      <c r="F1639" s="10" t="s">
        <v>508</v>
      </c>
      <c r="G1639" s="12" t="str">
        <f>_xlfn.XLOOKUP(Sales_Transactions!$F1639,Products!$A$2:$A$151,Products!$B$2:$B$151,"missing product")</f>
        <v>India Gate Ponni Rice 1kg</v>
      </c>
      <c r="H1639" s="12" t="str">
        <f>_xlfn.XLOOKUP(Sales_Transactions!$F1639,Table9[Product_ID],Table9[Category],"Missing Catogory")</f>
        <v>Rice</v>
      </c>
      <c r="I1639" s="12" t="s">
        <v>259</v>
      </c>
      <c r="J1639" s="12" t="str">
        <f>_xlfn.XLOOKUP(Sales_Transactions!$I1639,Store!$A$2:$A$181,Store!$B$2:$B$181,"Missing Store")</f>
        <v>FreshMart Pune Square</v>
      </c>
      <c r="K1639" s="12" t="str">
        <f>_xlfn.XLOOKUP(Sales_Transactions!$I1639,Store!$A$2:$A$181,Store!$D$2:$D$181,"East")</f>
        <v>West</v>
      </c>
      <c r="L1639" s="12" t="s">
        <v>509</v>
      </c>
      <c r="M1639" s="12" t="s">
        <v>6331</v>
      </c>
      <c r="N1639" s="12" t="str">
        <f>_xlfn.XLOOKUP(Sales_Transactions!$L1639,Table12[Employee_ID],Table12[Department],"Missing Department")</f>
        <v>Cashier</v>
      </c>
      <c r="O1639" s="18">
        <v>0</v>
      </c>
      <c r="P1639" s="13">
        <v>335.52</v>
      </c>
      <c r="Q1639" s="12">
        <v>0</v>
      </c>
      <c r="R1639" s="13">
        <v>0</v>
      </c>
      <c r="S1639" s="13">
        <v>3086.78</v>
      </c>
      <c r="T1639" s="13">
        <v>2029.6</v>
      </c>
      <c r="U1639" s="13">
        <v>1057.18</v>
      </c>
      <c r="V1639" s="12" t="s">
        <v>80</v>
      </c>
      <c r="W1639" s="12" t="s">
        <v>24</v>
      </c>
      <c r="X1639" s="12" t="s">
        <v>25</v>
      </c>
      <c r="Y1639" s="12" t="s">
        <v>510</v>
      </c>
      <c r="Z1639" s="12" t="s">
        <v>27</v>
      </c>
    </row>
    <row r="1640" spans="1:26" x14ac:dyDescent="0.3">
      <c r="A1640" s="14" t="s">
        <v>511</v>
      </c>
      <c r="B1640" s="15">
        <v>46102</v>
      </c>
      <c r="C1640" s="16" t="s">
        <v>512</v>
      </c>
      <c r="D1640" s="16" t="str">
        <f>_xlfn.XLOOKUP(Sales_Transactions!$C1640,Customer!$A$2:$A$701,Customer!$B$2:$B$701,"Missing")</f>
        <v>Kamala Chettiar</v>
      </c>
      <c r="E1640" s="38" t="str">
        <f>_xlfn.XLOOKUP(Table14[[#This Row],[Customer_ID]],Table10[Customer_ID],Table10[Membership],"Missing Membership")</f>
        <v>Silver</v>
      </c>
      <c r="F1640" s="14" t="s">
        <v>349</v>
      </c>
      <c r="G1640" s="16" t="str">
        <f>_xlfn.XLOOKUP(Sales_Transactions!$F1640,Products!$A$2:$A$151,Products!$B$2:$B$151,"missing product")</f>
        <v>Himalaya Skin Care Combo</v>
      </c>
      <c r="H1640" s="16" t="str">
        <f>_xlfn.XLOOKUP(Sales_Transactions!$F1640,Table9[Product_ID],Table9[Category],"Missing Catogory")</f>
        <v>Personal Care</v>
      </c>
      <c r="I1640" s="16" t="s">
        <v>513</v>
      </c>
      <c r="J1640" s="16" t="str">
        <f>_xlfn.XLOOKUP(Sales_Transactions!$I1640,Store!$A$2:$A$181,Store!$B$2:$B$181,"Missing Store")</f>
        <v>FreshMart Lucknow Main Road</v>
      </c>
      <c r="K1640" s="16" t="str">
        <f>_xlfn.XLOOKUP(Sales_Transactions!$I1640,Store!$A$2:$A$181,Store!$D$2:$D$181,"East")</f>
        <v>North</v>
      </c>
      <c r="L1640" s="16" t="s">
        <v>514</v>
      </c>
      <c r="M1640" s="16" t="s">
        <v>6257</v>
      </c>
      <c r="N1640" s="16" t="str">
        <f>_xlfn.XLOOKUP(Sales_Transactions!$L1640,Table12[Employee_ID],Table12[Department],"Missing Department")</f>
        <v>Inventory</v>
      </c>
      <c r="O1640" s="16">
        <v>3</v>
      </c>
      <c r="P1640" s="17">
        <v>446.17</v>
      </c>
      <c r="Q1640" s="16">
        <v>15</v>
      </c>
      <c r="R1640" s="17">
        <v>200.78</v>
      </c>
      <c r="S1640" s="17">
        <v>1308.3900000000001</v>
      </c>
      <c r="T1640" s="17">
        <v>976.83</v>
      </c>
      <c r="U1640" s="17">
        <v>331.56</v>
      </c>
      <c r="V1640" s="16" t="s">
        <v>80</v>
      </c>
      <c r="W1640" s="16" t="s">
        <v>24</v>
      </c>
      <c r="X1640" s="16" t="s">
        <v>33</v>
      </c>
      <c r="Y1640" s="16" t="s">
        <v>515</v>
      </c>
      <c r="Z1640" s="16" t="s">
        <v>27</v>
      </c>
    </row>
    <row r="1641" spans="1:26" x14ac:dyDescent="0.3">
      <c r="A1641" s="10" t="s">
        <v>516</v>
      </c>
      <c r="B1641" s="11">
        <v>45775</v>
      </c>
      <c r="C1641" s="12" t="s">
        <v>283</v>
      </c>
      <c r="D1641" s="12" t="str">
        <f>_xlfn.XLOOKUP(Sales_Transactions!$C1641,Customer!$A$2:$A$701,Customer!$B$2:$B$701,"Missing")</f>
        <v>Yazhini Sekar</v>
      </c>
      <c r="E1641" s="39" t="str">
        <f>_xlfn.XLOOKUP(Table14[[#This Row],[Customer_ID]],Table10[Customer_ID],Table10[Membership],"Missing Membership")</f>
        <v>Gold</v>
      </c>
      <c r="F1641" s="10" t="s">
        <v>517</v>
      </c>
      <c r="G1641" s="12" t="str">
        <f>_xlfn.XLOOKUP(Sales_Transactions!$F1641,Products!$A$2:$A$151,Products!$B$2:$B$151,"missing product")</f>
        <v>Local Farm Fresh Fruits Combo v3</v>
      </c>
      <c r="H1641" s="12" t="str">
        <f>_xlfn.XLOOKUP(Sales_Transactions!$F1641,Table9[Product_ID],Table9[Category],"Missing Catogory")</f>
        <v>Fruits</v>
      </c>
      <c r="I1641" s="12" t="s">
        <v>518</v>
      </c>
      <c r="J1641" s="12" t="str">
        <f>_xlfn.XLOOKUP(Sales_Transactions!$I1641,Store!$A$2:$A$181,Store!$B$2:$B$181,"Missing Store")</f>
        <v>FreshMart Nagpur Central</v>
      </c>
      <c r="K1641" s="12" t="str">
        <f>_xlfn.XLOOKUP(Sales_Transactions!$I1641,Store!$A$2:$A$181,Store!$D$2:$D$181,"East")</f>
        <v>West</v>
      </c>
      <c r="L1641" s="12" t="s">
        <v>519</v>
      </c>
      <c r="M1641" s="12" t="s">
        <v>5333</v>
      </c>
      <c r="N1641" s="12" t="str">
        <f>_xlfn.XLOOKUP(Sales_Transactions!$L1641,Table12[Employee_ID],Table12[Department],"Missing Department")</f>
        <v>Sales</v>
      </c>
      <c r="O1641" s="12">
        <v>6</v>
      </c>
      <c r="P1641" s="13">
        <v>465.55</v>
      </c>
      <c r="Q1641" s="12">
        <v>15</v>
      </c>
      <c r="R1641" s="13">
        <v>419</v>
      </c>
      <c r="S1641" s="13">
        <v>2374.3000000000002</v>
      </c>
      <c r="T1641" s="13">
        <v>2047.44</v>
      </c>
      <c r="U1641" s="13">
        <v>326.86</v>
      </c>
      <c r="V1641" s="12" t="s">
        <v>80</v>
      </c>
      <c r="W1641" s="12" t="s">
        <v>24</v>
      </c>
      <c r="X1641" s="12" t="s">
        <v>25</v>
      </c>
      <c r="Y1641" s="12" t="s">
        <v>520</v>
      </c>
      <c r="Z1641" s="12" t="s">
        <v>49</v>
      </c>
    </row>
    <row r="1642" spans="1:26" x14ac:dyDescent="0.3">
      <c r="A1642" s="14" t="s">
        <v>546</v>
      </c>
      <c r="B1642" s="15">
        <v>45893</v>
      </c>
      <c r="C1642" s="16" t="s">
        <v>547</v>
      </c>
      <c r="D1642" s="16" t="str">
        <f>_xlfn.XLOOKUP(Sales_Transactions!$C1642,Customer!$A$2:$A$701,Customer!$B$2:$B$701,"Missing")</f>
        <v>Priya Varma</v>
      </c>
      <c r="E1642" s="38" t="str">
        <f>_xlfn.XLOOKUP(Table14[[#This Row],[Customer_ID]],Table10[Customer_ID],Table10[Membership],"Missing Membership")</f>
        <v>Gold</v>
      </c>
      <c r="F1642" s="14" t="s">
        <v>548</v>
      </c>
      <c r="G1642" s="16" t="str">
        <f>_xlfn.XLOOKUP(Sales_Transactions!$F1642,Products!$A$2:$A$151,Products!$B$2:$B$151,"missing product")</f>
        <v>Local Farm Fresh Fruits Combo</v>
      </c>
      <c r="H1642" s="16" t="str">
        <f>_xlfn.XLOOKUP(Sales_Transactions!$F1642,Table9[Product_ID],Table9[Category],"Missing Catogory")</f>
        <v>Fruits</v>
      </c>
      <c r="I1642" s="16" t="s">
        <v>549</v>
      </c>
      <c r="J1642" s="16" t="str">
        <f>_xlfn.XLOOKUP(Sales_Transactions!$I1642,Store!$A$2:$A$181,Store!$B$2:$B$181,"Missing Store")</f>
        <v>FreshMart Mysuru Bypass</v>
      </c>
      <c r="K1642" s="16" t="str">
        <f>_xlfn.XLOOKUP(Sales_Transactions!$I1642,Store!$A$2:$A$181,Store!$D$2:$D$181,"East")</f>
        <v>South</v>
      </c>
      <c r="L1642" s="16" t="s">
        <v>550</v>
      </c>
      <c r="M1642" s="16" t="s">
        <v>6156</v>
      </c>
      <c r="N1642" s="16" t="str">
        <f>_xlfn.XLOOKUP(Sales_Transactions!$L1642,Table12[Employee_ID],Table12[Department],"Missing Department")</f>
        <v>Cashier</v>
      </c>
      <c r="O1642" s="16">
        <v>8</v>
      </c>
      <c r="P1642" s="17">
        <v>226.02</v>
      </c>
      <c r="Q1642" s="16">
        <v>0</v>
      </c>
      <c r="R1642" s="17">
        <v>0</v>
      </c>
      <c r="S1642" s="17">
        <v>2079.38</v>
      </c>
      <c r="T1642" s="17">
        <v>1457.36</v>
      </c>
      <c r="U1642" s="17">
        <v>622.02</v>
      </c>
      <c r="V1642" s="16" t="s">
        <v>80</v>
      </c>
      <c r="W1642" s="16" t="s">
        <v>24</v>
      </c>
      <c r="X1642" s="16" t="s">
        <v>25</v>
      </c>
      <c r="Y1642" s="16" t="s">
        <v>551</v>
      </c>
      <c r="Z1642" s="16" t="s">
        <v>27</v>
      </c>
    </row>
    <row r="1643" spans="1:26" x14ac:dyDescent="0.3">
      <c r="A1643" s="10" t="s">
        <v>573</v>
      </c>
      <c r="B1643" s="11">
        <v>45894</v>
      </c>
      <c r="C1643" s="12" t="s">
        <v>574</v>
      </c>
      <c r="D1643" s="12" t="str">
        <f>_xlfn.XLOOKUP(Sales_Transactions!$C1643,Customer!$A$2:$A$701,Customer!$B$2:$B$701,"Missing")</f>
        <v>Senthil Menon</v>
      </c>
      <c r="E1643" s="39" t="str">
        <f>_xlfn.XLOOKUP(Table14[[#This Row],[Customer_ID]],Table10[Customer_ID],Table10[Membership],"Missing Membership")</f>
        <v>Bronze</v>
      </c>
      <c r="F1643" s="10" t="s">
        <v>231</v>
      </c>
      <c r="G1643" s="12" t="str">
        <f>_xlfn.XLOOKUP(Sales_Transactions!$F1643,Products!$A$2:$A$151,Products!$B$2:$B$151,"missing product")</f>
        <v>Cadbury Chips 1kg</v>
      </c>
      <c r="H1643" s="12" t="str">
        <f>_xlfn.XLOOKUP(Sales_Transactions!$F1643,Table9[Product_ID],Table9[Category],"Missing Catogory")</f>
        <v>Snacks</v>
      </c>
      <c r="I1643" s="12" t="s">
        <v>575</v>
      </c>
      <c r="J1643" s="12" t="str">
        <f>_xlfn.XLOOKUP(Sales_Transactions!$I1643,Store!$A$2:$A$181,Store!$B$2:$B$181,"Missing Store")</f>
        <v>FreshMart Ahmedabad Arcade</v>
      </c>
      <c r="K1643" s="12" t="str">
        <f>_xlfn.XLOOKUP(Sales_Transactions!$I1643,Store!$A$2:$A$181,Store!$D$2:$D$181,"East")</f>
        <v>West</v>
      </c>
      <c r="L1643" s="12" t="s">
        <v>576</v>
      </c>
      <c r="M1643" s="12" t="s">
        <v>6246</v>
      </c>
      <c r="N1643" s="12" t="str">
        <f>_xlfn.XLOOKUP(Sales_Transactions!$L1643,Table12[Employee_ID],Table12[Department],"Missing Department")</f>
        <v>Inventory</v>
      </c>
      <c r="O1643" s="12">
        <v>4</v>
      </c>
      <c r="P1643" s="13">
        <v>418.79</v>
      </c>
      <c r="Q1643" s="12">
        <v>15</v>
      </c>
      <c r="R1643" s="13">
        <v>251.27</v>
      </c>
      <c r="S1643" s="13">
        <v>1423.89</v>
      </c>
      <c r="T1643" s="13">
        <v>1235.76</v>
      </c>
      <c r="U1643" s="13">
        <v>188.13</v>
      </c>
      <c r="V1643" s="12" t="s">
        <v>80</v>
      </c>
      <c r="W1643" s="12" t="s">
        <v>24</v>
      </c>
      <c r="X1643" s="12" t="s">
        <v>25</v>
      </c>
      <c r="Y1643" s="12" t="s">
        <v>577</v>
      </c>
      <c r="Z1643" s="12" t="s">
        <v>49</v>
      </c>
    </row>
    <row r="1644" spans="1:26" x14ac:dyDescent="0.3">
      <c r="A1644" s="14" t="s">
        <v>586</v>
      </c>
      <c r="B1644" s="15">
        <v>45864</v>
      </c>
      <c r="C1644" s="16" t="s">
        <v>587</v>
      </c>
      <c r="D1644" s="16" t="str">
        <f>_xlfn.XLOOKUP(Sales_Transactions!$C1644,Customer!$A$2:$A$701,Customer!$B$2:$B$701,"Missing")</f>
        <v>Devi Velan</v>
      </c>
      <c r="E1644" s="38" t="str">
        <f>_xlfn.XLOOKUP(Table14[[#This Row],[Customer_ID]],Table10[Customer_ID],Table10[Membership],"Missing Membership")</f>
        <v>Bronze</v>
      </c>
      <c r="F1644" s="14" t="s">
        <v>498</v>
      </c>
      <c r="G1644" s="16" t="str">
        <f>_xlfn.XLOOKUP(Sales_Transactions!$F1644,Products!$A$2:$A$151,Products!$B$2:$B$151,"missing product")</f>
        <v>Local Farm Fresh Vegetables 200g</v>
      </c>
      <c r="H1644" s="16" t="str">
        <f>_xlfn.XLOOKUP(Sales_Transactions!$F1644,Table9[Product_ID],Table9[Category],"Missing Catogory")</f>
        <v>Vegetables</v>
      </c>
      <c r="I1644" s="16" t="s">
        <v>588</v>
      </c>
      <c r="J1644" s="16" t="str">
        <f>_xlfn.XLOOKUP(Sales_Transactions!$I1644,Store!$A$2:$A$181,Store!$B$2:$B$181,"Missing Store")</f>
        <v>FreshMart Lucknow Complex</v>
      </c>
      <c r="K1644" s="16" t="str">
        <f>_xlfn.XLOOKUP(Sales_Transactions!$I1644,Store!$A$2:$A$181,Store!$D$2:$D$181,"East")</f>
        <v>North</v>
      </c>
      <c r="L1644" s="16" t="s">
        <v>589</v>
      </c>
      <c r="M1644" s="16" t="s">
        <v>6184</v>
      </c>
      <c r="N1644" s="16" t="str">
        <f>_xlfn.XLOOKUP(Sales_Transactions!$L1644,Table12[Employee_ID],Table12[Department],"Missing Department")</f>
        <v>Sales</v>
      </c>
      <c r="O1644" s="16">
        <v>3</v>
      </c>
      <c r="P1644" s="17">
        <v>401.06</v>
      </c>
      <c r="Q1644" s="16">
        <v>5</v>
      </c>
      <c r="R1644" s="17">
        <v>60.16</v>
      </c>
      <c r="S1644" s="17">
        <v>1314.47</v>
      </c>
      <c r="T1644" s="17">
        <v>1042.4100000000001</v>
      </c>
      <c r="U1644" s="17">
        <v>272.06</v>
      </c>
      <c r="V1644" s="16" t="s">
        <v>80</v>
      </c>
      <c r="W1644" s="16" t="s">
        <v>24</v>
      </c>
      <c r="X1644" s="16" t="s">
        <v>25</v>
      </c>
      <c r="Y1644" s="16" t="s">
        <v>590</v>
      </c>
      <c r="Z1644" s="16" t="s">
        <v>27</v>
      </c>
    </row>
    <row r="1645" spans="1:26" x14ac:dyDescent="0.3">
      <c r="A1645" s="10" t="s">
        <v>614</v>
      </c>
      <c r="B1645" s="11">
        <v>45879</v>
      </c>
      <c r="C1645" s="12" t="s">
        <v>615</v>
      </c>
      <c r="D1645" s="12" t="str">
        <f>_xlfn.XLOOKUP(Sales_Transactions!$C1645,Customer!$A$2:$A$701,Customer!$B$2:$B$701,"Missing")</f>
        <v>Mala Naidu</v>
      </c>
      <c r="E1645" s="39" t="str">
        <f>_xlfn.XLOOKUP(Table14[[#This Row],[Customer_ID]],Table10[Customer_ID],Table10[Membership],"Missing Membership")</f>
        <v>Silver</v>
      </c>
      <c r="F1645" s="10" t="s">
        <v>214</v>
      </c>
      <c r="G1645" s="12" t="str">
        <f>_xlfn.XLOOKUP(Sales_Transactions!$F1645,Products!$A$2:$A$151,Products!$B$2:$B$151,"missing product")</f>
        <v>Cadbury Biscuits 250ml</v>
      </c>
      <c r="H1645" s="12" t="str">
        <f>_xlfn.XLOOKUP(Sales_Transactions!$F1645,Table9[Product_ID],Table9[Category],"Missing Catogory")</f>
        <v>Snacks</v>
      </c>
      <c r="I1645" s="12" t="s">
        <v>616</v>
      </c>
      <c r="J1645" s="12" t="str">
        <f>_xlfn.XLOOKUP(Sales_Transactions!$I1645,Store!$A$2:$A$181,Store!$B$2:$B$181,"Missing Store")</f>
        <v>FreshMart Bengaluru Plaza</v>
      </c>
      <c r="K1645" s="12" t="str">
        <f>_xlfn.XLOOKUP(Sales_Transactions!$I1645,Store!$A$2:$A$181,Store!$D$2:$D$181,"East")</f>
        <v>South</v>
      </c>
      <c r="L1645" s="12" t="s">
        <v>617</v>
      </c>
      <c r="M1645" s="12" t="s">
        <v>6126</v>
      </c>
      <c r="N1645" s="12" t="str">
        <f>_xlfn.XLOOKUP(Sales_Transactions!$L1645,Table12[Employee_ID],Table12[Department],"Missing Department")</f>
        <v>Inventory</v>
      </c>
      <c r="O1645" s="12">
        <v>4</v>
      </c>
      <c r="P1645" s="13">
        <v>147.97</v>
      </c>
      <c r="Q1645" s="12">
        <v>15</v>
      </c>
      <c r="R1645" s="13">
        <v>88.78</v>
      </c>
      <c r="S1645" s="13">
        <v>578.55999999999995</v>
      </c>
      <c r="T1645" s="13">
        <v>451.2</v>
      </c>
      <c r="U1645" s="13">
        <v>127.36</v>
      </c>
      <c r="V1645" s="12" t="s">
        <v>80</v>
      </c>
      <c r="W1645" s="12" t="s">
        <v>345</v>
      </c>
      <c r="X1645" s="12" t="s">
        <v>33</v>
      </c>
      <c r="Y1645" s="12" t="s">
        <v>618</v>
      </c>
      <c r="Z1645" s="12" t="s">
        <v>27</v>
      </c>
    </row>
    <row r="1646" spans="1:26" x14ac:dyDescent="0.3">
      <c r="A1646" s="14" t="s">
        <v>625</v>
      </c>
      <c r="B1646" s="15">
        <v>45857</v>
      </c>
      <c r="C1646" s="16" t="s">
        <v>626</v>
      </c>
      <c r="D1646" s="16" t="str">
        <f>_xlfn.XLOOKUP(Sales_Transactions!$C1646,Customer!$A$2:$A$701,Customer!$B$2:$B$701,"Missing")</f>
        <v>Bharath Gupta</v>
      </c>
      <c r="E1646" s="38" t="str">
        <f>_xlfn.XLOOKUP(Table14[[#This Row],[Customer_ID]],Table10[Customer_ID],Table10[Membership],"Missing Membership")</f>
        <v>Bronze</v>
      </c>
      <c r="F1646" s="14" t="s">
        <v>548</v>
      </c>
      <c r="G1646" s="16" t="str">
        <f>_xlfn.XLOOKUP(Sales_Transactions!$F1646,Products!$A$2:$A$151,Products!$B$2:$B$151,"missing product")</f>
        <v>Local Farm Fresh Fruits Combo</v>
      </c>
      <c r="H1646" s="16" t="str">
        <f>_xlfn.XLOOKUP(Sales_Transactions!$F1646,Table9[Product_ID],Table9[Category],"Missing Catogory")</f>
        <v>Fruits</v>
      </c>
      <c r="I1646" s="16" t="s">
        <v>21</v>
      </c>
      <c r="J1646" s="16" t="str">
        <f>_xlfn.XLOOKUP(Sales_Transactions!$I1646,Store!$A$2:$A$181,Store!$B$2:$B$181,"Missing Store")</f>
        <v>FreshMart Madurai Arcade</v>
      </c>
      <c r="K1646" s="16" t="str">
        <f>_xlfn.XLOOKUP(Sales_Transactions!$I1646,Store!$A$2:$A$181,Store!$D$2:$D$181,"East")</f>
        <v>South</v>
      </c>
      <c r="L1646" s="16" t="s">
        <v>149</v>
      </c>
      <c r="M1646" s="16" t="s">
        <v>6130</v>
      </c>
      <c r="N1646" s="16" t="str">
        <f>_xlfn.XLOOKUP(Sales_Transactions!$L1646,Table12[Employee_ID],Table12[Department],"Missing Department")</f>
        <v>Billing</v>
      </c>
      <c r="O1646" s="16">
        <v>4</v>
      </c>
      <c r="P1646" s="17">
        <v>221.61</v>
      </c>
      <c r="Q1646" s="16">
        <v>15</v>
      </c>
      <c r="R1646" s="17">
        <v>132.97</v>
      </c>
      <c r="S1646" s="17">
        <v>866.49</v>
      </c>
      <c r="T1646" s="17">
        <v>728.68</v>
      </c>
      <c r="U1646" s="17">
        <v>137.81</v>
      </c>
      <c r="V1646" s="16" t="s">
        <v>80</v>
      </c>
      <c r="W1646" s="16" t="s">
        <v>345</v>
      </c>
      <c r="X1646" s="16" t="s">
        <v>25</v>
      </c>
      <c r="Y1646" s="16" t="s">
        <v>531</v>
      </c>
      <c r="Z1646" s="16" t="s">
        <v>27</v>
      </c>
    </row>
    <row r="1647" spans="1:26" x14ac:dyDescent="0.3">
      <c r="A1647" s="10" t="s">
        <v>649</v>
      </c>
      <c r="B1647" s="11">
        <v>45859</v>
      </c>
      <c r="C1647" s="12" t="s">
        <v>650</v>
      </c>
      <c r="D1647" s="12" t="str">
        <f>_xlfn.XLOOKUP(Sales_Transactions!$C1647,Customer!$A$2:$A$701,Customer!$B$2:$B$701,"Missing")</f>
        <v>Hari Rao</v>
      </c>
      <c r="E1647" s="39" t="str">
        <f>_xlfn.XLOOKUP(Table14[[#This Row],[Customer_ID]],Table10[Customer_ID],Table10[Membership],"Missing Membership")</f>
        <v>Silver</v>
      </c>
      <c r="F1647" s="10" t="s">
        <v>651</v>
      </c>
      <c r="G1647" s="12" t="str">
        <f>_xlfn.XLOOKUP(Sales_Transactions!$F1647,Products!$A$2:$A$151,Products!$B$2:$B$151,"missing product")</f>
        <v>Idhayam Gingelly Oil 1kg</v>
      </c>
      <c r="H1647" s="12" t="str">
        <f>_xlfn.XLOOKUP(Sales_Transactions!$F1647,Table9[Product_ID],Table9[Category],"Missing Catogory")</f>
        <v>Oil</v>
      </c>
      <c r="I1647" s="12" t="s">
        <v>652</v>
      </c>
      <c r="J1647" s="12" t="str">
        <f>_xlfn.XLOOKUP(Sales_Transactions!$I1647,Store!$A$2:$A$181,Store!$B$2:$B$181,"Missing Store")</f>
        <v>FreshMart Delhi Extension</v>
      </c>
      <c r="K1647" s="12" t="str">
        <f>_xlfn.XLOOKUP(Sales_Transactions!$I1647,Store!$A$2:$A$181,Store!$D$2:$D$181,"East")</f>
        <v>North</v>
      </c>
      <c r="L1647" s="12" t="s">
        <v>653</v>
      </c>
      <c r="M1647" s="12" t="s">
        <v>6151</v>
      </c>
      <c r="N1647" s="12" t="str">
        <f>_xlfn.XLOOKUP(Sales_Transactions!$L1647,Table12[Employee_ID],Table12[Department],"Missing Department")</f>
        <v>Cashier</v>
      </c>
      <c r="O1647" s="12">
        <v>3</v>
      </c>
      <c r="P1647" s="13">
        <v>331.35</v>
      </c>
      <c r="Q1647" s="12">
        <v>0</v>
      </c>
      <c r="R1647" s="13">
        <v>0</v>
      </c>
      <c r="S1647" s="13">
        <v>994.05</v>
      </c>
      <c r="T1647" s="13">
        <v>870.99</v>
      </c>
      <c r="U1647" s="13">
        <v>123.06</v>
      </c>
      <c r="V1647" s="12" t="s">
        <v>80</v>
      </c>
      <c r="W1647" s="12" t="s">
        <v>24</v>
      </c>
      <c r="X1647" s="12" t="s">
        <v>25</v>
      </c>
      <c r="Y1647" s="12" t="s">
        <v>654</v>
      </c>
      <c r="Z1647" s="12" t="s">
        <v>49</v>
      </c>
    </row>
    <row r="1648" spans="1:26" x14ac:dyDescent="0.3">
      <c r="A1648" s="14" t="s">
        <v>677</v>
      </c>
      <c r="B1648" s="15">
        <v>46072</v>
      </c>
      <c r="C1648" s="16" t="s">
        <v>678</v>
      </c>
      <c r="D1648" s="16" t="str">
        <f>_xlfn.XLOOKUP(Sales_Transactions!$C1648,Customer!$A$2:$A$701,Customer!$B$2:$B$701,"Missing")</f>
        <v>Sangeetha Selvam</v>
      </c>
      <c r="E1648" s="38" t="str">
        <f>_xlfn.XLOOKUP(Table14[[#This Row],[Customer_ID]],Table10[Customer_ID],Table10[Membership],"Missing Membership")</f>
        <v>Bronze</v>
      </c>
      <c r="F1648" s="14" t="s">
        <v>679</v>
      </c>
      <c r="G1648" s="16" t="str">
        <f>_xlfn.XLOOKUP(Sales_Transactions!$F1648,Products!$A$2:$A$151,Products!$B$2:$B$151,"missing product")</f>
        <v>Aachi Ponni Rice 1kg</v>
      </c>
      <c r="H1648" s="16" t="str">
        <f>_xlfn.XLOOKUP(Sales_Transactions!$F1648,Table9[Product_ID],Table9[Category],"Missing Catogory")</f>
        <v>Rice</v>
      </c>
      <c r="I1648" s="16" t="s">
        <v>680</v>
      </c>
      <c r="J1648" s="16" t="str">
        <f>_xlfn.XLOOKUP(Sales_Transactions!$I1648,Store!$A$2:$A$181,Store!$B$2:$B$181,"Missing Store")</f>
        <v>FreshMart Ahmedabad Crossing</v>
      </c>
      <c r="K1648" s="16" t="str">
        <f>_xlfn.XLOOKUP(Sales_Transactions!$I1648,Store!$A$2:$A$181,Store!$D$2:$D$181,"East")</f>
        <v>West</v>
      </c>
      <c r="L1648" s="16" t="s">
        <v>681</v>
      </c>
      <c r="M1648" s="16" t="s">
        <v>5220</v>
      </c>
      <c r="N1648" s="16" t="str">
        <f>_xlfn.XLOOKUP(Sales_Transactions!$L1648,Table12[Employee_ID],Table12[Department],"Missing Department")</f>
        <v>Cashier</v>
      </c>
      <c r="O1648" s="16">
        <v>3</v>
      </c>
      <c r="P1648" s="17">
        <v>157.97999999999999</v>
      </c>
      <c r="Q1648" s="16">
        <v>10</v>
      </c>
      <c r="R1648" s="17">
        <v>47.39</v>
      </c>
      <c r="S1648" s="17">
        <v>426.55</v>
      </c>
      <c r="T1648" s="17">
        <v>413.85</v>
      </c>
      <c r="U1648" s="17">
        <v>12.7</v>
      </c>
      <c r="V1648" s="16" t="s">
        <v>80</v>
      </c>
      <c r="W1648" s="16" t="s">
        <v>24</v>
      </c>
      <c r="X1648" s="16" t="s">
        <v>25</v>
      </c>
      <c r="Y1648" s="16" t="s">
        <v>682</v>
      </c>
      <c r="Z1648" s="16" t="s">
        <v>49</v>
      </c>
    </row>
    <row r="1649" spans="1:26" x14ac:dyDescent="0.3">
      <c r="A1649" s="10" t="s">
        <v>683</v>
      </c>
      <c r="B1649" s="11">
        <v>46088</v>
      </c>
      <c r="C1649" s="12" t="s">
        <v>684</v>
      </c>
      <c r="D1649" s="12" t="str">
        <f>_xlfn.XLOOKUP(Sales_Transactions!$C1649,Customer!$A$2:$A$701,Customer!$B$2:$B$701,"Missing")</f>
        <v>Padma Varma</v>
      </c>
      <c r="E1649" s="39" t="str">
        <f>_xlfn.XLOOKUP(Table14[[#This Row],[Customer_ID]],Table10[Customer_ID],Table10[Membership],"Missing Membership")</f>
        <v>Bronze</v>
      </c>
      <c r="F1649" s="10" t="s">
        <v>685</v>
      </c>
      <c r="G1649" s="12" t="str">
        <f>_xlfn.XLOOKUP(Sales_Transactions!$F1649,Products!$A$2:$A$151,Products!$B$2:$B$151,"missing product")</f>
        <v>Organic Fresh Fresh Vegetables 500g</v>
      </c>
      <c r="H1649" s="12" t="str">
        <f>_xlfn.XLOOKUP(Sales_Transactions!$F1649,Table9[Product_ID],Table9[Category],"Missing Catogory")</f>
        <v>Vegetables</v>
      </c>
      <c r="I1649" s="12" t="s">
        <v>60</v>
      </c>
      <c r="J1649" s="12" t="str">
        <f>_xlfn.XLOOKUP(Sales_Transactions!$I1649,Store!$A$2:$A$181,Store!$B$2:$B$181,"Missing Store")</f>
        <v>FreshMart Tiruppur Enclave</v>
      </c>
      <c r="K1649" s="12" t="str">
        <f>_xlfn.XLOOKUP(Sales_Transactions!$I1649,Store!$A$2:$A$181,Store!$D$2:$D$181,"East")</f>
        <v>South</v>
      </c>
      <c r="L1649" s="12" t="s">
        <v>686</v>
      </c>
      <c r="M1649" s="12" t="s">
        <v>6394</v>
      </c>
      <c r="N1649" s="12" t="str">
        <f>_xlfn.XLOOKUP(Sales_Transactions!$L1649,Table12[Employee_ID],Table12[Department],"Missing Department")</f>
        <v>Sales</v>
      </c>
      <c r="O1649" s="12">
        <v>7</v>
      </c>
      <c r="P1649" s="13">
        <v>499.18</v>
      </c>
      <c r="Q1649" s="12">
        <v>15</v>
      </c>
      <c r="R1649" s="13">
        <v>524.14</v>
      </c>
      <c r="S1649" s="13">
        <v>3415.64</v>
      </c>
      <c r="T1649" s="13">
        <v>2710.12</v>
      </c>
      <c r="U1649" s="13">
        <v>705.52</v>
      </c>
      <c r="V1649" s="12" t="s">
        <v>80</v>
      </c>
      <c r="W1649" s="12" t="s">
        <v>24</v>
      </c>
      <c r="X1649" s="12" t="s">
        <v>25</v>
      </c>
      <c r="Y1649" s="12" t="s">
        <v>687</v>
      </c>
      <c r="Z1649" s="12" t="s">
        <v>27</v>
      </c>
    </row>
    <row r="1650" spans="1:26" x14ac:dyDescent="0.3">
      <c r="A1650" s="14" t="s">
        <v>691</v>
      </c>
      <c r="B1650" s="15">
        <v>45948</v>
      </c>
      <c r="C1650" s="16" t="s">
        <v>692</v>
      </c>
      <c r="D1650" s="16" t="str">
        <f>_xlfn.XLOOKUP(Sales_Transactions!$C1650,Customer!$A$2:$A$701,Customer!$B$2:$B$701,"Missing")</f>
        <v>Sangeetha Mudaliar</v>
      </c>
      <c r="E1650" s="38" t="str">
        <f>_xlfn.XLOOKUP(Table14[[#This Row],[Customer_ID]],Table10[Customer_ID],Table10[Membership],"Missing Membership")</f>
        <v>Silver</v>
      </c>
      <c r="F1650" s="14" t="s">
        <v>280</v>
      </c>
      <c r="G1650" s="16" t="str">
        <f>_xlfn.XLOOKUP(Sales_Transactions!$F1650,Products!$A$2:$A$151,Products!$B$2:$B$151,"missing product")</f>
        <v>Nescafe Coffee 500g</v>
      </c>
      <c r="H1650" s="16" t="str">
        <f>_xlfn.XLOOKUP(Sales_Transactions!$F1650,Table9[Product_ID],Table9[Category],"Missing Catogory")</f>
        <v>Beverages</v>
      </c>
      <c r="I1650" s="16" t="s">
        <v>131</v>
      </c>
      <c r="J1650" s="16" t="str">
        <f>_xlfn.XLOOKUP(Sales_Transactions!$I1650,Store!$A$2:$A$181,Store!$B$2:$B$181,"Missing Store")</f>
        <v>FreshMart Ahmedabad Complex</v>
      </c>
      <c r="K1650" s="16" t="str">
        <f>_xlfn.XLOOKUP(Sales_Transactions!$I1650,Store!$A$2:$A$181,Store!$D$2:$D$181,"East")</f>
        <v>West</v>
      </c>
      <c r="L1650" s="16" t="s">
        <v>693</v>
      </c>
      <c r="M1650" s="16" t="s">
        <v>6134</v>
      </c>
      <c r="N1650" s="16" t="str">
        <f>_xlfn.XLOOKUP(Sales_Transactions!$L1650,Table12[Employee_ID],Table12[Department],"Missing Department")</f>
        <v>Cashier</v>
      </c>
      <c r="O1650" s="16">
        <v>4</v>
      </c>
      <c r="P1650" s="17">
        <v>124.84</v>
      </c>
      <c r="Q1650" s="16">
        <v>0</v>
      </c>
      <c r="R1650" s="17">
        <v>0</v>
      </c>
      <c r="S1650" s="17">
        <v>574.26</v>
      </c>
      <c r="T1650" s="17">
        <v>389.4</v>
      </c>
      <c r="U1650" s="17">
        <v>184.86</v>
      </c>
      <c r="V1650" s="16" t="s">
        <v>80</v>
      </c>
      <c r="W1650" s="16" t="s">
        <v>24</v>
      </c>
      <c r="X1650" s="16" t="s">
        <v>25</v>
      </c>
      <c r="Y1650" s="16" t="s">
        <v>428</v>
      </c>
      <c r="Z1650" s="16" t="s">
        <v>27</v>
      </c>
    </row>
    <row r="1651" spans="1:26" x14ac:dyDescent="0.3">
      <c r="A1651" s="10" t="s">
        <v>694</v>
      </c>
      <c r="B1651" s="11">
        <v>45836</v>
      </c>
      <c r="C1651" s="12" t="s">
        <v>695</v>
      </c>
      <c r="D1651" s="12" t="str">
        <f>_xlfn.XLOOKUP(Sales_Transactions!$C1651,Customer!$A$2:$A$701,Customer!$B$2:$B$701,"Missing")</f>
        <v>Thenmozhi Naicker</v>
      </c>
      <c r="E1651" s="39" t="str">
        <f>_xlfn.XLOOKUP(Table14[[#This Row],[Customer_ID]],Table10[Customer_ID],Table10[Membership],"Missing Membership")</f>
        <v>Gold</v>
      </c>
      <c r="F1651" s="10" t="s">
        <v>214</v>
      </c>
      <c r="G1651" s="12" t="str">
        <f>_xlfn.XLOOKUP(Sales_Transactions!$F1651,Products!$A$2:$A$151,Products!$B$2:$B$151,"missing product")</f>
        <v>Cadbury Biscuits 250ml</v>
      </c>
      <c r="H1651" s="12" t="str">
        <f>_xlfn.XLOOKUP(Sales_Transactions!$F1651,Table9[Product_ID],Table9[Category],"Missing Catogory")</f>
        <v>Snacks</v>
      </c>
      <c r="I1651" s="12" t="s">
        <v>605</v>
      </c>
      <c r="J1651" s="12" t="str">
        <f>_xlfn.XLOOKUP(Sales_Transactions!$I1651,Store!$A$2:$A$181,Store!$B$2:$B$181,"Missing Store")</f>
        <v>FreshMart Surat Plaza</v>
      </c>
      <c r="K1651" s="12" t="str">
        <f>_xlfn.XLOOKUP(Sales_Transactions!$I1651,Store!$A$2:$A$181,Store!$D$2:$D$181,"East")</f>
        <v>West</v>
      </c>
      <c r="L1651" s="12" t="s">
        <v>606</v>
      </c>
      <c r="M1651" s="12" t="s">
        <v>5903</v>
      </c>
      <c r="N1651" s="12" t="str">
        <f>_xlfn.XLOOKUP(Sales_Transactions!$L1651,Table12[Employee_ID],Table12[Department],"Missing Department")</f>
        <v>Billing</v>
      </c>
      <c r="O1651" s="12">
        <v>4</v>
      </c>
      <c r="P1651" s="13">
        <v>164.99</v>
      </c>
      <c r="Q1651" s="12">
        <v>15</v>
      </c>
      <c r="R1651" s="13">
        <v>98.99</v>
      </c>
      <c r="S1651" s="13">
        <v>645.12</v>
      </c>
      <c r="T1651" s="13">
        <v>451.2</v>
      </c>
      <c r="U1651" s="13">
        <v>193.92</v>
      </c>
      <c r="V1651" s="12" t="s">
        <v>80</v>
      </c>
      <c r="W1651" s="12" t="s">
        <v>24</v>
      </c>
      <c r="X1651" s="12" t="s">
        <v>25</v>
      </c>
      <c r="Y1651" s="12" t="s">
        <v>696</v>
      </c>
      <c r="Z1651" s="12" t="s">
        <v>27</v>
      </c>
    </row>
    <row r="1652" spans="1:26" x14ac:dyDescent="0.3">
      <c r="A1652" s="14" t="s">
        <v>701</v>
      </c>
      <c r="B1652" s="15">
        <v>46007</v>
      </c>
      <c r="C1652" s="16" t="s">
        <v>702</v>
      </c>
      <c r="D1652" s="16" t="str">
        <f>_xlfn.XLOOKUP(Sales_Transactions!$C1652,Customer!$A$2:$A$701,Customer!$B$2:$B$701,"Missing")</f>
        <v>Deepa Achari</v>
      </c>
      <c r="E1652" s="38" t="str">
        <f>_xlfn.XLOOKUP(Table14[[#This Row],[Customer_ID]],Table10[Customer_ID],Table10[Membership],"Missing Membership")</f>
        <v>Bronze</v>
      </c>
      <c r="F1652" s="14" t="s">
        <v>538</v>
      </c>
      <c r="G1652" s="16" t="str">
        <f>_xlfn.XLOOKUP(Sales_Transactions!$F1652,Products!$A$2:$A$151,Products!$B$2:$B$151,"missing product")</f>
        <v>Aachi Ponni Rice 2kg</v>
      </c>
      <c r="H1652" s="16" t="str">
        <f>_xlfn.XLOOKUP(Sales_Transactions!$F1652,Table9[Product_ID],Table9[Category],"Missing Catogory")</f>
        <v>Rice</v>
      </c>
      <c r="I1652" s="16" t="s">
        <v>703</v>
      </c>
      <c r="J1652" s="16" t="str">
        <f>_xlfn.XLOOKUP(Sales_Transactions!$I1652,Store!$A$2:$A$181,Store!$B$2:$B$181,"Missing Store")</f>
        <v>FreshMart Bengaluru Nagar</v>
      </c>
      <c r="K1652" s="16" t="str">
        <f>_xlfn.XLOOKUP(Sales_Transactions!$I1652,Store!$A$2:$A$181,Store!$D$2:$D$181,"East")</f>
        <v>South</v>
      </c>
      <c r="L1652" s="16" t="s">
        <v>704</v>
      </c>
      <c r="M1652" s="16" t="s">
        <v>6284</v>
      </c>
      <c r="N1652" s="16" t="str">
        <f>_xlfn.XLOOKUP(Sales_Transactions!$L1652,Table12[Employee_ID],Table12[Department],"Missing Department")</f>
        <v>Sales</v>
      </c>
      <c r="O1652" s="16">
        <v>3</v>
      </c>
      <c r="P1652" s="17">
        <v>251.73</v>
      </c>
      <c r="Q1652" s="16">
        <v>20</v>
      </c>
      <c r="R1652" s="17">
        <v>151.04</v>
      </c>
      <c r="S1652" s="17">
        <v>604.15</v>
      </c>
      <c r="T1652" s="17">
        <v>631.55999999999995</v>
      </c>
      <c r="U1652" s="17">
        <v>-27.41</v>
      </c>
      <c r="V1652" s="16" t="s">
        <v>80</v>
      </c>
      <c r="W1652" s="16" t="s">
        <v>24</v>
      </c>
      <c r="X1652" s="16" t="s">
        <v>55</v>
      </c>
      <c r="Y1652" s="16" t="s">
        <v>323</v>
      </c>
      <c r="Z1652" s="16" t="s">
        <v>49</v>
      </c>
    </row>
    <row r="1653" spans="1:26" x14ac:dyDescent="0.3">
      <c r="A1653" s="10" t="s">
        <v>718</v>
      </c>
      <c r="B1653" s="11">
        <v>45933</v>
      </c>
      <c r="C1653" s="12" t="s">
        <v>501</v>
      </c>
      <c r="D1653" s="12" t="str">
        <f>_xlfn.XLOOKUP(Sales_Transactions!$C1653,Customer!$A$2:$A$701,Customer!$B$2:$B$701,"Missing")</f>
        <v>Nandhini Murugan</v>
      </c>
      <c r="E1653" s="39" t="str">
        <f>_xlfn.XLOOKUP(Table14[[#This Row],[Customer_ID]],Table10[Customer_ID],Table10[Membership],"Missing Membership")</f>
        <v>Bronze</v>
      </c>
      <c r="F1653" s="10" t="s">
        <v>4612</v>
      </c>
      <c r="G1653" s="12" t="str">
        <f>_xlfn.XLOOKUP(Sales_Transactions!$F1653,Products!$A$2:$A$151,Products!$B$2:$B$151,"missing product")</f>
        <v>missing product</v>
      </c>
      <c r="H1653" s="12" t="str">
        <f>_xlfn.XLOOKUP(Sales_Transactions!$F1653,Table9[Product_ID],Table9[Category],"Missing Catogory")</f>
        <v>Missing Catogory</v>
      </c>
      <c r="I1653" s="12" t="s">
        <v>248</v>
      </c>
      <c r="J1653" s="12" t="str">
        <f>_xlfn.XLOOKUP(Sales_Transactions!$I1653,Store!$A$2:$A$181,Store!$B$2:$B$181,"Missing Store")</f>
        <v>FreshMart Mysuru Complex</v>
      </c>
      <c r="K1653" s="12" t="str">
        <f>_xlfn.XLOOKUP(Sales_Transactions!$I1653,Store!$A$2:$A$181,Store!$D$2:$D$181,"East")</f>
        <v>South</v>
      </c>
      <c r="L1653" s="12" t="s">
        <v>249</v>
      </c>
      <c r="M1653" s="12" t="s">
        <v>6299</v>
      </c>
      <c r="N1653" s="12" t="str">
        <f>_xlfn.XLOOKUP(Sales_Transactions!$L1653,Table12[Employee_ID],Table12[Department],"Missing Department")</f>
        <v>Inventory</v>
      </c>
      <c r="O1653" s="12">
        <v>2</v>
      </c>
      <c r="P1653" s="13">
        <v>262.77</v>
      </c>
      <c r="Q1653" s="12">
        <v>10</v>
      </c>
      <c r="R1653" s="13">
        <v>52.55</v>
      </c>
      <c r="S1653" s="13">
        <v>472.99</v>
      </c>
      <c r="T1653" s="13">
        <v>389.28</v>
      </c>
      <c r="U1653" s="13">
        <v>83.71</v>
      </c>
      <c r="V1653" s="12" t="s">
        <v>80</v>
      </c>
      <c r="W1653" s="12" t="s">
        <v>24</v>
      </c>
      <c r="X1653" s="12" t="s">
        <v>25</v>
      </c>
      <c r="Y1653" s="12" t="s">
        <v>719</v>
      </c>
      <c r="Z1653" s="12" t="s">
        <v>49</v>
      </c>
    </row>
    <row r="1654" spans="1:26" x14ac:dyDescent="0.3">
      <c r="A1654" s="14" t="s">
        <v>725</v>
      </c>
      <c r="B1654" s="15">
        <v>46109</v>
      </c>
      <c r="C1654" s="16" t="s">
        <v>336</v>
      </c>
      <c r="D1654" s="16" t="str">
        <f>_xlfn.XLOOKUP(Sales_Transactions!$C1654,Customer!$A$2:$A$701,Customer!$B$2:$B$701,"Missing")</f>
        <v>Missing Customer Name</v>
      </c>
      <c r="E1654" s="38" t="str">
        <f>_xlfn.XLOOKUP(Table14[[#This Row],[Customer_ID]],Table10[Customer_ID],Table10[Membership],"Missing Membership")</f>
        <v>Silver</v>
      </c>
      <c r="F1654" s="14" t="s">
        <v>726</v>
      </c>
      <c r="G1654" s="16" t="str">
        <f>_xlfn.XLOOKUP(Sales_Transactions!$F1654,Products!$A$2:$A$151,Products!$B$2:$B$151,"missing product")</f>
        <v>Aachi Basmati Rice 2kg</v>
      </c>
      <c r="H1654" s="16" t="str">
        <f>_xlfn.XLOOKUP(Sales_Transactions!$F1654,Table9[Product_ID],Table9[Category],"Missing Catogory")</f>
        <v>Rice</v>
      </c>
      <c r="I1654" s="16" t="s">
        <v>727</v>
      </c>
      <c r="J1654" s="16" t="str">
        <f>_xlfn.XLOOKUP(Sales_Transactions!$I1654,Store!$A$2:$A$181,Store!$B$2:$B$181,"Missing Store")</f>
        <v>FreshMart Surat Heights</v>
      </c>
      <c r="K1654" s="16" t="str">
        <f>_xlfn.XLOOKUP(Sales_Transactions!$I1654,Store!$A$2:$A$181,Store!$D$2:$D$181,"East")</f>
        <v>West</v>
      </c>
      <c r="L1654" s="16" t="s">
        <v>728</v>
      </c>
      <c r="M1654" s="16" t="s">
        <v>6300</v>
      </c>
      <c r="N1654" s="16" t="str">
        <f>_xlfn.XLOOKUP(Sales_Transactions!$L1654,Table12[Employee_ID],Table12[Department],"Missing Department")</f>
        <v>HR</v>
      </c>
      <c r="O1654" s="16">
        <v>4</v>
      </c>
      <c r="P1654" s="17">
        <v>227</v>
      </c>
      <c r="Q1654" s="16">
        <v>0</v>
      </c>
      <c r="R1654" s="17">
        <v>0</v>
      </c>
      <c r="S1654" s="17">
        <v>1044.2</v>
      </c>
      <c r="T1654" s="17">
        <v>785.2</v>
      </c>
      <c r="U1654" s="17">
        <v>259</v>
      </c>
      <c r="V1654" s="16" t="s">
        <v>80</v>
      </c>
      <c r="W1654" s="16" t="s">
        <v>24</v>
      </c>
      <c r="X1654" s="16" t="s">
        <v>55</v>
      </c>
      <c r="Y1654" s="16" t="s">
        <v>729</v>
      </c>
      <c r="Z1654" s="16" t="s">
        <v>27</v>
      </c>
    </row>
    <row r="1655" spans="1:26" x14ac:dyDescent="0.3">
      <c r="A1655" s="10" t="s">
        <v>767</v>
      </c>
      <c r="B1655" s="11">
        <v>45938</v>
      </c>
      <c r="C1655" s="12" t="s">
        <v>208</v>
      </c>
      <c r="D1655" s="12" t="str">
        <f>_xlfn.XLOOKUP(Sales_Transactions!$C1655,Customer!$A$2:$A$701,Customer!$B$2:$B$701,"Missing")</f>
        <v>Ramesh Achari</v>
      </c>
      <c r="E1655" s="39" t="str">
        <f>_xlfn.XLOOKUP(Table14[[#This Row],[Customer_ID]],Table10[Customer_ID],Table10[Membership],"Missing Membership")</f>
        <v>Gold</v>
      </c>
      <c r="F1655" s="10" t="s">
        <v>365</v>
      </c>
      <c r="G1655" s="12" t="str">
        <f>_xlfn.XLOOKUP(Sales_Transactions!$F1655,Products!$A$2:$A$151,Products!$B$2:$B$151,"missing product")</f>
        <v>Nestle Butter 250ml</v>
      </c>
      <c r="H1655" s="12" t="str">
        <f>_xlfn.XLOOKUP(Sales_Transactions!$F1655,Table9[Product_ID],Table9[Category],"Missing Catogory")</f>
        <v>Dairy</v>
      </c>
      <c r="I1655" s="12" t="s">
        <v>714</v>
      </c>
      <c r="J1655" s="12" t="str">
        <f>_xlfn.XLOOKUP(Sales_Transactions!$I1655,Store!$A$2:$A$181,Store!$B$2:$B$181,"Missing Store")</f>
        <v>FreshMart Jaipur Colony</v>
      </c>
      <c r="K1655" s="12" t="str">
        <f>_xlfn.XLOOKUP(Sales_Transactions!$I1655,Store!$A$2:$A$181,Store!$D$2:$D$181,"East")</f>
        <v>North</v>
      </c>
      <c r="L1655" s="12" t="s">
        <v>715</v>
      </c>
      <c r="M1655" s="12" t="s">
        <v>6329</v>
      </c>
      <c r="N1655" s="12" t="str">
        <f>_xlfn.XLOOKUP(Sales_Transactions!$L1655,Table12[Employee_ID],Table12[Department],"Missing Department")</f>
        <v>Cashier</v>
      </c>
      <c r="O1655" s="12">
        <v>4</v>
      </c>
      <c r="P1655" s="13">
        <v>475.32</v>
      </c>
      <c r="Q1655" s="12">
        <v>15</v>
      </c>
      <c r="R1655" s="13">
        <v>285.19</v>
      </c>
      <c r="S1655" s="13">
        <v>1616.09</v>
      </c>
      <c r="T1655" s="13">
        <v>1547.56</v>
      </c>
      <c r="U1655" s="13">
        <v>68.53</v>
      </c>
      <c r="V1655" s="12" t="s">
        <v>80</v>
      </c>
      <c r="W1655" s="12" t="s">
        <v>24</v>
      </c>
      <c r="X1655" s="12" t="s">
        <v>33</v>
      </c>
      <c r="Y1655" s="12" t="s">
        <v>479</v>
      </c>
      <c r="Z1655" s="12" t="s">
        <v>49</v>
      </c>
    </row>
    <row r="1656" spans="1:26" x14ac:dyDescent="0.3">
      <c r="A1656" s="14" t="s">
        <v>773</v>
      </c>
      <c r="B1656" s="15">
        <v>45784</v>
      </c>
      <c r="C1656" s="16" t="s">
        <v>424</v>
      </c>
      <c r="D1656" s="16" t="str">
        <f>_xlfn.XLOOKUP(Sales_Transactions!$C1656,Customer!$A$2:$A$701,Customer!$B$2:$B$701,"Missing")</f>
        <v>Gayathri Iyer</v>
      </c>
      <c r="E1656" s="38" t="str">
        <f>_xlfn.XLOOKUP(Table14[[#This Row],[Customer_ID]],Table10[Customer_ID],Table10[Membership],"Missing Membership")</f>
        <v>Bronze</v>
      </c>
      <c r="F1656" s="14" t="s">
        <v>107</v>
      </c>
      <c r="G1656" s="16" t="str">
        <f>_xlfn.XLOOKUP(Sales_Transactions!$F1656,Products!$A$2:$A$151,Products!$B$2:$B$151,"missing product")</f>
        <v>Milky Mist Milk 2kg</v>
      </c>
      <c r="H1656" s="16" t="str">
        <f>_xlfn.XLOOKUP(Sales_Transactions!$F1656,Table9[Product_ID],Table9[Category],"Missing Catogory")</f>
        <v>Dairy</v>
      </c>
      <c r="I1656" s="16" t="s">
        <v>204</v>
      </c>
      <c r="J1656" s="16" t="str">
        <f>_xlfn.XLOOKUP(Sales_Transactions!$I1656,Store!$A$2:$A$181,Store!$B$2:$B$181,"Missing Store")</f>
        <v>FreshMart Madurai Plaza</v>
      </c>
      <c r="K1656" s="16" t="str">
        <f>_xlfn.XLOOKUP(Sales_Transactions!$I1656,Store!$A$2:$A$181,Store!$D$2:$D$181,"East")</f>
        <v>South</v>
      </c>
      <c r="L1656" s="16" t="s">
        <v>205</v>
      </c>
      <c r="M1656" s="16" t="s">
        <v>6199</v>
      </c>
      <c r="N1656" s="16" t="str">
        <f>_xlfn.XLOOKUP(Sales_Transactions!$L1656,Table12[Employee_ID],Table12[Department],"Missing Department")</f>
        <v>Sales</v>
      </c>
      <c r="O1656" s="16">
        <v>4</v>
      </c>
      <c r="P1656" s="17">
        <v>59.92</v>
      </c>
      <c r="Q1656" s="16">
        <v>0</v>
      </c>
      <c r="R1656" s="17">
        <v>0</v>
      </c>
      <c r="S1656" s="17">
        <v>239.68</v>
      </c>
      <c r="T1656" s="17">
        <v>192.6</v>
      </c>
      <c r="U1656" s="17">
        <v>47.08</v>
      </c>
      <c r="V1656" s="16" t="s">
        <v>80</v>
      </c>
      <c r="W1656" s="16" t="s">
        <v>24</v>
      </c>
      <c r="X1656" s="16" t="s">
        <v>25</v>
      </c>
      <c r="Y1656" s="16" t="s">
        <v>774</v>
      </c>
      <c r="Z1656" s="16" t="s">
        <v>49</v>
      </c>
    </row>
    <row r="1657" spans="1:26" x14ac:dyDescent="0.3">
      <c r="A1657" s="10" t="s">
        <v>837</v>
      </c>
      <c r="B1657" s="11">
        <v>46005</v>
      </c>
      <c r="C1657" s="12" t="s">
        <v>838</v>
      </c>
      <c r="D1657" s="12" t="str">
        <f>_xlfn.XLOOKUP(Sales_Transactions!$C1657,Customer!$A$2:$A$701,Customer!$B$2:$B$701,"Missing")</f>
        <v>Padma Murugan</v>
      </c>
      <c r="E1657" s="39" t="str">
        <f>_xlfn.XLOOKUP(Table14[[#This Row],[Customer_ID]],Table10[Customer_ID],Table10[Membership],"Missing Membership")</f>
        <v>Silver</v>
      </c>
      <c r="F1657" s="10" t="s">
        <v>20</v>
      </c>
      <c r="G1657" s="12" t="str">
        <f>_xlfn.XLOOKUP(Sales_Transactions!$F1657,Products!$A$2:$A$151,Products!$B$2:$B$151,"missing product")</f>
        <v>MDH Whole Spices Combo</v>
      </c>
      <c r="H1657" s="12" t="str">
        <f>_xlfn.XLOOKUP(Sales_Transactions!$F1657,Table9[Product_ID],Table9[Category],"Missing Catogory")</f>
        <v>Masala</v>
      </c>
      <c r="I1657" s="12" t="s">
        <v>839</v>
      </c>
      <c r="J1657" s="12" t="str">
        <f>_xlfn.XLOOKUP(Sales_Transactions!$I1657,Store!$A$2:$A$181,Store!$B$2:$B$181,"Missing Store")</f>
        <v>FreshMart Nagpur Arcade</v>
      </c>
      <c r="K1657" s="12" t="str">
        <f>_xlfn.XLOOKUP(Sales_Transactions!$I1657,Store!$A$2:$A$181,Store!$D$2:$D$181,"East")</f>
        <v>West</v>
      </c>
      <c r="L1657" s="12" t="s">
        <v>840</v>
      </c>
      <c r="M1657" s="12" t="s">
        <v>6241</v>
      </c>
      <c r="N1657" s="12" t="str">
        <f>_xlfn.XLOOKUP(Sales_Transactions!$L1657,Table12[Employee_ID],Table12[Department],"Missing Department")</f>
        <v>Operations</v>
      </c>
      <c r="O1657" s="12">
        <v>4</v>
      </c>
      <c r="P1657" s="13">
        <v>416.08</v>
      </c>
      <c r="Q1657" s="12">
        <v>20</v>
      </c>
      <c r="R1657" s="13">
        <v>332.86</v>
      </c>
      <c r="S1657" s="13">
        <v>1531.18</v>
      </c>
      <c r="T1657" s="13">
        <v>1278.56</v>
      </c>
      <c r="U1657" s="13">
        <v>252.62</v>
      </c>
      <c r="V1657" s="12" t="s">
        <v>80</v>
      </c>
      <c r="W1657" s="12" t="s">
        <v>24</v>
      </c>
      <c r="X1657" s="12" t="s">
        <v>55</v>
      </c>
      <c r="Y1657" s="12" t="s">
        <v>841</v>
      </c>
      <c r="Z1657" s="12" t="s">
        <v>27</v>
      </c>
    </row>
    <row r="1658" spans="1:26" x14ac:dyDescent="0.3">
      <c r="A1658" s="14" t="s">
        <v>845</v>
      </c>
      <c r="B1658" s="15">
        <v>45836</v>
      </c>
      <c r="C1658" s="16" t="s">
        <v>632</v>
      </c>
      <c r="D1658" s="16" t="str">
        <f>_xlfn.XLOOKUP(Sales_Transactions!$C1658,Customer!$A$2:$A$701,Customer!$B$2:$B$701,"Missing")</f>
        <v>Devi Balan</v>
      </c>
      <c r="E1658" s="38" t="str">
        <f>_xlfn.XLOOKUP(Table14[[#This Row],[Customer_ID]],Table10[Customer_ID],Table10[Membership],"Missing Membership")</f>
        <v>Silver</v>
      </c>
      <c r="F1658" s="14" t="s">
        <v>141</v>
      </c>
      <c r="G1658" s="16" t="str">
        <f>_xlfn.XLOOKUP(Sales_Transactions!$F1658,Products!$A$2:$A$151,Products!$B$2:$B$151,"missing product")</f>
        <v>Britannia Buns 2kg v2</v>
      </c>
      <c r="H1658" s="16" t="str">
        <f>_xlfn.XLOOKUP(Sales_Transactions!$F1658,Table9[Product_ID],Table9[Category],"Missing Catogory")</f>
        <v>Bakery</v>
      </c>
      <c r="I1658" s="16" t="s">
        <v>846</v>
      </c>
      <c r="J1658" s="16" t="str">
        <f>_xlfn.XLOOKUP(Sales_Transactions!$I1658,Store!$A$2:$A$181,Store!$B$2:$B$181,"Missing Store")</f>
        <v>FreshMart Pune Extension</v>
      </c>
      <c r="K1658" s="16" t="str">
        <f>_xlfn.XLOOKUP(Sales_Transactions!$I1658,Store!$A$2:$A$181,Store!$D$2:$D$181,"East")</f>
        <v>West</v>
      </c>
      <c r="L1658" s="16" t="s">
        <v>847</v>
      </c>
      <c r="M1658" s="16" t="s">
        <v>6135</v>
      </c>
      <c r="N1658" s="16" t="str">
        <f>_xlfn.XLOOKUP(Sales_Transactions!$L1658,Table12[Employee_ID],Table12[Department],"Missing Department")</f>
        <v>Billing</v>
      </c>
      <c r="O1658" s="16">
        <v>1</v>
      </c>
      <c r="P1658" s="17">
        <v>437.49</v>
      </c>
      <c r="Q1658" s="16">
        <v>10</v>
      </c>
      <c r="R1658" s="17">
        <v>43.75</v>
      </c>
      <c r="S1658" s="17">
        <v>452.8</v>
      </c>
      <c r="T1658" s="17">
        <v>265.44</v>
      </c>
      <c r="U1658" s="17">
        <v>187.36</v>
      </c>
      <c r="V1658" s="16" t="s">
        <v>80</v>
      </c>
      <c r="W1658" s="16" t="s">
        <v>24</v>
      </c>
      <c r="X1658" s="16" t="s">
        <v>33</v>
      </c>
      <c r="Y1658" s="16" t="s">
        <v>848</v>
      </c>
      <c r="Z1658" s="16" t="s">
        <v>27</v>
      </c>
    </row>
    <row r="1659" spans="1:26" x14ac:dyDescent="0.3">
      <c r="A1659" s="10" t="s">
        <v>866</v>
      </c>
      <c r="B1659" s="11">
        <v>45907</v>
      </c>
      <c r="C1659" s="12" t="s">
        <v>867</v>
      </c>
      <c r="D1659" s="12" t="str">
        <f>_xlfn.XLOOKUP(Sales_Transactions!$C1659,Customer!$A$2:$A$701,Customer!$B$2:$B$701,"Missing")</f>
        <v>Anitha Achari</v>
      </c>
      <c r="E1659" s="39" t="str">
        <f>_xlfn.XLOOKUP(Table14[[#This Row],[Customer_ID]],Table10[Customer_ID],Table10[Membership],"Missing Membership")</f>
        <v>Bronze</v>
      </c>
      <c r="F1659" s="10" t="s">
        <v>37</v>
      </c>
      <c r="G1659" s="12" t="str">
        <f>_xlfn.XLOOKUP(Sales_Transactions!$F1659,Products!$A$2:$A$151,Products!$B$2:$B$151,"missing product")</f>
        <v>Gold Winner Sunflower Oil 200g</v>
      </c>
      <c r="H1659" s="12" t="str">
        <f>_xlfn.XLOOKUP(Sales_Transactions!$F1659,Table9[Product_ID],Table9[Category],"Missing Catogory")</f>
        <v>Oil</v>
      </c>
      <c r="I1659" s="12" t="s">
        <v>38</v>
      </c>
      <c r="J1659" s="12" t="str">
        <f>_xlfn.XLOOKUP(Sales_Transactions!$I1659,Store!$A$2:$A$181,Store!$B$2:$B$181,"Missing Store")</f>
        <v>FreshMart Kochi Plaza</v>
      </c>
      <c r="K1659" s="12" t="str">
        <f>_xlfn.XLOOKUP(Sales_Transactions!$I1659,Store!$A$2:$A$181,Store!$D$2:$D$181,"East")</f>
        <v>South</v>
      </c>
      <c r="L1659" s="12" t="s">
        <v>555</v>
      </c>
      <c r="M1659" s="12" t="s">
        <v>5807</v>
      </c>
      <c r="N1659" s="12" t="str">
        <f>_xlfn.XLOOKUP(Sales_Transactions!$L1659,Table12[Employee_ID],Table12[Department],"Missing Department")</f>
        <v>Store Manager</v>
      </c>
      <c r="O1659" s="12">
        <v>3</v>
      </c>
      <c r="P1659" s="13">
        <v>234.86</v>
      </c>
      <c r="Q1659" s="12">
        <v>0</v>
      </c>
      <c r="R1659" s="13">
        <v>0</v>
      </c>
      <c r="S1659" s="13">
        <v>810.27</v>
      </c>
      <c r="T1659" s="13">
        <v>639.69000000000005</v>
      </c>
      <c r="U1659" s="13">
        <v>170.58</v>
      </c>
      <c r="V1659" s="12" t="s">
        <v>80</v>
      </c>
      <c r="W1659" s="12" t="s">
        <v>24</v>
      </c>
      <c r="X1659" s="12" t="s">
        <v>25</v>
      </c>
      <c r="Y1659" s="12" t="s">
        <v>228</v>
      </c>
      <c r="Z1659" s="12" t="s">
        <v>27</v>
      </c>
    </row>
    <row r="1660" spans="1:26" x14ac:dyDescent="0.3">
      <c r="A1660" s="14" t="s">
        <v>897</v>
      </c>
      <c r="B1660" s="15">
        <v>45942</v>
      </c>
      <c r="C1660" s="16" t="s">
        <v>875</v>
      </c>
      <c r="D1660" s="16" t="str">
        <f>_xlfn.XLOOKUP(Sales_Transactions!$C1660,Customer!$A$2:$A$701,Customer!$B$2:$B$701,"Missing")</f>
        <v>Arun Iyer</v>
      </c>
      <c r="E1660" s="38" t="str">
        <f>_xlfn.XLOOKUP(Table14[[#This Row],[Customer_ID]],Table10[Customer_ID],Table10[Membership],"Missing Membership")</f>
        <v>Gold</v>
      </c>
      <c r="F1660" s="14" t="s">
        <v>542</v>
      </c>
      <c r="G1660" s="16" t="str">
        <f>_xlfn.XLOOKUP(Sales_Transactions!$F1660,Products!$A$2:$A$151,Products!$B$2:$B$151,"missing product")</f>
        <v>Patanjali Soap Combo</v>
      </c>
      <c r="H1660" s="16" t="str">
        <f>_xlfn.XLOOKUP(Sales_Transactions!$F1660,Table9[Product_ID],Table9[Category],"Missing Catogory")</f>
        <v>Personal Care</v>
      </c>
      <c r="I1660" s="16" t="s">
        <v>876</v>
      </c>
      <c r="J1660" s="16" t="str">
        <f>_xlfn.XLOOKUP(Sales_Transactions!$I1660,Store!$A$2:$A$181,Store!$B$2:$B$181,"Missing Store")</f>
        <v>FreshMart Pune Heights</v>
      </c>
      <c r="K1660" s="16" t="str">
        <f>_xlfn.XLOOKUP(Sales_Transactions!$I1660,Store!$A$2:$A$181,Store!$D$2:$D$181,"East")</f>
        <v>West</v>
      </c>
      <c r="L1660" s="16" t="s">
        <v>877</v>
      </c>
      <c r="M1660" s="16" t="s">
        <v>6405</v>
      </c>
      <c r="N1660" s="16" t="str">
        <f>_xlfn.XLOOKUP(Sales_Transactions!$L1660,Table12[Employee_ID],Table12[Department],"Missing Department")</f>
        <v>Cashier</v>
      </c>
      <c r="O1660" s="16">
        <v>7</v>
      </c>
      <c r="P1660" s="17">
        <v>410.2</v>
      </c>
      <c r="Q1660" s="16">
        <v>0</v>
      </c>
      <c r="R1660" s="17">
        <v>0</v>
      </c>
      <c r="S1660" s="17">
        <v>3302.11</v>
      </c>
      <c r="T1660" s="17">
        <v>1929.69</v>
      </c>
      <c r="U1660" s="17">
        <v>1372.42</v>
      </c>
      <c r="V1660" s="16" t="s">
        <v>80</v>
      </c>
      <c r="W1660" s="16" t="s">
        <v>24</v>
      </c>
      <c r="X1660" s="16" t="s">
        <v>33</v>
      </c>
      <c r="Y1660" s="16" t="s">
        <v>898</v>
      </c>
      <c r="Z1660" s="16" t="s">
        <v>27</v>
      </c>
    </row>
    <row r="1661" spans="1:26" x14ac:dyDescent="0.3">
      <c r="A1661" s="10" t="s">
        <v>908</v>
      </c>
      <c r="B1661" s="11">
        <v>45903</v>
      </c>
      <c r="C1661" s="12" t="s">
        <v>909</v>
      </c>
      <c r="D1661" s="12" t="str">
        <f>_xlfn.XLOOKUP(Sales_Transactions!$C1661,Customer!$A$2:$A$701,Customer!$B$2:$B$701,"Missing")</f>
        <v>Pandi Subramaniam</v>
      </c>
      <c r="E1661" s="39" t="str">
        <f>_xlfn.XLOOKUP(Table14[[#This Row],[Customer_ID]],Table10[Customer_ID],Table10[Membership],"Missing Membership")</f>
        <v>Gold</v>
      </c>
      <c r="F1661" s="10" t="s">
        <v>548</v>
      </c>
      <c r="G1661" s="12" t="str">
        <f>_xlfn.XLOOKUP(Sales_Transactions!$F1661,Products!$A$2:$A$151,Products!$B$2:$B$151,"missing product")</f>
        <v>Local Farm Fresh Fruits Combo</v>
      </c>
      <c r="H1661" s="12" t="str">
        <f>_xlfn.XLOOKUP(Sales_Transactions!$F1661,Table9[Product_ID],Table9[Category],"Missing Catogory")</f>
        <v>Fruits</v>
      </c>
      <c r="I1661" s="12" t="s">
        <v>699</v>
      </c>
      <c r="J1661" s="12" t="str">
        <f>_xlfn.XLOOKUP(Sales_Transactions!$I1661,Store!$A$2:$A$181,Store!$B$2:$B$181,"Missing Store")</f>
        <v>FreshMart Mumbai Colony</v>
      </c>
      <c r="K1661" s="12" t="str">
        <f>_xlfn.XLOOKUP(Sales_Transactions!$I1661,Store!$A$2:$A$181,Store!$D$2:$D$181,"East")</f>
        <v>West</v>
      </c>
      <c r="L1661" s="12" t="s">
        <v>239</v>
      </c>
      <c r="M1661" s="12" t="s">
        <v>6235</v>
      </c>
      <c r="N1661" s="12" t="str">
        <f>_xlfn.XLOOKUP(Sales_Transactions!$L1661,Table12[Employee_ID],Table12[Department],"Missing Department")</f>
        <v>Sales</v>
      </c>
      <c r="O1661" s="12">
        <v>3</v>
      </c>
      <c r="P1661" s="13">
        <v>225.35</v>
      </c>
      <c r="Q1661" s="12">
        <v>5</v>
      </c>
      <c r="R1661" s="13">
        <v>33.799999999999997</v>
      </c>
      <c r="S1661" s="13">
        <v>642.25</v>
      </c>
      <c r="T1661" s="13">
        <v>546.51</v>
      </c>
      <c r="U1661" s="13">
        <v>95.74</v>
      </c>
      <c r="V1661" s="12" t="s">
        <v>80</v>
      </c>
      <c r="W1661" s="12" t="s">
        <v>24</v>
      </c>
      <c r="X1661" s="12" t="s">
        <v>55</v>
      </c>
      <c r="Y1661" s="12" t="s">
        <v>910</v>
      </c>
      <c r="Z1661" s="12" t="s">
        <v>49</v>
      </c>
    </row>
    <row r="1662" spans="1:26" x14ac:dyDescent="0.3">
      <c r="A1662" s="14" t="s">
        <v>920</v>
      </c>
      <c r="B1662" s="15">
        <v>45857</v>
      </c>
      <c r="C1662" s="16" t="s">
        <v>921</v>
      </c>
      <c r="D1662" s="16" t="str">
        <f>_xlfn.XLOOKUP(Sales_Transactions!$C1662,Customer!$A$2:$A$701,Customer!$B$2:$B$701,"Missing")</f>
        <v>Ovi Achari</v>
      </c>
      <c r="E1662" s="38" t="str">
        <f>_xlfn.XLOOKUP(Table14[[#This Row],[Customer_ID]],Table10[Customer_ID],Table10[Membership],"Missing Membership")</f>
        <v>Silver</v>
      </c>
      <c r="F1662" s="14" t="s">
        <v>77</v>
      </c>
      <c r="G1662" s="16" t="str">
        <f>_xlfn.XLOOKUP(Sales_Transactions!$F1662,Products!$A$2:$A$151,Products!$B$2:$B$151,"missing product")</f>
        <v>India Gate Basmati Rice 250ml</v>
      </c>
      <c r="H1662" s="16" t="str">
        <f>_xlfn.XLOOKUP(Sales_Transactions!$F1662,Table9[Product_ID],Table9[Category],"Missing Catogory")</f>
        <v>Rice</v>
      </c>
      <c r="I1662" s="16" t="s">
        <v>85</v>
      </c>
      <c r="J1662" s="16" t="str">
        <f>_xlfn.XLOOKUP(Sales_Transactions!$I1662,Store!$A$2:$A$181,Store!$B$2:$B$181,"Missing Store")</f>
        <v>FreshMart Salem Crossing</v>
      </c>
      <c r="K1662" s="16" t="str">
        <f>_xlfn.XLOOKUP(Sales_Transactions!$I1662,Store!$A$2:$A$181,Store!$D$2:$D$181,"East")</f>
        <v>South</v>
      </c>
      <c r="L1662" s="16" t="s">
        <v>86</v>
      </c>
      <c r="M1662" s="16" t="s">
        <v>6274</v>
      </c>
      <c r="N1662" s="16" t="str">
        <f>_xlfn.XLOOKUP(Sales_Transactions!$L1662,Table12[Employee_ID],Table12[Department],"Missing Department")</f>
        <v>Billing</v>
      </c>
      <c r="O1662" s="16">
        <v>1</v>
      </c>
      <c r="P1662" s="17">
        <v>131.03</v>
      </c>
      <c r="Q1662" s="16">
        <v>15</v>
      </c>
      <c r="R1662" s="17">
        <v>19.649999999999999</v>
      </c>
      <c r="S1662" s="17">
        <v>128.09</v>
      </c>
      <c r="T1662" s="17">
        <v>117.27</v>
      </c>
      <c r="U1662" s="17">
        <v>10.82</v>
      </c>
      <c r="V1662" s="16" t="s">
        <v>80</v>
      </c>
      <c r="W1662" s="16" t="s">
        <v>24</v>
      </c>
      <c r="X1662" s="16" t="s">
        <v>55</v>
      </c>
      <c r="Y1662" s="16" t="s">
        <v>922</v>
      </c>
      <c r="Z1662" s="16" t="s">
        <v>27</v>
      </c>
    </row>
    <row r="1663" spans="1:26" x14ac:dyDescent="0.3">
      <c r="A1663" s="10" t="s">
        <v>923</v>
      </c>
      <c r="B1663" s="11">
        <v>45936</v>
      </c>
      <c r="C1663" s="12" t="s">
        <v>806</v>
      </c>
      <c r="D1663" s="12" t="str">
        <f>_xlfn.XLOOKUP(Sales_Transactions!$C1663,Customer!$A$2:$A$701,Customer!$B$2:$B$701,"Missing")</f>
        <v>Mani Krishnan</v>
      </c>
      <c r="E1663" s="39" t="str">
        <f>_xlfn.XLOOKUP(Table14[[#This Row],[Customer_ID]],Table10[Customer_ID],Table10[Membership],"Missing Membership")</f>
        <v>Silver</v>
      </c>
      <c r="F1663" s="10" t="s">
        <v>37</v>
      </c>
      <c r="G1663" s="12" t="str">
        <f>_xlfn.XLOOKUP(Sales_Transactions!$F1663,Products!$A$2:$A$151,Products!$B$2:$B$151,"missing product")</f>
        <v>Gold Winner Sunflower Oil 200g</v>
      </c>
      <c r="H1663" s="12" t="str">
        <f>_xlfn.XLOOKUP(Sales_Transactions!$F1663,Table9[Product_ID],Table9[Category],"Missing Catogory")</f>
        <v>Oil</v>
      </c>
      <c r="I1663" s="12" t="s">
        <v>187</v>
      </c>
      <c r="J1663" s="12" t="str">
        <f>_xlfn.XLOOKUP(Sales_Transactions!$I1663,Store!$A$2:$A$181,Store!$B$2:$B$181,"Missing Store")</f>
        <v>FreshMart Bengaluru Circle</v>
      </c>
      <c r="K1663" s="12" t="str">
        <f>_xlfn.XLOOKUP(Sales_Transactions!$I1663,Store!$A$2:$A$181,Store!$D$2:$D$181,"East")</f>
        <v>South</v>
      </c>
      <c r="L1663" s="12" t="s">
        <v>188</v>
      </c>
      <c r="M1663" s="12" t="s">
        <v>6338</v>
      </c>
      <c r="N1663" s="12" t="str">
        <f>_xlfn.XLOOKUP(Sales_Transactions!$L1663,Table12[Employee_ID],Table12[Department],"Missing Department")</f>
        <v>Cashier</v>
      </c>
      <c r="O1663" s="12">
        <v>1</v>
      </c>
      <c r="P1663" s="13">
        <v>234.86</v>
      </c>
      <c r="Q1663" s="12">
        <v>10</v>
      </c>
      <c r="R1663" s="13">
        <v>23.49</v>
      </c>
      <c r="S1663" s="13">
        <v>211.37</v>
      </c>
      <c r="T1663" s="13">
        <v>213.23</v>
      </c>
      <c r="U1663" s="13">
        <v>-1.86</v>
      </c>
      <c r="V1663" s="12" t="s">
        <v>80</v>
      </c>
      <c r="W1663" s="12" t="s">
        <v>24</v>
      </c>
      <c r="X1663" s="12" t="s">
        <v>25</v>
      </c>
      <c r="Y1663" s="12" t="s">
        <v>924</v>
      </c>
      <c r="Z1663" s="12" t="s">
        <v>49</v>
      </c>
    </row>
    <row r="1664" spans="1:26" x14ac:dyDescent="0.3">
      <c r="A1664" s="14" t="s">
        <v>934</v>
      </c>
      <c r="B1664" s="15">
        <v>45836</v>
      </c>
      <c r="C1664" s="16" t="s">
        <v>935</v>
      </c>
      <c r="D1664" s="16" t="str">
        <f>_xlfn.XLOOKUP(Sales_Transactions!$C1664,Customer!$A$2:$A$701,Customer!$B$2:$B$701,"Missing")</f>
        <v>Sathish Sharma</v>
      </c>
      <c r="E1664" s="38" t="str">
        <f>_xlfn.XLOOKUP(Table14[[#This Row],[Customer_ID]],Table10[Customer_ID],Table10[Membership],"Missing Membership")</f>
        <v>Silver</v>
      </c>
      <c r="F1664" s="14" t="s">
        <v>237</v>
      </c>
      <c r="G1664" s="16" t="str">
        <f>_xlfn.XLOOKUP(Sales_Transactions!$F1664,Products!$A$2:$A$151,Products!$B$2:$B$151,"missing product")</f>
        <v>Harvest Gold Rusk 1kg</v>
      </c>
      <c r="H1664" s="16" t="str">
        <f>_xlfn.XLOOKUP(Sales_Transactions!$F1664,Table9[Product_ID],Table9[Category],"Missing Catogory")</f>
        <v>Bakery</v>
      </c>
      <c r="I1664" s="16" t="s">
        <v>380</v>
      </c>
      <c r="J1664" s="16" t="str">
        <f>_xlfn.XLOOKUP(Sales_Transactions!$I1664,Store!$A$2:$A$181,Store!$B$2:$B$181,"Missing Store")</f>
        <v>FreshMart Ahmedabad Complex</v>
      </c>
      <c r="K1664" s="16" t="str">
        <f>_xlfn.XLOOKUP(Sales_Transactions!$I1664,Store!$A$2:$A$181,Store!$D$2:$D$181,"East")</f>
        <v>South</v>
      </c>
      <c r="L1664" s="16" t="s">
        <v>936</v>
      </c>
      <c r="M1664" s="16" t="s">
        <v>6386</v>
      </c>
      <c r="N1664" s="16" t="str">
        <f>_xlfn.XLOOKUP(Sales_Transactions!$L1664,Table12[Employee_ID],Table12[Department],"Missing Department")</f>
        <v>HR</v>
      </c>
      <c r="O1664" s="16">
        <v>5</v>
      </c>
      <c r="P1664" s="17">
        <v>541.35</v>
      </c>
      <c r="Q1664" s="16">
        <v>0</v>
      </c>
      <c r="R1664" s="17">
        <v>0</v>
      </c>
      <c r="S1664" s="17">
        <v>3112.76</v>
      </c>
      <c r="T1664" s="17">
        <v>1682</v>
      </c>
      <c r="U1664" s="17">
        <v>1430.76</v>
      </c>
      <c r="V1664" s="16" t="s">
        <v>80</v>
      </c>
      <c r="W1664" s="16" t="s">
        <v>24</v>
      </c>
      <c r="X1664" s="16" t="s">
        <v>55</v>
      </c>
      <c r="Y1664" s="16" t="s">
        <v>56</v>
      </c>
      <c r="Z1664" s="16" t="s">
        <v>27</v>
      </c>
    </row>
    <row r="1665" spans="1:26" x14ac:dyDescent="0.3">
      <c r="A1665" s="10" t="s">
        <v>942</v>
      </c>
      <c r="B1665" s="11">
        <v>46001</v>
      </c>
      <c r="C1665" s="12" t="s">
        <v>943</v>
      </c>
      <c r="D1665" s="12" t="str">
        <f>_xlfn.XLOOKUP(Sales_Transactions!$C1665,Customer!$A$2:$A$701,Customer!$B$2:$B$701,"Missing")</f>
        <v>Dhanush Venkataraman</v>
      </c>
      <c r="E1665" s="39" t="str">
        <f>_xlfn.XLOOKUP(Table14[[#This Row],[Customer_ID]],Table10[Customer_ID],Table10[Membership],"Missing Membership")</f>
        <v>Gold</v>
      </c>
      <c r="F1665" s="10" t="s">
        <v>944</v>
      </c>
      <c r="G1665" s="12" t="str">
        <f>_xlfn.XLOOKUP(Sales_Transactions!$F1665,Products!$A$2:$A$151,Products!$B$2:$B$151,"missing product")</f>
        <v>Cadbury Namkeen Combo</v>
      </c>
      <c r="H1665" s="12" t="str">
        <f>_xlfn.XLOOKUP(Sales_Transactions!$F1665,Table9[Product_ID],Table9[Category],"Missing Catogory")</f>
        <v>Snacks</v>
      </c>
      <c r="I1665" s="12" t="s">
        <v>708</v>
      </c>
      <c r="J1665" s="12" t="str">
        <f>_xlfn.XLOOKUP(Sales_Transactions!$I1665,Store!$A$2:$A$181,Store!$B$2:$B$181,"Missing Store")</f>
        <v>FreshMart Surat Crossing</v>
      </c>
      <c r="K1665" s="12" t="str">
        <f>_xlfn.XLOOKUP(Sales_Transactions!$I1665,Store!$A$2:$A$181,Store!$D$2:$D$181,"East")</f>
        <v>West</v>
      </c>
      <c r="L1665" s="12" t="s">
        <v>709</v>
      </c>
      <c r="M1665" s="12" t="s">
        <v>6245</v>
      </c>
      <c r="N1665" s="12" t="str">
        <f>_xlfn.XLOOKUP(Sales_Transactions!$L1665,Table12[Employee_ID],Table12[Department],"Missing Department")</f>
        <v>Cashier</v>
      </c>
      <c r="O1665" s="12">
        <v>7</v>
      </c>
      <c r="P1665" s="13">
        <v>382.17</v>
      </c>
      <c r="Q1665" s="12">
        <v>5</v>
      </c>
      <c r="R1665" s="13">
        <v>133.76</v>
      </c>
      <c r="S1665" s="13">
        <v>2541.4299999999998</v>
      </c>
      <c r="T1665" s="13">
        <v>1669.01</v>
      </c>
      <c r="U1665" s="13">
        <v>872.42</v>
      </c>
      <c r="V1665" s="12" t="s">
        <v>80</v>
      </c>
      <c r="W1665" s="12" t="s">
        <v>24</v>
      </c>
      <c r="X1665" s="12" t="s">
        <v>55</v>
      </c>
      <c r="Y1665" s="12" t="s">
        <v>945</v>
      </c>
      <c r="Z1665" s="12" t="s">
        <v>49</v>
      </c>
    </row>
    <row r="1666" spans="1:26" x14ac:dyDescent="0.3">
      <c r="A1666" s="14" t="s">
        <v>953</v>
      </c>
      <c r="B1666" s="15">
        <v>45995</v>
      </c>
      <c r="C1666" s="16" t="s">
        <v>954</v>
      </c>
      <c r="D1666" s="16" t="str">
        <f>_xlfn.XLOOKUP(Sales_Transactions!$C1666,Customer!$A$2:$A$701,Customer!$B$2:$B$701,"Missing")</f>
        <v>Sathish Iyer</v>
      </c>
      <c r="E1666" s="38" t="str">
        <f>_xlfn.XLOOKUP(Table14[[#This Row],[Customer_ID]],Table10[Customer_ID],Table10[Membership],"Missing Membership")</f>
        <v>Bronze</v>
      </c>
      <c r="F1666" s="14" t="s">
        <v>107</v>
      </c>
      <c r="G1666" s="16" t="str">
        <f>_xlfn.XLOOKUP(Sales_Transactions!$F1666,Products!$A$2:$A$151,Products!$B$2:$B$151,"missing product")</f>
        <v>Milky Mist Milk 2kg</v>
      </c>
      <c r="H1666" s="16" t="str">
        <f>_xlfn.XLOOKUP(Sales_Transactions!$F1666,Table9[Product_ID],Table9[Category],"Missing Catogory")</f>
        <v>Dairy</v>
      </c>
      <c r="I1666" s="16" t="s">
        <v>437</v>
      </c>
      <c r="J1666" s="16" t="str">
        <f>_xlfn.XLOOKUP(Sales_Transactions!$I1666,Store!$A$2:$A$181,Store!$B$2:$B$181,"Missing Store")</f>
        <v>FreshMart Tiruppur Extension</v>
      </c>
      <c r="K1666" s="16" t="str">
        <f>_xlfn.XLOOKUP(Sales_Transactions!$I1666,Store!$A$2:$A$181,Store!$D$2:$D$181,"East")</f>
        <v>South</v>
      </c>
      <c r="L1666" s="16" t="s">
        <v>401</v>
      </c>
      <c r="M1666" s="16" t="s">
        <v>6242</v>
      </c>
      <c r="N1666" s="16" t="str">
        <f>_xlfn.XLOOKUP(Sales_Transactions!$L1666,Table12[Employee_ID],Table12[Department],"Missing Department")</f>
        <v>Billing</v>
      </c>
      <c r="O1666" s="16">
        <v>2</v>
      </c>
      <c r="P1666" s="17">
        <v>59.92</v>
      </c>
      <c r="Q1666" s="16">
        <v>0</v>
      </c>
      <c r="R1666" s="17">
        <v>0</v>
      </c>
      <c r="S1666" s="17">
        <v>119.84</v>
      </c>
      <c r="T1666" s="17">
        <v>96.3</v>
      </c>
      <c r="U1666" s="17">
        <v>23.54</v>
      </c>
      <c r="V1666" s="16" t="s">
        <v>80</v>
      </c>
      <c r="W1666" s="16" t="s">
        <v>24</v>
      </c>
      <c r="X1666" s="16" t="s">
        <v>25</v>
      </c>
      <c r="Y1666" s="16" t="s">
        <v>955</v>
      </c>
      <c r="Z1666" s="16" t="s">
        <v>49</v>
      </c>
    </row>
    <row r="1667" spans="1:26" x14ac:dyDescent="0.3">
      <c r="A1667" s="10" t="s">
        <v>976</v>
      </c>
      <c r="B1667" s="11">
        <v>46011</v>
      </c>
      <c r="C1667" s="12" t="s">
        <v>977</v>
      </c>
      <c r="D1667" s="12" t="str">
        <f>_xlfn.XLOOKUP(Sales_Transactions!$C1667,Customer!$A$2:$A$701,Customer!$B$2:$B$701,"Missing")</f>
        <v>Mala Nair</v>
      </c>
      <c r="E1667" s="39" t="str">
        <f>_xlfn.XLOOKUP(Table14[[#This Row],[Customer_ID]],Table10[Customer_ID],Table10[Membership],"Missing Membership")</f>
        <v>Gold</v>
      </c>
      <c r="F1667" s="10" t="s">
        <v>978</v>
      </c>
      <c r="G1667" s="12" t="str">
        <f>_xlfn.XLOOKUP(Sales_Transactions!$F1667,Products!$A$2:$A$151,Products!$B$2:$B$151,"missing product")</f>
        <v>Amul Ice Cream 2kg</v>
      </c>
      <c r="H1667" s="12" t="str">
        <f>_xlfn.XLOOKUP(Sales_Transactions!$F1667,Table9[Product_ID],Table9[Category],"Missing Catogory")</f>
        <v>FROZEN FOODS</v>
      </c>
      <c r="I1667" s="12" t="s">
        <v>912</v>
      </c>
      <c r="J1667" s="12" t="str">
        <f>_xlfn.XLOOKUP(Sales_Transactions!$I1667,Store!$A$2:$A$181,Store!$B$2:$B$181,"Missing Store")</f>
        <v>FreshMart Bengaluru Colony</v>
      </c>
      <c r="K1667" s="12" t="str">
        <f>_xlfn.XLOOKUP(Sales_Transactions!$I1667,Store!$A$2:$A$181,Store!$D$2:$D$181,"East")</f>
        <v>South</v>
      </c>
      <c r="L1667" s="12" t="s">
        <v>979</v>
      </c>
      <c r="M1667" s="12" t="s">
        <v>6325</v>
      </c>
      <c r="N1667" s="12" t="str">
        <f>_xlfn.XLOOKUP(Sales_Transactions!$L1667,Table12[Employee_ID],Table12[Department],"Missing Department")</f>
        <v>Sales</v>
      </c>
      <c r="O1667" s="12">
        <v>7</v>
      </c>
      <c r="P1667" s="13">
        <v>147.07</v>
      </c>
      <c r="Q1667" s="12">
        <v>15</v>
      </c>
      <c r="R1667" s="13">
        <v>154.41999999999999</v>
      </c>
      <c r="S1667" s="13">
        <v>1006.33</v>
      </c>
      <c r="T1667" s="13">
        <v>788.34</v>
      </c>
      <c r="U1667" s="13">
        <v>217.99</v>
      </c>
      <c r="V1667" s="12" t="s">
        <v>80</v>
      </c>
      <c r="W1667" s="12" t="s">
        <v>24</v>
      </c>
      <c r="X1667" s="12" t="s">
        <v>25</v>
      </c>
      <c r="Y1667" s="12" t="s">
        <v>980</v>
      </c>
      <c r="Z1667" s="12" t="s">
        <v>27</v>
      </c>
    </row>
    <row r="1668" spans="1:26" x14ac:dyDescent="0.3">
      <c r="A1668" s="14" t="s">
        <v>989</v>
      </c>
      <c r="B1668" s="15">
        <v>45939</v>
      </c>
      <c r="C1668" s="16" t="s">
        <v>990</v>
      </c>
      <c r="D1668" s="16" t="str">
        <f>_xlfn.XLOOKUP(Sales_Transactions!$C1668,Customer!$A$2:$A$701,Customer!$B$2:$B$701,"Missing")</f>
        <v>Meena Kumar</v>
      </c>
      <c r="E1668" s="38" t="str">
        <f>_xlfn.XLOOKUP(Table14[[#This Row],[Customer_ID]],Table10[Customer_ID],Table10[Membership],"Missing Membership")</f>
        <v>Bronze</v>
      </c>
      <c r="F1668" s="14" t="s">
        <v>365</v>
      </c>
      <c r="G1668" s="16" t="str">
        <f>_xlfn.XLOOKUP(Sales_Transactions!$F1668,Products!$A$2:$A$151,Products!$B$2:$B$151,"missing product")</f>
        <v>Nestle Butter 250ml</v>
      </c>
      <c r="H1668" s="16" t="str">
        <f>_xlfn.XLOOKUP(Sales_Transactions!$F1668,Table9[Product_ID],Table9[Category],"Missing Catogory")</f>
        <v>Dairy</v>
      </c>
      <c r="I1668" s="16" t="s">
        <v>794</v>
      </c>
      <c r="J1668" s="16" t="str">
        <f>_xlfn.XLOOKUP(Sales_Transactions!$I1668,Store!$A$2:$A$181,Store!$B$2:$B$181,"Missing Store")</f>
        <v>FreshMart Bengaluru Market</v>
      </c>
      <c r="K1668" s="16" t="str">
        <f>_xlfn.XLOOKUP(Sales_Transactions!$I1668,Store!$A$2:$A$181,Store!$D$2:$D$181,"East")</f>
        <v>South</v>
      </c>
      <c r="L1668" s="16" t="s">
        <v>991</v>
      </c>
      <c r="M1668" s="16" t="s">
        <v>6343</v>
      </c>
      <c r="N1668" s="16" t="str">
        <f>_xlfn.XLOOKUP(Sales_Transactions!$L1668,Table12[Employee_ID],Table12[Department],"Missing Department")</f>
        <v>Store Manager</v>
      </c>
      <c r="O1668" s="16">
        <v>1</v>
      </c>
      <c r="P1668" s="17">
        <v>459.58</v>
      </c>
      <c r="Q1668" s="16">
        <v>0</v>
      </c>
      <c r="R1668" s="17">
        <v>0</v>
      </c>
      <c r="S1668" s="17">
        <v>459.58</v>
      </c>
      <c r="T1668" s="17">
        <v>386.89</v>
      </c>
      <c r="U1668" s="17">
        <v>72.69</v>
      </c>
      <c r="V1668" s="16" t="s">
        <v>80</v>
      </c>
      <c r="W1668" s="16" t="s">
        <v>24</v>
      </c>
      <c r="X1668" s="16" t="s">
        <v>25</v>
      </c>
      <c r="Y1668" s="16" t="s">
        <v>761</v>
      </c>
      <c r="Z1668" s="16" t="s">
        <v>49</v>
      </c>
    </row>
    <row r="1669" spans="1:26" x14ac:dyDescent="0.3">
      <c r="A1669" s="10" t="s">
        <v>1012</v>
      </c>
      <c r="B1669" s="11">
        <v>45928</v>
      </c>
      <c r="C1669" s="12" t="s">
        <v>1013</v>
      </c>
      <c r="D1669" s="12" t="str">
        <f>_xlfn.XLOOKUP(Sales_Transactions!$C1669,Customer!$A$2:$A$701,Customer!$B$2:$B$701,"Missing")</f>
        <v>Udhay Pandian</v>
      </c>
      <c r="E1669" s="39" t="str">
        <f>_xlfn.XLOOKUP(Table14[[#This Row],[Customer_ID]],Table10[Customer_ID],Table10[Membership],"Missing Membership")</f>
        <v>Gold</v>
      </c>
      <c r="F1669" s="10" t="s">
        <v>904</v>
      </c>
      <c r="G1669" s="12" t="str">
        <f>_xlfn.XLOOKUP(Sales_Transactions!$F1669,Products!$A$2:$A$151,Products!$B$2:$B$151,"missing product")</f>
        <v>Nestle Curd 1kg</v>
      </c>
      <c r="H1669" s="12" t="str">
        <f>_xlfn.XLOOKUP(Sales_Transactions!$F1669,Table9[Product_ID],Table9[Category],"Missing Catogory")</f>
        <v>Dairy</v>
      </c>
      <c r="I1669" s="12" t="s">
        <v>66</v>
      </c>
      <c r="J1669" s="12" t="str">
        <f>_xlfn.XLOOKUP(Sales_Transactions!$I1669,Store!$A$2:$A$181,Store!$B$2:$B$181,"Missing Store")</f>
        <v>FreshMart Coimbatore Plaza</v>
      </c>
      <c r="K1669" s="12" t="str">
        <f>_xlfn.XLOOKUP(Sales_Transactions!$I1669,Store!$A$2:$A$181,Store!$D$2:$D$181,"East")</f>
        <v>South</v>
      </c>
      <c r="L1669" s="12" t="s">
        <v>1014</v>
      </c>
      <c r="M1669" s="12" t="s">
        <v>6220</v>
      </c>
      <c r="N1669" s="12" t="str">
        <f>_xlfn.XLOOKUP(Sales_Transactions!$L1669,Table12[Employee_ID],Table12[Department],"Missing Department")</f>
        <v>Inventory</v>
      </c>
      <c r="O1669" s="12">
        <v>7</v>
      </c>
      <c r="P1669" s="13">
        <v>498.08</v>
      </c>
      <c r="Q1669" s="12">
        <v>5</v>
      </c>
      <c r="R1669" s="13">
        <v>174.33</v>
      </c>
      <c r="S1669" s="13">
        <v>3809.06</v>
      </c>
      <c r="T1669" s="13">
        <v>2783.83</v>
      </c>
      <c r="U1669" s="13">
        <v>1025.23</v>
      </c>
      <c r="V1669" s="12" t="s">
        <v>80</v>
      </c>
      <c r="W1669" s="12" t="s">
        <v>24</v>
      </c>
      <c r="X1669" s="12" t="s">
        <v>33</v>
      </c>
      <c r="Y1669" s="12" t="s">
        <v>696</v>
      </c>
      <c r="Z1669" s="12" t="s">
        <v>27</v>
      </c>
    </row>
    <row r="1670" spans="1:26" x14ac:dyDescent="0.3">
      <c r="A1670" s="14" t="s">
        <v>1023</v>
      </c>
      <c r="B1670" s="15">
        <v>45792</v>
      </c>
      <c r="C1670" s="16" t="s">
        <v>340</v>
      </c>
      <c r="D1670" s="16" t="str">
        <f>_xlfn.XLOOKUP(Sales_Transactions!$C1670,Customer!$A$2:$A$701,Customer!$B$2:$B$701,"Missing")</f>
        <v>Manoj Prabhu</v>
      </c>
      <c r="E1670" s="38" t="str">
        <f>_xlfn.XLOOKUP(Table14[[#This Row],[Customer_ID]],Table10[Customer_ID],Table10[Membership],"Missing Membership")</f>
        <v>Bronze</v>
      </c>
      <c r="F1670" s="14" t="s">
        <v>399</v>
      </c>
      <c r="G1670" s="16" t="str">
        <f>_xlfn.XLOOKUP(Sales_Transactions!$F1670,Products!$A$2:$A$151,Products!$B$2:$B$151,"missing product")</f>
        <v>Aavin Milk 1L</v>
      </c>
      <c r="H1670" s="16" t="str">
        <f>_xlfn.XLOOKUP(Sales_Transactions!$F1670,Table9[Product_ID],Table9[Category],"Missing Catogory")</f>
        <v>Dairy</v>
      </c>
      <c r="I1670" s="16" t="s">
        <v>232</v>
      </c>
      <c r="J1670" s="16" t="str">
        <f>_xlfn.XLOOKUP(Sales_Transactions!$I1670,Store!$A$2:$A$181,Store!$B$2:$B$181,"Missing Store")</f>
        <v>FreshMart Tiruppur Circle</v>
      </c>
      <c r="K1670" s="16" t="str">
        <f>_xlfn.XLOOKUP(Sales_Transactions!$I1670,Store!$A$2:$A$181,Store!$D$2:$D$181,"East")</f>
        <v>South</v>
      </c>
      <c r="L1670" s="16" t="s">
        <v>276</v>
      </c>
      <c r="M1670" s="16" t="s">
        <v>4860</v>
      </c>
      <c r="N1670" s="16" t="str">
        <f>_xlfn.XLOOKUP(Sales_Transactions!$L1670,Table12[Employee_ID],Table12[Department],"Missing Department")</f>
        <v>Billing</v>
      </c>
      <c r="O1670" s="16">
        <v>4</v>
      </c>
      <c r="P1670" s="17">
        <v>99.93</v>
      </c>
      <c r="Q1670" s="16">
        <v>10</v>
      </c>
      <c r="R1670" s="17">
        <v>39.97</v>
      </c>
      <c r="S1670" s="17">
        <v>359.75</v>
      </c>
      <c r="T1670" s="17">
        <v>344.2</v>
      </c>
      <c r="U1670" s="17">
        <v>15.55</v>
      </c>
      <c r="V1670" s="16" t="s">
        <v>80</v>
      </c>
      <c r="W1670" s="16" t="s">
        <v>24</v>
      </c>
      <c r="X1670" s="16" t="s">
        <v>33</v>
      </c>
      <c r="Y1670" s="16" t="s">
        <v>1024</v>
      </c>
      <c r="Z1670" s="16" t="s">
        <v>49</v>
      </c>
    </row>
    <row r="1671" spans="1:26" x14ac:dyDescent="0.3">
      <c r="A1671" s="10" t="s">
        <v>1028</v>
      </c>
      <c r="B1671" s="11">
        <v>46095</v>
      </c>
      <c r="C1671" s="12" t="s">
        <v>1029</v>
      </c>
      <c r="D1671" s="12" t="str">
        <f>_xlfn.XLOOKUP(Sales_Transactions!$C1671,Customer!$A$2:$A$701,Customer!$B$2:$B$701,"Missing")</f>
        <v>Nithya Sharma</v>
      </c>
      <c r="E1671" s="39" t="str">
        <f>_xlfn.XLOOKUP(Table14[[#This Row],[Customer_ID]],Table10[Customer_ID],Table10[Membership],"Missing Membership")</f>
        <v>Gold</v>
      </c>
      <c r="F1671" s="10" t="s">
        <v>1030</v>
      </c>
      <c r="G1671" s="12" t="str">
        <f>_xlfn.XLOOKUP(Sales_Transactions!$F1671,Products!$A$2:$A$151,Products!$B$2:$B$151,"missing product")</f>
        <v>Dove Toothpaste 1L</v>
      </c>
      <c r="H1671" s="12" t="str">
        <f>_xlfn.XLOOKUP(Sales_Transactions!$F1671,Table9[Product_ID],Table9[Category],"Missing Catogory")</f>
        <v>Personal Care</v>
      </c>
      <c r="I1671" s="12" t="s">
        <v>1031</v>
      </c>
      <c r="J1671" s="12" t="str">
        <f>_xlfn.XLOOKUP(Sales_Transactions!$I1671,Store!$A$2:$A$181,Store!$B$2:$B$181,"Missing Store")</f>
        <v>FreshMart Bengaluru Enclave</v>
      </c>
      <c r="K1671" s="12" t="str">
        <f>_xlfn.XLOOKUP(Sales_Transactions!$I1671,Store!$A$2:$A$181,Store!$D$2:$D$181,"East")</f>
        <v>South</v>
      </c>
      <c r="L1671" s="12" t="s">
        <v>1032</v>
      </c>
      <c r="M1671" s="12" t="s">
        <v>6407</v>
      </c>
      <c r="N1671" s="12" t="str">
        <f>_xlfn.XLOOKUP(Sales_Transactions!$L1671,Table12[Employee_ID],Table12[Department],"Missing Department")</f>
        <v>Billing</v>
      </c>
      <c r="O1671" s="12">
        <v>8</v>
      </c>
      <c r="P1671" s="13">
        <v>309.23</v>
      </c>
      <c r="Q1671" s="12">
        <v>0</v>
      </c>
      <c r="R1671" s="13">
        <v>0</v>
      </c>
      <c r="S1671" s="13">
        <v>2844.92</v>
      </c>
      <c r="T1671" s="13">
        <v>1593.28</v>
      </c>
      <c r="U1671" s="13">
        <v>1251.6400000000001</v>
      </c>
      <c r="V1671" s="12" t="s">
        <v>80</v>
      </c>
      <c r="W1671" s="12" t="s">
        <v>24</v>
      </c>
      <c r="X1671" s="12" t="s">
        <v>25</v>
      </c>
      <c r="Y1671" s="12" t="s">
        <v>1001</v>
      </c>
      <c r="Z1671" s="12" t="s">
        <v>27</v>
      </c>
    </row>
    <row r="1672" spans="1:26" x14ac:dyDescent="0.3">
      <c r="A1672" s="14" t="s">
        <v>1037</v>
      </c>
      <c r="B1672" s="15">
        <v>46011</v>
      </c>
      <c r="C1672" s="16" t="s">
        <v>1038</v>
      </c>
      <c r="D1672" s="16" t="str">
        <f>_xlfn.XLOOKUP(Sales_Transactions!$C1672,Customer!$A$2:$A$701,Customer!$B$2:$B$701,"Missing")</f>
        <v>Eswari Nathan</v>
      </c>
      <c r="E1672" s="38" t="str">
        <f>_xlfn.XLOOKUP(Table14[[#This Row],[Customer_ID]],Table10[Customer_ID],Table10[Membership],"Missing Membership")</f>
        <v>Bronze</v>
      </c>
      <c r="F1672" s="14" t="s">
        <v>37</v>
      </c>
      <c r="G1672" s="16" t="str">
        <f>_xlfn.XLOOKUP(Sales_Transactions!$F1672,Products!$A$2:$A$151,Products!$B$2:$B$151,"missing product")</f>
        <v>Gold Winner Sunflower Oil 200g</v>
      </c>
      <c r="H1672" s="16" t="str">
        <f>_xlfn.XLOOKUP(Sales_Transactions!$F1672,Table9[Product_ID],Table9[Category],"Missing Catogory")</f>
        <v>Oil</v>
      </c>
      <c r="I1672" s="16" t="s">
        <v>790</v>
      </c>
      <c r="J1672" s="16" t="str">
        <f>_xlfn.XLOOKUP(Sales_Transactions!$I1672,Store!$A$2:$A$181,Store!$B$2:$B$181,"Missing Store")</f>
        <v>FreshMart Jaipur Junction</v>
      </c>
      <c r="K1672" s="16" t="str">
        <f>_xlfn.XLOOKUP(Sales_Transactions!$I1672,Store!$A$2:$A$181,Store!$D$2:$D$181,"East")</f>
        <v>North</v>
      </c>
      <c r="L1672" s="16" t="s">
        <v>1039</v>
      </c>
      <c r="M1672" s="16" t="s">
        <v>6147</v>
      </c>
      <c r="N1672" s="16" t="str">
        <f>_xlfn.XLOOKUP(Sales_Transactions!$L1672,Table12[Employee_ID],Table12[Department],"Missing Department")</f>
        <v>Sales</v>
      </c>
      <c r="O1672" s="16">
        <v>1</v>
      </c>
      <c r="P1672" s="17">
        <v>234.86</v>
      </c>
      <c r="Q1672" s="16">
        <v>10</v>
      </c>
      <c r="R1672" s="17">
        <v>23.49</v>
      </c>
      <c r="S1672" s="17">
        <v>243.08</v>
      </c>
      <c r="T1672" s="17">
        <v>213.23</v>
      </c>
      <c r="U1672" s="17">
        <v>29.85</v>
      </c>
      <c r="V1672" s="16" t="s">
        <v>80</v>
      </c>
      <c r="W1672" s="16" t="s">
        <v>24</v>
      </c>
      <c r="X1672" s="16" t="s">
        <v>55</v>
      </c>
      <c r="Y1672" s="16" t="s">
        <v>774</v>
      </c>
      <c r="Z1672" s="16" t="s">
        <v>27</v>
      </c>
    </row>
    <row r="1673" spans="1:26" x14ac:dyDescent="0.3">
      <c r="A1673" s="10" t="s">
        <v>1050</v>
      </c>
      <c r="B1673" s="11">
        <v>45809</v>
      </c>
      <c r="C1673" s="12" t="s">
        <v>1051</v>
      </c>
      <c r="D1673" s="12" t="str">
        <f>_xlfn.XLOOKUP(Sales_Transactions!$C1673,Customer!$A$2:$A$701,Customer!$B$2:$B$701,"Missing")</f>
        <v>Harini Sharma</v>
      </c>
      <c r="E1673" s="39" t="str">
        <f>_xlfn.XLOOKUP(Table14[[#This Row],[Customer_ID]],Table10[Customer_ID],Table10[Membership],"Missing Membership")</f>
        <v>Bronze</v>
      </c>
      <c r="F1673" s="10" t="s">
        <v>214</v>
      </c>
      <c r="G1673" s="12" t="str">
        <f>_xlfn.XLOOKUP(Sales_Transactions!$F1673,Products!$A$2:$A$151,Products!$B$2:$B$151,"missing product")</f>
        <v>Cadbury Biscuits 250ml</v>
      </c>
      <c r="H1673" s="12" t="str">
        <f>_xlfn.XLOOKUP(Sales_Transactions!$F1673,Table9[Product_ID],Table9[Category],"Missing Catogory")</f>
        <v>Snacks</v>
      </c>
      <c r="I1673" s="12" t="s">
        <v>285</v>
      </c>
      <c r="J1673" s="12" t="str">
        <f>_xlfn.XLOOKUP(Sales_Transactions!$I1673,Store!$A$2:$A$181,Store!$B$2:$B$181,"Missing Store")</f>
        <v>FreshMart Erode Colony</v>
      </c>
      <c r="K1673" s="12" t="str">
        <f>_xlfn.XLOOKUP(Sales_Transactions!$I1673,Store!$A$2:$A$181,Store!$D$2:$D$181,"East")</f>
        <v>South</v>
      </c>
      <c r="L1673" s="12" t="s">
        <v>1052</v>
      </c>
      <c r="M1673" s="12" t="s">
        <v>6150</v>
      </c>
      <c r="N1673" s="12" t="str">
        <f>_xlfn.XLOOKUP(Sales_Transactions!$L1673,Table12[Employee_ID],Table12[Department],"Missing Department")</f>
        <v>Cashier</v>
      </c>
      <c r="O1673" s="12">
        <v>1</v>
      </c>
      <c r="P1673" s="13">
        <v>147.97</v>
      </c>
      <c r="Q1673" s="12">
        <v>0</v>
      </c>
      <c r="R1673" s="13">
        <v>0</v>
      </c>
      <c r="S1673" s="13">
        <v>170.17</v>
      </c>
      <c r="T1673" s="13">
        <v>112.8</v>
      </c>
      <c r="U1673" s="13">
        <v>57.37</v>
      </c>
      <c r="V1673" s="12" t="s">
        <v>80</v>
      </c>
      <c r="W1673" s="12" t="s">
        <v>24</v>
      </c>
      <c r="X1673" s="12" t="s">
        <v>55</v>
      </c>
      <c r="Y1673" s="12" t="s">
        <v>1053</v>
      </c>
      <c r="Z1673" s="12" t="s">
        <v>27</v>
      </c>
    </row>
    <row r="1674" spans="1:26" x14ac:dyDescent="0.3">
      <c r="A1674" s="14" t="s">
        <v>1065</v>
      </c>
      <c r="B1674" s="15">
        <v>45976</v>
      </c>
      <c r="C1674" s="16" t="s">
        <v>185</v>
      </c>
      <c r="D1674" s="16" t="str">
        <f>_xlfn.XLOOKUP(Sales_Transactions!$C1674,Customer!$A$2:$A$701,Customer!$B$2:$B$701,"Missing")</f>
        <v>Ovi Devi</v>
      </c>
      <c r="E1674" s="38" t="str">
        <f>_xlfn.XLOOKUP(Table14[[#This Row],[Customer_ID]],Table10[Customer_ID],Table10[Membership],"Missing Membership")</f>
        <v>Gold</v>
      </c>
      <c r="F1674" s="14" t="s">
        <v>904</v>
      </c>
      <c r="G1674" s="16" t="str">
        <f>_xlfn.XLOOKUP(Sales_Transactions!$F1674,Products!$A$2:$A$151,Products!$B$2:$B$151,"missing product")</f>
        <v>Nestle Curd 1kg</v>
      </c>
      <c r="H1674" s="16" t="str">
        <f>_xlfn.XLOOKUP(Sales_Transactions!$F1674,Table9[Product_ID],Table9[Category],"Missing Catogory")</f>
        <v>Dairy</v>
      </c>
      <c r="I1674" s="16" t="s">
        <v>1066</v>
      </c>
      <c r="J1674" s="16" t="str">
        <f>_xlfn.XLOOKUP(Sales_Transactions!$I1674,Store!$A$2:$A$181,Store!$B$2:$B$181,"Missing Store")</f>
        <v>FreshMart Mysuru Colony</v>
      </c>
      <c r="K1674" s="16" t="str">
        <f>_xlfn.XLOOKUP(Sales_Transactions!$I1674,Store!$A$2:$A$181,Store!$D$2:$D$181,"East")</f>
        <v>South</v>
      </c>
      <c r="L1674" s="16" t="s">
        <v>1067</v>
      </c>
      <c r="M1674" s="16" t="s">
        <v>6194</v>
      </c>
      <c r="N1674" s="16" t="str">
        <f>_xlfn.XLOOKUP(Sales_Transactions!$L1674,Table12[Employee_ID],Table12[Department],"Missing Department")</f>
        <v>Sales</v>
      </c>
      <c r="O1674" s="16">
        <v>8</v>
      </c>
      <c r="P1674" s="17">
        <v>502.58</v>
      </c>
      <c r="Q1674" s="16">
        <v>5</v>
      </c>
      <c r="R1674" s="17">
        <v>201.03</v>
      </c>
      <c r="S1674" s="17">
        <v>4392.55</v>
      </c>
      <c r="T1674" s="17">
        <v>3181.52</v>
      </c>
      <c r="U1674" s="17">
        <v>1211.03</v>
      </c>
      <c r="V1674" s="16" t="s">
        <v>80</v>
      </c>
      <c r="W1674" s="16" t="s">
        <v>24</v>
      </c>
      <c r="X1674" s="16" t="s">
        <v>25</v>
      </c>
      <c r="Y1674" s="16" t="s">
        <v>539</v>
      </c>
      <c r="Z1674" s="16" t="s">
        <v>27</v>
      </c>
    </row>
    <row r="1675" spans="1:26" x14ac:dyDescent="0.3">
      <c r="A1675" s="10" t="s">
        <v>1068</v>
      </c>
      <c r="B1675" s="11">
        <v>46088</v>
      </c>
      <c r="C1675" s="12" t="s">
        <v>1069</v>
      </c>
      <c r="D1675" s="12" t="str">
        <f>_xlfn.XLOOKUP(Sales_Transactions!$C1675,Customer!$A$2:$A$701,Customer!$B$2:$B$701,"Missing")</f>
        <v>Vasanthi Chandran</v>
      </c>
      <c r="E1675" s="39" t="str">
        <f>_xlfn.XLOOKUP(Table14[[#This Row],[Customer_ID]],Table10[Customer_ID],Table10[Membership],"Missing Membership")</f>
        <v>Gold</v>
      </c>
      <c r="F1675" s="10" t="s">
        <v>119</v>
      </c>
      <c r="G1675" s="12" t="str">
        <f>_xlfn.XLOOKUP(Sales_Transactions!$F1675,Products!$A$2:$A$151,Products!$B$2:$B$151,"missing product")</f>
        <v>Coca-Cola Coffee Combo</v>
      </c>
      <c r="H1675" s="12" t="str">
        <f>_xlfn.XLOOKUP(Sales_Transactions!$F1675,Table9[Product_ID],Table9[Category],"Missing Catogory")</f>
        <v>Beverages</v>
      </c>
      <c r="I1675" s="12" t="s">
        <v>493</v>
      </c>
      <c r="J1675" s="12" t="str">
        <f>_xlfn.XLOOKUP(Sales_Transactions!$I1675,Store!$A$2:$A$181,Store!$B$2:$B$181,"Missing Store")</f>
        <v>FreshMart Patna Square</v>
      </c>
      <c r="K1675" s="12" t="str">
        <f>_xlfn.XLOOKUP(Sales_Transactions!$I1675,Store!$A$2:$A$181,Store!$D$2:$D$181,"East")</f>
        <v>East</v>
      </c>
      <c r="L1675" s="12" t="s">
        <v>494</v>
      </c>
      <c r="M1675" s="12" t="s">
        <v>6161</v>
      </c>
      <c r="N1675" s="12" t="str">
        <f>_xlfn.XLOOKUP(Sales_Transactions!$L1675,Table12[Employee_ID],Table12[Department],"Missing Department")</f>
        <v>Cashier</v>
      </c>
      <c r="O1675" s="12">
        <v>6</v>
      </c>
      <c r="P1675" s="13">
        <v>141.99</v>
      </c>
      <c r="Q1675" s="12">
        <v>0</v>
      </c>
      <c r="R1675" s="13">
        <v>0</v>
      </c>
      <c r="S1675" s="13">
        <v>979.73</v>
      </c>
      <c r="T1675" s="13">
        <v>695.46</v>
      </c>
      <c r="U1675" s="13">
        <v>284.27</v>
      </c>
      <c r="V1675" s="12" t="s">
        <v>80</v>
      </c>
      <c r="W1675" s="12" t="s">
        <v>24</v>
      </c>
      <c r="X1675" s="12" t="s">
        <v>33</v>
      </c>
      <c r="Y1675" s="12" t="s">
        <v>1070</v>
      </c>
      <c r="Z1675" s="12" t="s">
        <v>27</v>
      </c>
    </row>
    <row r="1676" spans="1:26" x14ac:dyDescent="0.3">
      <c r="A1676" s="14" t="s">
        <v>1073</v>
      </c>
      <c r="B1676" s="15">
        <v>45853</v>
      </c>
      <c r="C1676" s="16" t="s">
        <v>1074</v>
      </c>
      <c r="D1676" s="16" t="str">
        <f>_xlfn.XLOOKUP(Sales_Transactions!$C1676,Customer!$A$2:$A$701,Customer!$B$2:$B$701,"Missing")</f>
        <v>Divya Naicker</v>
      </c>
      <c r="E1676" s="38" t="str">
        <f>_xlfn.XLOOKUP(Table14[[#This Row],[Customer_ID]],Table10[Customer_ID],Table10[Membership],"Missing Membership")</f>
        <v>Silver</v>
      </c>
      <c r="F1676" s="14" t="s">
        <v>529</v>
      </c>
      <c r="G1676" s="16" t="str">
        <f>_xlfn.XLOOKUP(Sales_Transactions!$F1676,Products!$A$2:$A$151,Products!$B$2:$B$151,"missing product")</f>
        <v>Cadbury Biscuits Pack</v>
      </c>
      <c r="H1676" s="16" t="str">
        <f>_xlfn.XLOOKUP(Sales_Transactions!$F1676,Table9[Product_ID],Table9[Category],"Missing Catogory")</f>
        <v>Snacks</v>
      </c>
      <c r="I1676" s="16" t="s">
        <v>31</v>
      </c>
      <c r="J1676" s="16" t="str">
        <f>_xlfn.XLOOKUP(Sales_Transactions!$I1676,Store!$A$2:$A$181,Store!$B$2:$B$181,"Missing Store")</f>
        <v>FreshMart Salem Bypass</v>
      </c>
      <c r="K1676" s="16" t="str">
        <f>_xlfn.XLOOKUP(Sales_Transactions!$I1676,Store!$A$2:$A$181,Store!$D$2:$D$181,"East")</f>
        <v>South</v>
      </c>
      <c r="L1676" s="16" t="s">
        <v>32</v>
      </c>
      <c r="M1676" s="16" t="s">
        <v>6219</v>
      </c>
      <c r="N1676" s="16" t="str">
        <f>_xlfn.XLOOKUP(Sales_Transactions!$L1676,Table12[Employee_ID],Table12[Department],"Missing Department")</f>
        <v>Store Manager</v>
      </c>
      <c r="O1676" s="16">
        <v>3</v>
      </c>
      <c r="P1676" s="17">
        <v>125.15</v>
      </c>
      <c r="Q1676" s="16">
        <v>15</v>
      </c>
      <c r="R1676" s="17">
        <v>56.32</v>
      </c>
      <c r="S1676" s="17">
        <v>319.13</v>
      </c>
      <c r="T1676" s="17">
        <v>287.10000000000002</v>
      </c>
      <c r="U1676" s="17">
        <v>32.03</v>
      </c>
      <c r="V1676" s="16" t="s">
        <v>80</v>
      </c>
      <c r="W1676" s="16" t="s">
        <v>24</v>
      </c>
      <c r="X1676" s="16" t="s">
        <v>25</v>
      </c>
      <c r="Y1676" s="16" t="s">
        <v>1075</v>
      </c>
      <c r="Z1676" s="16" t="s">
        <v>49</v>
      </c>
    </row>
    <row r="1677" spans="1:26" x14ac:dyDescent="0.3">
      <c r="A1677" s="10" t="s">
        <v>1094</v>
      </c>
      <c r="B1677" s="11">
        <v>46018</v>
      </c>
      <c r="C1677" s="12" t="s">
        <v>1095</v>
      </c>
      <c r="D1677" s="12" t="str">
        <f>_xlfn.XLOOKUP(Sales_Transactions!$C1677,Customer!$A$2:$A$701,Customer!$B$2:$B$701,"Missing")</f>
        <v>Thenmozhi Sharma</v>
      </c>
      <c r="E1677" s="39" t="str">
        <f>_xlfn.XLOOKUP(Table14[[#This Row],[Customer_ID]],Table10[Customer_ID],Table10[Membership],"Missing Membership")</f>
        <v>Silver</v>
      </c>
      <c r="F1677" s="10" t="s">
        <v>1096</v>
      </c>
      <c r="G1677" s="12" t="str">
        <f>_xlfn.XLOOKUP(Sales_Transactions!$F1677,Products!$A$2:$A$151,Products!$B$2:$B$151,"missing product")</f>
        <v>Aachi Idli Rice Combo</v>
      </c>
      <c r="H1677" s="12" t="str">
        <f>_xlfn.XLOOKUP(Sales_Transactions!$F1677,Table9[Product_ID],Table9[Category],"Missing Catogory")</f>
        <v>Rice</v>
      </c>
      <c r="I1677" s="12" t="s">
        <v>72</v>
      </c>
      <c r="J1677" s="12" t="str">
        <f>_xlfn.XLOOKUP(Sales_Transactions!$I1677,Store!$A$2:$A$181,Store!$B$2:$B$181,"Missing Store")</f>
        <v>FreshMart Hyderabad Heights</v>
      </c>
      <c r="K1677" s="12" t="str">
        <f>_xlfn.XLOOKUP(Sales_Transactions!$I1677,Store!$A$2:$A$181,Store!$D$2:$D$181,"East")</f>
        <v>South</v>
      </c>
      <c r="L1677" s="12" t="s">
        <v>73</v>
      </c>
      <c r="M1677" s="12" t="s">
        <v>6348</v>
      </c>
      <c r="N1677" s="12" t="str">
        <f>_xlfn.XLOOKUP(Sales_Transactions!$L1677,Table12[Employee_ID],Table12[Department],"Missing Department")</f>
        <v>Store Manager</v>
      </c>
      <c r="O1677" s="12">
        <v>2</v>
      </c>
      <c r="P1677" s="13">
        <v>405.1</v>
      </c>
      <c r="Q1677" s="12">
        <v>0</v>
      </c>
      <c r="R1677" s="13">
        <v>0</v>
      </c>
      <c r="S1677" s="13">
        <v>931.73</v>
      </c>
      <c r="T1677" s="13">
        <v>696.82</v>
      </c>
      <c r="U1677" s="13">
        <v>234.91</v>
      </c>
      <c r="V1677" s="12" t="s">
        <v>80</v>
      </c>
      <c r="W1677" s="12" t="s">
        <v>24</v>
      </c>
      <c r="X1677" s="12" t="s">
        <v>25</v>
      </c>
      <c r="Y1677" s="12" t="s">
        <v>1097</v>
      </c>
      <c r="Z1677" s="12" t="s">
        <v>27</v>
      </c>
    </row>
    <row r="1678" spans="1:26" x14ac:dyDescent="0.3">
      <c r="A1678" s="14" t="s">
        <v>1108</v>
      </c>
      <c r="B1678" s="15">
        <v>45812</v>
      </c>
      <c r="C1678" s="16" t="s">
        <v>626</v>
      </c>
      <c r="D1678" s="16" t="str">
        <f>_xlfn.XLOOKUP(Sales_Transactions!$C1678,Customer!$A$2:$A$701,Customer!$B$2:$B$701,"Missing")</f>
        <v>Bharath Gupta</v>
      </c>
      <c r="E1678" s="38" t="str">
        <f>_xlfn.XLOOKUP(Table14[[#This Row],[Customer_ID]],Table10[Customer_ID],Table10[Membership],"Missing Membership")</f>
        <v>Bronze</v>
      </c>
      <c r="F1678" s="14" t="s">
        <v>425</v>
      </c>
      <c r="G1678" s="16" t="str">
        <f>_xlfn.XLOOKUP(Sales_Transactions!$F1678,Products!$A$2:$A$151,Products!$B$2:$B$151,"missing product")</f>
        <v>Organic Fresh Fresh Vegetables 200g v2</v>
      </c>
      <c r="H1678" s="16" t="str">
        <f>_xlfn.XLOOKUP(Sales_Transactions!$F1678,Table9[Product_ID],Table9[Category],"Missing Catogory")</f>
        <v>Vegetables</v>
      </c>
      <c r="I1678" s="16" t="s">
        <v>1109</v>
      </c>
      <c r="J1678" s="16" t="str">
        <f>_xlfn.XLOOKUP(Sales_Transactions!$I1678,Store!$A$2:$A$181,Store!$B$2:$B$181,"Missing Store")</f>
        <v>FreshMart Tiruppur Colony</v>
      </c>
      <c r="K1678" s="16" t="str">
        <f>_xlfn.XLOOKUP(Sales_Transactions!$I1678,Store!$A$2:$A$181,Store!$D$2:$D$181,"East")</f>
        <v>South</v>
      </c>
      <c r="L1678" s="16" t="s">
        <v>1110</v>
      </c>
      <c r="M1678" s="16" t="s">
        <v>6204</v>
      </c>
      <c r="N1678" s="16" t="str">
        <f>_xlfn.XLOOKUP(Sales_Transactions!$L1678,Table12[Employee_ID],Table12[Department],"Missing Department")</f>
        <v>Billing</v>
      </c>
      <c r="O1678" s="16">
        <v>1</v>
      </c>
      <c r="P1678" s="17">
        <v>290.45</v>
      </c>
      <c r="Q1678" s="16">
        <v>0</v>
      </c>
      <c r="R1678" s="17">
        <v>0</v>
      </c>
      <c r="S1678" s="17">
        <v>290.45</v>
      </c>
      <c r="T1678" s="17">
        <v>237.89</v>
      </c>
      <c r="U1678" s="17">
        <v>52.56</v>
      </c>
      <c r="V1678" s="16" t="s">
        <v>80</v>
      </c>
      <c r="W1678" s="16" t="s">
        <v>24</v>
      </c>
      <c r="X1678" s="16" t="s">
        <v>25</v>
      </c>
      <c r="Y1678" s="16" t="s">
        <v>535</v>
      </c>
      <c r="Z1678" s="16" t="s">
        <v>49</v>
      </c>
    </row>
    <row r="1679" spans="1:26" x14ac:dyDescent="0.3">
      <c r="A1679" s="10" t="s">
        <v>1154</v>
      </c>
      <c r="B1679" s="11">
        <v>45789</v>
      </c>
      <c r="C1679" s="12" t="s">
        <v>982</v>
      </c>
      <c r="D1679" s="12" t="str">
        <f>_xlfn.XLOOKUP(Sales_Transactions!$C1679,Customer!$A$2:$A$701,Customer!$B$2:$B$701,"Missing")</f>
        <v>Dhanya Achari</v>
      </c>
      <c r="E1679" s="39" t="str">
        <f>_xlfn.XLOOKUP(Table14[[#This Row],[Customer_ID]],Table10[Customer_ID],Table10[Membership],"Missing Membership")</f>
        <v>Silver</v>
      </c>
      <c r="F1679" s="10" t="s">
        <v>1155</v>
      </c>
      <c r="G1679" s="12" t="str">
        <f>_xlfn.XLOOKUP(Sales_Transactions!$F1679,Products!$A$2:$A$151,Products!$B$2:$B$151,"missing product")</f>
        <v>Lays Chocolates 1kg</v>
      </c>
      <c r="H1679" s="12" t="str">
        <f>_xlfn.XLOOKUP(Sales_Transactions!$F1679,Table9[Product_ID],Table9[Category],"Missing Catogory")</f>
        <v>Snacks</v>
      </c>
      <c r="I1679" s="12" t="s">
        <v>1156</v>
      </c>
      <c r="J1679" s="12" t="str">
        <f>_xlfn.XLOOKUP(Sales_Transactions!$I1679,Store!$A$2:$A$181,Store!$B$2:$B$181,"Missing Store")</f>
        <v>FreshMart Madurai Colony</v>
      </c>
      <c r="K1679" s="12" t="str">
        <f>_xlfn.XLOOKUP(Sales_Transactions!$I1679,Store!$A$2:$A$181,Store!$D$2:$D$181,"East")</f>
        <v>South</v>
      </c>
      <c r="L1679" s="12" t="s">
        <v>1157</v>
      </c>
      <c r="M1679" s="12" t="s">
        <v>6358</v>
      </c>
      <c r="N1679" s="12" t="str">
        <f>_xlfn.XLOOKUP(Sales_Transactions!$L1679,Table12[Employee_ID],Table12[Department],"Missing Department")</f>
        <v>Store Manager</v>
      </c>
      <c r="O1679" s="12">
        <v>3</v>
      </c>
      <c r="P1679" s="13">
        <v>147.72</v>
      </c>
      <c r="Q1679" s="12">
        <v>10</v>
      </c>
      <c r="R1679" s="13">
        <v>44.32</v>
      </c>
      <c r="S1679" s="13">
        <v>398.84</v>
      </c>
      <c r="T1679" s="13">
        <v>327.63</v>
      </c>
      <c r="U1679" s="13">
        <v>71.209999999999994</v>
      </c>
      <c r="V1679" s="12" t="s">
        <v>80</v>
      </c>
      <c r="W1679" s="12" t="s">
        <v>24</v>
      </c>
      <c r="X1679" s="12" t="s">
        <v>55</v>
      </c>
      <c r="Y1679" s="12" t="s">
        <v>1158</v>
      </c>
      <c r="Z1679" s="12" t="s">
        <v>49</v>
      </c>
    </row>
    <row r="1680" spans="1:26" x14ac:dyDescent="0.3">
      <c r="A1680" s="14" t="s">
        <v>1204</v>
      </c>
      <c r="B1680" s="15">
        <v>45941</v>
      </c>
      <c r="C1680" s="16" t="s">
        <v>1205</v>
      </c>
      <c r="D1680" s="16" t="str">
        <f>_xlfn.XLOOKUP(Sales_Transactions!$C1680,Customer!$A$2:$A$701,Customer!$B$2:$B$701,"Missing")</f>
        <v>Devi Raj</v>
      </c>
      <c r="E1680" s="38" t="str">
        <f>_xlfn.XLOOKUP(Table14[[#This Row],[Customer_ID]],Table10[Customer_ID],Table10[Membership],"Missing Membership")</f>
        <v>Silver</v>
      </c>
      <c r="F1680" s="14" t="s">
        <v>280</v>
      </c>
      <c r="G1680" s="16" t="str">
        <f>_xlfn.XLOOKUP(Sales_Transactions!$F1680,Products!$A$2:$A$151,Products!$B$2:$B$151,"missing product")</f>
        <v>Nescafe Coffee 500g</v>
      </c>
      <c r="H1680" s="16" t="str">
        <f>_xlfn.XLOOKUP(Sales_Transactions!$F1680,Table9[Product_ID],Table9[Category],"Missing Catogory")</f>
        <v>Beverages</v>
      </c>
      <c r="I1680" s="16" t="s">
        <v>968</v>
      </c>
      <c r="J1680" s="16" t="str">
        <f>_xlfn.XLOOKUP(Sales_Transactions!$I1680,Store!$A$2:$A$181,Store!$B$2:$B$181,"Missing Store")</f>
        <v>FreshMart Kanpur Gardens</v>
      </c>
      <c r="K1680" s="16" t="str">
        <f>_xlfn.XLOOKUP(Sales_Transactions!$I1680,Store!$A$2:$A$181,Store!$D$2:$D$181,"East")</f>
        <v>North</v>
      </c>
      <c r="L1680" s="16" t="s">
        <v>239</v>
      </c>
      <c r="M1680" s="16" t="s">
        <v>6235</v>
      </c>
      <c r="N1680" s="16" t="str">
        <f>_xlfn.XLOOKUP(Sales_Transactions!$L1680,Table12[Employee_ID],Table12[Department],"Missing Department")</f>
        <v>Sales</v>
      </c>
      <c r="O1680" s="16">
        <v>5</v>
      </c>
      <c r="P1680" s="17">
        <v>124.84</v>
      </c>
      <c r="Q1680" s="16">
        <v>0</v>
      </c>
      <c r="R1680" s="17">
        <v>0</v>
      </c>
      <c r="S1680" s="17">
        <v>717.83</v>
      </c>
      <c r="T1680" s="17">
        <v>486.75</v>
      </c>
      <c r="U1680" s="17">
        <v>231.08</v>
      </c>
      <c r="V1680" s="16" t="s">
        <v>80</v>
      </c>
      <c r="W1680" s="16" t="s">
        <v>24</v>
      </c>
      <c r="X1680" s="16" t="s">
        <v>55</v>
      </c>
      <c r="Y1680" s="16" t="s">
        <v>1206</v>
      </c>
      <c r="Z1680" s="16" t="s">
        <v>27</v>
      </c>
    </row>
    <row r="1681" spans="1:26" x14ac:dyDescent="0.3">
      <c r="A1681" s="10" t="s">
        <v>1235</v>
      </c>
      <c r="B1681" s="11">
        <v>45960</v>
      </c>
      <c r="C1681" s="12" t="s">
        <v>1236</v>
      </c>
      <c r="D1681" s="12" t="str">
        <f>_xlfn.XLOOKUP(Sales_Transactions!$C1681,Customer!$A$2:$A$701,Customer!$B$2:$B$701,"Missing")</f>
        <v>Usha Kumar</v>
      </c>
      <c r="E1681" s="39" t="str">
        <f>_xlfn.XLOOKUP(Table14[[#This Row],[Customer_ID]],Table10[Customer_ID],Table10[Membership],"Missing Membership")</f>
        <v>Bronze</v>
      </c>
      <c r="F1681" s="10" t="s">
        <v>764</v>
      </c>
      <c r="G1681" s="12" t="str">
        <f>_xlfn.XLOOKUP(Sales_Transactions!$F1681,Products!$A$2:$A$151,Products!$B$2:$B$151,"missing product")</f>
        <v>Eveready Detergent 1L</v>
      </c>
      <c r="H1681" s="12" t="str">
        <f>_xlfn.XLOOKUP(Sales_Transactions!$F1681,Table9[Product_ID],Table9[Category],"Missing Catogory")</f>
        <v>Household</v>
      </c>
      <c r="I1681" s="12" t="s">
        <v>905</v>
      </c>
      <c r="J1681" s="12" t="str">
        <f>_xlfn.XLOOKUP(Sales_Transactions!$I1681,Store!$A$2:$A$181,Store!$B$2:$B$181,"Missing Store")</f>
        <v>FreshMart Madurai Circle</v>
      </c>
      <c r="K1681" s="12" t="str">
        <f>_xlfn.XLOOKUP(Sales_Transactions!$I1681,Store!$A$2:$A$181,Store!$D$2:$D$181,"East")</f>
        <v>South</v>
      </c>
      <c r="L1681" s="12" t="s">
        <v>906</v>
      </c>
      <c r="M1681" s="12" t="s">
        <v>6179</v>
      </c>
      <c r="N1681" s="12" t="str">
        <f>_xlfn.XLOOKUP(Sales_Transactions!$L1681,Table12[Employee_ID],Table12[Department],"Missing Department")</f>
        <v>Sales</v>
      </c>
      <c r="O1681" s="12">
        <v>3</v>
      </c>
      <c r="P1681" s="13">
        <v>340.25</v>
      </c>
      <c r="Q1681" s="12">
        <v>15</v>
      </c>
      <c r="R1681" s="13">
        <v>153.11000000000001</v>
      </c>
      <c r="S1681" s="13">
        <v>867.64</v>
      </c>
      <c r="T1681" s="13">
        <v>791.55</v>
      </c>
      <c r="U1681" s="13">
        <v>76.09</v>
      </c>
      <c r="V1681" s="12" t="s">
        <v>80</v>
      </c>
      <c r="W1681" s="12" t="s">
        <v>24</v>
      </c>
      <c r="X1681" s="12" t="s">
        <v>25</v>
      </c>
      <c r="Y1681" s="12" t="s">
        <v>1237</v>
      </c>
      <c r="Z1681" s="12" t="s">
        <v>49</v>
      </c>
    </row>
    <row r="1682" spans="1:26" x14ac:dyDescent="0.3">
      <c r="A1682" s="14" t="s">
        <v>1256</v>
      </c>
      <c r="B1682" s="15">
        <v>45848</v>
      </c>
      <c r="C1682" s="16" t="s">
        <v>1257</v>
      </c>
      <c r="D1682" s="16" t="str">
        <f>_xlfn.XLOOKUP(Sales_Transactions!$C1682,Customer!$A$2:$A$701,Customer!$B$2:$B$701,"Missing")</f>
        <v>Nirmala Iyer</v>
      </c>
      <c r="E1682" s="38" t="str">
        <f>_xlfn.XLOOKUP(Table14[[#This Row],[Customer_ID]],Table10[Customer_ID],Table10[Membership],"Missing Membership")</f>
        <v>Gold</v>
      </c>
      <c r="F1682" s="14" t="s">
        <v>365</v>
      </c>
      <c r="G1682" s="16" t="str">
        <f>_xlfn.XLOOKUP(Sales_Transactions!$F1682,Products!$A$2:$A$151,Products!$B$2:$B$151,"missing product")</f>
        <v>Nestle Butter 250ml</v>
      </c>
      <c r="H1682" s="16" t="str">
        <f>_xlfn.XLOOKUP(Sales_Transactions!$F1682,Table9[Product_ID],Table9[Category],"Missing Catogory")</f>
        <v>Dairy</v>
      </c>
      <c r="I1682" s="16" t="s">
        <v>350</v>
      </c>
      <c r="J1682" s="16" t="str">
        <f>_xlfn.XLOOKUP(Sales_Transactions!$I1682,Store!$A$2:$A$181,Store!$B$2:$B$181,"Missing Store")</f>
        <v>FreshMart Tiruppur Square</v>
      </c>
      <c r="K1682" s="16" t="str">
        <f>_xlfn.XLOOKUP(Sales_Transactions!$I1682,Store!$A$2:$A$181,Store!$D$2:$D$181,"East")</f>
        <v>South</v>
      </c>
      <c r="L1682" s="16" t="s">
        <v>1258</v>
      </c>
      <c r="M1682" s="16" t="s">
        <v>6369</v>
      </c>
      <c r="N1682" s="16" t="str">
        <f>_xlfn.XLOOKUP(Sales_Transactions!$L1682,Table12[Employee_ID],Table12[Department],"Missing Department")</f>
        <v>Billing</v>
      </c>
      <c r="O1682" s="16">
        <v>5</v>
      </c>
      <c r="P1682" s="17">
        <v>491.63</v>
      </c>
      <c r="Q1682" s="16">
        <v>0</v>
      </c>
      <c r="R1682" s="17">
        <v>0</v>
      </c>
      <c r="S1682" s="17">
        <v>2458.15</v>
      </c>
      <c r="T1682" s="17">
        <v>1934.45</v>
      </c>
      <c r="U1682" s="17">
        <v>523.70000000000005</v>
      </c>
      <c r="V1682" s="16" t="s">
        <v>80</v>
      </c>
      <c r="W1682" s="16" t="s">
        <v>24</v>
      </c>
      <c r="X1682" s="16" t="s">
        <v>25</v>
      </c>
      <c r="Y1682" s="16" t="s">
        <v>1259</v>
      </c>
      <c r="Z1682" s="16" t="s">
        <v>49</v>
      </c>
    </row>
    <row r="1683" spans="1:26" x14ac:dyDescent="0.3">
      <c r="A1683" s="10" t="s">
        <v>1281</v>
      </c>
      <c r="B1683" s="11">
        <v>45943</v>
      </c>
      <c r="C1683" s="12" t="s">
        <v>993</v>
      </c>
      <c r="D1683" s="12" t="str">
        <f>_xlfn.XLOOKUP(Sales_Transactions!$C1683,Customer!$A$2:$A$701,Customer!$B$2:$B$701,"Missing")</f>
        <v>Karthik Achari</v>
      </c>
      <c r="E1683" s="39" t="str">
        <f>_xlfn.XLOOKUP(Table14[[#This Row],[Customer_ID]],Table10[Customer_ID],Table10[Membership],"Missing Membership")</f>
        <v>Gold</v>
      </c>
      <c r="F1683" s="10" t="s">
        <v>84</v>
      </c>
      <c r="G1683" s="12" t="str">
        <f>_xlfn.XLOOKUP(Sales_Transactions!$F1683,Products!$A$2:$A$151,Products!$B$2:$B$151,"missing product")</f>
        <v>Eveready Detergent Pack</v>
      </c>
      <c r="H1683" s="12" t="str">
        <f>_xlfn.XLOOKUP(Sales_Transactions!$F1683,Table9[Product_ID],Table9[Category],"Missing Catogory")</f>
        <v>Household</v>
      </c>
      <c r="I1683" s="12" t="s">
        <v>851</v>
      </c>
      <c r="J1683" s="12" t="str">
        <f>_xlfn.XLOOKUP(Sales_Transactions!$I1683,Store!$A$2:$A$181,Store!$B$2:$B$181,"Missing Store")</f>
        <v>FreshMart Erode Extension</v>
      </c>
      <c r="K1683" s="12" t="str">
        <f>_xlfn.XLOOKUP(Sales_Transactions!$I1683,Store!$A$2:$A$181,Store!$D$2:$D$181,"East")</f>
        <v>South</v>
      </c>
      <c r="L1683" s="12" t="s">
        <v>852</v>
      </c>
      <c r="M1683" s="12" t="s">
        <v>6310</v>
      </c>
      <c r="N1683" s="12" t="str">
        <f>_xlfn.XLOOKUP(Sales_Transactions!$L1683,Table12[Employee_ID],Table12[Department],"Missing Department")</f>
        <v>Operations</v>
      </c>
      <c r="O1683" s="12">
        <v>8</v>
      </c>
      <c r="P1683" s="13">
        <v>287.23</v>
      </c>
      <c r="Q1683" s="12">
        <v>20</v>
      </c>
      <c r="R1683" s="13">
        <v>459.57</v>
      </c>
      <c r="S1683" s="13">
        <v>1838.27</v>
      </c>
      <c r="T1683" s="13">
        <v>1552.48</v>
      </c>
      <c r="U1683" s="13">
        <v>285.79000000000002</v>
      </c>
      <c r="V1683" s="12" t="s">
        <v>80</v>
      </c>
      <c r="W1683" s="12" t="s">
        <v>24</v>
      </c>
      <c r="X1683" s="12" t="s">
        <v>25</v>
      </c>
      <c r="Y1683" s="12" t="s">
        <v>624</v>
      </c>
      <c r="Z1683" s="12" t="s">
        <v>49</v>
      </c>
    </row>
    <row r="1684" spans="1:26" x14ac:dyDescent="0.3">
      <c r="A1684" s="14" t="s">
        <v>1291</v>
      </c>
      <c r="B1684" s="15">
        <v>45775</v>
      </c>
      <c r="C1684" s="16" t="s">
        <v>961</v>
      </c>
      <c r="D1684" s="16" t="str">
        <f>_xlfn.XLOOKUP(Sales_Transactions!$C1684,Customer!$A$2:$A$701,Customer!$B$2:$B$701,"Missing")</f>
        <v>Banu Iyer</v>
      </c>
      <c r="E1684" s="38" t="str">
        <f>_xlfn.XLOOKUP(Table14[[#This Row],[Customer_ID]],Table10[Customer_ID],Table10[Membership],"Missing Membership")</f>
        <v>Silver</v>
      </c>
      <c r="F1684" s="14" t="s">
        <v>253</v>
      </c>
      <c r="G1684" s="16" t="str">
        <f>_xlfn.XLOOKUP(Sales_Transactions!$F1684,Products!$A$2:$A$151,Products!$B$2:$B$151,"missing product")</f>
        <v>Gold Winner Coconut Oil 2kg v2</v>
      </c>
      <c r="H1684" s="16" t="str">
        <f>_xlfn.XLOOKUP(Sales_Transactions!$F1684,Table9[Product_ID],Table9[Category],"Missing Catogory")</f>
        <v>Oil</v>
      </c>
      <c r="I1684" s="16" t="s">
        <v>1063</v>
      </c>
      <c r="J1684" s="16" t="str">
        <f>_xlfn.XLOOKUP(Sales_Transactions!$I1684,Store!$A$2:$A$181,Store!$B$2:$B$181,"Missing Store")</f>
        <v>FreshMart Salem Complex</v>
      </c>
      <c r="K1684" s="16" t="str">
        <f>_xlfn.XLOOKUP(Sales_Transactions!$I1684,Store!$A$2:$A$181,Store!$D$2:$D$181,"East")</f>
        <v>South</v>
      </c>
      <c r="L1684" s="16" t="s">
        <v>1064</v>
      </c>
      <c r="M1684" s="16" t="s">
        <v>6322</v>
      </c>
      <c r="N1684" s="16" t="str">
        <f>_xlfn.XLOOKUP(Sales_Transactions!$L1684,Table12[Employee_ID],Table12[Department],"Missing Department")</f>
        <v>Sales</v>
      </c>
      <c r="O1684" s="16">
        <v>1</v>
      </c>
      <c r="P1684" s="17">
        <v>219.39</v>
      </c>
      <c r="Q1684" s="16">
        <v>0</v>
      </c>
      <c r="R1684" s="17">
        <v>0</v>
      </c>
      <c r="S1684" s="17">
        <v>219.39</v>
      </c>
      <c r="T1684" s="17">
        <v>195.44</v>
      </c>
      <c r="U1684" s="17">
        <v>23.95</v>
      </c>
      <c r="V1684" s="16" t="s">
        <v>80</v>
      </c>
      <c r="W1684" s="16" t="s">
        <v>24</v>
      </c>
      <c r="X1684" s="16" t="s">
        <v>25</v>
      </c>
      <c r="Y1684" s="16" t="s">
        <v>1292</v>
      </c>
      <c r="Z1684" s="16" t="s">
        <v>49</v>
      </c>
    </row>
    <row r="1685" spans="1:26" x14ac:dyDescent="0.3">
      <c r="A1685" s="10" t="s">
        <v>1310</v>
      </c>
      <c r="B1685" s="11">
        <v>46103</v>
      </c>
      <c r="C1685" s="12" t="s">
        <v>1311</v>
      </c>
      <c r="D1685" s="12" t="str">
        <f>_xlfn.XLOOKUP(Sales_Transactions!$C1685,Customer!$A$2:$A$701,Customer!$B$2:$B$701,"Missing")</f>
        <v>Deepa Devi</v>
      </c>
      <c r="E1685" s="39" t="str">
        <f>_xlfn.XLOOKUP(Table14[[#This Row],[Customer_ID]],Table10[Customer_ID],Table10[Membership],"Missing Membership")</f>
        <v>Bronze</v>
      </c>
      <c r="F1685" s="10" t="s">
        <v>904</v>
      </c>
      <c r="G1685" s="12" t="str">
        <f>_xlfn.XLOOKUP(Sales_Transactions!$F1685,Products!$A$2:$A$151,Products!$B$2:$B$151,"missing product")</f>
        <v>Nestle Curd 1kg</v>
      </c>
      <c r="H1685" s="12" t="str">
        <f>_xlfn.XLOOKUP(Sales_Transactions!$F1685,Table9[Product_ID],Table9[Category],"Missing Catogory")</f>
        <v>Dairy</v>
      </c>
      <c r="I1685" s="12" t="s">
        <v>770</v>
      </c>
      <c r="J1685" s="12" t="str">
        <f>_xlfn.XLOOKUP(Sales_Transactions!$I1685,Store!$A$2:$A$181,Store!$B$2:$B$181,"Missing Store")</f>
        <v>FreshMart Tiruppur Bypass</v>
      </c>
      <c r="K1685" s="12" t="str">
        <f>_xlfn.XLOOKUP(Sales_Transactions!$I1685,Store!$A$2:$A$181,Store!$D$2:$D$181,"East")</f>
        <v>South</v>
      </c>
      <c r="L1685" s="12" t="s">
        <v>1312</v>
      </c>
      <c r="M1685" s="12" t="s">
        <v>6249</v>
      </c>
      <c r="N1685" s="12" t="str">
        <f>_xlfn.XLOOKUP(Sales_Transactions!$L1685,Table12[Employee_ID],Table12[Department],"Missing Department")</f>
        <v>Operations</v>
      </c>
      <c r="O1685" s="12">
        <v>4</v>
      </c>
      <c r="P1685" s="13">
        <v>464.41</v>
      </c>
      <c r="Q1685" s="12">
        <v>0</v>
      </c>
      <c r="R1685" s="13">
        <v>0</v>
      </c>
      <c r="S1685" s="13">
        <v>2136.29</v>
      </c>
      <c r="T1685" s="13">
        <v>1590.76</v>
      </c>
      <c r="U1685" s="13">
        <v>545.53</v>
      </c>
      <c r="V1685" s="12" t="s">
        <v>80</v>
      </c>
      <c r="W1685" s="12" t="s">
        <v>24</v>
      </c>
      <c r="X1685" s="12" t="s">
        <v>25</v>
      </c>
      <c r="Y1685" s="12" t="s">
        <v>1313</v>
      </c>
      <c r="Z1685" s="12" t="s">
        <v>27</v>
      </c>
    </row>
    <row r="1686" spans="1:26" x14ac:dyDescent="0.3">
      <c r="A1686" s="14" t="s">
        <v>1340</v>
      </c>
      <c r="B1686" s="15">
        <v>45983</v>
      </c>
      <c r="C1686" s="16" t="s">
        <v>1341</v>
      </c>
      <c r="D1686" s="16" t="str">
        <f>_xlfn.XLOOKUP(Sales_Transactions!$C1686,Customer!$A$2:$A$701,Customer!$B$2:$B$701,"Missing")</f>
        <v>Ishwarya Krishnan</v>
      </c>
      <c r="E1686" s="38" t="str">
        <f>_xlfn.XLOOKUP(Table14[[#This Row],[Customer_ID]],Table10[Customer_ID],Table10[Membership],"Missing Membership")</f>
        <v>Silver</v>
      </c>
      <c r="F1686" s="14" t="s">
        <v>264</v>
      </c>
      <c r="G1686" s="16" t="str">
        <f>_xlfn.XLOOKUP(Sales_Transactions!$F1686,Products!$A$2:$A$151,Products!$B$2:$B$151,"missing product")</f>
        <v>Nescafe Soft Drinks Pack</v>
      </c>
      <c r="H1686" s="16" t="str">
        <f>_xlfn.XLOOKUP(Sales_Transactions!$F1686,Table9[Product_ID],Table9[Category],"Missing Catogory")</f>
        <v>Beverages</v>
      </c>
      <c r="I1686" s="16" t="s">
        <v>1342</v>
      </c>
      <c r="J1686" s="16" t="str">
        <f>_xlfn.XLOOKUP(Sales_Transactions!$I1686,Store!$A$2:$A$181,Store!$B$2:$B$181,"Missing Store")</f>
        <v>FreshMart Ahmedabad Junction</v>
      </c>
      <c r="K1686" s="16" t="str">
        <f>_xlfn.XLOOKUP(Sales_Transactions!$I1686,Store!$A$2:$A$181,Store!$D$2:$D$181,"East")</f>
        <v>West</v>
      </c>
      <c r="L1686" s="16" t="s">
        <v>1343</v>
      </c>
      <c r="M1686" s="16" t="s">
        <v>6196</v>
      </c>
      <c r="N1686" s="16" t="str">
        <f>_xlfn.XLOOKUP(Sales_Transactions!$L1686,Table12[Employee_ID],Table12[Department],"Missing Department")</f>
        <v>Cashier</v>
      </c>
      <c r="O1686" s="16">
        <v>4</v>
      </c>
      <c r="P1686" s="17">
        <v>383.51</v>
      </c>
      <c r="Q1686" s="16">
        <v>0</v>
      </c>
      <c r="R1686" s="17">
        <v>0</v>
      </c>
      <c r="S1686" s="17">
        <v>1764.15</v>
      </c>
      <c r="T1686" s="17">
        <v>1143.5999999999999</v>
      </c>
      <c r="U1686" s="17">
        <v>620.54999999999995</v>
      </c>
      <c r="V1686" s="16" t="s">
        <v>80</v>
      </c>
      <c r="W1686" s="16" t="s">
        <v>345</v>
      </c>
      <c r="X1686" s="16" t="s">
        <v>25</v>
      </c>
      <c r="Y1686" s="16" t="s">
        <v>1344</v>
      </c>
      <c r="Z1686" s="16" t="s">
        <v>27</v>
      </c>
    </row>
    <row r="1687" spans="1:26" x14ac:dyDescent="0.3">
      <c r="A1687" s="10" t="s">
        <v>1347</v>
      </c>
      <c r="B1687" s="11">
        <v>46019</v>
      </c>
      <c r="C1687" s="12" t="s">
        <v>1348</v>
      </c>
      <c r="D1687" s="12" t="str">
        <f>_xlfn.XLOOKUP(Sales_Transactions!$C1687,Customer!$A$2:$A$701,Customer!$B$2:$B$701,"Missing")</f>
        <v>Padma Naicker</v>
      </c>
      <c r="E1687" s="39" t="str">
        <f>_xlfn.XLOOKUP(Table14[[#This Row],[Customer_ID]],Table10[Customer_ID],Table10[Membership],"Missing Membership")</f>
        <v>Silver</v>
      </c>
      <c r="F1687" s="10" t="s">
        <v>855</v>
      </c>
      <c r="G1687" s="12" t="str">
        <f>_xlfn.XLOOKUP(Sales_Transactions!$F1687,Products!$A$2:$A$151,Products!$B$2:$B$151,"missing product")</f>
        <v>Vim Kitchenware 1kg</v>
      </c>
      <c r="H1687" s="12" t="str">
        <f>_xlfn.XLOOKUP(Sales_Transactions!$F1687,Table9[Product_ID],Table9[Category],"Missing Catogory")</f>
        <v>Household</v>
      </c>
      <c r="I1687" s="12" t="s">
        <v>309</v>
      </c>
      <c r="J1687" s="12" t="str">
        <f>_xlfn.XLOOKUP(Sales_Transactions!$I1687,Store!$A$2:$A$181,Store!$B$2:$B$181,"Missing Store")</f>
        <v>FreshMart Madurai Gardens</v>
      </c>
      <c r="K1687" s="12" t="str">
        <f>_xlfn.XLOOKUP(Sales_Transactions!$I1687,Store!$A$2:$A$181,Store!$D$2:$D$181,"East")</f>
        <v>South</v>
      </c>
      <c r="L1687" s="12" t="s">
        <v>1349</v>
      </c>
      <c r="M1687" s="12" t="s">
        <v>6389</v>
      </c>
      <c r="N1687" s="12" t="str">
        <f>_xlfn.XLOOKUP(Sales_Transactions!$L1687,Table12[Employee_ID],Table12[Department],"Missing Department")</f>
        <v>Billing</v>
      </c>
      <c r="O1687" s="12">
        <v>1</v>
      </c>
      <c r="P1687" s="13">
        <v>275.70999999999998</v>
      </c>
      <c r="Q1687" s="12">
        <v>10</v>
      </c>
      <c r="R1687" s="13">
        <v>27.57</v>
      </c>
      <c r="S1687" s="13">
        <v>285.36</v>
      </c>
      <c r="T1687" s="13">
        <v>206.3</v>
      </c>
      <c r="U1687" s="13">
        <v>79.06</v>
      </c>
      <c r="V1687" s="12" t="s">
        <v>80</v>
      </c>
      <c r="W1687" s="12" t="s">
        <v>24</v>
      </c>
      <c r="X1687" s="12" t="s">
        <v>25</v>
      </c>
      <c r="Y1687" s="12" t="s">
        <v>1350</v>
      </c>
      <c r="Z1687" s="12" t="s">
        <v>27</v>
      </c>
    </row>
    <row r="1688" spans="1:26" x14ac:dyDescent="0.3">
      <c r="A1688" s="14" t="s">
        <v>1382</v>
      </c>
      <c r="B1688" s="15">
        <v>45993</v>
      </c>
      <c r="C1688" s="16" t="s">
        <v>1383</v>
      </c>
      <c r="D1688" s="16" t="str">
        <f>_xlfn.XLOOKUP(Sales_Transactions!$C1688,Customer!$A$2:$A$701,Customer!$B$2:$B$701,"Missing")</f>
        <v>Balamurugan Sharma</v>
      </c>
      <c r="E1688" s="38" t="str">
        <f>_xlfn.XLOOKUP(Table14[[#This Row],[Customer_ID]],Table10[Customer_ID],Table10[Membership],"Missing Membership")</f>
        <v>Gold</v>
      </c>
      <c r="F1688" s="14" t="s">
        <v>646</v>
      </c>
      <c r="G1688" s="16" t="str">
        <f>_xlfn.XLOOKUP(Sales_Transactions!$F1688,Products!$A$2:$A$151,Products!$B$2:$B$151,"missing product")</f>
        <v>Aachi Whole Spices 200g v2</v>
      </c>
      <c r="H1688" s="16" t="str">
        <f>_xlfn.XLOOKUP(Sales_Transactions!$F1688,Table9[Product_ID],Table9[Category],"Missing Catogory")</f>
        <v>Masala</v>
      </c>
      <c r="I1688" s="16" t="s">
        <v>1384</v>
      </c>
      <c r="J1688" s="16" t="str">
        <f>_xlfn.XLOOKUP(Sales_Transactions!$I1688,Store!$A$2:$A$181,Store!$B$2:$B$181,"Missing Store")</f>
        <v>FreshMart Guwahati Colony</v>
      </c>
      <c r="K1688" s="16" t="str">
        <f>_xlfn.XLOOKUP(Sales_Transactions!$I1688,Store!$A$2:$A$181,Store!$D$2:$D$181,"East")</f>
        <v>East</v>
      </c>
      <c r="L1688" s="16" t="s">
        <v>1385</v>
      </c>
      <c r="M1688" s="16" t="s">
        <v>6206</v>
      </c>
      <c r="N1688" s="16" t="str">
        <f>_xlfn.XLOOKUP(Sales_Transactions!$L1688,Table12[Employee_ID],Table12[Department],"Missing Department")</f>
        <v>HR</v>
      </c>
      <c r="O1688" s="16">
        <v>3</v>
      </c>
      <c r="P1688" s="17">
        <v>139.19</v>
      </c>
      <c r="Q1688" s="16">
        <v>20</v>
      </c>
      <c r="R1688" s="17">
        <v>83.51</v>
      </c>
      <c r="S1688" s="17">
        <v>334.06</v>
      </c>
      <c r="T1688" s="17">
        <v>273.54000000000002</v>
      </c>
      <c r="U1688" s="17">
        <v>60.52</v>
      </c>
      <c r="V1688" s="16" t="s">
        <v>80</v>
      </c>
      <c r="W1688" s="16" t="s">
        <v>345</v>
      </c>
      <c r="X1688" s="16" t="s">
        <v>25</v>
      </c>
      <c r="Y1688" s="16" t="s">
        <v>1386</v>
      </c>
      <c r="Z1688" s="16" t="s">
        <v>49</v>
      </c>
    </row>
    <row r="1689" spans="1:26" x14ac:dyDescent="0.3">
      <c r="A1689" s="10" t="s">
        <v>1420</v>
      </c>
      <c r="B1689" s="11">
        <v>45801</v>
      </c>
      <c r="C1689" s="12" t="s">
        <v>1421</v>
      </c>
      <c r="D1689" s="12" t="str">
        <f>_xlfn.XLOOKUP(Sales_Transactions!$C1689,Customer!$A$2:$A$701,Customer!$B$2:$B$701,"Missing")</f>
        <v>Ilango Murugan</v>
      </c>
      <c r="E1689" s="39" t="str">
        <f>_xlfn.XLOOKUP(Table14[[#This Row],[Customer_ID]],Table10[Customer_ID],Table10[Membership],"Missing Membership")</f>
        <v>Bronze</v>
      </c>
      <c r="F1689" s="10" t="s">
        <v>1193</v>
      </c>
      <c r="G1689" s="12" t="str">
        <f>_xlfn.XLOOKUP(Sales_Transactions!$F1689,Products!$A$2:$A$151,Products!$B$2:$B$151,"missing product")</f>
        <v>Idhayam Groundnut Oil 2kg</v>
      </c>
      <c r="H1689" s="12" t="str">
        <f>_xlfn.XLOOKUP(Sales_Transactions!$F1689,Table9[Product_ID],Table9[Category],"Missing Catogory")</f>
        <v>Oil</v>
      </c>
      <c r="I1689" s="12" t="s">
        <v>459</v>
      </c>
      <c r="J1689" s="12" t="str">
        <f>_xlfn.XLOOKUP(Sales_Transactions!$I1689,Store!$A$2:$A$181,Store!$B$2:$B$181,"Missing Store")</f>
        <v>FreshMart Erode Plaza</v>
      </c>
      <c r="K1689" s="12" t="str">
        <f>_xlfn.XLOOKUP(Sales_Transactions!$I1689,Store!$A$2:$A$181,Store!$D$2:$D$181,"East")</f>
        <v>South</v>
      </c>
      <c r="L1689" s="12" t="s">
        <v>1422</v>
      </c>
      <c r="M1689" s="12" t="s">
        <v>6160</v>
      </c>
      <c r="N1689" s="12" t="str">
        <f>_xlfn.XLOOKUP(Sales_Transactions!$L1689,Table12[Employee_ID],Table12[Department],"Missing Department")</f>
        <v>Sales</v>
      </c>
      <c r="O1689" s="12">
        <v>3</v>
      </c>
      <c r="P1689" s="13">
        <v>109.69</v>
      </c>
      <c r="Q1689" s="12">
        <v>0</v>
      </c>
      <c r="R1689" s="13">
        <v>0</v>
      </c>
      <c r="S1689" s="13">
        <v>378.43</v>
      </c>
      <c r="T1689" s="13">
        <v>278.88</v>
      </c>
      <c r="U1689" s="13">
        <v>99.55</v>
      </c>
      <c r="V1689" s="12" t="s">
        <v>80</v>
      </c>
      <c r="W1689" s="12" t="s">
        <v>24</v>
      </c>
      <c r="X1689" s="12" t="s">
        <v>25</v>
      </c>
      <c r="Y1689" s="12" t="s">
        <v>1053</v>
      </c>
      <c r="Z1689" s="12" t="s">
        <v>27</v>
      </c>
    </row>
    <row r="1690" spans="1:26" x14ac:dyDescent="0.3">
      <c r="A1690" s="14" t="s">
        <v>1426</v>
      </c>
      <c r="B1690" s="15">
        <v>45827</v>
      </c>
      <c r="C1690" s="16" t="s">
        <v>734</v>
      </c>
      <c r="D1690" s="16" t="str">
        <f>_xlfn.XLOOKUP(Sales_Transactions!$C1690,Customer!$A$2:$A$701,Customer!$B$2:$B$701,"Missing")</f>
        <v>Eswari Sharma</v>
      </c>
      <c r="E1690" s="38" t="str">
        <f>_xlfn.XLOOKUP(Table14[[#This Row],[Customer_ID]],Table10[Customer_ID],Table10[Membership],"Missing Membership")</f>
        <v>Silver</v>
      </c>
      <c r="F1690" s="14" t="s">
        <v>870</v>
      </c>
      <c r="G1690" s="16" t="str">
        <f>_xlfn.XLOOKUP(Sales_Transactions!$F1690,Products!$A$2:$A$151,Products!$B$2:$B$151,"missing product")</f>
        <v>Lizol Toilet Cleaner 200g v2</v>
      </c>
      <c r="H1690" s="16" t="str">
        <f>_xlfn.XLOOKUP(Sales_Transactions!$F1690,Table9[Product_ID],Table9[Category],"Missing Catogory")</f>
        <v>Cleaning</v>
      </c>
      <c r="I1690" s="16" t="s">
        <v>518</v>
      </c>
      <c r="J1690" s="16" t="str">
        <f>_xlfn.XLOOKUP(Sales_Transactions!$I1690,Store!$A$2:$A$181,Store!$B$2:$B$181,"Missing Store")</f>
        <v>FreshMart Nagpur Central</v>
      </c>
      <c r="K1690" s="16" t="str">
        <f>_xlfn.XLOOKUP(Sales_Transactions!$I1690,Store!$A$2:$A$181,Store!$D$2:$D$181,"East")</f>
        <v>West</v>
      </c>
      <c r="L1690" s="16" t="s">
        <v>519</v>
      </c>
      <c r="M1690" s="16" t="s">
        <v>5333</v>
      </c>
      <c r="N1690" s="16" t="str">
        <f>_xlfn.XLOOKUP(Sales_Transactions!$L1690,Table12[Employee_ID],Table12[Department],"Missing Department")</f>
        <v>Sales</v>
      </c>
      <c r="O1690" s="16">
        <v>3</v>
      </c>
      <c r="P1690" s="17">
        <v>214.04</v>
      </c>
      <c r="Q1690" s="16">
        <v>20</v>
      </c>
      <c r="R1690" s="17">
        <v>128.41999999999999</v>
      </c>
      <c r="S1690" s="17">
        <v>513.70000000000005</v>
      </c>
      <c r="T1690" s="17">
        <v>474.18</v>
      </c>
      <c r="U1690" s="17">
        <v>39.520000000000003</v>
      </c>
      <c r="V1690" s="16" t="s">
        <v>80</v>
      </c>
      <c r="W1690" s="16" t="s">
        <v>24</v>
      </c>
      <c r="X1690" s="16" t="s">
        <v>25</v>
      </c>
      <c r="Y1690" s="16" t="s">
        <v>1427</v>
      </c>
      <c r="Z1690" s="16" t="s">
        <v>49</v>
      </c>
    </row>
    <row r="1691" spans="1:26" x14ac:dyDescent="0.3">
      <c r="A1691" s="10" t="s">
        <v>1432</v>
      </c>
      <c r="B1691" s="11">
        <v>46019</v>
      </c>
      <c r="C1691" s="12" t="s">
        <v>1299</v>
      </c>
      <c r="D1691" s="12" t="str">
        <f>_xlfn.XLOOKUP(Sales_Transactions!$C1691,Customer!$A$2:$A$701,Customer!$B$2:$B$701,"Missing")</f>
        <v>Karthik Pillai</v>
      </c>
      <c r="E1691" s="39" t="str">
        <f>_xlfn.XLOOKUP(Table14[[#This Row],[Customer_ID]],Table10[Customer_ID],Table10[Membership],"Missing Membership")</f>
        <v>Silver</v>
      </c>
      <c r="F1691" s="10" t="s">
        <v>247</v>
      </c>
      <c r="G1691" s="12" t="str">
        <f>_xlfn.XLOOKUP(Sales_Transactions!$F1691,Products!$A$2:$A$151,Products!$B$2:$B$151,"missing product")</f>
        <v>Fortune Coconut Oil 500g</v>
      </c>
      <c r="H1691" s="12" t="str">
        <f>_xlfn.XLOOKUP(Sales_Transactions!$F1691,Table9[Product_ID],Table9[Category],"Missing Catogory")</f>
        <v>Oil</v>
      </c>
      <c r="I1691" s="12" t="s">
        <v>187</v>
      </c>
      <c r="J1691" s="12" t="str">
        <f>_xlfn.XLOOKUP(Sales_Transactions!$I1691,Store!$A$2:$A$181,Store!$B$2:$B$181,"Missing Store")</f>
        <v>FreshMart Bengaluru Circle</v>
      </c>
      <c r="K1691" s="12" t="str">
        <f>_xlfn.XLOOKUP(Sales_Transactions!$I1691,Store!$A$2:$A$181,Store!$D$2:$D$181,"East")</f>
        <v>South</v>
      </c>
      <c r="L1691" s="12" t="s">
        <v>188</v>
      </c>
      <c r="M1691" s="12" t="s">
        <v>6338</v>
      </c>
      <c r="N1691" s="12" t="str">
        <f>_xlfn.XLOOKUP(Sales_Transactions!$L1691,Table12[Employee_ID],Table12[Department],"Missing Department")</f>
        <v>Cashier</v>
      </c>
      <c r="O1691" s="12">
        <v>5</v>
      </c>
      <c r="P1691" s="13">
        <v>317.72000000000003</v>
      </c>
      <c r="Q1691" s="12">
        <v>20</v>
      </c>
      <c r="R1691" s="13">
        <v>317.72000000000003</v>
      </c>
      <c r="S1691" s="13">
        <v>1461.51</v>
      </c>
      <c r="T1691" s="13">
        <v>1357.65</v>
      </c>
      <c r="U1691" s="13">
        <v>103.86</v>
      </c>
      <c r="V1691" s="12" t="s">
        <v>80</v>
      </c>
      <c r="W1691" s="12" t="s">
        <v>345</v>
      </c>
      <c r="X1691" s="12" t="s">
        <v>55</v>
      </c>
      <c r="Y1691" s="12" t="s">
        <v>1011</v>
      </c>
      <c r="Z1691" s="12" t="s">
        <v>27</v>
      </c>
    </row>
    <row r="1692" spans="1:26" x14ac:dyDescent="0.3">
      <c r="A1692" s="14" t="s">
        <v>1439</v>
      </c>
      <c r="B1692" s="15">
        <v>45951</v>
      </c>
      <c r="C1692" s="16" t="s">
        <v>1440</v>
      </c>
      <c r="D1692" s="16" t="str">
        <f>_xlfn.XLOOKUP(Sales_Transactions!$C1692,Customer!$A$2:$A$701,Customer!$B$2:$B$701,"Missing")</f>
        <v>Pandi Naidu</v>
      </c>
      <c r="E1692" s="38" t="str">
        <f>_xlfn.XLOOKUP(Table14[[#This Row],[Customer_ID]],Table10[Customer_ID],Table10[Membership],"Missing Membership")</f>
        <v xml:space="preserve"> Gold</v>
      </c>
      <c r="F1692" s="14" t="s">
        <v>65</v>
      </c>
      <c r="G1692" s="16" t="str">
        <f>_xlfn.XLOOKUP(Sales_Transactions!$F1692,Products!$A$2:$A$151,Products!$B$2:$B$151,"missing product")</f>
        <v>Nescafe Tea Combo</v>
      </c>
      <c r="H1692" s="16" t="str">
        <f>_xlfn.XLOOKUP(Sales_Transactions!$F1692,Table9[Product_ID],Table9[Category],"Missing Catogory")</f>
        <v>Beverages</v>
      </c>
      <c r="I1692" s="16" t="s">
        <v>153</v>
      </c>
      <c r="J1692" s="16" t="str">
        <f>_xlfn.XLOOKUP(Sales_Transactions!$I1692,Store!$A$2:$A$181,Store!$B$2:$B$181,"Missing Store")</f>
        <v>FreshMart Mysuru Circle</v>
      </c>
      <c r="K1692" s="16" t="str">
        <f>_xlfn.XLOOKUP(Sales_Transactions!$I1692,Store!$A$2:$A$181,Store!$D$2:$D$181,"East")</f>
        <v>South</v>
      </c>
      <c r="L1692" s="16" t="s">
        <v>182</v>
      </c>
      <c r="M1692" s="16" t="s">
        <v>6270</v>
      </c>
      <c r="N1692" s="16" t="str">
        <f>_xlfn.XLOOKUP(Sales_Transactions!$L1692,Table12[Employee_ID],Table12[Department],"Missing Department")</f>
        <v>Cashier</v>
      </c>
      <c r="O1692" s="16">
        <v>6</v>
      </c>
      <c r="P1692" s="17">
        <v>191.09</v>
      </c>
      <c r="Q1692" s="16">
        <v>0</v>
      </c>
      <c r="R1692" s="17">
        <v>0</v>
      </c>
      <c r="S1692" s="17">
        <v>1146.54</v>
      </c>
      <c r="T1692" s="17">
        <v>852</v>
      </c>
      <c r="U1692" s="17">
        <v>294.54000000000002</v>
      </c>
      <c r="V1692" s="16" t="s">
        <v>80</v>
      </c>
      <c r="W1692" s="16" t="s">
        <v>24</v>
      </c>
      <c r="X1692" s="16" t="s">
        <v>25</v>
      </c>
      <c r="Y1692" s="16" t="s">
        <v>1300</v>
      </c>
      <c r="Z1692" s="16" t="s">
        <v>49</v>
      </c>
    </row>
    <row r="1693" spans="1:26" x14ac:dyDescent="0.3">
      <c r="A1693" s="10" t="s">
        <v>1476</v>
      </c>
      <c r="B1693" s="11">
        <v>45929</v>
      </c>
      <c r="C1693" s="12" t="s">
        <v>921</v>
      </c>
      <c r="D1693" s="12" t="str">
        <f>_xlfn.XLOOKUP(Sales_Transactions!$C1693,Customer!$A$2:$A$701,Customer!$B$2:$B$701,"Missing")</f>
        <v>Ovi Achari</v>
      </c>
      <c r="E1693" s="39" t="str">
        <f>_xlfn.XLOOKUP(Table14[[#This Row],[Customer_ID]],Table10[Customer_ID],Table10[Membership],"Missing Membership")</f>
        <v>Silver</v>
      </c>
      <c r="F1693" s="10" t="s">
        <v>89</v>
      </c>
      <c r="G1693" s="12" t="str">
        <f>_xlfn.XLOOKUP(Sales_Transactions!$F1693,Products!$A$2:$A$151,Products!$B$2:$B$151,"missing product")</f>
        <v>Milky Mist Butter Pack</v>
      </c>
      <c r="H1693" s="12" t="str">
        <f>_xlfn.XLOOKUP(Sales_Transactions!$F1693,Table9[Product_ID],Table9[Category],"Missing Catogory")</f>
        <v>Dairy</v>
      </c>
      <c r="I1693" s="12" t="s">
        <v>1477</v>
      </c>
      <c r="J1693" s="12" t="str">
        <f>_xlfn.XLOOKUP(Sales_Transactions!$I1693,Store!$A$2:$A$181,Store!$B$2:$B$181,"Missing Store")</f>
        <v>FreshMart Bhubaneswar Complex</v>
      </c>
      <c r="K1693" s="12" t="str">
        <f>_xlfn.XLOOKUP(Sales_Transactions!$I1693,Store!$A$2:$A$181,Store!$D$2:$D$181,"East")</f>
        <v>East</v>
      </c>
      <c r="L1693" s="12" t="s">
        <v>1113</v>
      </c>
      <c r="M1693" s="12" t="s">
        <v>6378</v>
      </c>
      <c r="N1693" s="12" t="str">
        <f>_xlfn.XLOOKUP(Sales_Transactions!$L1693,Table12[Employee_ID],Table12[Department],"Missing Department")</f>
        <v>Cashier</v>
      </c>
      <c r="O1693" s="12">
        <v>4</v>
      </c>
      <c r="P1693" s="13">
        <v>38.659999999999997</v>
      </c>
      <c r="Q1693" s="12">
        <v>5</v>
      </c>
      <c r="R1693" s="13">
        <v>7.73</v>
      </c>
      <c r="S1693" s="13">
        <v>146.91</v>
      </c>
      <c r="T1693" s="13">
        <v>129.6</v>
      </c>
      <c r="U1693" s="13">
        <v>17.309999999999999</v>
      </c>
      <c r="V1693" s="12" t="s">
        <v>80</v>
      </c>
      <c r="W1693" s="12" t="s">
        <v>24</v>
      </c>
      <c r="X1693" s="12" t="s">
        <v>25</v>
      </c>
      <c r="Y1693" s="12" t="s">
        <v>1297</v>
      </c>
      <c r="Z1693" s="12" t="s">
        <v>49</v>
      </c>
    </row>
    <row r="1694" spans="1:26" x14ac:dyDescent="0.3">
      <c r="A1694" s="14" t="s">
        <v>1480</v>
      </c>
      <c r="B1694" s="15">
        <v>45942</v>
      </c>
      <c r="C1694" s="16" t="s">
        <v>1481</v>
      </c>
      <c r="D1694" s="16" t="str">
        <f>_xlfn.XLOOKUP(Sales_Transactions!$C1694,Customer!$A$2:$A$701,Customer!$B$2:$B$701,"Missing")</f>
        <v>Naveen Venkataraman</v>
      </c>
      <c r="E1694" s="38" t="str">
        <f>_xlfn.XLOOKUP(Table14[[#This Row],[Customer_ID]],Table10[Customer_ID],Table10[Membership],"Missing Membership")</f>
        <v>Bronze</v>
      </c>
      <c r="F1694" s="14" t="s">
        <v>264</v>
      </c>
      <c r="G1694" s="16" t="str">
        <f>_xlfn.XLOOKUP(Sales_Transactions!$F1694,Products!$A$2:$A$151,Products!$B$2:$B$151,"missing product")</f>
        <v>Nescafe Soft Drinks Pack</v>
      </c>
      <c r="H1694" s="16" t="str">
        <f>_xlfn.XLOOKUP(Sales_Transactions!$F1694,Table9[Product_ID],Table9[Category],"Missing Catogory")</f>
        <v>Beverages</v>
      </c>
      <c r="I1694" s="16" t="s">
        <v>670</v>
      </c>
      <c r="J1694" s="16" t="str">
        <f>_xlfn.XLOOKUP(Sales_Transactions!$I1694,Store!$A$2:$A$181,Store!$B$2:$B$181,"Missing Store")</f>
        <v>FreshMart Mumbai Extension</v>
      </c>
      <c r="K1694" s="16" t="str">
        <f>_xlfn.XLOOKUP(Sales_Transactions!$I1694,Store!$A$2:$A$181,Store!$D$2:$D$181,"East")</f>
        <v>West</v>
      </c>
      <c r="L1694" s="16" t="s">
        <v>755</v>
      </c>
      <c r="M1694" s="16" t="s">
        <v>6370</v>
      </c>
      <c r="N1694" s="16" t="str">
        <f>_xlfn.XLOOKUP(Sales_Transactions!$L1694,Table12[Employee_ID],Table12[Department],"Missing Department")</f>
        <v>Cashier</v>
      </c>
      <c r="O1694" s="16">
        <v>4</v>
      </c>
      <c r="P1694" s="17">
        <v>383.51</v>
      </c>
      <c r="Q1694" s="16">
        <v>0</v>
      </c>
      <c r="R1694" s="17">
        <v>0</v>
      </c>
      <c r="S1694" s="17">
        <v>1764.15</v>
      </c>
      <c r="T1694" s="17">
        <v>1143.5999999999999</v>
      </c>
      <c r="U1694" s="17">
        <v>620.54999999999995</v>
      </c>
      <c r="V1694" s="16" t="s">
        <v>80</v>
      </c>
      <c r="W1694" s="16" t="s">
        <v>24</v>
      </c>
      <c r="X1694" s="16" t="s">
        <v>25</v>
      </c>
      <c r="Y1694" s="16" t="s">
        <v>1482</v>
      </c>
      <c r="Z1694" s="16" t="s">
        <v>27</v>
      </c>
    </row>
    <row r="1695" spans="1:26" x14ac:dyDescent="0.3">
      <c r="A1695" s="10" t="s">
        <v>1490</v>
      </c>
      <c r="B1695" s="11">
        <v>45808</v>
      </c>
      <c r="C1695" s="12" t="s">
        <v>1491</v>
      </c>
      <c r="D1695" s="12" t="str">
        <f>_xlfn.XLOOKUP(Sales_Transactions!$C1695,Customer!$A$2:$A$701,Customer!$B$2:$B$701,"Missing")</f>
        <v>Hari Sharma</v>
      </c>
      <c r="E1695" s="39" t="str">
        <f>_xlfn.XLOOKUP(Table14[[#This Row],[Customer_ID]],Table10[Customer_ID],Table10[Membership],"Missing Membership")</f>
        <v>Silver</v>
      </c>
      <c r="F1695" s="10" t="s">
        <v>197</v>
      </c>
      <c r="G1695" s="12" t="str">
        <f>_xlfn.XLOOKUP(Sales_Transactions!$F1695,Products!$A$2:$A$151,Products!$B$2:$B$151,"missing product")</f>
        <v>Gold Winner Coconut Oil 2kg</v>
      </c>
      <c r="H1695" s="12" t="str">
        <f>_xlfn.XLOOKUP(Sales_Transactions!$F1695,Table9[Product_ID],Table9[Category],"Missing Catogory")</f>
        <v>Oil</v>
      </c>
      <c r="I1695" s="12" t="s">
        <v>543</v>
      </c>
      <c r="J1695" s="12" t="str">
        <f>_xlfn.XLOOKUP(Sales_Transactions!$I1695,Store!$A$2:$A$181,Store!$B$2:$B$181,"Missing Store")</f>
        <v>FreshMart Hyderabad Main Road</v>
      </c>
      <c r="K1695" s="12" t="str">
        <f>_xlfn.XLOOKUP(Sales_Transactions!$I1695,Store!$A$2:$A$181,Store!$D$2:$D$181,"East")</f>
        <v>South</v>
      </c>
      <c r="L1695" s="12" t="s">
        <v>544</v>
      </c>
      <c r="M1695" s="12" t="s">
        <v>6380</v>
      </c>
      <c r="N1695" s="12" t="str">
        <f>_xlfn.XLOOKUP(Sales_Transactions!$L1695,Table12[Employee_ID],Table12[Department],"Missing Department")</f>
        <v>Cashier</v>
      </c>
      <c r="O1695" s="12">
        <v>2</v>
      </c>
      <c r="P1695" s="13">
        <v>121.9</v>
      </c>
      <c r="Q1695" s="12">
        <v>20</v>
      </c>
      <c r="R1695" s="13">
        <v>48.76</v>
      </c>
      <c r="S1695" s="13">
        <v>224.3</v>
      </c>
      <c r="T1695" s="13">
        <v>217.84</v>
      </c>
      <c r="U1695" s="13">
        <v>6.46</v>
      </c>
      <c r="V1695" s="12" t="s">
        <v>80</v>
      </c>
      <c r="W1695" s="12" t="s">
        <v>24</v>
      </c>
      <c r="X1695" s="12" t="s">
        <v>55</v>
      </c>
      <c r="Y1695" s="12" t="s">
        <v>1492</v>
      </c>
      <c r="Z1695" s="12" t="s">
        <v>27</v>
      </c>
    </row>
    <row r="1696" spans="1:26" x14ac:dyDescent="0.3">
      <c r="A1696" s="14" t="s">
        <v>1522</v>
      </c>
      <c r="B1696" s="15">
        <v>45824</v>
      </c>
      <c r="C1696" s="16" t="s">
        <v>1523</v>
      </c>
      <c r="D1696" s="16" t="str">
        <f>_xlfn.XLOOKUP(Sales_Transactions!$C1696,Customer!$A$2:$A$701,Customer!$B$2:$B$701,"Missing")</f>
        <v>Meena Selvam</v>
      </c>
      <c r="E1696" s="38" t="str">
        <f>_xlfn.XLOOKUP(Table14[[#This Row],[Customer_ID]],Table10[Customer_ID],Table10[Membership],"Missing Membership")</f>
        <v>Bronze</v>
      </c>
      <c r="F1696" s="14" t="s">
        <v>220</v>
      </c>
      <c r="G1696" s="16" t="str">
        <f>_xlfn.XLOOKUP(Sales_Transactions!$F1696,Products!$A$2:$A$151,Products!$B$2:$B$151,"missing product")</f>
        <v>Amul Paneer 250ml</v>
      </c>
      <c r="H1696" s="16" t="str">
        <f>_xlfn.XLOOKUP(Sales_Transactions!$F1696,Table9[Product_ID],Table9[Category],"Missing Catogory")</f>
        <v>Bakery</v>
      </c>
      <c r="I1696" s="16" t="s">
        <v>1168</v>
      </c>
      <c r="J1696" s="16" t="str">
        <f>_xlfn.XLOOKUP(Sales_Transactions!$I1696,Store!$A$2:$A$181,Store!$B$2:$B$181,"Missing Store")</f>
        <v>FreshMart Pune Towers</v>
      </c>
      <c r="K1696" s="16" t="str">
        <f>_xlfn.XLOOKUP(Sales_Transactions!$I1696,Store!$A$2:$A$181,Store!$D$2:$D$181,"East")</f>
        <v>West</v>
      </c>
      <c r="L1696" s="16" t="s">
        <v>1524</v>
      </c>
      <c r="M1696" s="16" t="s">
        <v>6236</v>
      </c>
      <c r="N1696" s="16" t="str">
        <f>_xlfn.XLOOKUP(Sales_Transactions!$L1696,Table12[Employee_ID],Table12[Department],"Missing Department")</f>
        <v>Billing</v>
      </c>
      <c r="O1696" s="16">
        <v>3</v>
      </c>
      <c r="P1696" s="17">
        <v>332.74</v>
      </c>
      <c r="Q1696" s="16">
        <v>0</v>
      </c>
      <c r="R1696" s="17">
        <v>0</v>
      </c>
      <c r="S1696" s="17">
        <v>998.22</v>
      </c>
      <c r="T1696" s="17">
        <v>615.80999999999995</v>
      </c>
      <c r="U1696" s="17">
        <v>382.41</v>
      </c>
      <c r="V1696" s="16" t="s">
        <v>80</v>
      </c>
      <c r="W1696" s="16" t="s">
        <v>24</v>
      </c>
      <c r="X1696" s="16" t="s">
        <v>25</v>
      </c>
      <c r="Y1696" s="16" t="s">
        <v>1525</v>
      </c>
      <c r="Z1696" s="16" t="s">
        <v>49</v>
      </c>
    </row>
    <row r="1697" spans="1:26" x14ac:dyDescent="0.3">
      <c r="A1697" s="10" t="s">
        <v>1540</v>
      </c>
      <c r="B1697" s="11">
        <v>45870</v>
      </c>
      <c r="C1697" s="12" t="s">
        <v>738</v>
      </c>
      <c r="D1697" s="12" t="str">
        <f>_xlfn.XLOOKUP(Sales_Transactions!$C1697,Customer!$A$2:$A$701,Customer!$B$2:$B$701,"Missing")</f>
        <v>Balaji Sekar</v>
      </c>
      <c r="E1697" s="39" t="str">
        <f>_xlfn.XLOOKUP(Table14[[#This Row],[Customer_ID]],Table10[Customer_ID],Table10[Membership],"Missing Membership")</f>
        <v>Silver</v>
      </c>
      <c r="F1697" s="10" t="s">
        <v>365</v>
      </c>
      <c r="G1697" s="12" t="str">
        <f>_xlfn.XLOOKUP(Sales_Transactions!$F1697,Products!$A$2:$A$151,Products!$B$2:$B$151,"missing product")</f>
        <v>Nestle Butter 250ml</v>
      </c>
      <c r="H1697" s="12" t="str">
        <f>_xlfn.XLOOKUP(Sales_Transactions!$F1697,Table9[Product_ID],Table9[Category],"Missing Catogory")</f>
        <v>Dairy</v>
      </c>
      <c r="I1697" s="12" t="s">
        <v>1469</v>
      </c>
      <c r="J1697" s="12" t="str">
        <f>_xlfn.XLOOKUP(Sales_Transactions!$I1697,Store!$A$2:$A$181,Store!$B$2:$B$181,"Missing Store")</f>
        <v>FreshMart Surat Nagar</v>
      </c>
      <c r="K1697" s="12" t="str">
        <f>_xlfn.XLOOKUP(Sales_Transactions!$I1697,Store!$A$2:$A$181,Store!$D$2:$D$181,"East")</f>
        <v>West</v>
      </c>
      <c r="L1697" s="12" t="s">
        <v>1470</v>
      </c>
      <c r="M1697" s="12" t="s">
        <v>4741</v>
      </c>
      <c r="N1697" s="12" t="str">
        <f>_xlfn.XLOOKUP(Sales_Transactions!$L1697,Table12[Employee_ID],Table12[Department],"Missing Department")</f>
        <v>Sales</v>
      </c>
      <c r="O1697" s="12">
        <v>2</v>
      </c>
      <c r="P1697" s="13">
        <v>459.58</v>
      </c>
      <c r="Q1697" s="12">
        <v>0</v>
      </c>
      <c r="R1697" s="13">
        <v>0</v>
      </c>
      <c r="S1697" s="13">
        <v>919.16</v>
      </c>
      <c r="T1697" s="13">
        <v>773.78</v>
      </c>
      <c r="U1697" s="13">
        <v>145.38</v>
      </c>
      <c r="V1697" s="12" t="s">
        <v>80</v>
      </c>
      <c r="W1697" s="12" t="s">
        <v>24</v>
      </c>
      <c r="X1697" s="12" t="s">
        <v>55</v>
      </c>
      <c r="Y1697" s="12" t="s">
        <v>1541</v>
      </c>
      <c r="Z1697" s="12" t="s">
        <v>49</v>
      </c>
    </row>
    <row r="1698" spans="1:26" x14ac:dyDescent="0.3">
      <c r="A1698" s="14" t="s">
        <v>1558</v>
      </c>
      <c r="B1698" s="15">
        <v>46061</v>
      </c>
      <c r="C1698" s="16" t="s">
        <v>1559</v>
      </c>
      <c r="D1698" s="16" t="str">
        <f>_xlfn.XLOOKUP(Sales_Transactions!$C1698,Customer!$A$2:$A$701,Customer!$B$2:$B$701,"Missing")</f>
        <v>Prasath Raj</v>
      </c>
      <c r="E1698" s="38" t="str">
        <f>_xlfn.XLOOKUP(Table14[[#This Row],[Customer_ID]],Table10[Customer_ID],Table10[Membership],"Missing Membership")</f>
        <v>Silver</v>
      </c>
      <c r="F1698" s="14" t="s">
        <v>247</v>
      </c>
      <c r="G1698" s="16" t="str">
        <f>_xlfn.XLOOKUP(Sales_Transactions!$F1698,Products!$A$2:$A$151,Products!$B$2:$B$151,"missing product")</f>
        <v>Fortune Coconut Oil 500g</v>
      </c>
      <c r="H1698" s="16" t="str">
        <f>_xlfn.XLOOKUP(Sales_Transactions!$F1698,Table9[Product_ID],Table9[Category],"Missing Catogory")</f>
        <v>Oil</v>
      </c>
      <c r="I1698" s="16" t="s">
        <v>807</v>
      </c>
      <c r="J1698" s="16" t="str">
        <f>_xlfn.XLOOKUP(Sales_Transactions!$I1698,Store!$A$2:$A$181,Store!$B$2:$B$181,"Missing Store")</f>
        <v>FreshMart Mysuru Towers</v>
      </c>
      <c r="K1698" s="16" t="str">
        <f>_xlfn.XLOOKUP(Sales_Transactions!$I1698,Store!$A$2:$A$181,Store!$D$2:$D$181,"East")</f>
        <v>South</v>
      </c>
      <c r="L1698" s="16" t="s">
        <v>1169</v>
      </c>
      <c r="M1698" s="16" t="s">
        <v>6141</v>
      </c>
      <c r="N1698" s="16" t="str">
        <f>_xlfn.XLOOKUP(Sales_Transactions!$L1698,Table12[Employee_ID],Table12[Department],"Missing Department")</f>
        <v>Inventory</v>
      </c>
      <c r="O1698" s="16">
        <v>4</v>
      </c>
      <c r="P1698" s="17">
        <v>317.72000000000003</v>
      </c>
      <c r="Q1698" s="16">
        <v>0</v>
      </c>
      <c r="R1698" s="17">
        <v>0</v>
      </c>
      <c r="S1698" s="17">
        <v>1461.51</v>
      </c>
      <c r="T1698" s="17">
        <v>1086.1199999999999</v>
      </c>
      <c r="U1698" s="17">
        <v>375.39</v>
      </c>
      <c r="V1698" s="16" t="s">
        <v>80</v>
      </c>
      <c r="W1698" s="16" t="s">
        <v>24</v>
      </c>
      <c r="X1698" s="16" t="s">
        <v>25</v>
      </c>
      <c r="Y1698" s="16" t="s">
        <v>1560</v>
      </c>
      <c r="Z1698" s="16" t="s">
        <v>27</v>
      </c>
    </row>
    <row r="1699" spans="1:26" x14ac:dyDescent="0.3">
      <c r="A1699" s="10" t="s">
        <v>1586</v>
      </c>
      <c r="B1699" s="11">
        <v>46056</v>
      </c>
      <c r="C1699" s="12" t="s">
        <v>1029</v>
      </c>
      <c r="D1699" s="12" t="str">
        <f>_xlfn.XLOOKUP(Sales_Transactions!$C1699,Customer!$A$2:$A$701,Customer!$B$2:$B$701,"Missing")</f>
        <v>Nithya Sharma</v>
      </c>
      <c r="E1699" s="39" t="str">
        <f>_xlfn.XLOOKUP(Table14[[#This Row],[Customer_ID]],Table10[Customer_ID],Table10[Membership],"Missing Membership")</f>
        <v>Gold</v>
      </c>
      <c r="F1699" s="10" t="s">
        <v>1537</v>
      </c>
      <c r="G1699" s="12" t="str">
        <f>_xlfn.XLOOKUP(Sales_Transactions!$F1699,Products!$A$2:$A$151,Products!$B$2:$B$151,"missing product")</f>
        <v>Lizol Floor Cleaner 200g</v>
      </c>
      <c r="H1699" s="12" t="str">
        <f>_xlfn.XLOOKUP(Sales_Transactions!$F1699,Table9[Product_ID],Table9[Category],"Missing Catogory")</f>
        <v>Cleaning</v>
      </c>
      <c r="I1699" s="12" t="s">
        <v>815</v>
      </c>
      <c r="J1699" s="12" t="str">
        <f>_xlfn.XLOOKUP(Sales_Transactions!$I1699,Store!$A$2:$A$181,Store!$B$2:$B$181,"Missing Store")</f>
        <v>FreshMart Hyderabad Hub</v>
      </c>
      <c r="K1699" s="12" t="str">
        <f>_xlfn.XLOOKUP(Sales_Transactions!$I1699,Store!$A$2:$A$181,Store!$D$2:$D$181,"East")</f>
        <v>South</v>
      </c>
      <c r="L1699" s="12" t="s">
        <v>1587</v>
      </c>
      <c r="M1699" s="12" t="s">
        <v>4751</v>
      </c>
      <c r="N1699" s="12" t="str">
        <f>_xlfn.XLOOKUP(Sales_Transactions!$L1699,Table12[Employee_ID],Table12[Department],"Missing Department")</f>
        <v>Inventory</v>
      </c>
      <c r="O1699" s="12">
        <v>3</v>
      </c>
      <c r="P1699" s="13">
        <v>72.31</v>
      </c>
      <c r="Q1699" s="12">
        <v>5</v>
      </c>
      <c r="R1699" s="13">
        <v>10.85</v>
      </c>
      <c r="S1699" s="13">
        <v>206.08</v>
      </c>
      <c r="T1699" s="13">
        <v>149.97</v>
      </c>
      <c r="U1699" s="13">
        <v>56.11</v>
      </c>
      <c r="V1699" s="12" t="s">
        <v>80</v>
      </c>
      <c r="W1699" s="12" t="s">
        <v>24</v>
      </c>
      <c r="X1699" s="12" t="s">
        <v>25</v>
      </c>
      <c r="Y1699" s="12" t="s">
        <v>1588</v>
      </c>
      <c r="Z1699" s="12" t="s">
        <v>49</v>
      </c>
    </row>
    <row r="1700" spans="1:26" x14ac:dyDescent="0.3">
      <c r="A1700" s="14" t="s">
        <v>1589</v>
      </c>
      <c r="B1700" s="15">
        <v>45969</v>
      </c>
      <c r="C1700" s="16" t="s">
        <v>1590</v>
      </c>
      <c r="D1700" s="16" t="str">
        <f>_xlfn.XLOOKUP(Sales_Transactions!$C1700,Customer!$A$2:$A$701,Customer!$B$2:$B$701,"Missing")</f>
        <v>Mani Venkataraman</v>
      </c>
      <c r="E1700" s="38" t="str">
        <f>_xlfn.XLOOKUP(Table14[[#This Row],[Customer_ID]],Table10[Customer_ID],Table10[Membership],"Missing Membership")</f>
        <v>Silver</v>
      </c>
      <c r="F1700" s="14" t="s">
        <v>314</v>
      </c>
      <c r="G1700" s="16" t="str">
        <f>_xlfn.XLOOKUP(Sales_Transactions!$F1700,Products!$A$2:$A$151,Products!$B$2:$B$151,"missing product")</f>
        <v>Nescafe Coffee 1kg</v>
      </c>
      <c r="H1700" s="16" t="str">
        <f>_xlfn.XLOOKUP(Sales_Transactions!$F1700,Table9[Product_ID],Table9[Category],"Missing Catogory")</f>
        <v>Beverages</v>
      </c>
      <c r="I1700" s="16" t="s">
        <v>708</v>
      </c>
      <c r="J1700" s="16" t="str">
        <f>_xlfn.XLOOKUP(Sales_Transactions!$I1700,Store!$A$2:$A$181,Store!$B$2:$B$181,"Missing Store")</f>
        <v>FreshMart Surat Crossing</v>
      </c>
      <c r="K1700" s="16" t="str">
        <f>_xlfn.XLOOKUP(Sales_Transactions!$I1700,Store!$A$2:$A$181,Store!$D$2:$D$181,"East")</f>
        <v>West</v>
      </c>
      <c r="L1700" s="16" t="s">
        <v>709</v>
      </c>
      <c r="M1700" s="16" t="s">
        <v>6245</v>
      </c>
      <c r="N1700" s="16" t="str">
        <f>_xlfn.XLOOKUP(Sales_Transactions!$L1700,Table12[Employee_ID],Table12[Department],"Missing Department")</f>
        <v>Cashier</v>
      </c>
      <c r="O1700" s="16">
        <v>3</v>
      </c>
      <c r="P1700" s="17">
        <v>329.69</v>
      </c>
      <c r="Q1700" s="16">
        <v>10</v>
      </c>
      <c r="R1700" s="17">
        <v>98.91</v>
      </c>
      <c r="S1700" s="17">
        <v>1023.68</v>
      </c>
      <c r="T1700" s="17">
        <v>741.75</v>
      </c>
      <c r="U1700" s="17">
        <v>281.93</v>
      </c>
      <c r="V1700" s="16" t="s">
        <v>80</v>
      </c>
      <c r="W1700" s="16" t="s">
        <v>24</v>
      </c>
      <c r="X1700" s="16" t="s">
        <v>55</v>
      </c>
      <c r="Y1700" s="16" t="s">
        <v>1354</v>
      </c>
      <c r="Z1700" s="16" t="s">
        <v>27</v>
      </c>
    </row>
    <row r="1701" spans="1:26" x14ac:dyDescent="0.3">
      <c r="A1701" s="10" t="s">
        <v>1600</v>
      </c>
      <c r="B1701" s="11">
        <v>45960</v>
      </c>
      <c r="C1701" s="12" t="s">
        <v>738</v>
      </c>
      <c r="D1701" s="12" t="str">
        <f>_xlfn.XLOOKUP(Sales_Transactions!$C1701,Customer!$A$2:$A$701,Customer!$B$2:$B$701,"Missing")</f>
        <v>Balaji Sekar</v>
      </c>
      <c r="E1701" s="39" t="str">
        <f>_xlfn.XLOOKUP(Table14[[#This Row],[Customer_ID]],Table10[Customer_ID],Table10[Membership],"Missing Membership")</f>
        <v>Silver</v>
      </c>
      <c r="F1701" s="10" t="s">
        <v>665</v>
      </c>
      <c r="G1701" s="12" t="str">
        <f>_xlfn.XLOOKUP(Sales_Transactions!$F1701,Products!$A$2:$A$151,Products!$B$2:$B$151,"missing product")</f>
        <v>Aachi Ponni Rice 500g</v>
      </c>
      <c r="H1701" s="12" t="str">
        <f>_xlfn.XLOOKUP(Sales_Transactions!$F1701,Table9[Product_ID],Table9[Category],"Missing Catogory")</f>
        <v>Rice</v>
      </c>
      <c r="I1701" s="12" t="s">
        <v>876</v>
      </c>
      <c r="J1701" s="12" t="str">
        <f>_xlfn.XLOOKUP(Sales_Transactions!$I1701,Store!$A$2:$A$181,Store!$B$2:$B$181,"Missing Store")</f>
        <v>FreshMart Pune Heights</v>
      </c>
      <c r="K1701" s="12" t="str">
        <f>_xlfn.XLOOKUP(Sales_Transactions!$I1701,Store!$A$2:$A$181,Store!$D$2:$D$181,"East")</f>
        <v>West</v>
      </c>
      <c r="L1701" s="12" t="s">
        <v>877</v>
      </c>
      <c r="M1701" s="12" t="s">
        <v>6405</v>
      </c>
      <c r="N1701" s="12" t="str">
        <f>_xlfn.XLOOKUP(Sales_Transactions!$L1701,Table12[Employee_ID],Table12[Department],"Missing Department")</f>
        <v>Cashier</v>
      </c>
      <c r="O1701" s="12">
        <v>3</v>
      </c>
      <c r="P1701" s="13">
        <v>372.61</v>
      </c>
      <c r="Q1701" s="12">
        <v>0</v>
      </c>
      <c r="R1701" s="13">
        <v>0</v>
      </c>
      <c r="S1701" s="13">
        <v>1117.83</v>
      </c>
      <c r="T1701" s="13">
        <v>959.73</v>
      </c>
      <c r="U1701" s="13">
        <v>158.1</v>
      </c>
      <c r="V1701" s="12" t="s">
        <v>80</v>
      </c>
      <c r="W1701" s="12" t="s">
        <v>24</v>
      </c>
      <c r="X1701" s="12" t="s">
        <v>25</v>
      </c>
      <c r="Y1701" s="12" t="s">
        <v>1601</v>
      </c>
      <c r="Z1701" s="12" t="s">
        <v>49</v>
      </c>
    </row>
    <row r="1702" spans="1:26" x14ac:dyDescent="0.3">
      <c r="A1702" s="14" t="s">
        <v>1602</v>
      </c>
      <c r="B1702" s="15">
        <v>45857</v>
      </c>
      <c r="C1702" s="16" t="s">
        <v>1603</v>
      </c>
      <c r="D1702" s="16" t="str">
        <f>_xlfn.XLOOKUP(Sales_Transactions!$C1702,Customer!$A$2:$A$701,Customer!$B$2:$B$701,"Missing")</f>
        <v>Revathi Pillai</v>
      </c>
      <c r="E1702" s="38" t="str">
        <f>_xlfn.XLOOKUP(Table14[[#This Row],[Customer_ID]],Table10[Customer_ID],Table10[Membership],"Missing Membership")</f>
        <v>Silver</v>
      </c>
      <c r="F1702" s="14" t="s">
        <v>904</v>
      </c>
      <c r="G1702" s="16" t="str">
        <f>_xlfn.XLOOKUP(Sales_Transactions!$F1702,Products!$A$2:$A$151,Products!$B$2:$B$151,"missing product")</f>
        <v>Nestle Curd 1kg</v>
      </c>
      <c r="H1702" s="16" t="str">
        <f>_xlfn.XLOOKUP(Sales_Transactions!$F1702,Table9[Product_ID],Table9[Category],"Missing Catogory")</f>
        <v>Dairy</v>
      </c>
      <c r="I1702" s="16" t="s">
        <v>187</v>
      </c>
      <c r="J1702" s="16" t="str">
        <f>_xlfn.XLOOKUP(Sales_Transactions!$I1702,Store!$A$2:$A$181,Store!$B$2:$B$181,"Missing Store")</f>
        <v>FreshMart Bengaluru Circle</v>
      </c>
      <c r="K1702" s="16" t="str">
        <f>_xlfn.XLOOKUP(Sales_Transactions!$I1702,Store!$A$2:$A$181,Store!$D$2:$D$181,"East")</f>
        <v>South</v>
      </c>
      <c r="L1702" s="16" t="s">
        <v>188</v>
      </c>
      <c r="M1702" s="16" t="s">
        <v>6338</v>
      </c>
      <c r="N1702" s="16" t="str">
        <f>_xlfn.XLOOKUP(Sales_Transactions!$L1702,Table12[Employee_ID],Table12[Department],"Missing Department")</f>
        <v>Cashier</v>
      </c>
      <c r="O1702" s="16">
        <v>1</v>
      </c>
      <c r="P1702" s="17">
        <v>464.41</v>
      </c>
      <c r="Q1702" s="16">
        <v>0</v>
      </c>
      <c r="R1702" s="17">
        <v>0</v>
      </c>
      <c r="S1702" s="17">
        <v>534.07000000000005</v>
      </c>
      <c r="T1702" s="17">
        <v>397.69</v>
      </c>
      <c r="U1702" s="17">
        <v>136.38</v>
      </c>
      <c r="V1702" s="16" t="s">
        <v>80</v>
      </c>
      <c r="W1702" s="16" t="s">
        <v>24</v>
      </c>
      <c r="X1702" s="16" t="s">
        <v>55</v>
      </c>
      <c r="Y1702" s="16" t="s">
        <v>206</v>
      </c>
      <c r="Z1702" s="16" t="s">
        <v>27</v>
      </c>
    </row>
    <row r="1703" spans="1:26" x14ac:dyDescent="0.3">
      <c r="A1703" s="10" t="s">
        <v>1607</v>
      </c>
      <c r="B1703" s="11">
        <v>45949</v>
      </c>
      <c r="C1703" s="12" t="s">
        <v>1187</v>
      </c>
      <c r="D1703" s="12" t="str">
        <f>_xlfn.XLOOKUP(Sales_Transactions!$C1703,Customer!$A$2:$A$701,Customer!$B$2:$B$701,"Missing")</f>
        <v>Naveen Kumar</v>
      </c>
      <c r="E1703" s="39" t="str">
        <f>_xlfn.XLOOKUP(Table14[[#This Row],[Customer_ID]],Table10[Customer_ID],Table10[Membership],"Missing Membership")</f>
        <v>Gold</v>
      </c>
      <c r="F1703" s="10" t="s">
        <v>107</v>
      </c>
      <c r="G1703" s="12" t="str">
        <f>_xlfn.XLOOKUP(Sales_Transactions!$F1703,Products!$A$2:$A$151,Products!$B$2:$B$151,"missing product")</f>
        <v>Milky Mist Milk 2kg</v>
      </c>
      <c r="H1703" s="12" t="str">
        <f>_xlfn.XLOOKUP(Sales_Transactions!$F1703,Table9[Product_ID],Table9[Category],"Missing Catogory")</f>
        <v>Dairy</v>
      </c>
      <c r="I1703" s="12" t="s">
        <v>1063</v>
      </c>
      <c r="J1703" s="12" t="str">
        <f>_xlfn.XLOOKUP(Sales_Transactions!$I1703,Store!$A$2:$A$181,Store!$B$2:$B$181,"Missing Store")</f>
        <v>FreshMart Salem Complex</v>
      </c>
      <c r="K1703" s="12" t="str">
        <f>_xlfn.XLOOKUP(Sales_Transactions!$I1703,Store!$A$2:$A$181,Store!$D$2:$D$181,"East")</f>
        <v>South</v>
      </c>
      <c r="L1703" s="12" t="s">
        <v>1064</v>
      </c>
      <c r="M1703" s="12" t="s">
        <v>6322</v>
      </c>
      <c r="N1703" s="12" t="str">
        <f>_xlfn.XLOOKUP(Sales_Transactions!$L1703,Table12[Employee_ID],Table12[Department],"Missing Department")</f>
        <v>Sales</v>
      </c>
      <c r="O1703" s="12">
        <v>8</v>
      </c>
      <c r="P1703" s="13">
        <v>66.900000000000006</v>
      </c>
      <c r="Q1703" s="12">
        <v>0</v>
      </c>
      <c r="R1703" s="13">
        <v>0</v>
      </c>
      <c r="S1703" s="13">
        <v>615.48</v>
      </c>
      <c r="T1703" s="13">
        <v>385.2</v>
      </c>
      <c r="U1703" s="13">
        <v>230.28</v>
      </c>
      <c r="V1703" s="12" t="s">
        <v>80</v>
      </c>
      <c r="W1703" s="12" t="s">
        <v>24</v>
      </c>
      <c r="X1703" s="12" t="s">
        <v>25</v>
      </c>
      <c r="Y1703" s="12" t="s">
        <v>1097</v>
      </c>
      <c r="Z1703" s="12" t="s">
        <v>27</v>
      </c>
    </row>
    <row r="1704" spans="1:26" x14ac:dyDescent="0.3">
      <c r="A1704" s="14" t="s">
        <v>1610</v>
      </c>
      <c r="B1704" s="15">
        <v>45951</v>
      </c>
      <c r="C1704" s="16" t="s">
        <v>1611</v>
      </c>
      <c r="D1704" s="16" t="str">
        <f>_xlfn.XLOOKUP(Sales_Transactions!$C1704,Customer!$A$2:$A$701,Customer!$B$2:$B$701,"Missing")</f>
        <v>Sanjay Varma</v>
      </c>
      <c r="E1704" s="38" t="str">
        <f>_xlfn.XLOOKUP(Table14[[#This Row],[Customer_ID]],Table10[Customer_ID],Table10[Membership],"Missing Membership")</f>
        <v>Bronze</v>
      </c>
      <c r="F1704" s="14" t="s">
        <v>1224</v>
      </c>
      <c r="G1704" s="16" t="str">
        <f>_xlfn.XLOOKUP(Sales_Transactions!$F1704,Products!$A$2:$A$151,Products!$B$2:$B$151,"missing product")</f>
        <v>Harvest Gold Cookies Pack</v>
      </c>
      <c r="H1704" s="16" t="str">
        <f>_xlfn.XLOOKUP(Sales_Transactions!$F1704,Table9[Product_ID],Table9[Category],"Missing Catogory")</f>
        <v xml:space="preserve"> Bakery</v>
      </c>
      <c r="I1704" s="16" t="s">
        <v>321</v>
      </c>
      <c r="J1704" s="16" t="str">
        <f>_xlfn.XLOOKUP(Sales_Transactions!$I1704,Store!$A$2:$A$181,Store!$B$2:$B$181,"Missing Store")</f>
        <v>FreshMart Coimbatore Main Road</v>
      </c>
      <c r="K1704" s="16" t="str">
        <f>_xlfn.XLOOKUP(Sales_Transactions!$I1704,Store!$A$2:$A$181,Store!$D$2:$D$181,"East")</f>
        <v>South</v>
      </c>
      <c r="L1704" s="16" t="s">
        <v>322</v>
      </c>
      <c r="M1704" s="16" t="s">
        <v>6311</v>
      </c>
      <c r="N1704" s="16" t="str">
        <f>_xlfn.XLOOKUP(Sales_Transactions!$L1704,Table12[Employee_ID],Table12[Department],"Missing Department")</f>
        <v>Sales</v>
      </c>
      <c r="O1704" s="16">
        <v>1</v>
      </c>
      <c r="P1704" s="17">
        <v>182.3</v>
      </c>
      <c r="Q1704" s="16">
        <v>0</v>
      </c>
      <c r="R1704" s="17">
        <v>0</v>
      </c>
      <c r="S1704" s="17">
        <v>182.3</v>
      </c>
      <c r="T1704" s="17">
        <v>107.6</v>
      </c>
      <c r="U1704" s="17">
        <v>74.7</v>
      </c>
      <c r="V1704" s="16" t="s">
        <v>80</v>
      </c>
      <c r="W1704" s="16" t="s">
        <v>24</v>
      </c>
      <c r="X1704" s="16" t="s">
        <v>55</v>
      </c>
      <c r="Y1704" s="16" t="s">
        <v>387</v>
      </c>
      <c r="Z1704" s="16" t="s">
        <v>49</v>
      </c>
    </row>
    <row r="1705" spans="1:26" x14ac:dyDescent="0.3">
      <c r="A1705" s="10" t="s">
        <v>1624</v>
      </c>
      <c r="B1705" s="11">
        <v>45871</v>
      </c>
      <c r="C1705" s="12" t="s">
        <v>1625</v>
      </c>
      <c r="D1705" s="12" t="str">
        <f>_xlfn.XLOOKUP(Sales_Transactions!$C1705,Customer!$A$2:$A$701,Customer!$B$2:$B$701,"Missing")</f>
        <v>Revathi Devi</v>
      </c>
      <c r="E1705" s="39" t="str">
        <f>_xlfn.XLOOKUP(Table14[[#This Row],[Customer_ID]],Table10[Customer_ID],Table10[Membership],"Missing Membership")</f>
        <v>Silver</v>
      </c>
      <c r="F1705" s="10" t="s">
        <v>302</v>
      </c>
      <c r="G1705" s="12" t="str">
        <f>_xlfn.XLOOKUP(Sales_Transactions!$F1705,Products!$A$2:$A$151,Products!$B$2:$B$151,"missing product")</f>
        <v>Harvest Gold Cookies 500g</v>
      </c>
      <c r="H1705" s="12" t="str">
        <f>_xlfn.XLOOKUP(Sales_Transactions!$F1705,Table9[Product_ID],Table9[Category],"Missing Catogory")</f>
        <v>Bakery</v>
      </c>
      <c r="I1705" s="12" t="s">
        <v>1469</v>
      </c>
      <c r="J1705" s="12" t="str">
        <f>_xlfn.XLOOKUP(Sales_Transactions!$I1705,Store!$A$2:$A$181,Store!$B$2:$B$181,"Missing Store")</f>
        <v>FreshMart Surat Nagar</v>
      </c>
      <c r="K1705" s="12" t="str">
        <f>_xlfn.XLOOKUP(Sales_Transactions!$I1705,Store!$A$2:$A$181,Store!$D$2:$D$181,"East")</f>
        <v>West</v>
      </c>
      <c r="L1705" s="12" t="s">
        <v>1626</v>
      </c>
      <c r="M1705" s="12" t="s">
        <v>6183</v>
      </c>
      <c r="N1705" s="12" t="str">
        <f>_xlfn.XLOOKUP(Sales_Transactions!$L1705,Table12[Employee_ID],Table12[Department],"Missing Department")</f>
        <v>Sales</v>
      </c>
      <c r="O1705" s="12">
        <v>1</v>
      </c>
      <c r="P1705" s="13">
        <v>343.56</v>
      </c>
      <c r="Q1705" s="12">
        <v>15</v>
      </c>
      <c r="R1705" s="13">
        <v>51.53</v>
      </c>
      <c r="S1705" s="13">
        <v>335.83</v>
      </c>
      <c r="T1705" s="13">
        <v>216.32</v>
      </c>
      <c r="U1705" s="13">
        <v>119.51</v>
      </c>
      <c r="V1705" s="12" t="s">
        <v>80</v>
      </c>
      <c r="W1705" s="12" t="s">
        <v>24</v>
      </c>
      <c r="X1705" s="12" t="s">
        <v>25</v>
      </c>
      <c r="Y1705" s="12" t="s">
        <v>1627</v>
      </c>
      <c r="Z1705" s="12" t="s">
        <v>27</v>
      </c>
    </row>
    <row r="1706" spans="1:26" x14ac:dyDescent="0.3">
      <c r="A1706" s="14" t="s">
        <v>1640</v>
      </c>
      <c r="B1706" s="15">
        <v>45928</v>
      </c>
      <c r="C1706" s="16" t="s">
        <v>76</v>
      </c>
      <c r="D1706" s="16" t="str">
        <f>_xlfn.XLOOKUP(Sales_Transactions!$C1706,Customer!$A$2:$A$701,Customer!$B$2:$B$701,"Missing")</f>
        <v>Gopal Selvam</v>
      </c>
      <c r="E1706" s="38" t="str">
        <f>_xlfn.XLOOKUP(Table14[[#This Row],[Customer_ID]],Table10[Customer_ID],Table10[Membership],"Missing Membership")</f>
        <v>Silver</v>
      </c>
      <c r="F1706" s="14" t="s">
        <v>158</v>
      </c>
      <c r="G1706" s="16" t="str">
        <f>_xlfn.XLOOKUP(Sales_Transactions!$F1706,Products!$A$2:$A$151,Products!$B$2:$B$151,"missing product")</f>
        <v>Daawat Basmati Rice 2kg</v>
      </c>
      <c r="H1706" s="16" t="str">
        <f>_xlfn.XLOOKUP(Sales_Transactions!$F1706,Table9[Product_ID],Table9[Category],"Missing Catogory")</f>
        <v>Rice</v>
      </c>
      <c r="I1706" s="16" t="s">
        <v>962</v>
      </c>
      <c r="J1706" s="16" t="str">
        <f>_xlfn.XLOOKUP(Sales_Transactions!$I1706,Store!$A$2:$A$181,Store!$B$2:$B$181,"Missing Store")</f>
        <v>FreshMart Mumbai Bypass</v>
      </c>
      <c r="K1706" s="16" t="str">
        <f>_xlfn.XLOOKUP(Sales_Transactions!$I1706,Store!$A$2:$A$181,Store!$D$2:$D$181,"East")</f>
        <v>West</v>
      </c>
      <c r="L1706" s="16" t="s">
        <v>963</v>
      </c>
      <c r="M1706" s="16" t="s">
        <v>6372</v>
      </c>
      <c r="N1706" s="16" t="str">
        <f>_xlfn.XLOOKUP(Sales_Transactions!$L1706,Table12[Employee_ID],Table12[Department],"Missing Department")</f>
        <v>Inventory</v>
      </c>
      <c r="O1706" s="16">
        <v>3</v>
      </c>
      <c r="P1706" s="17">
        <v>306.62</v>
      </c>
      <c r="Q1706" s="16">
        <v>0</v>
      </c>
      <c r="R1706" s="17">
        <v>0</v>
      </c>
      <c r="S1706" s="17">
        <v>1057.8399999999999</v>
      </c>
      <c r="T1706" s="17">
        <v>779.79</v>
      </c>
      <c r="U1706" s="17">
        <v>278.05</v>
      </c>
      <c r="V1706" s="16" t="s">
        <v>80</v>
      </c>
      <c r="W1706" s="16" t="s">
        <v>24</v>
      </c>
      <c r="X1706" s="16" t="s">
        <v>25</v>
      </c>
      <c r="Y1706" s="16" t="s">
        <v>1641</v>
      </c>
      <c r="Z1706" s="16" t="s">
        <v>27</v>
      </c>
    </row>
    <row r="1707" spans="1:26" x14ac:dyDescent="0.3">
      <c r="A1707" s="10" t="s">
        <v>1642</v>
      </c>
      <c r="B1707" s="11">
        <v>45766</v>
      </c>
      <c r="C1707" s="12" t="s">
        <v>219</v>
      </c>
      <c r="D1707" s="12" t="str">
        <f>_xlfn.XLOOKUP(Sales_Transactions!$C1707,Customer!$A$2:$A$701,Customer!$B$2:$B$701,"Missing")</f>
        <v>Gopal Sharma</v>
      </c>
      <c r="E1707" s="39" t="str">
        <f>_xlfn.XLOOKUP(Table14[[#This Row],[Customer_ID]],Table10[Customer_ID],Table10[Membership],"Missing Membership")</f>
        <v>Silver</v>
      </c>
      <c r="F1707" s="10" t="s">
        <v>365</v>
      </c>
      <c r="G1707" s="12" t="str">
        <f>_xlfn.XLOOKUP(Sales_Transactions!$F1707,Products!$A$2:$A$151,Products!$B$2:$B$151,"missing product")</f>
        <v>Nestle Butter 250ml</v>
      </c>
      <c r="H1707" s="12" t="str">
        <f>_xlfn.XLOOKUP(Sales_Transactions!$F1707,Table9[Product_ID],Table9[Category],"Missing Catogory")</f>
        <v>Dairy</v>
      </c>
      <c r="I1707" s="12" t="s">
        <v>950</v>
      </c>
      <c r="J1707" s="12" t="str">
        <f>_xlfn.XLOOKUP(Sales_Transactions!$I1707,Store!$A$2:$A$181,Store!$B$2:$B$181,"Missing Store")</f>
        <v>FreshMart Mysuru Square</v>
      </c>
      <c r="K1707" s="12" t="str">
        <f>_xlfn.XLOOKUP(Sales_Transactions!$I1707,Store!$A$2:$A$181,Store!$D$2:$D$181,"East")</f>
        <v>South</v>
      </c>
      <c r="L1707" s="12" t="s">
        <v>1643</v>
      </c>
      <c r="M1707" s="12" t="s">
        <v>5479</v>
      </c>
      <c r="N1707" s="12" t="str">
        <f>_xlfn.XLOOKUP(Sales_Transactions!$L1707,Table12[Employee_ID],Table12[Department],"Missing Department")</f>
        <v>Sales</v>
      </c>
      <c r="O1707" s="12">
        <v>2</v>
      </c>
      <c r="P1707" s="13">
        <v>459.58</v>
      </c>
      <c r="Q1707" s="12">
        <v>0</v>
      </c>
      <c r="R1707" s="13">
        <v>0</v>
      </c>
      <c r="S1707" s="13">
        <v>1057.03</v>
      </c>
      <c r="T1707" s="13">
        <v>773.78</v>
      </c>
      <c r="U1707" s="13">
        <v>283.25</v>
      </c>
      <c r="V1707" s="12" t="s">
        <v>80</v>
      </c>
      <c r="W1707" s="12" t="s">
        <v>24</v>
      </c>
      <c r="X1707" s="12" t="s">
        <v>25</v>
      </c>
      <c r="Y1707" s="12" t="s">
        <v>206</v>
      </c>
      <c r="Z1707" s="12" t="s">
        <v>27</v>
      </c>
    </row>
    <row r="1708" spans="1:26" x14ac:dyDescent="0.3">
      <c r="A1708" s="14" t="s">
        <v>1657</v>
      </c>
      <c r="B1708" s="15">
        <v>45907</v>
      </c>
      <c r="C1708" s="16" t="s">
        <v>1658</v>
      </c>
      <c r="D1708" s="16" t="str">
        <f>_xlfn.XLOOKUP(Sales_Transactions!$C1708,Customer!$A$2:$A$701,Customer!$B$2:$B$701,"Missing")</f>
        <v>Nithya Selvam</v>
      </c>
      <c r="E1708" s="38" t="str">
        <f>_xlfn.XLOOKUP(Table14[[#This Row],[Customer_ID]],Table10[Customer_ID],Table10[Membership],"Missing Membership")</f>
        <v>Bronze</v>
      </c>
      <c r="F1708" s="14" t="s">
        <v>458</v>
      </c>
      <c r="G1708" s="16" t="str">
        <f>_xlfn.XLOOKUP(Sales_Transactions!$F1708,Products!$A$2:$A$151,Products!$B$2:$B$151,"missing product")</f>
        <v>Organic Fresh Fresh Fruits Combo</v>
      </c>
      <c r="H1708" s="16" t="str">
        <f>_xlfn.XLOOKUP(Sales_Transactions!$F1708,Table9[Product_ID],Table9[Category],"Missing Catogory")</f>
        <v>Fruits</v>
      </c>
      <c r="I1708" s="16" t="s">
        <v>78</v>
      </c>
      <c r="J1708" s="16" t="str">
        <f>_xlfn.XLOOKUP(Sales_Transactions!$I1708,Store!$A$2:$A$181,Store!$B$2:$B$181,"Missing Store")</f>
        <v>FreshMart Hyderabad Crossing</v>
      </c>
      <c r="K1708" s="16" t="str">
        <f>_xlfn.XLOOKUP(Sales_Transactions!$I1708,Store!$A$2:$A$181,Store!$D$2:$D$181,"East")</f>
        <v>South</v>
      </c>
      <c r="L1708" s="16" t="s">
        <v>79</v>
      </c>
      <c r="M1708" s="16" t="s">
        <v>5275</v>
      </c>
      <c r="N1708" s="16" t="str">
        <f>_xlfn.XLOOKUP(Sales_Transactions!$L1708,Table12[Employee_ID],Table12[Department],"Missing Department")</f>
        <v>Cashier</v>
      </c>
      <c r="O1708" s="16">
        <v>2</v>
      </c>
      <c r="P1708" s="17">
        <v>71.290000000000006</v>
      </c>
      <c r="Q1708" s="16">
        <v>0</v>
      </c>
      <c r="R1708" s="17">
        <v>0</v>
      </c>
      <c r="S1708" s="17">
        <v>163.97</v>
      </c>
      <c r="T1708" s="17">
        <v>118.74</v>
      </c>
      <c r="U1708" s="17">
        <v>45.23</v>
      </c>
      <c r="V1708" s="16" t="s">
        <v>80</v>
      </c>
      <c r="W1708" s="16" t="s">
        <v>24</v>
      </c>
      <c r="X1708" s="16" t="s">
        <v>25</v>
      </c>
      <c r="Y1708" s="16" t="s">
        <v>1659</v>
      </c>
      <c r="Z1708" s="16" t="s">
        <v>27</v>
      </c>
    </row>
    <row r="1709" spans="1:26" x14ac:dyDescent="0.3">
      <c r="A1709" s="10" t="s">
        <v>1668</v>
      </c>
      <c r="B1709" s="11">
        <v>45956</v>
      </c>
      <c r="C1709" s="12" t="s">
        <v>1669</v>
      </c>
      <c r="D1709" s="12" t="str">
        <f>_xlfn.XLOOKUP(Sales_Transactions!$C1709,Customer!$A$2:$A$701,Customer!$B$2:$B$701,"Missing")</f>
        <v>Aishwarya Balan</v>
      </c>
      <c r="E1709" s="39" t="str">
        <f>_xlfn.XLOOKUP(Table14[[#This Row],[Customer_ID]],Table10[Customer_ID],Table10[Membership],"Missing Membership")</f>
        <v>Bronze</v>
      </c>
      <c r="F1709" s="10" t="s">
        <v>726</v>
      </c>
      <c r="G1709" s="12" t="str">
        <f>_xlfn.XLOOKUP(Sales_Transactions!$F1709,Products!$A$2:$A$151,Products!$B$2:$B$151,"missing product")</f>
        <v>Aachi Basmati Rice 2kg</v>
      </c>
      <c r="H1709" s="12" t="str">
        <f>_xlfn.XLOOKUP(Sales_Transactions!$F1709,Table9[Product_ID],Table9[Category],"Missing Catogory")</f>
        <v>Rice</v>
      </c>
      <c r="I1709" s="12" t="s">
        <v>60</v>
      </c>
      <c r="J1709" s="12" t="str">
        <f>_xlfn.XLOOKUP(Sales_Transactions!$I1709,Store!$A$2:$A$181,Store!$B$2:$B$181,"Missing Store")</f>
        <v>FreshMart Tiruppur Enclave</v>
      </c>
      <c r="K1709" s="12" t="str">
        <f>_xlfn.XLOOKUP(Sales_Transactions!$I1709,Store!$A$2:$A$181,Store!$D$2:$D$181,"East")</f>
        <v>South</v>
      </c>
      <c r="L1709" s="12" t="s">
        <v>686</v>
      </c>
      <c r="M1709" s="12" t="s">
        <v>6394</v>
      </c>
      <c r="N1709" s="12" t="str">
        <f>_xlfn.XLOOKUP(Sales_Transactions!$L1709,Table12[Employee_ID],Table12[Department],"Missing Department")</f>
        <v>Sales</v>
      </c>
      <c r="O1709" s="12">
        <v>1</v>
      </c>
      <c r="P1709" s="13">
        <v>227</v>
      </c>
      <c r="Q1709" s="12">
        <v>0</v>
      </c>
      <c r="R1709" s="13">
        <v>0</v>
      </c>
      <c r="S1709" s="13">
        <v>261.05</v>
      </c>
      <c r="T1709" s="13">
        <v>196.3</v>
      </c>
      <c r="U1709" s="13">
        <v>64.75</v>
      </c>
      <c r="V1709" s="12" t="s">
        <v>80</v>
      </c>
      <c r="W1709" s="12" t="s">
        <v>24</v>
      </c>
      <c r="X1709" s="12" t="s">
        <v>55</v>
      </c>
      <c r="Y1709" s="12" t="s">
        <v>1125</v>
      </c>
      <c r="Z1709" s="12" t="s">
        <v>27</v>
      </c>
    </row>
    <row r="1710" spans="1:26" x14ac:dyDescent="0.3">
      <c r="A1710" s="14" t="s">
        <v>1696</v>
      </c>
      <c r="B1710" s="15">
        <v>45786</v>
      </c>
      <c r="C1710" s="16" t="s">
        <v>1697</v>
      </c>
      <c r="D1710" s="16" t="str">
        <f>_xlfn.XLOOKUP(Sales_Transactions!$C1710,Customer!$A$2:$A$701,Customer!$B$2:$B$701,"Missing")</f>
        <v>Deepa Krishnan</v>
      </c>
      <c r="E1710" s="38" t="str">
        <f>_xlfn.XLOOKUP(Table14[[#This Row],[Customer_ID]],Table10[Customer_ID],Table10[Membership],"Missing Membership")</f>
        <v>Bronze</v>
      </c>
      <c r="F1710" s="14" t="s">
        <v>384</v>
      </c>
      <c r="G1710" s="16" t="str">
        <f>_xlfn.XLOOKUP(Sales_Transactions!$F1710,Products!$A$2:$A$151,Products!$B$2:$B$151,"missing product")</f>
        <v>Local Farm Fresh Fruits 1kg</v>
      </c>
      <c r="H1710" s="16" t="str">
        <f>_xlfn.XLOOKUP(Sales_Transactions!$F1710,Table9[Product_ID],Table9[Category],"Missing Catogory")</f>
        <v>Fruits</v>
      </c>
      <c r="I1710" s="16" t="s">
        <v>187</v>
      </c>
      <c r="J1710" s="16" t="str">
        <f>_xlfn.XLOOKUP(Sales_Transactions!$I1710,Store!$A$2:$A$181,Store!$B$2:$B$181,"Missing Store")</f>
        <v>FreshMart Bengaluru Circle</v>
      </c>
      <c r="K1710" s="16" t="str">
        <f>_xlfn.XLOOKUP(Sales_Transactions!$I1710,Store!$A$2:$A$181,Store!$D$2:$D$181,"East")</f>
        <v>South</v>
      </c>
      <c r="L1710" s="16" t="s">
        <v>188</v>
      </c>
      <c r="M1710" s="16" t="s">
        <v>6338</v>
      </c>
      <c r="N1710" s="16" t="str">
        <f>_xlfn.XLOOKUP(Sales_Transactions!$L1710,Table12[Employee_ID],Table12[Department],"Missing Department")</f>
        <v>Cashier</v>
      </c>
      <c r="O1710" s="16">
        <v>1</v>
      </c>
      <c r="P1710" s="17">
        <v>389.61</v>
      </c>
      <c r="Q1710" s="16">
        <v>20</v>
      </c>
      <c r="R1710" s="17">
        <v>77.92</v>
      </c>
      <c r="S1710" s="17">
        <v>311.69</v>
      </c>
      <c r="T1710" s="17">
        <v>336.07</v>
      </c>
      <c r="U1710" s="17">
        <v>-24.38</v>
      </c>
      <c r="V1710" s="16" t="s">
        <v>80</v>
      </c>
      <c r="W1710" s="16" t="s">
        <v>24</v>
      </c>
      <c r="X1710" s="16" t="s">
        <v>25</v>
      </c>
      <c r="Y1710" s="16" t="s">
        <v>1698</v>
      </c>
      <c r="Z1710" s="16" t="s">
        <v>49</v>
      </c>
    </row>
    <row r="1711" spans="1:26" x14ac:dyDescent="0.3">
      <c r="A1711" s="10" t="s">
        <v>1699</v>
      </c>
      <c r="B1711" s="11">
        <v>45961</v>
      </c>
      <c r="C1711" s="12" t="s">
        <v>1700</v>
      </c>
      <c r="D1711" s="12" t="str">
        <f>_xlfn.XLOOKUP(Sales_Transactions!$C1711,Customer!$A$2:$A$701,Customer!$B$2:$B$701,"Missing")</f>
        <v>Arun Gounder</v>
      </c>
      <c r="E1711" s="39" t="str">
        <f>_xlfn.XLOOKUP(Table14[[#This Row],[Customer_ID]],Table10[Customer_ID],Table10[Membership],"Missing Membership")</f>
        <v>Bronze</v>
      </c>
      <c r="F1711" s="10" t="s">
        <v>203</v>
      </c>
      <c r="G1711" s="12" t="str">
        <f>_xlfn.XLOOKUP(Sales_Transactions!$F1711,Products!$A$2:$A$151,Products!$B$2:$B$151,"missing product")</f>
        <v>Local Farm Fresh Vegetables 1L</v>
      </c>
      <c r="H1711" s="12" t="str">
        <f>_xlfn.XLOOKUP(Sales_Transactions!$F1711,Table9[Product_ID],Table9[Category],"Missing Catogory")</f>
        <v>Vegetables</v>
      </c>
      <c r="I1711" s="12" t="s">
        <v>543</v>
      </c>
      <c r="J1711" s="12" t="str">
        <f>_xlfn.XLOOKUP(Sales_Transactions!$I1711,Store!$A$2:$A$181,Store!$B$2:$B$181,"Missing Store")</f>
        <v>FreshMart Hyderabad Main Road</v>
      </c>
      <c r="K1711" s="12" t="str">
        <f>_xlfn.XLOOKUP(Sales_Transactions!$I1711,Store!$A$2:$A$181,Store!$D$2:$D$181,"East")</f>
        <v>South</v>
      </c>
      <c r="L1711" s="12" t="s">
        <v>544</v>
      </c>
      <c r="M1711" s="12" t="s">
        <v>6380</v>
      </c>
      <c r="N1711" s="12" t="str">
        <f>_xlfn.XLOOKUP(Sales_Transactions!$L1711,Table12[Employee_ID],Table12[Department],"Missing Department")</f>
        <v>Cashier</v>
      </c>
      <c r="O1711" s="12">
        <v>2</v>
      </c>
      <c r="P1711" s="13">
        <v>205.93</v>
      </c>
      <c r="Q1711" s="12">
        <v>10</v>
      </c>
      <c r="R1711" s="13">
        <v>41.19</v>
      </c>
      <c r="S1711" s="13">
        <v>370.67</v>
      </c>
      <c r="T1711" s="13">
        <v>340.4</v>
      </c>
      <c r="U1711" s="13">
        <v>30.27</v>
      </c>
      <c r="V1711" s="12" t="s">
        <v>80</v>
      </c>
      <c r="W1711" s="12" t="s">
        <v>24</v>
      </c>
      <c r="X1711" s="12" t="s">
        <v>33</v>
      </c>
      <c r="Y1711" s="12" t="s">
        <v>56</v>
      </c>
      <c r="Z1711" s="12" t="s">
        <v>49</v>
      </c>
    </row>
    <row r="1712" spans="1:26" x14ac:dyDescent="0.3">
      <c r="A1712" s="14" t="s">
        <v>1701</v>
      </c>
      <c r="B1712" s="15">
        <v>45780</v>
      </c>
      <c r="C1712" s="16" t="s">
        <v>1702</v>
      </c>
      <c r="D1712" s="16" t="str">
        <f>_xlfn.XLOOKUP(Sales_Transactions!$C1712,Customer!$A$2:$A$701,Customer!$B$2:$B$701,"Missing")</f>
        <v>Gopal Krishnan</v>
      </c>
      <c r="E1712" s="38" t="str">
        <f>_xlfn.XLOOKUP(Table14[[#This Row],[Customer_ID]],Table10[Customer_ID],Table10[Membership],"Missing Membership")</f>
        <v>Silver</v>
      </c>
      <c r="F1712" s="14" t="s">
        <v>314</v>
      </c>
      <c r="G1712" s="16" t="str">
        <f>_xlfn.XLOOKUP(Sales_Transactions!$F1712,Products!$A$2:$A$151,Products!$B$2:$B$151,"missing product")</f>
        <v>Nescafe Coffee 1kg</v>
      </c>
      <c r="H1712" s="16" t="str">
        <f>_xlfn.XLOOKUP(Sales_Transactions!$F1712,Table9[Product_ID],Table9[Category],"Missing Catogory")</f>
        <v>Beverages</v>
      </c>
      <c r="I1712" s="16" t="s">
        <v>60</v>
      </c>
      <c r="J1712" s="16" t="str">
        <f>_xlfn.XLOOKUP(Sales_Transactions!$I1712,Store!$A$2:$A$181,Store!$B$2:$B$181,"Missing Store")</f>
        <v>FreshMart Tiruppur Enclave</v>
      </c>
      <c r="K1712" s="16" t="str">
        <f>_xlfn.XLOOKUP(Sales_Transactions!$I1712,Store!$A$2:$A$181,Store!$D$2:$D$181,"East")</f>
        <v>South</v>
      </c>
      <c r="L1712" s="16" t="s">
        <v>1240</v>
      </c>
      <c r="M1712" s="16" t="s">
        <v>6189</v>
      </c>
      <c r="N1712" s="16" t="str">
        <f>_xlfn.XLOOKUP(Sales_Transactions!$L1712,Table12[Employee_ID],Table12[Department],"Missing Department")</f>
        <v>Sales</v>
      </c>
      <c r="O1712" s="16">
        <v>2</v>
      </c>
      <c r="P1712" s="17">
        <v>329.69</v>
      </c>
      <c r="Q1712" s="16">
        <v>15</v>
      </c>
      <c r="R1712" s="17">
        <v>98.91</v>
      </c>
      <c r="S1712" s="17">
        <v>644.54</v>
      </c>
      <c r="T1712" s="17">
        <v>494.5</v>
      </c>
      <c r="U1712" s="17">
        <v>150.04</v>
      </c>
      <c r="V1712" s="16" t="s">
        <v>80</v>
      </c>
      <c r="W1712" s="16" t="s">
        <v>24</v>
      </c>
      <c r="X1712" s="16" t="s">
        <v>25</v>
      </c>
      <c r="Y1712" s="16" t="s">
        <v>742</v>
      </c>
      <c r="Z1712" s="16" t="s">
        <v>27</v>
      </c>
    </row>
    <row r="1713" spans="1:26" x14ac:dyDescent="0.3">
      <c r="A1713" s="10" t="s">
        <v>1731</v>
      </c>
      <c r="B1713" s="11">
        <v>46008</v>
      </c>
      <c r="C1713" s="12" t="s">
        <v>507</v>
      </c>
      <c r="D1713" s="12" t="str">
        <f>_xlfn.XLOOKUP(Sales_Transactions!$C1713,Customer!$A$2:$A$701,Customer!$B$2:$B$701,"Missing")</f>
        <v>Meena Menon</v>
      </c>
      <c r="E1713" s="39" t="str">
        <f>_xlfn.XLOOKUP(Table14[[#This Row],[Customer_ID]],Table10[Customer_ID],Table10[Membership],"Missing Membership")</f>
        <v>Gold</v>
      </c>
      <c r="F1713" s="10" t="s">
        <v>1010</v>
      </c>
      <c r="G1713" s="12" t="str">
        <f>_xlfn.XLOOKUP(Sales_Transactions!$F1713,Products!$A$2:$A$151,Products!$B$2:$B$151,"missing product")</f>
        <v>Vim Kitchenware Combo</v>
      </c>
      <c r="H1713" s="12" t="str">
        <f>_xlfn.XLOOKUP(Sales_Transactions!$F1713,Table9[Product_ID],Table9[Category],"Missing Catogory")</f>
        <v>Household</v>
      </c>
      <c r="I1713" s="12" t="s">
        <v>973</v>
      </c>
      <c r="J1713" s="12" t="str">
        <f>_xlfn.XLOOKUP(Sales_Transactions!$I1713,Store!$A$2:$A$181,Store!$B$2:$B$181,"Missing Store")</f>
        <v>FreshMart Pune Junction</v>
      </c>
      <c r="K1713" s="12" t="str">
        <f>_xlfn.XLOOKUP(Sales_Transactions!$I1713,Store!$A$2:$A$181,Store!$D$2:$D$181,"East")</f>
        <v>West</v>
      </c>
      <c r="L1713" s="12" t="s">
        <v>974</v>
      </c>
      <c r="M1713" s="12" t="s">
        <v>6390</v>
      </c>
      <c r="N1713" s="12" t="str">
        <f>_xlfn.XLOOKUP(Sales_Transactions!$L1713,Table12[Employee_ID],Table12[Department],"Missing Department")</f>
        <v>Cashier</v>
      </c>
      <c r="O1713" s="12">
        <v>3</v>
      </c>
      <c r="P1713" s="13">
        <v>284.56</v>
      </c>
      <c r="Q1713" s="12">
        <v>20</v>
      </c>
      <c r="R1713" s="13">
        <v>170.74</v>
      </c>
      <c r="S1713" s="13">
        <v>682.94</v>
      </c>
      <c r="T1713" s="13">
        <v>645.09</v>
      </c>
      <c r="U1713" s="13">
        <v>37.85</v>
      </c>
      <c r="V1713" s="12" t="s">
        <v>80</v>
      </c>
      <c r="W1713" s="12" t="s">
        <v>24</v>
      </c>
      <c r="X1713" s="12" t="s">
        <v>55</v>
      </c>
      <c r="Y1713" s="12" t="s">
        <v>1225</v>
      </c>
      <c r="Z1713" s="12" t="s">
        <v>49</v>
      </c>
    </row>
    <row r="1714" spans="1:26" x14ac:dyDescent="0.3">
      <c r="A1714" s="14" t="s">
        <v>1745</v>
      </c>
      <c r="B1714" s="15">
        <v>45959</v>
      </c>
      <c r="C1714" s="16" t="s">
        <v>850</v>
      </c>
      <c r="D1714" s="16" t="str">
        <f>_xlfn.XLOOKUP(Sales_Transactions!$C1714,Customer!$A$2:$A$701,Customer!$B$2:$B$701,"Missing")</f>
        <v>Ovi Mudaliar</v>
      </c>
      <c r="E1714" s="38" t="str">
        <f>_xlfn.XLOOKUP(Table14[[#This Row],[Customer_ID]],Table10[Customer_ID],Table10[Membership],"Missing Membership")</f>
        <v>Silver</v>
      </c>
      <c r="F1714" s="14" t="s">
        <v>30</v>
      </c>
      <c r="G1714" s="16" t="str">
        <f>_xlfn.XLOOKUP(Sales_Transactions!$F1714,Products!$A$2:$A$151,Products!$B$2:$B$151,"missing product")</f>
        <v>Amul Paneer 1kg</v>
      </c>
      <c r="H1714" s="16" t="str">
        <f>_xlfn.XLOOKUP(Sales_Transactions!$F1714,Table9[Product_ID],Table9[Category],"Missing Catogory")</f>
        <v>Dairy</v>
      </c>
      <c r="I1714" s="16" t="s">
        <v>343</v>
      </c>
      <c r="J1714" s="16" t="str">
        <f>_xlfn.XLOOKUP(Sales_Transactions!$I1714,Store!$A$2:$A$181,Store!$B$2:$B$181,"Missing Store")</f>
        <v>FreshMart Mysuru Junction</v>
      </c>
      <c r="K1714" s="16" t="str">
        <f>_xlfn.XLOOKUP(Sales_Transactions!$I1714,Store!$A$2:$A$181,Store!$D$2:$D$181,"East")</f>
        <v>South</v>
      </c>
      <c r="L1714" s="16" t="s">
        <v>344</v>
      </c>
      <c r="M1714" s="16" t="s">
        <v>6340</v>
      </c>
      <c r="N1714" s="16" t="str">
        <f>_xlfn.XLOOKUP(Sales_Transactions!$L1714,Table12[Employee_ID],Table12[Department],"Missing Department")</f>
        <v>Operations</v>
      </c>
      <c r="O1714" s="16">
        <v>1</v>
      </c>
      <c r="P1714" s="17">
        <v>448.94</v>
      </c>
      <c r="Q1714" s="16">
        <v>20</v>
      </c>
      <c r="R1714" s="17">
        <v>89.79</v>
      </c>
      <c r="S1714" s="17">
        <v>359.15</v>
      </c>
      <c r="T1714" s="17">
        <v>380.08</v>
      </c>
      <c r="U1714" s="17">
        <v>-20.93</v>
      </c>
      <c r="V1714" s="16" t="s">
        <v>80</v>
      </c>
      <c r="W1714" s="16" t="s">
        <v>24</v>
      </c>
      <c r="X1714" s="16" t="s">
        <v>25</v>
      </c>
      <c r="Y1714" s="16" t="s">
        <v>916</v>
      </c>
      <c r="Z1714" s="16" t="s">
        <v>49</v>
      </c>
    </row>
    <row r="1715" spans="1:26" x14ac:dyDescent="0.3">
      <c r="A1715" s="10" t="s">
        <v>1771</v>
      </c>
      <c r="B1715" s="11">
        <v>45951</v>
      </c>
      <c r="C1715" s="12" t="s">
        <v>1772</v>
      </c>
      <c r="D1715" s="12" t="str">
        <f>_xlfn.XLOOKUP(Sales_Transactions!$C1715,Customer!$A$2:$A$701,Customer!$B$2:$B$701,"Missing")</f>
        <v>Naveen Achari</v>
      </c>
      <c r="E1715" s="39" t="str">
        <f>_xlfn.XLOOKUP(Table14[[#This Row],[Customer_ID]],Table10[Customer_ID],Table10[Membership],"Missing Membership")</f>
        <v>Gold</v>
      </c>
      <c r="F1715" s="10" t="s">
        <v>308</v>
      </c>
      <c r="G1715" s="12" t="str">
        <f>_xlfn.XLOOKUP(Sales_Transactions!$F1715,Products!$A$2:$A$151,Products!$B$2:$B$151,"missing product")</f>
        <v>Britannia Cookies 200g</v>
      </c>
      <c r="H1715" s="12" t="str">
        <f>_xlfn.XLOOKUP(Sales_Transactions!$F1715,Table9[Product_ID],Table9[Category],"Missing Catogory")</f>
        <v>Bakery</v>
      </c>
      <c r="I1715" s="12" t="s">
        <v>871</v>
      </c>
      <c r="J1715" s="12" t="str">
        <f>_xlfn.XLOOKUP(Sales_Transactions!$I1715,Store!$A$2:$A$181,Store!$B$2:$B$181,"Missing Store")</f>
        <v>FreshMart Guwahati Extension</v>
      </c>
      <c r="K1715" s="12" t="str">
        <f>_xlfn.XLOOKUP(Sales_Transactions!$I1715,Store!$A$2:$A$181,Store!$D$2:$D$181,"East")</f>
        <v>East</v>
      </c>
      <c r="L1715" s="12" t="s">
        <v>1773</v>
      </c>
      <c r="M1715" s="12" t="s">
        <v>6280</v>
      </c>
      <c r="N1715" s="12" t="str">
        <f>_xlfn.XLOOKUP(Sales_Transactions!$L1715,Table12[Employee_ID],Table12[Department],"Missing Department")</f>
        <v>Sales</v>
      </c>
      <c r="O1715" s="12">
        <v>3</v>
      </c>
      <c r="P1715" s="13">
        <v>512.71</v>
      </c>
      <c r="Q1715" s="12">
        <v>0</v>
      </c>
      <c r="R1715" s="13">
        <v>0</v>
      </c>
      <c r="S1715" s="13">
        <v>1538.13</v>
      </c>
      <c r="T1715" s="13">
        <v>848.64</v>
      </c>
      <c r="U1715" s="13">
        <v>689.49</v>
      </c>
      <c r="V1715" s="12" t="s">
        <v>80</v>
      </c>
      <c r="W1715" s="12" t="s">
        <v>24</v>
      </c>
      <c r="X1715" s="12" t="s">
        <v>25</v>
      </c>
      <c r="Y1715" s="12" t="s">
        <v>1290</v>
      </c>
      <c r="Z1715" s="12" t="s">
        <v>49</v>
      </c>
    </row>
    <row r="1716" spans="1:26" x14ac:dyDescent="0.3">
      <c r="A1716" s="14" t="s">
        <v>1774</v>
      </c>
      <c r="B1716" s="15">
        <v>45994</v>
      </c>
      <c r="C1716" s="16" t="s">
        <v>1775</v>
      </c>
      <c r="D1716" s="16" t="str">
        <f>_xlfn.XLOOKUP(Sales_Transactions!$C1716,Customer!$A$2:$A$701,Customer!$B$2:$B$701,"Missing")</f>
        <v>Dinesh Prabhu</v>
      </c>
      <c r="E1716" s="38" t="str">
        <f>_xlfn.XLOOKUP(Table14[[#This Row],[Customer_ID]],Table10[Customer_ID],Table10[Membership],"Missing Membership")</f>
        <v>Silver</v>
      </c>
      <c r="F1716" s="14" t="s">
        <v>1193</v>
      </c>
      <c r="G1716" s="16" t="str">
        <f>_xlfn.XLOOKUP(Sales_Transactions!$F1716,Products!$A$2:$A$151,Products!$B$2:$B$151,"missing product")</f>
        <v>Idhayam Groundnut Oil 2kg</v>
      </c>
      <c r="H1716" s="16" t="str">
        <f>_xlfn.XLOOKUP(Sales_Transactions!$F1716,Table9[Product_ID],Table9[Category],"Missing Catogory")</f>
        <v>Oil</v>
      </c>
      <c r="I1716" s="16" t="s">
        <v>1246</v>
      </c>
      <c r="J1716" s="16" t="str">
        <f>_xlfn.XLOOKUP(Sales_Transactions!$I1716,Store!$A$2:$A$181,Store!$B$2:$B$181,"Missing Store")</f>
        <v>FreshMart Bengaluru Junction</v>
      </c>
      <c r="K1716" s="16" t="str">
        <f>_xlfn.XLOOKUP(Sales_Transactions!$I1716,Store!$A$2:$A$181,Store!$D$2:$D$181,"East")</f>
        <v>South</v>
      </c>
      <c r="L1716" s="16" t="s">
        <v>1247</v>
      </c>
      <c r="M1716" s="16" t="s">
        <v>5199</v>
      </c>
      <c r="N1716" s="16" t="str">
        <f>_xlfn.XLOOKUP(Sales_Transactions!$L1716,Table12[Employee_ID],Table12[Department],"Missing Department")</f>
        <v>Sales</v>
      </c>
      <c r="O1716" s="16">
        <v>1</v>
      </c>
      <c r="P1716" s="17">
        <v>109.69</v>
      </c>
      <c r="Q1716" s="16">
        <v>20</v>
      </c>
      <c r="R1716" s="17">
        <v>21.94</v>
      </c>
      <c r="S1716" s="17">
        <v>87.75</v>
      </c>
      <c r="T1716" s="17">
        <v>92.96</v>
      </c>
      <c r="U1716" s="17">
        <v>-5.21</v>
      </c>
      <c r="V1716" s="16" t="s">
        <v>80</v>
      </c>
      <c r="W1716" s="16" t="s">
        <v>24</v>
      </c>
      <c r="X1716" s="16" t="s">
        <v>25</v>
      </c>
      <c r="Y1716" s="16" t="s">
        <v>1776</v>
      </c>
      <c r="Z1716" s="16" t="s">
        <v>49</v>
      </c>
    </row>
    <row r="1717" spans="1:26" x14ac:dyDescent="0.3">
      <c r="A1717" s="10" t="s">
        <v>1778</v>
      </c>
      <c r="B1717" s="11">
        <v>46012</v>
      </c>
      <c r="C1717" s="12" t="s">
        <v>943</v>
      </c>
      <c r="D1717" s="12" t="str">
        <f>_xlfn.XLOOKUP(Sales_Transactions!$C1717,Customer!$A$2:$A$701,Customer!$B$2:$B$701,"Missing")</f>
        <v>Dhanush Venkataraman</v>
      </c>
      <c r="E1717" s="39" t="str">
        <f>_xlfn.XLOOKUP(Table14[[#This Row],[Customer_ID]],Table10[Customer_ID],Table10[Membership],"Missing Membership")</f>
        <v>Gold</v>
      </c>
      <c r="F1717" s="10" t="s">
        <v>186</v>
      </c>
      <c r="G1717" s="12" t="str">
        <f>_xlfn.XLOOKUP(Sales_Transactions!$F1717,Products!$A$2:$A$151,Products!$B$2:$B$151,"missing product")</f>
        <v>Bisleri Soft Drinks 2kg</v>
      </c>
      <c r="H1717" s="12" t="str">
        <f>_xlfn.XLOOKUP(Sales_Transactions!$F1717,Table9[Product_ID],Table9[Category],"Missing Catogory")</f>
        <v>Beverages</v>
      </c>
      <c r="I1717" s="12" t="s">
        <v>905</v>
      </c>
      <c r="J1717" s="12" t="str">
        <f>_xlfn.XLOOKUP(Sales_Transactions!$I1717,Store!$A$2:$A$181,Store!$B$2:$B$181,"Missing Store")</f>
        <v>FreshMart Madurai Circle</v>
      </c>
      <c r="K1717" s="12" t="str">
        <f>_xlfn.XLOOKUP(Sales_Transactions!$I1717,Store!$A$2:$A$181,Store!$D$2:$D$181,"East")</f>
        <v>South</v>
      </c>
      <c r="L1717" s="12" t="s">
        <v>906</v>
      </c>
      <c r="M1717" s="12" t="s">
        <v>6179</v>
      </c>
      <c r="N1717" s="12" t="str">
        <f>_xlfn.XLOOKUP(Sales_Transactions!$L1717,Table12[Employee_ID],Table12[Department],"Missing Department")</f>
        <v>Sales</v>
      </c>
      <c r="O1717" s="12">
        <v>7</v>
      </c>
      <c r="P1717" s="13">
        <v>223.81</v>
      </c>
      <c r="Q1717" s="12">
        <v>10</v>
      </c>
      <c r="R1717" s="13">
        <v>156.66999999999999</v>
      </c>
      <c r="S1717" s="13">
        <v>1621.5</v>
      </c>
      <c r="T1717" s="13">
        <v>1239.21</v>
      </c>
      <c r="U1717" s="13">
        <v>382.29</v>
      </c>
      <c r="V1717" s="12" t="s">
        <v>80</v>
      </c>
      <c r="W1717" s="12" t="s">
        <v>24</v>
      </c>
      <c r="X1717" s="12" t="s">
        <v>25</v>
      </c>
      <c r="Y1717" s="12" t="s">
        <v>1614</v>
      </c>
      <c r="Z1717" s="12" t="s">
        <v>27</v>
      </c>
    </row>
    <row r="1718" spans="1:26" x14ac:dyDescent="0.3">
      <c r="A1718" s="14" t="s">
        <v>1782</v>
      </c>
      <c r="B1718" s="15">
        <v>46013</v>
      </c>
      <c r="C1718" s="16" t="s">
        <v>1000</v>
      </c>
      <c r="D1718" s="16" t="str">
        <f>_xlfn.XLOOKUP(Sales_Transactions!$C1718,Customer!$A$2:$A$701,Customer!$B$2:$B$701,"Missing")</f>
        <v>Eswari Achari</v>
      </c>
      <c r="E1718" s="38" t="str">
        <f>_xlfn.XLOOKUP(Table14[[#This Row],[Customer_ID]],Table10[Customer_ID],Table10[Membership],"Missing Membership")</f>
        <v>Silver</v>
      </c>
      <c r="F1718" s="14" t="s">
        <v>170</v>
      </c>
      <c r="G1718" s="16" t="str">
        <f>_xlfn.XLOOKUP(Sales_Transactions!$F1718,Products!$A$2:$A$151,Products!$B$2:$B$151,"missing product")</f>
        <v>Aachi Idli Rice 500g</v>
      </c>
      <c r="H1718" s="16" t="str">
        <f>_xlfn.XLOOKUP(Sales_Transactions!$F1718,Table9[Product_ID],Table9[Category],"Missing Catogory")</f>
        <v>Rice</v>
      </c>
      <c r="I1718" s="16" t="s">
        <v>108</v>
      </c>
      <c r="J1718" s="16" t="str">
        <f>_xlfn.XLOOKUP(Sales_Transactions!$I1718,Store!$A$2:$A$181,Store!$B$2:$B$181,"Missing Store")</f>
        <v>FreshMart Erode Square</v>
      </c>
      <c r="K1718" s="16" t="str">
        <f>_xlfn.XLOOKUP(Sales_Transactions!$I1718,Store!$A$2:$A$181,Store!$D$2:$D$181,"East")</f>
        <v>North</v>
      </c>
      <c r="L1718" s="16" t="s">
        <v>735</v>
      </c>
      <c r="M1718" s="16" t="s">
        <v>5771</v>
      </c>
      <c r="N1718" s="16" t="str">
        <f>_xlfn.XLOOKUP(Sales_Transactions!$L1718,Table12[Employee_ID],Table12[Department],"Missing Department")</f>
        <v>Sales</v>
      </c>
      <c r="O1718" s="16">
        <v>1</v>
      </c>
      <c r="P1718" s="17">
        <v>225.45</v>
      </c>
      <c r="Q1718" s="16">
        <v>15</v>
      </c>
      <c r="R1718" s="17">
        <v>33.82</v>
      </c>
      <c r="S1718" s="17">
        <v>191.63</v>
      </c>
      <c r="T1718" s="17">
        <v>190.9</v>
      </c>
      <c r="U1718" s="17">
        <v>0.73</v>
      </c>
      <c r="V1718" s="16" t="s">
        <v>80</v>
      </c>
      <c r="W1718" s="16" t="s">
        <v>24</v>
      </c>
      <c r="X1718" s="16" t="s">
        <v>55</v>
      </c>
      <c r="Y1718" s="16" t="s">
        <v>98</v>
      </c>
      <c r="Z1718" s="16" t="s">
        <v>49</v>
      </c>
    </row>
    <row r="1719" spans="1:26" x14ac:dyDescent="0.3">
      <c r="A1719" s="10" t="s">
        <v>1783</v>
      </c>
      <c r="B1719" s="11">
        <v>45802</v>
      </c>
      <c r="C1719" s="12" t="s">
        <v>1784</v>
      </c>
      <c r="D1719" s="12" t="str">
        <f>_xlfn.XLOOKUP(Sales_Transactions!$C1719,Customer!$A$2:$A$701,Customer!$B$2:$B$701,"Missing")</f>
        <v>Umesh Chandran</v>
      </c>
      <c r="E1719" s="39" t="str">
        <f>_xlfn.XLOOKUP(Table14[[#This Row],[Customer_ID]],Table10[Customer_ID],Table10[Membership],"Missing Membership")</f>
        <v>Bronze</v>
      </c>
      <c r="F1719" s="10" t="s">
        <v>409</v>
      </c>
      <c r="G1719" s="12" t="str">
        <f>_xlfn.XLOOKUP(Sales_Transactions!$F1719,Products!$A$2:$A$151,Products!$B$2:$B$151,"missing product")</f>
        <v>Local Bakers Buns 1kg</v>
      </c>
      <c r="H1719" s="12" t="str">
        <f>_xlfn.XLOOKUP(Sales_Transactions!$F1719,Table9[Product_ID],Table9[Category],"Missing Catogory")</f>
        <v>Bakery</v>
      </c>
      <c r="I1719" s="12" t="s">
        <v>125</v>
      </c>
      <c r="J1719" s="12" t="str">
        <f>_xlfn.XLOOKUP(Sales_Transactions!$I1719,Store!$A$2:$A$181,Store!$B$2:$B$181,"Missing Store")</f>
        <v>FreshMart Salem Main Road</v>
      </c>
      <c r="K1719" s="12" t="str">
        <f>_xlfn.XLOOKUP(Sales_Transactions!$I1719,Store!$A$2:$A$181,Store!$D$2:$D$181,"East")</f>
        <v>South</v>
      </c>
      <c r="L1719" s="12" t="s">
        <v>410</v>
      </c>
      <c r="M1719" s="12" t="s">
        <v>6152</v>
      </c>
      <c r="N1719" s="12" t="str">
        <f>_xlfn.XLOOKUP(Sales_Transactions!$L1719,Table12[Employee_ID],Table12[Department],"Missing Department")</f>
        <v>Sales</v>
      </c>
      <c r="O1719" s="12">
        <v>3</v>
      </c>
      <c r="P1719" s="13">
        <v>299.73</v>
      </c>
      <c r="Q1719" s="12">
        <v>0</v>
      </c>
      <c r="R1719" s="13">
        <v>0</v>
      </c>
      <c r="S1719" s="13">
        <v>1034.07</v>
      </c>
      <c r="T1719" s="13">
        <v>554.22</v>
      </c>
      <c r="U1719" s="13">
        <v>479.85</v>
      </c>
      <c r="V1719" s="12" t="s">
        <v>80</v>
      </c>
      <c r="W1719" s="12" t="s">
        <v>24</v>
      </c>
      <c r="X1719" s="12" t="s">
        <v>25</v>
      </c>
      <c r="Y1719" s="12" t="s">
        <v>1785</v>
      </c>
      <c r="Z1719" s="12" t="s">
        <v>27</v>
      </c>
    </row>
    <row r="1720" spans="1:26" x14ac:dyDescent="0.3">
      <c r="A1720" s="14" t="s">
        <v>1790</v>
      </c>
      <c r="B1720" s="15">
        <v>46030</v>
      </c>
      <c r="C1720" s="16" t="s">
        <v>175</v>
      </c>
      <c r="D1720" s="16" t="str">
        <f>_xlfn.XLOOKUP(Sales_Transactions!$C1720,Customer!$A$2:$A$701,Customer!$B$2:$B$701,"Missing")</f>
        <v>Harini Chettiar</v>
      </c>
      <c r="E1720" s="38" t="str">
        <f>_xlfn.XLOOKUP(Table14[[#This Row],[Customer_ID]],Table10[Customer_ID],Table10[Membership],"Missing Membership")</f>
        <v>Silver</v>
      </c>
      <c r="F1720" s="14" t="s">
        <v>264</v>
      </c>
      <c r="G1720" s="16" t="str">
        <f>_xlfn.XLOOKUP(Sales_Transactions!$F1720,Products!$A$2:$A$151,Products!$B$2:$B$151,"missing product")</f>
        <v>Nescafe Soft Drinks Pack</v>
      </c>
      <c r="H1720" s="16" t="str">
        <f>_xlfn.XLOOKUP(Sales_Transactions!$F1720,Table9[Product_ID],Table9[Category],"Missing Catogory")</f>
        <v>Beverages</v>
      </c>
      <c r="I1720" s="16" t="s">
        <v>21</v>
      </c>
      <c r="J1720" s="16" t="str">
        <f>_xlfn.XLOOKUP(Sales_Transactions!$I1720,Store!$A$2:$A$181,Store!$B$2:$B$181,"Missing Store")</f>
        <v>FreshMart Madurai Arcade</v>
      </c>
      <c r="K1720" s="16" t="str">
        <f>_xlfn.XLOOKUP(Sales_Transactions!$I1720,Store!$A$2:$A$181,Store!$D$2:$D$181,"East")</f>
        <v>South</v>
      </c>
      <c r="L1720" s="16" t="s">
        <v>1791</v>
      </c>
      <c r="M1720" s="16" t="s">
        <v>5699</v>
      </c>
      <c r="N1720" s="16" t="str">
        <f>_xlfn.XLOOKUP(Sales_Transactions!$L1720,Table12[Employee_ID],Table12[Department],"Missing Department")</f>
        <v>Cashier</v>
      </c>
      <c r="O1720" s="16">
        <v>3</v>
      </c>
      <c r="P1720" s="17">
        <v>383.51</v>
      </c>
      <c r="Q1720" s="16">
        <v>0</v>
      </c>
      <c r="R1720" s="17">
        <v>0</v>
      </c>
      <c r="S1720" s="17">
        <v>1150.53</v>
      </c>
      <c r="T1720" s="17">
        <v>857.7</v>
      </c>
      <c r="U1720" s="17">
        <v>292.83</v>
      </c>
      <c r="V1720" s="16" t="s">
        <v>80</v>
      </c>
      <c r="W1720" s="16" t="s">
        <v>24</v>
      </c>
      <c r="X1720" s="16" t="s">
        <v>25</v>
      </c>
      <c r="Y1720" s="16" t="s">
        <v>1792</v>
      </c>
      <c r="Z1720" s="16" t="s">
        <v>49</v>
      </c>
    </row>
    <row r="1721" spans="1:26" x14ac:dyDescent="0.3">
      <c r="A1721" s="10" t="s">
        <v>1808</v>
      </c>
      <c r="B1721" s="11">
        <v>45853</v>
      </c>
      <c r="C1721" s="12" t="s">
        <v>1809</v>
      </c>
      <c r="D1721" s="12" t="str">
        <f>_xlfn.XLOOKUP(Sales_Transactions!$C1721,Customer!$A$2:$A$701,Customer!$B$2:$B$701,"Missing")</f>
        <v>Ovi Pillai</v>
      </c>
      <c r="E1721" s="39" t="str">
        <f>_xlfn.XLOOKUP(Table14[[#This Row],[Customer_ID]],Table10[Customer_ID],Table10[Membership],"Missing Membership")</f>
        <v>Bronze</v>
      </c>
      <c r="F1721" s="10" t="s">
        <v>508</v>
      </c>
      <c r="G1721" s="12" t="str">
        <f>_xlfn.XLOOKUP(Sales_Transactions!$F1721,Products!$A$2:$A$151,Products!$B$2:$B$151,"missing product")</f>
        <v>India Gate Ponni Rice 1kg</v>
      </c>
      <c r="H1721" s="12" t="str">
        <f>_xlfn.XLOOKUP(Sales_Transactions!$F1721,Table9[Product_ID],Table9[Category],"Missing Catogory")</f>
        <v>Rice</v>
      </c>
      <c r="I1721" s="12" t="s">
        <v>1430</v>
      </c>
      <c r="J1721" s="12" t="str">
        <f>_xlfn.XLOOKUP(Sales_Transactions!$I1721,Store!$A$2:$A$181,Store!$B$2:$B$181,"Missing Store")</f>
        <v>FreshMart Surat Colony</v>
      </c>
      <c r="K1721" s="12" t="str">
        <f>_xlfn.XLOOKUP(Sales_Transactions!$I1721,Store!$A$2:$A$181,Store!$D$2:$D$181,"East")</f>
        <v>West</v>
      </c>
      <c r="L1721" s="12" t="s">
        <v>1435</v>
      </c>
      <c r="M1721" s="12" t="s">
        <v>6283</v>
      </c>
      <c r="N1721" s="12" t="str">
        <f>_xlfn.XLOOKUP(Sales_Transactions!$L1721,Table12[Employee_ID],Table12[Department],"Missing Department")</f>
        <v>Cashier</v>
      </c>
      <c r="O1721" s="12">
        <v>1</v>
      </c>
      <c r="P1721" s="13">
        <v>291.93</v>
      </c>
      <c r="Q1721" s="12">
        <v>5</v>
      </c>
      <c r="R1721" s="13">
        <v>14.6</v>
      </c>
      <c r="S1721" s="13">
        <v>277.33</v>
      </c>
      <c r="T1721" s="13">
        <v>253.7</v>
      </c>
      <c r="U1721" s="13">
        <v>23.63</v>
      </c>
      <c r="V1721" s="12" t="s">
        <v>80</v>
      </c>
      <c r="W1721" s="12" t="s">
        <v>24</v>
      </c>
      <c r="X1721" s="12" t="s">
        <v>25</v>
      </c>
      <c r="Y1721" s="12" t="s">
        <v>1416</v>
      </c>
      <c r="Z1721" s="12" t="s">
        <v>49</v>
      </c>
    </row>
    <row r="1722" spans="1:26" x14ac:dyDescent="0.3">
      <c r="A1722" s="14" t="s">
        <v>1821</v>
      </c>
      <c r="B1722" s="15">
        <v>45997</v>
      </c>
      <c r="C1722" s="16" t="s">
        <v>1822</v>
      </c>
      <c r="D1722" s="16" t="str">
        <f>_xlfn.XLOOKUP(Sales_Transactions!$C1722,Customer!$A$2:$A$701,Customer!$B$2:$B$701,"Missing")</f>
        <v>Naveen Rao</v>
      </c>
      <c r="E1722" s="38" t="str">
        <f>_xlfn.XLOOKUP(Table14[[#This Row],[Customer_ID]],Table10[Customer_ID],Table10[Membership],"Missing Membership")</f>
        <v>Silver</v>
      </c>
      <c r="F1722" s="14" t="s">
        <v>885</v>
      </c>
      <c r="G1722" s="16" t="str">
        <f>_xlfn.XLOOKUP(Sales_Transactions!$F1722,Products!$A$2:$A$151,Products!$B$2:$B$151,"missing product")</f>
        <v>Organic Fresh Fresh Fruits Pack</v>
      </c>
      <c r="H1722" s="16" t="str">
        <f>_xlfn.XLOOKUP(Sales_Transactions!$F1722,Table9[Product_ID],Table9[Category],"Missing Catogory")</f>
        <v>Fruits</v>
      </c>
      <c r="I1722" s="16" t="s">
        <v>192</v>
      </c>
      <c r="J1722" s="16" t="str">
        <f>_xlfn.XLOOKUP(Sales_Transactions!$I1722,Store!$A$2:$A$181,Store!$B$2:$B$181,"Missing Store")</f>
        <v>FreshMart Erode Heights</v>
      </c>
      <c r="K1722" s="16" t="str">
        <f>_xlfn.XLOOKUP(Sales_Transactions!$I1722,Store!$A$2:$A$181,Store!$D$2:$D$181,"East")</f>
        <v>South</v>
      </c>
      <c r="L1722" s="16" t="s">
        <v>4614</v>
      </c>
      <c r="M1722" s="16" t="s">
        <v>7266</v>
      </c>
      <c r="N1722" s="16" t="str">
        <f>_xlfn.XLOOKUP(Sales_Transactions!$L1722,Table12[Employee_ID],Table12[Department],"Missing Department")</f>
        <v>Missing Department</v>
      </c>
      <c r="O1722" s="16">
        <v>1</v>
      </c>
      <c r="P1722" s="17">
        <v>232.92</v>
      </c>
      <c r="Q1722" s="16">
        <v>10</v>
      </c>
      <c r="R1722" s="17">
        <v>23.29</v>
      </c>
      <c r="S1722" s="17">
        <v>241.07</v>
      </c>
      <c r="T1722" s="17">
        <v>192.41</v>
      </c>
      <c r="U1722" s="17">
        <v>48.66</v>
      </c>
      <c r="V1722" s="16" t="s">
        <v>80</v>
      </c>
      <c r="W1722" s="16" t="s">
        <v>24</v>
      </c>
      <c r="X1722" s="16" t="s">
        <v>55</v>
      </c>
      <c r="Y1722" s="16" t="s">
        <v>1201</v>
      </c>
      <c r="Z1722" s="16" t="s">
        <v>27</v>
      </c>
    </row>
    <row r="1723" spans="1:26" x14ac:dyDescent="0.3">
      <c r="A1723" s="10" t="s">
        <v>1845</v>
      </c>
      <c r="B1723" s="11">
        <v>45963</v>
      </c>
      <c r="C1723" s="12" t="s">
        <v>763</v>
      </c>
      <c r="D1723" s="12" t="str">
        <f>_xlfn.XLOOKUP(Sales_Transactions!$C1723,Customer!$A$2:$A$701,Customer!$B$2:$B$701,"Missing")</f>
        <v>Deepa Nathan</v>
      </c>
      <c r="E1723" s="39" t="str">
        <f>_xlfn.XLOOKUP(Table14[[#This Row],[Customer_ID]],Table10[Customer_ID],Table10[Membership],"Missing Membership")</f>
        <v>Gold</v>
      </c>
      <c r="F1723" s="10" t="s">
        <v>538</v>
      </c>
      <c r="G1723" s="12" t="str">
        <f>_xlfn.XLOOKUP(Sales_Transactions!$F1723,Products!$A$2:$A$151,Products!$B$2:$B$151,"missing product")</f>
        <v>Aachi Ponni Rice 2kg</v>
      </c>
      <c r="H1723" s="12" t="str">
        <f>_xlfn.XLOOKUP(Sales_Transactions!$F1723,Table9[Product_ID],Table9[Category],"Missing Catogory")</f>
        <v>Rice</v>
      </c>
      <c r="I1723" s="12" t="s">
        <v>815</v>
      </c>
      <c r="J1723" s="12" t="str">
        <f>_xlfn.XLOOKUP(Sales_Transactions!$I1723,Store!$A$2:$A$181,Store!$B$2:$B$181,"Missing Store")</f>
        <v>FreshMart Hyderabad Hub</v>
      </c>
      <c r="K1723" s="12" t="str">
        <f>_xlfn.XLOOKUP(Sales_Transactions!$I1723,Store!$A$2:$A$181,Store!$D$2:$D$181,"East")</f>
        <v>South</v>
      </c>
      <c r="L1723" s="12" t="s">
        <v>1587</v>
      </c>
      <c r="M1723" s="12" t="s">
        <v>4751</v>
      </c>
      <c r="N1723" s="12" t="str">
        <f>_xlfn.XLOOKUP(Sales_Transactions!$L1723,Table12[Employee_ID],Table12[Department],"Missing Department")</f>
        <v>Inventory</v>
      </c>
      <c r="O1723" s="12">
        <v>3</v>
      </c>
      <c r="P1723" s="13">
        <v>283.39</v>
      </c>
      <c r="Q1723" s="12">
        <v>0</v>
      </c>
      <c r="R1723" s="13">
        <v>0</v>
      </c>
      <c r="S1723" s="13">
        <v>977.7</v>
      </c>
      <c r="T1723" s="13">
        <v>631.55999999999995</v>
      </c>
      <c r="U1723" s="13">
        <v>346.14</v>
      </c>
      <c r="V1723" s="12" t="s">
        <v>80</v>
      </c>
      <c r="W1723" s="12" t="s">
        <v>24</v>
      </c>
      <c r="X1723" s="12" t="s">
        <v>25</v>
      </c>
      <c r="Y1723" s="12" t="s">
        <v>1140</v>
      </c>
      <c r="Z1723" s="12" t="s">
        <v>27</v>
      </c>
    </row>
    <row r="1724" spans="1:26" x14ac:dyDescent="0.3">
      <c r="A1724" s="14" t="s">
        <v>1856</v>
      </c>
      <c r="B1724" s="15">
        <v>45989</v>
      </c>
      <c r="C1724" s="16" t="s">
        <v>1857</v>
      </c>
      <c r="D1724" s="16" t="str">
        <f>_xlfn.XLOOKUP(Sales_Transactions!$C1724,Customer!$A$2:$A$701,Customer!$B$2:$B$701,"Missing")</f>
        <v>Thenmozhi Balan</v>
      </c>
      <c r="E1724" s="38" t="str">
        <f>_xlfn.XLOOKUP(Table14[[#This Row],[Customer_ID]],Table10[Customer_ID],Table10[Membership],"Missing Membership")</f>
        <v>Silver</v>
      </c>
      <c r="F1724" s="14" t="s">
        <v>1149</v>
      </c>
      <c r="G1724" s="16" t="str">
        <f>_xlfn.XLOOKUP(Sales_Transactions!$F1724,Products!$A$2:$A$151,Products!$B$2:$B$151,"missing product")</f>
        <v>Patanjali Shampoo 1kg</v>
      </c>
      <c r="H1724" s="16" t="str">
        <f>_xlfn.XLOOKUP(Sales_Transactions!$F1724,Table9[Product_ID],Table9[Category],"Missing Catogory")</f>
        <v>Personal Care</v>
      </c>
      <c r="I1724" s="16" t="s">
        <v>90</v>
      </c>
      <c r="J1724" s="16" t="str">
        <f>_xlfn.XLOOKUP(Sales_Transactions!$I1724,Store!$A$2:$A$181,Store!$B$2:$B$181,"Missing Store")</f>
        <v>FreshMart Tiruppur Market</v>
      </c>
      <c r="K1724" s="16" t="str">
        <f>_xlfn.XLOOKUP(Sales_Transactions!$I1724,Store!$A$2:$A$181,Store!$D$2:$D$181,"East")</f>
        <v>South</v>
      </c>
      <c r="L1724" s="16" t="s">
        <v>91</v>
      </c>
      <c r="M1724" s="16" t="s">
        <v>6361</v>
      </c>
      <c r="N1724" s="16" t="str">
        <f>_xlfn.XLOOKUP(Sales_Transactions!$L1724,Table12[Employee_ID],Table12[Department],"Missing Department")</f>
        <v>Sales</v>
      </c>
      <c r="O1724" s="16">
        <v>5</v>
      </c>
      <c r="P1724" s="17">
        <v>468.94</v>
      </c>
      <c r="Q1724" s="16">
        <v>5</v>
      </c>
      <c r="R1724" s="17">
        <v>117.23</v>
      </c>
      <c r="S1724" s="17">
        <v>2227.4699999999998</v>
      </c>
      <c r="T1724" s="17">
        <v>1684</v>
      </c>
      <c r="U1724" s="17">
        <v>543.47</v>
      </c>
      <c r="V1724" s="16" t="s">
        <v>80</v>
      </c>
      <c r="W1724" s="16" t="s">
        <v>24</v>
      </c>
      <c r="X1724" s="16" t="s">
        <v>25</v>
      </c>
      <c r="Y1724" s="16" t="s">
        <v>1358</v>
      </c>
      <c r="Z1724" s="16" t="s">
        <v>49</v>
      </c>
    </row>
    <row r="1725" spans="1:26" x14ac:dyDescent="0.3">
      <c r="A1725" s="10" t="s">
        <v>1866</v>
      </c>
      <c r="B1725" s="11">
        <v>45940</v>
      </c>
      <c r="C1725" s="12" t="s">
        <v>526</v>
      </c>
      <c r="D1725" s="12" t="str">
        <f>_xlfn.XLOOKUP(Sales_Transactions!$C1725,Customer!$A$2:$A$701,Customer!$B$2:$B$701,"Missing")</f>
        <v>Bharath Mudaliar</v>
      </c>
      <c r="E1725" s="39" t="str">
        <f>_xlfn.XLOOKUP(Table14[[#This Row],[Customer_ID]],Table10[Customer_ID],Table10[Membership],"Missing Membership")</f>
        <v>Silver</v>
      </c>
      <c r="F1725" s="10" t="s">
        <v>453</v>
      </c>
      <c r="G1725" s="12" t="str">
        <f>_xlfn.XLOOKUP(Sales_Transactions!$F1725,Products!$A$2:$A$151,Products!$B$2:$B$151,"missing product")</f>
        <v>Local Farm Fresh Vegetables 250ml v2</v>
      </c>
      <c r="H1725" s="12" t="str">
        <f>_xlfn.XLOOKUP(Sales_Transactions!$F1725,Table9[Product_ID],Table9[Category],"Missing Catogory")</f>
        <v>Vegetables</v>
      </c>
      <c r="I1725" s="12" t="s">
        <v>221</v>
      </c>
      <c r="J1725" s="12" t="str">
        <f>_xlfn.XLOOKUP(Sales_Transactions!$I1725,Store!$A$2:$A$181,Store!$B$2:$B$181,"Missing Store")</f>
        <v>FreshMart Salem Circle</v>
      </c>
      <c r="K1725" s="12" t="str">
        <f>_xlfn.XLOOKUP(Sales_Transactions!$I1725,Store!$A$2:$A$181,Store!$D$2:$D$181,"East")</f>
        <v>South</v>
      </c>
      <c r="L1725" s="12" t="s">
        <v>79</v>
      </c>
      <c r="M1725" s="12" t="s">
        <v>5275</v>
      </c>
      <c r="N1725" s="12" t="str">
        <f>_xlfn.XLOOKUP(Sales_Transactions!$L1725,Table12[Employee_ID],Table12[Department],"Missing Department")</f>
        <v>Cashier</v>
      </c>
      <c r="O1725" s="12">
        <v>5</v>
      </c>
      <c r="P1725" s="13">
        <v>365.92</v>
      </c>
      <c r="Q1725" s="12">
        <v>10</v>
      </c>
      <c r="R1725" s="13">
        <v>182.96</v>
      </c>
      <c r="S1725" s="13">
        <v>1646.64</v>
      </c>
      <c r="T1725" s="13">
        <v>1551.9</v>
      </c>
      <c r="U1725" s="13">
        <v>94.74</v>
      </c>
      <c r="V1725" s="12" t="s">
        <v>80</v>
      </c>
      <c r="W1725" s="12" t="s">
        <v>24</v>
      </c>
      <c r="X1725" s="12" t="s">
        <v>25</v>
      </c>
      <c r="Y1725" s="12" t="s">
        <v>368</v>
      </c>
      <c r="Z1725" s="12" t="s">
        <v>49</v>
      </c>
    </row>
    <row r="1726" spans="1:26" x14ac:dyDescent="0.3">
      <c r="A1726" s="14" t="s">
        <v>1871</v>
      </c>
      <c r="B1726" s="15">
        <v>45923</v>
      </c>
      <c r="C1726" s="16" t="s">
        <v>1257</v>
      </c>
      <c r="D1726" s="16" t="str">
        <f>_xlfn.XLOOKUP(Sales_Transactions!$C1726,Customer!$A$2:$A$701,Customer!$B$2:$B$701,"Missing")</f>
        <v>Nirmala Iyer</v>
      </c>
      <c r="E1726" s="38" t="str">
        <f>_xlfn.XLOOKUP(Table14[[#This Row],[Customer_ID]],Table10[Customer_ID],Table10[Membership],"Missing Membership")</f>
        <v>Gold</v>
      </c>
      <c r="F1726" s="14" t="s">
        <v>1224</v>
      </c>
      <c r="G1726" s="16" t="str">
        <f>_xlfn.XLOOKUP(Sales_Transactions!$F1726,Products!$A$2:$A$151,Products!$B$2:$B$151,"missing product")</f>
        <v>Harvest Gold Cookies Pack</v>
      </c>
      <c r="H1726" s="16" t="str">
        <f>_xlfn.XLOOKUP(Sales_Transactions!$F1726,Table9[Product_ID],Table9[Category],"Missing Catogory")</f>
        <v xml:space="preserve"> Bakery</v>
      </c>
      <c r="I1726" s="16" t="s">
        <v>215</v>
      </c>
      <c r="J1726" s="16" t="str">
        <f>_xlfn.XLOOKUP(Sales_Transactions!$I1726,Store!$A$2:$A$181,Store!$B$2:$B$181,"Missing Store")</f>
        <v>FreshMart Salem Point</v>
      </c>
      <c r="K1726" s="16" t="str">
        <f>_xlfn.XLOOKUP(Sales_Transactions!$I1726,Store!$A$2:$A$181,Store!$D$2:$D$181,"East")</f>
        <v>South</v>
      </c>
      <c r="L1726" s="16" t="s">
        <v>216</v>
      </c>
      <c r="M1726" s="16" t="s">
        <v>6227</v>
      </c>
      <c r="N1726" s="16" t="str">
        <f>_xlfn.XLOOKUP(Sales_Transactions!$L1726,Table12[Employee_ID],Table12[Department],"Missing Department")</f>
        <v>Sales</v>
      </c>
      <c r="O1726" s="16">
        <v>5</v>
      </c>
      <c r="P1726" s="17">
        <v>182.96</v>
      </c>
      <c r="Q1726" s="16">
        <v>0</v>
      </c>
      <c r="R1726" s="17">
        <v>0</v>
      </c>
      <c r="S1726" s="17">
        <v>914.8</v>
      </c>
      <c r="T1726" s="17">
        <v>538</v>
      </c>
      <c r="U1726" s="17">
        <v>376.8</v>
      </c>
      <c r="V1726" s="16" t="s">
        <v>80</v>
      </c>
      <c r="W1726" s="16" t="s">
        <v>24</v>
      </c>
      <c r="X1726" s="16" t="s">
        <v>55</v>
      </c>
      <c r="Y1726" s="16" t="s">
        <v>1872</v>
      </c>
      <c r="Z1726" s="16" t="s">
        <v>49</v>
      </c>
    </row>
    <row r="1727" spans="1:26" x14ac:dyDescent="0.3">
      <c r="A1727" s="10" t="s">
        <v>1890</v>
      </c>
      <c r="B1727" s="11">
        <v>46089</v>
      </c>
      <c r="C1727" s="12" t="s">
        <v>1891</v>
      </c>
      <c r="D1727" s="12" t="str">
        <f>_xlfn.XLOOKUP(Sales_Transactions!$C1727,Customer!$A$2:$A$701,Customer!$B$2:$B$701,"Missing")</f>
        <v>Venkat Iyer</v>
      </c>
      <c r="E1727" s="39" t="str">
        <f>_xlfn.XLOOKUP(Table14[[#This Row],[Customer_ID]],Table10[Customer_ID],Table10[Membership],"Missing Membership")</f>
        <v>Silver</v>
      </c>
      <c r="F1727" s="10" t="s">
        <v>337</v>
      </c>
      <c r="G1727" s="12" t="str">
        <f>_xlfn.XLOOKUP(Sales_Transactions!$F1727,Products!$A$2:$A$151,Products!$B$2:$B$151,"missing product")</f>
        <v>Dove Shampoo 500g</v>
      </c>
      <c r="H1727" s="12" t="str">
        <f>_xlfn.XLOOKUP(Sales_Transactions!$F1727,Table9[Product_ID],Table9[Category],"Missing Catogory")</f>
        <v>Personal Care</v>
      </c>
      <c r="I1727" s="12" t="s">
        <v>957</v>
      </c>
      <c r="J1727" s="12" t="str">
        <f>_xlfn.XLOOKUP(Sales_Transactions!$I1727,Store!$A$2:$A$181,Store!$B$2:$B$181,"Missing Store")</f>
        <v>FreshMart Ahmedabad Hub</v>
      </c>
      <c r="K1727" s="12" t="str">
        <f>_xlfn.XLOOKUP(Sales_Transactions!$I1727,Store!$A$2:$A$181,Store!$D$2:$D$181,"East")</f>
        <v>South</v>
      </c>
      <c r="L1727" s="12" t="s">
        <v>1892</v>
      </c>
      <c r="M1727" s="12" t="s">
        <v>5397</v>
      </c>
      <c r="N1727" s="12" t="str">
        <f>_xlfn.XLOOKUP(Sales_Transactions!$L1727,Table12[Employee_ID],Table12[Department],"Missing Department")</f>
        <v>Store Manager</v>
      </c>
      <c r="O1727" s="12">
        <v>2</v>
      </c>
      <c r="P1727" s="13">
        <v>186.38</v>
      </c>
      <c r="Q1727" s="12">
        <v>20</v>
      </c>
      <c r="R1727" s="13">
        <v>74.55</v>
      </c>
      <c r="S1727" s="13">
        <v>342.94</v>
      </c>
      <c r="T1727" s="13">
        <v>271.32</v>
      </c>
      <c r="U1727" s="13">
        <v>71.62</v>
      </c>
      <c r="V1727" s="12" t="s">
        <v>80</v>
      </c>
      <c r="W1727" s="12" t="s">
        <v>24</v>
      </c>
      <c r="X1727" s="12" t="s">
        <v>33</v>
      </c>
      <c r="Y1727" s="12" t="s">
        <v>1893</v>
      </c>
      <c r="Z1727" s="12" t="s">
        <v>27</v>
      </c>
    </row>
    <row r="1728" spans="1:26" x14ac:dyDescent="0.3">
      <c r="A1728" s="14" t="s">
        <v>1894</v>
      </c>
      <c r="B1728" s="15">
        <v>46101</v>
      </c>
      <c r="C1728" s="16" t="s">
        <v>1205</v>
      </c>
      <c r="D1728" s="16" t="str">
        <f>_xlfn.XLOOKUP(Sales_Transactions!$C1728,Customer!$A$2:$A$701,Customer!$B$2:$B$701,"Missing")</f>
        <v>Devi Raj</v>
      </c>
      <c r="E1728" s="38" t="str">
        <f>_xlfn.XLOOKUP(Table14[[#This Row],[Customer_ID]],Table10[Customer_ID],Table10[Membership],"Missing Membership")</f>
        <v>Silver</v>
      </c>
      <c r="F1728" s="14" t="s">
        <v>685</v>
      </c>
      <c r="G1728" s="16" t="str">
        <f>_xlfn.XLOOKUP(Sales_Transactions!$F1728,Products!$A$2:$A$151,Products!$B$2:$B$151,"missing product")</f>
        <v>Organic Fresh Fresh Vegetables 500g</v>
      </c>
      <c r="H1728" s="16" t="str">
        <f>_xlfn.XLOOKUP(Sales_Transactions!$F1728,Table9[Product_ID],Table9[Category],"Missing Catogory")</f>
        <v>Vegetables</v>
      </c>
      <c r="I1728" s="16" t="s">
        <v>78</v>
      </c>
      <c r="J1728" s="16" t="str">
        <f>_xlfn.XLOOKUP(Sales_Transactions!$I1728,Store!$A$2:$A$181,Store!$B$2:$B$181,"Missing Store")</f>
        <v>FreshMart Hyderabad Crossing</v>
      </c>
      <c r="K1728" s="16" t="str">
        <f>_xlfn.XLOOKUP(Sales_Transactions!$I1728,Store!$A$2:$A$181,Store!$D$2:$D$181,"East")</f>
        <v>South</v>
      </c>
      <c r="L1728" s="16" t="s">
        <v>79</v>
      </c>
      <c r="M1728" s="16" t="s">
        <v>5275</v>
      </c>
      <c r="N1728" s="16" t="str">
        <f>_xlfn.XLOOKUP(Sales_Transactions!$L1728,Table12[Employee_ID],Table12[Department],"Missing Department")</f>
        <v>Cashier</v>
      </c>
      <c r="O1728" s="16">
        <v>1</v>
      </c>
      <c r="P1728" s="17">
        <v>451.89</v>
      </c>
      <c r="Q1728" s="16">
        <v>0</v>
      </c>
      <c r="R1728" s="17">
        <v>0</v>
      </c>
      <c r="S1728" s="17">
        <v>451.89</v>
      </c>
      <c r="T1728" s="17">
        <v>387.16</v>
      </c>
      <c r="U1728" s="17">
        <v>64.73</v>
      </c>
      <c r="V1728" s="16" t="s">
        <v>80</v>
      </c>
      <c r="W1728" s="16" t="s">
        <v>24</v>
      </c>
      <c r="X1728" s="16" t="s">
        <v>55</v>
      </c>
      <c r="Y1728" s="16" t="s">
        <v>1259</v>
      </c>
      <c r="Z1728" s="16" t="s">
        <v>49</v>
      </c>
    </row>
    <row r="1729" spans="1:26" x14ac:dyDescent="0.3">
      <c r="A1729" s="10" t="s">
        <v>1895</v>
      </c>
      <c r="B1729" s="11">
        <v>45871</v>
      </c>
      <c r="C1729" s="12" t="s">
        <v>468</v>
      </c>
      <c r="D1729" s="12" t="str">
        <f>_xlfn.XLOOKUP(Sales_Transactions!$C1729,Customer!$A$2:$A$701,Customer!$B$2:$B$701,"Missing")</f>
        <v>Gokul Sekar</v>
      </c>
      <c r="E1729" s="39" t="str">
        <f>_xlfn.XLOOKUP(Table14[[#This Row],[Customer_ID]],Table10[Customer_ID],Table10[Membership],"Missing Membership")</f>
        <v>Gold</v>
      </c>
      <c r="F1729" s="10" t="s">
        <v>1096</v>
      </c>
      <c r="G1729" s="12" t="str">
        <f>_xlfn.XLOOKUP(Sales_Transactions!$F1729,Products!$A$2:$A$151,Products!$B$2:$B$151,"missing product")</f>
        <v>Aachi Idli Rice Combo</v>
      </c>
      <c r="H1729" s="12" t="str">
        <f>_xlfn.XLOOKUP(Sales_Transactions!$F1729,Table9[Product_ID],Table9[Category],"Missing Catogory")</f>
        <v>Rice</v>
      </c>
      <c r="I1729" s="12" t="s">
        <v>120</v>
      </c>
      <c r="J1729" s="12" t="str">
        <f>_xlfn.XLOOKUP(Sales_Transactions!$I1729,Store!$A$2:$A$181,Store!$B$2:$B$181,"Missing Store")</f>
        <v>FreshMart Tiruppur Plaza</v>
      </c>
      <c r="K1729" s="12" t="str">
        <f>_xlfn.XLOOKUP(Sales_Transactions!$I1729,Store!$A$2:$A$181,Store!$D$2:$D$181,"East")</f>
        <v>South</v>
      </c>
      <c r="L1729" s="12" t="s">
        <v>1364</v>
      </c>
      <c r="M1729" s="12" t="s">
        <v>6122</v>
      </c>
      <c r="N1729" s="12" t="str">
        <f>_xlfn.XLOOKUP(Sales_Transactions!$L1729,Table12[Employee_ID],Table12[Department],"Missing Department")</f>
        <v>Billing</v>
      </c>
      <c r="O1729" s="12">
        <v>5</v>
      </c>
      <c r="P1729" s="13">
        <v>420.08</v>
      </c>
      <c r="Q1729" s="12">
        <v>10</v>
      </c>
      <c r="R1729" s="13">
        <v>210.04</v>
      </c>
      <c r="S1729" s="13">
        <v>2173.91</v>
      </c>
      <c r="T1729" s="13">
        <v>1742.05</v>
      </c>
      <c r="U1729" s="13">
        <v>431.86</v>
      </c>
      <c r="V1729" s="12" t="s">
        <v>80</v>
      </c>
      <c r="W1729" s="12" t="s">
        <v>24</v>
      </c>
      <c r="X1729" s="12" t="s">
        <v>33</v>
      </c>
      <c r="Y1729" s="12" t="s">
        <v>1717</v>
      </c>
      <c r="Z1729" s="12" t="s">
        <v>27</v>
      </c>
    </row>
    <row r="1730" spans="1:26" x14ac:dyDescent="0.3">
      <c r="A1730" s="14" t="s">
        <v>1912</v>
      </c>
      <c r="B1730" s="15">
        <v>45842</v>
      </c>
      <c r="C1730" s="16" t="s">
        <v>921</v>
      </c>
      <c r="D1730" s="16" t="str">
        <f>_xlfn.XLOOKUP(Sales_Transactions!$C1730,Customer!$A$2:$A$701,Customer!$B$2:$B$701,"Missing")</f>
        <v>Ovi Achari</v>
      </c>
      <c r="E1730" s="38" t="str">
        <f>_xlfn.XLOOKUP(Table14[[#This Row],[Customer_ID]],Table10[Customer_ID],Table10[Membership],"Missing Membership")</f>
        <v>Silver</v>
      </c>
      <c r="F1730" s="14" t="s">
        <v>59</v>
      </c>
      <c r="G1730" s="16" t="str">
        <f>_xlfn.XLOOKUP(Sales_Transactions!$F1730,Products!$A$2:$A$151,Products!$B$2:$B$151,"missing product")</f>
        <v>Nescafe Coffee Pack</v>
      </c>
      <c r="H1730" s="16" t="str">
        <f>_xlfn.XLOOKUP(Sales_Transactions!$F1730,Table9[Product_ID],Table9[Category],"Missing Catogory")</f>
        <v>Beverages</v>
      </c>
      <c r="I1730" s="16" t="s">
        <v>415</v>
      </c>
      <c r="J1730" s="16" t="str">
        <f>_xlfn.XLOOKUP(Sales_Transactions!$I1730,Store!$A$2:$A$181,Store!$B$2:$B$181,"Missing Store")</f>
        <v>FreshMart Hyderabad Towers</v>
      </c>
      <c r="K1730" s="16" t="str">
        <f>_xlfn.XLOOKUP(Sales_Transactions!$I1730,Store!$A$2:$A$181,Store!$D$2:$D$181,"East")</f>
        <v>South</v>
      </c>
      <c r="L1730" s="16" t="s">
        <v>1913</v>
      </c>
      <c r="M1730" s="16" t="s">
        <v>4923</v>
      </c>
      <c r="N1730" s="16" t="str">
        <f>_xlfn.XLOOKUP(Sales_Transactions!$L1730,Table12[Employee_ID],Table12[Department],"Missing Department")</f>
        <v>Sales</v>
      </c>
      <c r="O1730" s="16">
        <v>4</v>
      </c>
      <c r="P1730" s="17">
        <v>342.46</v>
      </c>
      <c r="Q1730" s="16">
        <v>5</v>
      </c>
      <c r="R1730" s="17">
        <v>68.489999999999995</v>
      </c>
      <c r="S1730" s="17">
        <v>1301.3499999999999</v>
      </c>
      <c r="T1730" s="17">
        <v>1087.1199999999999</v>
      </c>
      <c r="U1730" s="17">
        <v>214.23</v>
      </c>
      <c r="V1730" s="16" t="s">
        <v>80</v>
      </c>
      <c r="W1730" s="16" t="s">
        <v>24</v>
      </c>
      <c r="X1730" s="16" t="s">
        <v>25</v>
      </c>
      <c r="Y1730" s="16" t="s">
        <v>1914</v>
      </c>
      <c r="Z1730" s="16" t="s">
        <v>49</v>
      </c>
    </row>
    <row r="1731" spans="1:26" x14ac:dyDescent="0.3">
      <c r="A1731" s="10" t="s">
        <v>1927</v>
      </c>
      <c r="B1731" s="11">
        <v>46096</v>
      </c>
      <c r="C1731" s="12" t="s">
        <v>1143</v>
      </c>
      <c r="D1731" s="12" t="str">
        <f>_xlfn.XLOOKUP(Sales_Transactions!$C1731,Customer!$A$2:$A$701,Customer!$B$2:$B$701,"Missing")</f>
        <v>Raghav Prabhu</v>
      </c>
      <c r="E1731" s="39" t="str">
        <f>_xlfn.XLOOKUP(Table14[[#This Row],[Customer_ID]],Table10[Customer_ID],Table10[Membership],"Missing Membership")</f>
        <v>Silver</v>
      </c>
      <c r="F1731" s="10" t="s">
        <v>1666</v>
      </c>
      <c r="G1731" s="12" t="str">
        <f>_xlfn.XLOOKUP(Sales_Transactions!$F1731,Products!$A$2:$A$151,Products!$B$2:$B$151,"missing product")</f>
        <v>Harpic Dishwash Combo</v>
      </c>
      <c r="H1731" s="12" t="str">
        <f>_xlfn.XLOOKUP(Sales_Transactions!$F1731,Table9[Product_ID],Table9[Category],"Missing Catogory")</f>
        <v>Cleaning</v>
      </c>
      <c r="I1731" s="12" t="s">
        <v>366</v>
      </c>
      <c r="J1731" s="12" t="str">
        <f>_xlfn.XLOOKUP(Sales_Transactions!$I1731,Store!$A$2:$A$181,Store!$B$2:$B$181,"Missing Store")</f>
        <v>FreshMart Hyderabad Enclave</v>
      </c>
      <c r="K1731" s="12" t="str">
        <f>_xlfn.XLOOKUP(Sales_Transactions!$I1731,Store!$A$2:$A$181,Store!$D$2:$D$181,"East")</f>
        <v>South</v>
      </c>
      <c r="L1731" s="12" t="s">
        <v>1928</v>
      </c>
      <c r="M1731" s="12" t="s">
        <v>4963</v>
      </c>
      <c r="N1731" s="12" t="str">
        <f>_xlfn.XLOOKUP(Sales_Transactions!$L1731,Table12[Employee_ID],Table12[Department],"Missing Department")</f>
        <v>Sales</v>
      </c>
      <c r="O1731" s="12">
        <v>1</v>
      </c>
      <c r="P1731" s="13">
        <v>242.22</v>
      </c>
      <c r="Q1731" s="12">
        <v>5</v>
      </c>
      <c r="R1731" s="13">
        <v>12.11</v>
      </c>
      <c r="S1731" s="13">
        <v>264.63</v>
      </c>
      <c r="T1731" s="13">
        <v>186.04</v>
      </c>
      <c r="U1731" s="13">
        <v>78.59</v>
      </c>
      <c r="V1731" s="12" t="s">
        <v>80</v>
      </c>
      <c r="W1731" s="12" t="s">
        <v>24</v>
      </c>
      <c r="X1731" s="12" t="s">
        <v>25</v>
      </c>
      <c r="Y1731" s="12" t="s">
        <v>1929</v>
      </c>
      <c r="Z1731" s="12" t="s">
        <v>27</v>
      </c>
    </row>
    <row r="1732" spans="1:26" x14ac:dyDescent="0.3">
      <c r="A1732" s="14" t="s">
        <v>1931</v>
      </c>
      <c r="B1732" s="15">
        <v>45767</v>
      </c>
      <c r="C1732" s="16" t="s">
        <v>1019</v>
      </c>
      <c r="D1732" s="16" t="str">
        <f>_xlfn.XLOOKUP(Sales_Transactions!$C1732,Customer!$A$2:$A$701,Customer!$B$2:$B$701,"Missing")</f>
        <v>Kamala Rao</v>
      </c>
      <c r="E1732" s="38" t="str">
        <f>_xlfn.XLOOKUP(Table14[[#This Row],[Customer_ID]],Table10[Customer_ID],Table10[Membership],"Missing Membership")</f>
        <v>Silver</v>
      </c>
      <c r="F1732" s="14" t="s">
        <v>1381</v>
      </c>
      <c r="G1732" s="16" t="str">
        <f>_xlfn.XLOOKUP(Sales_Transactions!$F1732,Products!$A$2:$A$151,Products!$B$2:$B$151,"missing product")</f>
        <v>Parle Chocolates 500g</v>
      </c>
      <c r="H1732" s="16" t="str">
        <f>_xlfn.XLOOKUP(Sales_Transactions!$F1732,Table9[Product_ID],Table9[Category],"Missing Catogory")</f>
        <v>Snacks</v>
      </c>
      <c r="I1732" s="16" t="s">
        <v>1932</v>
      </c>
      <c r="J1732" s="16" t="str">
        <f>_xlfn.XLOOKUP(Sales_Transactions!$I1732,Store!$A$2:$A$181,Store!$B$2:$B$181,"Missing Store")</f>
        <v>FreshMart Jaipur Point</v>
      </c>
      <c r="K1732" s="16" t="str">
        <f>_xlfn.XLOOKUP(Sales_Transactions!$I1732,Store!$A$2:$A$181,Store!$D$2:$D$181,"East")</f>
        <v>North</v>
      </c>
      <c r="L1732" s="16" t="s">
        <v>1933</v>
      </c>
      <c r="M1732" s="16" t="s">
        <v>6230</v>
      </c>
      <c r="N1732" s="16" t="str">
        <f>_xlfn.XLOOKUP(Sales_Transactions!$L1732,Table12[Employee_ID],Table12[Department],"Missing Department")</f>
        <v>Cashier</v>
      </c>
      <c r="O1732" s="16">
        <v>3</v>
      </c>
      <c r="P1732" s="17">
        <v>317.99</v>
      </c>
      <c r="Q1732" s="16">
        <v>5</v>
      </c>
      <c r="R1732" s="17">
        <v>47.7</v>
      </c>
      <c r="S1732" s="17">
        <v>1042.21</v>
      </c>
      <c r="T1732" s="17">
        <v>705.15</v>
      </c>
      <c r="U1732" s="17">
        <v>337.06</v>
      </c>
      <c r="V1732" s="16" t="s">
        <v>80</v>
      </c>
      <c r="W1732" s="16" t="s">
        <v>24</v>
      </c>
      <c r="X1732" s="16" t="s">
        <v>55</v>
      </c>
      <c r="Y1732" s="16" t="s">
        <v>640</v>
      </c>
      <c r="Z1732" s="16" t="s">
        <v>27</v>
      </c>
    </row>
    <row r="1733" spans="1:26" x14ac:dyDescent="0.3">
      <c r="A1733" s="10" t="s">
        <v>1938</v>
      </c>
      <c r="B1733" s="11">
        <v>46040</v>
      </c>
      <c r="C1733" s="12" t="s">
        <v>1939</v>
      </c>
      <c r="D1733" s="12" t="str">
        <f>_xlfn.XLOOKUP(Sales_Transactions!$C1733,Customer!$A$2:$A$701,Customer!$B$2:$B$701,"Missing")</f>
        <v>Lakshmi Krishnan</v>
      </c>
      <c r="E1733" s="39" t="str">
        <f>_xlfn.XLOOKUP(Table14[[#This Row],[Customer_ID]],Table10[Customer_ID],Table10[Membership],"Missing Membership")</f>
        <v>Silver</v>
      </c>
      <c r="F1733" s="10" t="s">
        <v>44</v>
      </c>
      <c r="G1733" s="12" t="str">
        <f>_xlfn.XLOOKUP(Sales_Transactions!$F1733,Products!$A$2:$A$151,Products!$B$2:$B$151,"missing product")</f>
        <v>Britannia Buns 2kg</v>
      </c>
      <c r="H1733" s="12" t="str">
        <f>_xlfn.XLOOKUP(Sales_Transactions!$F1733,Table9[Product_ID],Table9[Category],"Missing Catogory")</f>
        <v>Bakery</v>
      </c>
      <c r="I1733" s="12" t="s">
        <v>633</v>
      </c>
      <c r="J1733" s="12" t="str">
        <f>_xlfn.XLOOKUP(Sales_Transactions!$I1733,Store!$A$2:$A$181,Store!$B$2:$B$181,"Missing Store")</f>
        <v>FreshMart Kochi Colony</v>
      </c>
      <c r="K1733" s="12" t="str">
        <f>_xlfn.XLOOKUP(Sales_Transactions!$I1733,Store!$A$2:$A$181,Store!$D$2:$D$181,"East")</f>
        <v>South</v>
      </c>
      <c r="L1733" s="12" t="s">
        <v>1855</v>
      </c>
      <c r="M1733" s="12" t="s">
        <v>6125</v>
      </c>
      <c r="N1733" s="12" t="str">
        <f>_xlfn.XLOOKUP(Sales_Transactions!$L1733,Table12[Employee_ID],Table12[Department],"Missing Department")</f>
        <v>Sales</v>
      </c>
      <c r="O1733" s="12">
        <v>2</v>
      </c>
      <c r="P1733" s="13">
        <v>398.25</v>
      </c>
      <c r="Q1733" s="12">
        <v>0</v>
      </c>
      <c r="R1733" s="13">
        <v>0</v>
      </c>
      <c r="S1733" s="13">
        <v>915.97</v>
      </c>
      <c r="T1733" s="13">
        <v>473.08</v>
      </c>
      <c r="U1733" s="13">
        <v>442.89</v>
      </c>
      <c r="V1733" s="12" t="s">
        <v>80</v>
      </c>
      <c r="W1733" s="12" t="s">
        <v>24</v>
      </c>
      <c r="X1733" s="12" t="s">
        <v>55</v>
      </c>
      <c r="Y1733" s="12" t="s">
        <v>556</v>
      </c>
      <c r="Z1733" s="12" t="s">
        <v>27</v>
      </c>
    </row>
    <row r="1734" spans="1:26" x14ac:dyDescent="0.3">
      <c r="A1734" s="14" t="s">
        <v>1960</v>
      </c>
      <c r="B1734" s="15">
        <v>46083</v>
      </c>
      <c r="C1734" s="16" t="s">
        <v>354</v>
      </c>
      <c r="D1734" s="16" t="str">
        <f>_xlfn.XLOOKUP(Sales_Transactions!$C1734,Customer!$A$2:$A$701,Customer!$B$2:$B$701,"Missing")</f>
        <v>Rajesh Rao</v>
      </c>
      <c r="E1734" s="38" t="str">
        <f>_xlfn.XLOOKUP(Table14[[#This Row],[Customer_ID]],Table10[Customer_ID],Table10[Membership],"Missing Membership")</f>
        <v>Gold</v>
      </c>
      <c r="F1734" s="14" t="s">
        <v>101</v>
      </c>
      <c r="G1734" s="16" t="str">
        <f>_xlfn.XLOOKUP(Sales_Transactions!$F1734,Products!$A$2:$A$151,Products!$B$2:$B$151,"missing product")</f>
        <v>Milky Mist Curd 1kg</v>
      </c>
      <c r="H1734" s="16" t="str">
        <f>_xlfn.XLOOKUP(Sales_Transactions!$F1734,Table9[Product_ID],Table9[Category],"Missing Catogory")</f>
        <v>Dairy</v>
      </c>
      <c r="I1734" s="16" t="s">
        <v>102</v>
      </c>
      <c r="J1734" s="16" t="str">
        <f>_xlfn.XLOOKUP(Sales_Transactions!$I1734,Store!$A$2:$A$181,Store!$B$2:$B$181,"Missing Store")</f>
        <v>FreshMart Erode Point</v>
      </c>
      <c r="K1734" s="16" t="str">
        <f>_xlfn.XLOOKUP(Sales_Transactions!$I1734,Store!$A$2:$A$181,Store!$D$2:$D$181,"East")</f>
        <v>South</v>
      </c>
      <c r="L1734" s="16" t="s">
        <v>103</v>
      </c>
      <c r="M1734" s="16" t="s">
        <v>6336</v>
      </c>
      <c r="N1734" s="16" t="str">
        <f>_xlfn.XLOOKUP(Sales_Transactions!$L1734,Table12[Employee_ID],Table12[Department],"Missing Department")</f>
        <v>Sales</v>
      </c>
      <c r="O1734" s="16">
        <v>5</v>
      </c>
      <c r="P1734" s="17">
        <v>476.81</v>
      </c>
      <c r="Q1734" s="16">
        <v>10</v>
      </c>
      <c r="R1734" s="17">
        <v>238.41</v>
      </c>
      <c r="S1734" s="17">
        <v>2145.64</v>
      </c>
      <c r="T1734" s="17">
        <v>1758.15</v>
      </c>
      <c r="U1734" s="17">
        <v>387.49</v>
      </c>
      <c r="V1734" s="16" t="s">
        <v>80</v>
      </c>
      <c r="W1734" s="16" t="s">
        <v>24</v>
      </c>
      <c r="X1734" s="16" t="s">
        <v>25</v>
      </c>
      <c r="Y1734" s="16" t="s">
        <v>1961</v>
      </c>
      <c r="Z1734" s="16" t="s">
        <v>49</v>
      </c>
    </row>
    <row r="1735" spans="1:26" x14ac:dyDescent="0.3">
      <c r="A1735" s="10" t="s">
        <v>1962</v>
      </c>
      <c r="B1735" s="11">
        <v>45784</v>
      </c>
      <c r="C1735" s="12" t="s">
        <v>1963</v>
      </c>
      <c r="D1735" s="12" t="str">
        <f>_xlfn.XLOOKUP(Sales_Transactions!$C1735,Customer!$A$2:$A$701,Customer!$B$2:$B$701,"Missing")</f>
        <v>Karthik Iyer</v>
      </c>
      <c r="E1735" s="39" t="str">
        <f>_xlfn.XLOOKUP(Table14[[#This Row],[Customer_ID]],Table10[Customer_ID],Table10[Membership],"Missing Membership")</f>
        <v>Gold</v>
      </c>
      <c r="F1735" s="10" t="s">
        <v>226</v>
      </c>
      <c r="G1735" s="12" t="str">
        <f>_xlfn.XLOOKUP(Sales_Transactions!$F1735,Products!$A$2:$A$151,Products!$B$2:$B$151,"missing product")</f>
        <v>Colgate Shampoo Combo</v>
      </c>
      <c r="H1735" s="12" t="str">
        <f>_xlfn.XLOOKUP(Sales_Transactions!$F1735,Table9[Product_ID],Table9[Category],"Missing Catogory")</f>
        <v>Personal Care</v>
      </c>
      <c r="I1735" s="12" t="s">
        <v>1412</v>
      </c>
      <c r="J1735" s="12" t="str">
        <f>_xlfn.XLOOKUP(Sales_Transactions!$I1735,Store!$A$2:$A$181,Store!$B$2:$B$181,"Missing Store")</f>
        <v>FreshMart Kochi Square</v>
      </c>
      <c r="K1735" s="12" t="str">
        <f>_xlfn.XLOOKUP(Sales_Transactions!$I1735,Store!$A$2:$A$181,Store!$D$2:$D$181,"East")</f>
        <v>South</v>
      </c>
      <c r="L1735" s="12" t="s">
        <v>1964</v>
      </c>
      <c r="M1735" s="12" t="s">
        <v>6399</v>
      </c>
      <c r="N1735" s="12" t="str">
        <f>_xlfn.XLOOKUP(Sales_Transactions!$L1735,Table12[Employee_ID],Table12[Department],"Missing Department")</f>
        <v>Sales</v>
      </c>
      <c r="O1735" s="12">
        <v>6</v>
      </c>
      <c r="P1735" s="13">
        <v>351.37</v>
      </c>
      <c r="Q1735" s="12">
        <v>20</v>
      </c>
      <c r="R1735" s="13">
        <v>421.64</v>
      </c>
      <c r="S1735" s="13">
        <v>1686.58</v>
      </c>
      <c r="T1735" s="13">
        <v>1330.32</v>
      </c>
      <c r="U1735" s="13">
        <v>356.26</v>
      </c>
      <c r="V1735" s="12" t="s">
        <v>80</v>
      </c>
      <c r="W1735" s="12" t="s">
        <v>24</v>
      </c>
      <c r="X1735" s="12" t="s">
        <v>25</v>
      </c>
      <c r="Y1735" s="12" t="s">
        <v>1965</v>
      </c>
      <c r="Z1735" s="12" t="s">
        <v>49</v>
      </c>
    </row>
    <row r="1736" spans="1:26" x14ac:dyDescent="0.3">
      <c r="A1736" s="14" t="s">
        <v>1966</v>
      </c>
      <c r="B1736" s="15">
        <v>45845</v>
      </c>
      <c r="C1736" s="16" t="s">
        <v>1967</v>
      </c>
      <c r="D1736" s="16" t="str">
        <f>_xlfn.XLOOKUP(Sales_Transactions!$C1736,Customer!$A$2:$A$701,Customer!$B$2:$B$701,"Missing")</f>
        <v>Priya Raj</v>
      </c>
      <c r="E1736" s="38" t="str">
        <f>_xlfn.XLOOKUP(Table14[[#This Row],[Customer_ID]],Table10[Customer_ID],Table10[Membership],"Missing Membership")</f>
        <v>Bronze</v>
      </c>
      <c r="F1736" s="14" t="s">
        <v>890</v>
      </c>
      <c r="G1736" s="16" t="str">
        <f>_xlfn.XLOOKUP(Sales_Transactions!$F1736,Products!$A$2:$A$151,Products!$B$2:$B$151,"missing product")</f>
        <v>Organic Fresh Fresh Fruits 2kg</v>
      </c>
      <c r="H1736" s="16" t="str">
        <f>_xlfn.XLOOKUP(Sales_Transactions!$F1736,Table9[Product_ID],Table9[Category],"Missing Catogory")</f>
        <v>FRUITS</v>
      </c>
      <c r="I1736" s="16" t="s">
        <v>670</v>
      </c>
      <c r="J1736" s="16" t="str">
        <f>_xlfn.XLOOKUP(Sales_Transactions!$I1736,Store!$A$2:$A$181,Store!$B$2:$B$181,"Missing Store")</f>
        <v>FreshMart Mumbai Extension</v>
      </c>
      <c r="K1736" s="16" t="str">
        <f>_xlfn.XLOOKUP(Sales_Transactions!$I1736,Store!$A$2:$A$181,Store!$D$2:$D$181,"East")</f>
        <v>West</v>
      </c>
      <c r="L1736" s="16" t="s">
        <v>755</v>
      </c>
      <c r="M1736" s="16" t="s">
        <v>6370</v>
      </c>
      <c r="N1736" s="16" t="str">
        <f>_xlfn.XLOOKUP(Sales_Transactions!$L1736,Table12[Employee_ID],Table12[Department],"Missing Department")</f>
        <v>Cashier</v>
      </c>
      <c r="O1736" s="16">
        <v>1</v>
      </c>
      <c r="P1736" s="17">
        <v>425.88</v>
      </c>
      <c r="Q1736" s="16">
        <v>5</v>
      </c>
      <c r="R1736" s="17">
        <v>21.29</v>
      </c>
      <c r="S1736" s="17">
        <v>404.59</v>
      </c>
      <c r="T1736" s="17">
        <v>357.47</v>
      </c>
      <c r="U1736" s="17">
        <v>47.12</v>
      </c>
      <c r="V1736" s="16" t="s">
        <v>80</v>
      </c>
      <c r="W1736" s="16" t="s">
        <v>24</v>
      </c>
      <c r="X1736" s="16" t="s">
        <v>25</v>
      </c>
      <c r="Y1736" s="16" t="s">
        <v>1968</v>
      </c>
      <c r="Z1736" s="16" t="s">
        <v>49</v>
      </c>
    </row>
    <row r="1737" spans="1:26" x14ac:dyDescent="0.3">
      <c r="A1737" s="10" t="s">
        <v>1969</v>
      </c>
      <c r="B1737" s="11">
        <v>45949</v>
      </c>
      <c r="C1737" s="12" t="s">
        <v>263</v>
      </c>
      <c r="D1737" s="12" t="str">
        <f>_xlfn.XLOOKUP(Sales_Transactions!$C1737,Customer!$A$2:$A$701,Customer!$B$2:$B$701,"Missing")</f>
        <v>Bharath Pillai</v>
      </c>
      <c r="E1737" s="39" t="str">
        <f>_xlfn.XLOOKUP(Table14[[#This Row],[Customer_ID]],Table10[Customer_ID],Table10[Membership],"Missing Membership")</f>
        <v>Gold</v>
      </c>
      <c r="F1737" s="10" t="s">
        <v>1030</v>
      </c>
      <c r="G1737" s="12" t="str">
        <f>_xlfn.XLOOKUP(Sales_Transactions!$F1737,Products!$A$2:$A$151,Products!$B$2:$B$151,"missing product")</f>
        <v>Dove Toothpaste 1L</v>
      </c>
      <c r="H1737" s="12" t="str">
        <f>_xlfn.XLOOKUP(Sales_Transactions!$F1737,Table9[Product_ID],Table9[Category],"Missing Catogory")</f>
        <v>Personal Care</v>
      </c>
      <c r="I1737" s="12" t="s">
        <v>187</v>
      </c>
      <c r="J1737" s="12" t="str">
        <f>_xlfn.XLOOKUP(Sales_Transactions!$I1737,Store!$A$2:$A$181,Store!$B$2:$B$181,"Missing Store")</f>
        <v>FreshMart Bengaluru Circle</v>
      </c>
      <c r="K1737" s="12" t="str">
        <f>_xlfn.XLOOKUP(Sales_Transactions!$I1737,Store!$A$2:$A$181,Store!$D$2:$D$181,"East")</f>
        <v>South</v>
      </c>
      <c r="L1737" s="12" t="s">
        <v>188</v>
      </c>
      <c r="M1737" s="12" t="s">
        <v>6338</v>
      </c>
      <c r="N1737" s="12" t="str">
        <f>_xlfn.XLOOKUP(Sales_Transactions!$L1737,Table12[Employee_ID],Table12[Department],"Missing Department")</f>
        <v>Cashier</v>
      </c>
      <c r="O1737" s="12">
        <v>7</v>
      </c>
      <c r="P1737" s="13">
        <v>315.37</v>
      </c>
      <c r="Q1737" s="12">
        <v>10</v>
      </c>
      <c r="R1737" s="13">
        <v>220.76</v>
      </c>
      <c r="S1737" s="13">
        <v>2284.85</v>
      </c>
      <c r="T1737" s="13">
        <v>1394.12</v>
      </c>
      <c r="U1737" s="13">
        <v>890.73</v>
      </c>
      <c r="V1737" s="12" t="s">
        <v>80</v>
      </c>
      <c r="W1737" s="12" t="s">
        <v>24</v>
      </c>
      <c r="X1737" s="12" t="s">
        <v>25</v>
      </c>
      <c r="Y1737" s="12" t="s">
        <v>1970</v>
      </c>
      <c r="Z1737" s="12" t="s">
        <v>27</v>
      </c>
    </row>
    <row r="1738" spans="1:26" x14ac:dyDescent="0.3">
      <c r="A1738" s="14" t="s">
        <v>1984</v>
      </c>
      <c r="B1738" s="15">
        <v>46040</v>
      </c>
      <c r="C1738" s="16" t="s">
        <v>558</v>
      </c>
      <c r="D1738" s="16" t="str">
        <f>_xlfn.XLOOKUP(Sales_Transactions!$C1738,Customer!$A$2:$A$701,Customer!$B$2:$B$701,"Missing")</f>
        <v>Missing Customer Name</v>
      </c>
      <c r="E1738" s="38" t="str">
        <f>_xlfn.XLOOKUP(Table14[[#This Row],[Customer_ID]],Table10[Customer_ID],Table10[Membership],"Missing Membership")</f>
        <v>Gold</v>
      </c>
      <c r="F1738" s="14" t="s">
        <v>314</v>
      </c>
      <c r="G1738" s="16" t="str">
        <f>_xlfn.XLOOKUP(Sales_Transactions!$F1738,Products!$A$2:$A$151,Products!$B$2:$B$151,"missing product")</f>
        <v>Nescafe Coffee 1kg</v>
      </c>
      <c r="H1738" s="16" t="str">
        <f>_xlfn.XLOOKUP(Sales_Transactions!$F1738,Table9[Product_ID],Table9[Category],"Missing Catogory")</f>
        <v>Beverages</v>
      </c>
      <c r="I1738" s="16" t="s">
        <v>770</v>
      </c>
      <c r="J1738" s="16" t="str">
        <f>_xlfn.XLOOKUP(Sales_Transactions!$I1738,Store!$A$2:$A$181,Store!$B$2:$B$181,"Missing Store")</f>
        <v>FreshMart Tiruppur Bypass</v>
      </c>
      <c r="K1738" s="16" t="str">
        <f>_xlfn.XLOOKUP(Sales_Transactions!$I1738,Store!$A$2:$A$181,Store!$D$2:$D$181,"East")</f>
        <v>South</v>
      </c>
      <c r="L1738" s="16" t="s">
        <v>1215</v>
      </c>
      <c r="M1738" s="16" t="s">
        <v>5967</v>
      </c>
      <c r="N1738" s="16" t="str">
        <f>_xlfn.XLOOKUP(Sales_Transactions!$L1738,Table12[Employee_ID],Table12[Department],"Missing Department")</f>
        <v>Sales</v>
      </c>
      <c r="O1738" s="16">
        <v>7</v>
      </c>
      <c r="P1738" s="17">
        <v>337.13</v>
      </c>
      <c r="Q1738" s="16">
        <v>15</v>
      </c>
      <c r="R1738" s="17">
        <v>353.99</v>
      </c>
      <c r="S1738" s="17">
        <v>2306.81</v>
      </c>
      <c r="T1738" s="17">
        <v>1730.75</v>
      </c>
      <c r="U1738" s="17">
        <v>576.05999999999995</v>
      </c>
      <c r="V1738" s="16" t="s">
        <v>80</v>
      </c>
      <c r="W1738" s="16" t="s">
        <v>24</v>
      </c>
      <c r="X1738" s="16" t="s">
        <v>33</v>
      </c>
      <c r="Y1738" s="16" t="s">
        <v>1801</v>
      </c>
      <c r="Z1738" s="16" t="s">
        <v>27</v>
      </c>
    </row>
    <row r="1739" spans="1:26" x14ac:dyDescent="0.3">
      <c r="A1739" s="10" t="s">
        <v>2028</v>
      </c>
      <c r="B1739" s="11">
        <v>45956</v>
      </c>
      <c r="C1739" s="12" t="s">
        <v>2029</v>
      </c>
      <c r="D1739" s="12" t="str">
        <f>_xlfn.XLOOKUP(Sales_Transactions!$C1739,Customer!$A$2:$A$701,Customer!$B$2:$B$701,"Missing")</f>
        <v>Charulatha Gupta</v>
      </c>
      <c r="E1739" s="39" t="str">
        <f>_xlfn.XLOOKUP(Table14[[#This Row],[Customer_ID]],Table10[Customer_ID],Table10[Membership],"Missing Membership")</f>
        <v>Gold</v>
      </c>
      <c r="F1739" s="10" t="s">
        <v>431</v>
      </c>
      <c r="G1739" s="12" t="str">
        <f>_xlfn.XLOOKUP(Sales_Transactions!$F1739,Products!$A$2:$A$151,Products!$B$2:$B$151,"missing product")</f>
        <v>Organic Fresh Fresh Fruits 500g</v>
      </c>
      <c r="H1739" s="12" t="str">
        <f>_xlfn.XLOOKUP(Sales_Transactions!$F1739,Table9[Product_ID],Table9[Category],"Missing Catogory")</f>
        <v>Fruits</v>
      </c>
      <c r="I1739" s="12" t="s">
        <v>611</v>
      </c>
      <c r="J1739" s="12" t="str">
        <f>_xlfn.XLOOKUP(Sales_Transactions!$I1739,Store!$A$2:$A$181,Store!$B$2:$B$181,"Missing Store")</f>
        <v>FreshMart Coimbatore Circle</v>
      </c>
      <c r="K1739" s="12" t="str">
        <f>_xlfn.XLOOKUP(Sales_Transactions!$I1739,Store!$A$2:$A$181,Store!$D$2:$D$181,"East")</f>
        <v>South</v>
      </c>
      <c r="L1739" s="12" t="s">
        <v>2030</v>
      </c>
      <c r="M1739" s="12" t="s">
        <v>6316</v>
      </c>
      <c r="N1739" s="12" t="str">
        <f>_xlfn.XLOOKUP(Sales_Transactions!$L1739,Table12[Employee_ID],Table12[Department],"Missing Department")</f>
        <v>Sales</v>
      </c>
      <c r="O1739" s="12">
        <v>8</v>
      </c>
      <c r="P1739" s="13">
        <v>345.17</v>
      </c>
      <c r="Q1739" s="12">
        <v>10</v>
      </c>
      <c r="R1739" s="13">
        <v>276.14</v>
      </c>
      <c r="S1739" s="13">
        <v>2858</v>
      </c>
      <c r="T1739" s="13">
        <v>2011.36</v>
      </c>
      <c r="U1739" s="13">
        <v>846.64</v>
      </c>
      <c r="V1739" s="12" t="s">
        <v>80</v>
      </c>
      <c r="W1739" s="12" t="s">
        <v>24</v>
      </c>
      <c r="X1739" s="12" t="s">
        <v>25</v>
      </c>
      <c r="Y1739" s="12" t="s">
        <v>585</v>
      </c>
      <c r="Z1739" s="12" t="s">
        <v>27</v>
      </c>
    </row>
    <row r="1740" spans="1:26" x14ac:dyDescent="0.3">
      <c r="A1740" s="14" t="s">
        <v>2036</v>
      </c>
      <c r="B1740" s="15">
        <v>45894</v>
      </c>
      <c r="C1740" s="16" t="s">
        <v>1227</v>
      </c>
      <c r="D1740" s="16" t="str">
        <f>_xlfn.XLOOKUP(Sales_Transactions!$C1740,Customer!$A$2:$A$701,Customer!$B$2:$B$701,"Missing")</f>
        <v>Tara Chettiar</v>
      </c>
      <c r="E1740" s="38" t="str">
        <f>_xlfn.XLOOKUP(Table14[[#This Row],[Customer_ID]],Table10[Customer_ID],Table10[Membership],"Missing Membership")</f>
        <v>Gold</v>
      </c>
      <c r="F1740" s="14" t="s">
        <v>1321</v>
      </c>
      <c r="G1740" s="16" t="str">
        <f>_xlfn.XLOOKUP(Sales_Transactions!$F1740,Products!$A$2:$A$151,Products!$B$2:$B$151,"missing product")</f>
        <v>ITC Frozen Vegetables 250ml v2</v>
      </c>
      <c r="H1740" s="16" t="str">
        <f>_xlfn.XLOOKUP(Sales_Transactions!$F1740,Table9[Product_ID],Table9[Category],"Missing Catogory")</f>
        <v>Frozen Foods</v>
      </c>
      <c r="I1740" s="16" t="s">
        <v>187</v>
      </c>
      <c r="J1740" s="16" t="str">
        <f>_xlfn.XLOOKUP(Sales_Transactions!$I1740,Store!$A$2:$A$181,Store!$B$2:$B$181,"Missing Store")</f>
        <v>FreshMart Bengaluru Circle</v>
      </c>
      <c r="K1740" s="16" t="str">
        <f>_xlfn.XLOOKUP(Sales_Transactions!$I1740,Store!$A$2:$A$181,Store!$D$2:$D$181,"East")</f>
        <v>South</v>
      </c>
      <c r="L1740" s="16" t="s">
        <v>188</v>
      </c>
      <c r="M1740" s="16" t="s">
        <v>6338</v>
      </c>
      <c r="N1740" s="16" t="str">
        <f>_xlfn.XLOOKUP(Sales_Transactions!$L1740,Table12[Employee_ID],Table12[Department],"Missing Department")</f>
        <v>Cashier</v>
      </c>
      <c r="O1740" s="16">
        <v>8</v>
      </c>
      <c r="P1740" s="17">
        <v>239.78</v>
      </c>
      <c r="Q1740" s="16">
        <v>0</v>
      </c>
      <c r="R1740" s="17">
        <v>0</v>
      </c>
      <c r="S1740" s="17">
        <v>1918.24</v>
      </c>
      <c r="T1740" s="17">
        <v>1665.76</v>
      </c>
      <c r="U1740" s="17">
        <v>252.48</v>
      </c>
      <c r="V1740" s="16" t="s">
        <v>80</v>
      </c>
      <c r="W1740" s="16" t="s">
        <v>24</v>
      </c>
      <c r="X1740" s="16" t="s">
        <v>25</v>
      </c>
      <c r="Y1740" s="16" t="s">
        <v>1007</v>
      </c>
      <c r="Z1740" s="16" t="s">
        <v>49</v>
      </c>
    </row>
    <row r="1741" spans="1:26" x14ac:dyDescent="0.3">
      <c r="A1741" s="10" t="s">
        <v>2049</v>
      </c>
      <c r="B1741" s="11">
        <v>45956</v>
      </c>
      <c r="C1741" s="12" t="s">
        <v>1494</v>
      </c>
      <c r="D1741" s="12" t="str">
        <f>_xlfn.XLOOKUP(Sales_Transactions!$C1741,Customer!$A$2:$A$701,Customer!$B$2:$B$701,"Missing")</f>
        <v>Malathi Gupta</v>
      </c>
      <c r="E1741" s="39" t="str">
        <f>_xlfn.XLOOKUP(Table14[[#This Row],[Customer_ID]],Table10[Customer_ID],Table10[Membership],"Missing Membership")</f>
        <v>Gold</v>
      </c>
      <c r="F1741" s="10" t="s">
        <v>508</v>
      </c>
      <c r="G1741" s="12" t="str">
        <f>_xlfn.XLOOKUP(Sales_Transactions!$F1741,Products!$A$2:$A$151,Products!$B$2:$B$151,"missing product")</f>
        <v>India Gate Ponni Rice 1kg</v>
      </c>
      <c r="H1741" s="12" t="str">
        <f>_xlfn.XLOOKUP(Sales_Transactions!$F1741,Table9[Product_ID],Table9[Category],"Missing Catogory")</f>
        <v>Rice</v>
      </c>
      <c r="I1741" s="12" t="s">
        <v>777</v>
      </c>
      <c r="J1741" s="12" t="str">
        <f>_xlfn.XLOOKUP(Sales_Transactions!$I1741,Store!$A$2:$A$181,Store!$B$2:$B$181,"Missing Store")</f>
        <v>FreshMart Mumbai Square</v>
      </c>
      <c r="K1741" s="12" t="str">
        <f>_xlfn.XLOOKUP(Sales_Transactions!$I1741,Store!$A$2:$A$181,Store!$D$2:$D$181,"East")</f>
        <v>West</v>
      </c>
      <c r="L1741" s="12" t="s">
        <v>778</v>
      </c>
      <c r="M1741" s="12" t="s">
        <v>4680</v>
      </c>
      <c r="N1741" s="12" t="str">
        <f>_xlfn.XLOOKUP(Sales_Transactions!$L1741,Table12[Employee_ID],Table12[Department],"Missing Department")</f>
        <v>Cashier</v>
      </c>
      <c r="O1741" s="12">
        <v>5</v>
      </c>
      <c r="P1741" s="13">
        <v>329.27</v>
      </c>
      <c r="Q1741" s="12">
        <v>15</v>
      </c>
      <c r="R1741" s="13">
        <v>246.95</v>
      </c>
      <c r="S1741" s="13">
        <v>1609.31</v>
      </c>
      <c r="T1741" s="13">
        <v>1268.5</v>
      </c>
      <c r="U1741" s="13">
        <v>340.81</v>
      </c>
      <c r="V1741" s="12" t="s">
        <v>80</v>
      </c>
      <c r="W1741" s="12" t="s">
        <v>24</v>
      </c>
      <c r="X1741" s="12" t="s">
        <v>55</v>
      </c>
      <c r="Y1741" s="12" t="s">
        <v>1672</v>
      </c>
      <c r="Z1741" s="12" t="s">
        <v>27</v>
      </c>
    </row>
    <row r="1742" spans="1:26" x14ac:dyDescent="0.3">
      <c r="A1742" s="14" t="s">
        <v>2055</v>
      </c>
      <c r="B1742" s="15">
        <v>45940</v>
      </c>
      <c r="C1742" s="16" t="s">
        <v>1581</v>
      </c>
      <c r="D1742" s="16" t="str">
        <f>_xlfn.XLOOKUP(Sales_Transactions!$C1742,Customer!$A$2:$A$701,Customer!$B$2:$B$701,"Missing")</f>
        <v>Kishore Subramaniam</v>
      </c>
      <c r="E1742" s="38" t="str">
        <f>_xlfn.XLOOKUP(Table14[[#This Row],[Customer_ID]],Table10[Customer_ID],Table10[Membership],"Missing Membership")</f>
        <v>Silver</v>
      </c>
      <c r="F1742" s="14" t="s">
        <v>890</v>
      </c>
      <c r="G1742" s="16" t="str">
        <f>_xlfn.XLOOKUP(Sales_Transactions!$F1742,Products!$A$2:$A$151,Products!$B$2:$B$151,"missing product")</f>
        <v>Organic Fresh Fresh Fruits 2kg</v>
      </c>
      <c r="H1742" s="16" t="str">
        <f>_xlfn.XLOOKUP(Sales_Transactions!$F1742,Table9[Product_ID],Table9[Category],"Missing Catogory")</f>
        <v>FRUITS</v>
      </c>
      <c r="I1742" s="16" t="s">
        <v>108</v>
      </c>
      <c r="J1742" s="16" t="str">
        <f>_xlfn.XLOOKUP(Sales_Transactions!$I1742,Store!$A$2:$A$181,Store!$B$2:$B$181,"Missing Store")</f>
        <v>FreshMart Erode Square</v>
      </c>
      <c r="K1742" s="16" t="str">
        <f>_xlfn.XLOOKUP(Sales_Transactions!$I1742,Store!$A$2:$A$181,Store!$D$2:$D$181,"East")</f>
        <v>North</v>
      </c>
      <c r="L1742" s="16" t="s">
        <v>681</v>
      </c>
      <c r="M1742" s="16" t="s">
        <v>5220</v>
      </c>
      <c r="N1742" s="16" t="str">
        <f>_xlfn.XLOOKUP(Sales_Transactions!$L1742,Table12[Employee_ID],Table12[Department],"Missing Department")</f>
        <v>Cashier</v>
      </c>
      <c r="O1742" s="16">
        <v>3</v>
      </c>
      <c r="P1742" s="17">
        <v>425.88</v>
      </c>
      <c r="Q1742" s="16">
        <v>15</v>
      </c>
      <c r="R1742" s="17">
        <v>191.65</v>
      </c>
      <c r="S1742" s="17">
        <v>1085.99</v>
      </c>
      <c r="T1742" s="17">
        <v>1072.4100000000001</v>
      </c>
      <c r="U1742" s="17">
        <v>13.58</v>
      </c>
      <c r="V1742" s="16" t="s">
        <v>80</v>
      </c>
      <c r="W1742" s="16" t="s">
        <v>24</v>
      </c>
      <c r="X1742" s="16" t="s">
        <v>25</v>
      </c>
      <c r="Y1742" s="16" t="s">
        <v>2056</v>
      </c>
      <c r="Z1742" s="16" t="s">
        <v>49</v>
      </c>
    </row>
    <row r="1743" spans="1:26" x14ac:dyDescent="0.3">
      <c r="A1743" s="10" t="s">
        <v>2059</v>
      </c>
      <c r="B1743" s="11">
        <v>46012</v>
      </c>
      <c r="C1743" s="12" t="s">
        <v>1013</v>
      </c>
      <c r="D1743" s="12" t="str">
        <f>_xlfn.XLOOKUP(Sales_Transactions!$C1743,Customer!$A$2:$A$701,Customer!$B$2:$B$701,"Missing")</f>
        <v>Udhay Pandian</v>
      </c>
      <c r="E1743" s="39" t="str">
        <f>_xlfn.XLOOKUP(Table14[[#This Row],[Customer_ID]],Table10[Customer_ID],Table10[Membership],"Missing Membership")</f>
        <v>Gold</v>
      </c>
      <c r="F1743" s="10" t="s">
        <v>458</v>
      </c>
      <c r="G1743" s="12" t="str">
        <f>_xlfn.XLOOKUP(Sales_Transactions!$F1743,Products!$A$2:$A$151,Products!$B$2:$B$151,"missing product")</f>
        <v>Organic Fresh Fresh Fruits Combo</v>
      </c>
      <c r="H1743" s="12" t="str">
        <f>_xlfn.XLOOKUP(Sales_Transactions!$F1743,Table9[Product_ID],Table9[Category],"Missing Catogory")</f>
        <v>Fruits</v>
      </c>
      <c r="I1743" s="12" t="s">
        <v>395</v>
      </c>
      <c r="J1743" s="12" t="str">
        <f>_xlfn.XLOOKUP(Sales_Transactions!$I1743,Store!$A$2:$A$181,Store!$B$2:$B$181,"Missing Store")</f>
        <v>FreshMart Mumbai Enclave</v>
      </c>
      <c r="K1743" s="12" t="str">
        <f>_xlfn.XLOOKUP(Sales_Transactions!$I1743,Store!$A$2:$A$181,Store!$D$2:$D$181,"East")</f>
        <v>West</v>
      </c>
      <c r="L1743" s="12" t="s">
        <v>951</v>
      </c>
      <c r="M1743" s="12" t="s">
        <v>4856</v>
      </c>
      <c r="N1743" s="12" t="str">
        <f>_xlfn.XLOOKUP(Sales_Transactions!$L1743,Table12[Employee_ID],Table12[Department],"Missing Department")</f>
        <v>Billing</v>
      </c>
      <c r="O1743" s="12">
        <v>8</v>
      </c>
      <c r="P1743" s="13">
        <v>78.55</v>
      </c>
      <c r="Q1743" s="12">
        <v>0</v>
      </c>
      <c r="R1743" s="13">
        <v>0</v>
      </c>
      <c r="S1743" s="13">
        <v>722.66</v>
      </c>
      <c r="T1743" s="13">
        <v>474.96</v>
      </c>
      <c r="U1743" s="13">
        <v>247.7</v>
      </c>
      <c r="V1743" s="12" t="s">
        <v>80</v>
      </c>
      <c r="W1743" s="12" t="s">
        <v>24</v>
      </c>
      <c r="X1743" s="12" t="s">
        <v>25</v>
      </c>
      <c r="Y1743" s="12" t="s">
        <v>346</v>
      </c>
      <c r="Z1743" s="12" t="s">
        <v>27</v>
      </c>
    </row>
    <row r="1744" spans="1:26" x14ac:dyDescent="0.3">
      <c r="A1744" s="14" t="s">
        <v>2076</v>
      </c>
      <c r="B1744" s="15">
        <v>46096</v>
      </c>
      <c r="C1744" s="16" t="s">
        <v>1697</v>
      </c>
      <c r="D1744" s="16" t="str">
        <f>_xlfn.XLOOKUP(Sales_Transactions!$C1744,Customer!$A$2:$A$701,Customer!$B$2:$B$701,"Missing")</f>
        <v>Deepa Krishnan</v>
      </c>
      <c r="E1744" s="38" t="str">
        <f>_xlfn.XLOOKUP(Table14[[#This Row],[Customer_ID]],Table10[Customer_ID],Table10[Membership],"Missing Membership")</f>
        <v>Bronze</v>
      </c>
      <c r="F1744" s="14" t="s">
        <v>665</v>
      </c>
      <c r="G1744" s="16" t="str">
        <f>_xlfn.XLOOKUP(Sales_Transactions!$F1744,Products!$A$2:$A$151,Products!$B$2:$B$151,"missing product")</f>
        <v>Aachi Ponni Rice 500g</v>
      </c>
      <c r="H1744" s="16" t="str">
        <f>_xlfn.XLOOKUP(Sales_Transactions!$F1744,Table9[Product_ID],Table9[Category],"Missing Catogory")</f>
        <v>Rice</v>
      </c>
      <c r="I1744" s="16" t="s">
        <v>703</v>
      </c>
      <c r="J1744" s="16" t="str">
        <f>_xlfn.XLOOKUP(Sales_Transactions!$I1744,Store!$A$2:$A$181,Store!$B$2:$B$181,"Missing Store")</f>
        <v>FreshMart Bengaluru Nagar</v>
      </c>
      <c r="K1744" s="16" t="str">
        <f>_xlfn.XLOOKUP(Sales_Transactions!$I1744,Store!$A$2:$A$181,Store!$D$2:$D$181,"East")</f>
        <v>South</v>
      </c>
      <c r="L1744" s="16" t="s">
        <v>1714</v>
      </c>
      <c r="M1744" s="16" t="s">
        <v>5067</v>
      </c>
      <c r="N1744" s="16" t="str">
        <f>_xlfn.XLOOKUP(Sales_Transactions!$L1744,Table12[Employee_ID],Table12[Department],"Missing Department")</f>
        <v>Sales</v>
      </c>
      <c r="O1744" s="16">
        <v>2</v>
      </c>
      <c r="P1744" s="17">
        <v>372.61</v>
      </c>
      <c r="Q1744" s="16">
        <v>0</v>
      </c>
      <c r="R1744" s="17">
        <v>0</v>
      </c>
      <c r="S1744" s="17">
        <v>857</v>
      </c>
      <c r="T1744" s="17">
        <v>639.82000000000005</v>
      </c>
      <c r="U1744" s="17">
        <v>217.18</v>
      </c>
      <c r="V1744" s="16" t="s">
        <v>80</v>
      </c>
      <c r="W1744" s="16" t="s">
        <v>24</v>
      </c>
      <c r="X1744" s="16" t="s">
        <v>55</v>
      </c>
      <c r="Y1744" s="16" t="s">
        <v>2077</v>
      </c>
      <c r="Z1744" s="16" t="s">
        <v>27</v>
      </c>
    </row>
    <row r="1745" spans="1:26" x14ac:dyDescent="0.3">
      <c r="A1745" s="10" t="s">
        <v>2080</v>
      </c>
      <c r="B1745" s="11">
        <v>45829</v>
      </c>
      <c r="C1745" s="12" t="s">
        <v>1353</v>
      </c>
      <c r="D1745" s="12" t="str">
        <f>_xlfn.XLOOKUP(Sales_Transactions!$C1745,Customer!$A$2:$A$701,Customer!$B$2:$B$701,"Missing")</f>
        <v>Vasanth Nathan</v>
      </c>
      <c r="E1745" s="39" t="str">
        <f>_xlfn.XLOOKUP(Table14[[#This Row],[Customer_ID]],Table10[Customer_ID],Table10[Membership],"Missing Membership")</f>
        <v>Gold</v>
      </c>
      <c r="F1745" s="10" t="s">
        <v>2081</v>
      </c>
      <c r="G1745" s="12" t="str">
        <f>_xlfn.XLOOKUP(Sales_Transactions!$F1745,Products!$A$2:$A$151,Products!$B$2:$B$151,"missing product")</f>
        <v>Harvest Gold Rusk 1kg</v>
      </c>
      <c r="H1745" s="12" t="str">
        <f>_xlfn.XLOOKUP(Sales_Transactions!$F1745,Table9[Product_ID],Table9[Category],"Missing Catogory")</f>
        <v>Household</v>
      </c>
      <c r="I1745" s="12" t="s">
        <v>1109</v>
      </c>
      <c r="J1745" s="12" t="str">
        <f>_xlfn.XLOOKUP(Sales_Transactions!$I1745,Store!$A$2:$A$181,Store!$B$2:$B$181,"Missing Store")</f>
        <v>FreshMart Tiruppur Colony</v>
      </c>
      <c r="K1745" s="12" t="str">
        <f>_xlfn.XLOOKUP(Sales_Transactions!$I1745,Store!$A$2:$A$181,Store!$D$2:$D$181,"East")</f>
        <v>South</v>
      </c>
      <c r="L1745" s="12" t="s">
        <v>1110</v>
      </c>
      <c r="M1745" s="12" t="s">
        <v>6204</v>
      </c>
      <c r="N1745" s="12" t="str">
        <f>_xlfn.XLOOKUP(Sales_Transactions!$L1745,Table12[Employee_ID],Table12[Department],"Missing Department")</f>
        <v>Billing</v>
      </c>
      <c r="O1745" s="12">
        <v>8</v>
      </c>
      <c r="P1745" s="13">
        <v>425.06</v>
      </c>
      <c r="Q1745" s="12">
        <v>0</v>
      </c>
      <c r="R1745" s="13">
        <v>0</v>
      </c>
      <c r="S1745" s="13">
        <v>3910.55</v>
      </c>
      <c r="T1745" s="13">
        <v>2552.4</v>
      </c>
      <c r="U1745" s="13">
        <v>1358.15</v>
      </c>
      <c r="V1745" s="12" t="s">
        <v>80</v>
      </c>
      <c r="W1745" s="12" t="s">
        <v>24</v>
      </c>
      <c r="X1745" s="12" t="s">
        <v>25</v>
      </c>
      <c r="Y1745" s="12" t="s">
        <v>2082</v>
      </c>
      <c r="Z1745" s="12" t="s">
        <v>27</v>
      </c>
    </row>
    <row r="1746" spans="1:26" x14ac:dyDescent="0.3">
      <c r="A1746" s="14" t="s">
        <v>2089</v>
      </c>
      <c r="B1746" s="15">
        <v>45809</v>
      </c>
      <c r="C1746" s="16" t="s">
        <v>1697</v>
      </c>
      <c r="D1746" s="16" t="str">
        <f>_xlfn.XLOOKUP(Sales_Transactions!$C1746,Customer!$A$2:$A$701,Customer!$B$2:$B$701,"Missing")</f>
        <v>Deepa Krishnan</v>
      </c>
      <c r="E1746" s="38" t="str">
        <f>_xlfn.XLOOKUP(Table14[[#This Row],[Customer_ID]],Table10[Customer_ID],Table10[Membership],"Missing Membership")</f>
        <v>Bronze</v>
      </c>
      <c r="F1746" s="14" t="s">
        <v>377</v>
      </c>
      <c r="G1746" s="16" t="str">
        <f>_xlfn.XLOOKUP(Sales_Transactions!$F1746,Products!$A$2:$A$151,Products!$B$2:$B$151,"missing product")</f>
        <v>Eveready Batteries Combo</v>
      </c>
      <c r="H1746" s="16" t="str">
        <f>_xlfn.XLOOKUP(Sales_Transactions!$F1746,Table9[Product_ID],Table9[Category],"Missing Catogory")</f>
        <v>Household</v>
      </c>
      <c r="I1746" s="16" t="s">
        <v>957</v>
      </c>
      <c r="J1746" s="16" t="str">
        <f>_xlfn.XLOOKUP(Sales_Transactions!$I1746,Store!$A$2:$A$181,Store!$B$2:$B$181,"Missing Store")</f>
        <v>FreshMart Ahmedabad Hub</v>
      </c>
      <c r="K1746" s="16" t="str">
        <f>_xlfn.XLOOKUP(Sales_Transactions!$I1746,Store!$A$2:$A$181,Store!$D$2:$D$181,"East")</f>
        <v>South</v>
      </c>
      <c r="L1746" s="16" t="s">
        <v>958</v>
      </c>
      <c r="M1746" s="16" t="s">
        <v>6312</v>
      </c>
      <c r="N1746" s="16" t="str">
        <f>_xlfn.XLOOKUP(Sales_Transactions!$L1746,Table12[Employee_ID],Table12[Department],"Missing Department")</f>
        <v>Cashier</v>
      </c>
      <c r="O1746" s="16">
        <v>4</v>
      </c>
      <c r="P1746" s="17">
        <v>53.39</v>
      </c>
      <c r="Q1746" s="16">
        <v>20</v>
      </c>
      <c r="R1746" s="17">
        <v>42.71</v>
      </c>
      <c r="S1746" s="17">
        <v>196.48</v>
      </c>
      <c r="T1746" s="17">
        <v>172.04</v>
      </c>
      <c r="U1746" s="17">
        <v>24.44</v>
      </c>
      <c r="V1746" s="16" t="s">
        <v>80</v>
      </c>
      <c r="W1746" s="16" t="s">
        <v>24</v>
      </c>
      <c r="X1746" s="16" t="s">
        <v>25</v>
      </c>
      <c r="Y1746" s="16" t="s">
        <v>1956</v>
      </c>
      <c r="Z1746" s="16" t="s">
        <v>27</v>
      </c>
    </row>
    <row r="1747" spans="1:26" x14ac:dyDescent="0.3">
      <c r="A1747" s="10" t="s">
        <v>2100</v>
      </c>
      <c r="B1747" s="11">
        <v>46017</v>
      </c>
      <c r="C1747" s="12" t="s">
        <v>1592</v>
      </c>
      <c r="D1747" s="12" t="str">
        <f>_xlfn.XLOOKUP(Sales_Transactions!$C1747,Customer!$A$2:$A$701,Customer!$B$2:$B$701,"Missing")</f>
        <v>Naveen Naidu</v>
      </c>
      <c r="E1747" s="39" t="str">
        <f>_xlfn.XLOOKUP(Table14[[#This Row],[Customer_ID]],Table10[Customer_ID],Table10[Membership],"Missing Membership")</f>
        <v>Silver</v>
      </c>
      <c r="F1747" s="10" t="s">
        <v>870</v>
      </c>
      <c r="G1747" s="12" t="str">
        <f>_xlfn.XLOOKUP(Sales_Transactions!$F1747,Products!$A$2:$A$151,Products!$B$2:$B$151,"missing product")</f>
        <v>Lizol Toilet Cleaner 200g v2</v>
      </c>
      <c r="H1747" s="12" t="str">
        <f>_xlfn.XLOOKUP(Sales_Transactions!$F1747,Table9[Product_ID],Table9[Category],"Missing Catogory")</f>
        <v>Cleaning</v>
      </c>
      <c r="I1747" s="12" t="s">
        <v>372</v>
      </c>
      <c r="J1747" s="12" t="str">
        <f>_xlfn.XLOOKUP(Sales_Transactions!$I1747,Store!$A$2:$A$181,Store!$B$2:$B$181,"Missing Store")</f>
        <v>FreshMart Nagpur Crossing</v>
      </c>
      <c r="K1747" s="12" t="str">
        <f>_xlfn.XLOOKUP(Sales_Transactions!$I1747,Store!$A$2:$A$181,Store!$D$2:$D$181,"East")</f>
        <v>West</v>
      </c>
      <c r="L1747" s="12" t="s">
        <v>373</v>
      </c>
      <c r="M1747" s="12" t="s">
        <v>6181</v>
      </c>
      <c r="N1747" s="12" t="str">
        <f>_xlfn.XLOOKUP(Sales_Transactions!$L1747,Table12[Employee_ID],Table12[Department],"Missing Department")</f>
        <v>Sales</v>
      </c>
      <c r="O1747" s="12">
        <v>2</v>
      </c>
      <c r="P1747" s="13">
        <v>214.04</v>
      </c>
      <c r="Q1747" s="12">
        <v>0</v>
      </c>
      <c r="R1747" s="13">
        <v>0</v>
      </c>
      <c r="S1747" s="13">
        <v>428.08</v>
      </c>
      <c r="T1747" s="13">
        <v>316.12</v>
      </c>
      <c r="U1747" s="13">
        <v>111.96</v>
      </c>
      <c r="V1747" s="12" t="s">
        <v>80</v>
      </c>
      <c r="W1747" s="12" t="s">
        <v>24</v>
      </c>
      <c r="X1747" s="12" t="s">
        <v>25</v>
      </c>
      <c r="Y1747" s="12" t="s">
        <v>311</v>
      </c>
      <c r="Z1747" s="12" t="s">
        <v>49</v>
      </c>
    </row>
    <row r="1748" spans="1:26" x14ac:dyDescent="0.3">
      <c r="A1748" s="14" t="s">
        <v>2112</v>
      </c>
      <c r="B1748" s="15">
        <v>45999</v>
      </c>
      <c r="C1748" s="16" t="s">
        <v>342</v>
      </c>
      <c r="D1748" s="16" t="str">
        <f>_xlfn.XLOOKUP(Sales_Transactions!$C1748,Customer!$A$2:$A$701,Customer!$B$2:$B$701,"Missing")</f>
        <v>Elango Nair</v>
      </c>
      <c r="E1748" s="38" t="str">
        <f>_xlfn.XLOOKUP(Table14[[#This Row],[Customer_ID]],Table10[Customer_ID],Table10[Membership],"Missing Membership")</f>
        <v>Gold</v>
      </c>
      <c r="F1748" s="14" t="s">
        <v>885</v>
      </c>
      <c r="G1748" s="16" t="str">
        <f>_xlfn.XLOOKUP(Sales_Transactions!$F1748,Products!$A$2:$A$151,Products!$B$2:$B$151,"missing product")</f>
        <v>Organic Fresh Fresh Fruits Pack</v>
      </c>
      <c r="H1748" s="16" t="str">
        <f>_xlfn.XLOOKUP(Sales_Transactions!$F1748,Table9[Product_ID],Table9[Category],"Missing Catogory")</f>
        <v>Fruits</v>
      </c>
      <c r="I1748" s="16" t="s">
        <v>209</v>
      </c>
      <c r="J1748" s="16" t="str">
        <f>_xlfn.XLOOKUP(Sales_Transactions!$I1748,Store!$A$2:$A$181,Store!$B$2:$B$181,"Missing Store")</f>
        <v>FreshMart Kochi Gardens</v>
      </c>
      <c r="K1748" s="16" t="str">
        <f>_xlfn.XLOOKUP(Sales_Transactions!$I1748,Store!$A$2:$A$181,Store!$D$2:$D$181,"East")</f>
        <v>South</v>
      </c>
      <c r="L1748" s="16" t="s">
        <v>210</v>
      </c>
      <c r="M1748" s="16" t="s">
        <v>6149</v>
      </c>
      <c r="N1748" s="16" t="str">
        <f>_xlfn.XLOOKUP(Sales_Transactions!$L1748,Table12[Employee_ID],Table12[Department],"Missing Department")</f>
        <v>Cashier</v>
      </c>
      <c r="O1748" s="16">
        <v>5</v>
      </c>
      <c r="P1748" s="17">
        <v>247.24</v>
      </c>
      <c r="Q1748" s="16">
        <v>0</v>
      </c>
      <c r="R1748" s="17">
        <v>0</v>
      </c>
      <c r="S1748" s="17">
        <v>1236.2</v>
      </c>
      <c r="T1748" s="17">
        <v>962.05</v>
      </c>
      <c r="U1748" s="17">
        <v>274.14999999999998</v>
      </c>
      <c r="V1748" s="16" t="s">
        <v>80</v>
      </c>
      <c r="W1748" s="16" t="s">
        <v>24</v>
      </c>
      <c r="X1748" s="16" t="s">
        <v>55</v>
      </c>
      <c r="Y1748" s="16" t="s">
        <v>998</v>
      </c>
      <c r="Z1748" s="16" t="s">
        <v>49</v>
      </c>
    </row>
    <row r="1749" spans="1:26" x14ac:dyDescent="0.3">
      <c r="A1749" s="10" t="s">
        <v>2123</v>
      </c>
      <c r="B1749" s="11">
        <v>45938</v>
      </c>
      <c r="C1749" s="12" t="s">
        <v>2124</v>
      </c>
      <c r="D1749" s="12" t="str">
        <f>_xlfn.XLOOKUP(Sales_Transactions!$C1749,Customer!$A$2:$A$701,Customer!$B$2:$B$701,"Missing")</f>
        <v>Hari Pillai</v>
      </c>
      <c r="E1749" s="39" t="str">
        <f>_xlfn.XLOOKUP(Table14[[#This Row],[Customer_ID]],Table10[Customer_ID],Table10[Membership],"Missing Membership")</f>
        <v>Gold</v>
      </c>
      <c r="F1749" s="10" t="s">
        <v>264</v>
      </c>
      <c r="G1749" s="12" t="str">
        <f>_xlfn.XLOOKUP(Sales_Transactions!$F1749,Products!$A$2:$A$151,Products!$B$2:$B$151,"missing product")</f>
        <v>Nescafe Soft Drinks Pack</v>
      </c>
      <c r="H1749" s="12" t="str">
        <f>_xlfn.XLOOKUP(Sales_Transactions!$F1749,Table9[Product_ID],Table9[Category],"Missing Catogory")</f>
        <v>Beverages</v>
      </c>
      <c r="I1749" s="12" t="s">
        <v>437</v>
      </c>
      <c r="J1749" s="12" t="str">
        <f>_xlfn.XLOOKUP(Sales_Transactions!$I1749,Store!$A$2:$A$181,Store!$B$2:$B$181,"Missing Store")</f>
        <v>FreshMart Tiruppur Extension</v>
      </c>
      <c r="K1749" s="12" t="str">
        <f>_xlfn.XLOOKUP(Sales_Transactions!$I1749,Store!$A$2:$A$181,Store!$D$2:$D$181,"East")</f>
        <v>South</v>
      </c>
      <c r="L1749" s="12" t="s">
        <v>91</v>
      </c>
      <c r="M1749" s="12" t="s">
        <v>6361</v>
      </c>
      <c r="N1749" s="12" t="str">
        <f>_xlfn.XLOOKUP(Sales_Transactions!$L1749,Table12[Employee_ID],Table12[Department],"Missing Department")</f>
        <v>Sales</v>
      </c>
      <c r="O1749" s="12">
        <v>4</v>
      </c>
      <c r="P1749" s="13">
        <v>429.38</v>
      </c>
      <c r="Q1749" s="12">
        <v>10</v>
      </c>
      <c r="R1749" s="13">
        <v>171.75</v>
      </c>
      <c r="S1749" s="13">
        <v>1545.77</v>
      </c>
      <c r="T1749" s="13">
        <v>1143.5999999999999</v>
      </c>
      <c r="U1749" s="13">
        <v>402.17</v>
      </c>
      <c r="V1749" s="12" t="s">
        <v>80</v>
      </c>
      <c r="W1749" s="12" t="s">
        <v>24</v>
      </c>
      <c r="X1749" s="12" t="s">
        <v>25</v>
      </c>
      <c r="Y1749" s="12" t="s">
        <v>1375</v>
      </c>
      <c r="Z1749" s="12" t="s">
        <v>49</v>
      </c>
    </row>
    <row r="1750" spans="1:26" x14ac:dyDescent="0.3">
      <c r="A1750" s="14" t="s">
        <v>2130</v>
      </c>
      <c r="B1750" s="15">
        <v>45852</v>
      </c>
      <c r="C1750" s="16" t="s">
        <v>1016</v>
      </c>
      <c r="D1750" s="16" t="str">
        <f>_xlfn.XLOOKUP(Sales_Transactions!$C1750,Customer!$A$2:$A$701,Customer!$B$2:$B$701,"Missing")</f>
        <v>Bharath Devi</v>
      </c>
      <c r="E1750" s="38" t="str">
        <f>_xlfn.XLOOKUP(Table14[[#This Row],[Customer_ID]],Table10[Customer_ID],Table10[Membership],"Missing Membership")</f>
        <v>Gold</v>
      </c>
      <c r="F1750" s="14" t="s">
        <v>2131</v>
      </c>
      <c r="G1750" s="16" t="str">
        <f>_xlfn.XLOOKUP(Sales_Transactions!$F1750,Products!$A$2:$A$151,Products!$B$2:$B$151,"missing product")</f>
        <v>McCain Ice Cream 2kg</v>
      </c>
      <c r="H1750" s="16" t="str">
        <f>_xlfn.XLOOKUP(Sales_Transactions!$F1750,Table9[Product_ID],Table9[Category],"Missing Catogory")</f>
        <v>Frozen Foods</v>
      </c>
      <c r="I1750" s="16" t="s">
        <v>2005</v>
      </c>
      <c r="J1750" s="16" t="str">
        <f>_xlfn.XLOOKUP(Sales_Transactions!$I1750,Store!$A$2:$A$181,Store!$B$2:$B$181,"Missing Store")</f>
        <v>FreshMart Surat Junction</v>
      </c>
      <c r="K1750" s="16" t="str">
        <f>_xlfn.XLOOKUP(Sales_Transactions!$I1750,Store!$A$2:$A$181,Store!$D$2:$D$181,"East")</f>
        <v>West</v>
      </c>
      <c r="L1750" s="16" t="s">
        <v>2132</v>
      </c>
      <c r="M1750" s="16" t="s">
        <v>6332</v>
      </c>
      <c r="N1750" s="16" t="str">
        <f>_xlfn.XLOOKUP(Sales_Transactions!$L1750,Table12[Employee_ID],Table12[Department],"Missing Department")</f>
        <v>Cashier</v>
      </c>
      <c r="O1750" s="16">
        <v>6</v>
      </c>
      <c r="P1750" s="17">
        <v>77.87</v>
      </c>
      <c r="Q1750" s="16">
        <v>10</v>
      </c>
      <c r="R1750" s="17">
        <v>46.72</v>
      </c>
      <c r="S1750" s="17">
        <v>420.5</v>
      </c>
      <c r="T1750" s="17">
        <v>347.34</v>
      </c>
      <c r="U1750" s="17">
        <v>73.16</v>
      </c>
      <c r="V1750" s="16" t="s">
        <v>80</v>
      </c>
      <c r="W1750" s="16" t="s">
        <v>345</v>
      </c>
      <c r="X1750" s="16" t="s">
        <v>25</v>
      </c>
      <c r="Y1750" s="16" t="s">
        <v>857</v>
      </c>
      <c r="Z1750" s="16" t="s">
        <v>49</v>
      </c>
    </row>
    <row r="1751" spans="1:26" x14ac:dyDescent="0.3">
      <c r="A1751" s="10" t="s">
        <v>2149</v>
      </c>
      <c r="B1751" s="11">
        <v>45932</v>
      </c>
      <c r="C1751" s="12" t="s">
        <v>2150</v>
      </c>
      <c r="D1751" s="12" t="str">
        <f>_xlfn.XLOOKUP(Sales_Transactions!$C1751,Customer!$A$2:$A$701,Customer!$B$2:$B$701,"Missing")</f>
        <v>Sundar Achari</v>
      </c>
      <c r="E1751" s="39" t="str">
        <f>_xlfn.XLOOKUP(Table14[[#This Row],[Customer_ID]],Table10[Customer_ID],Table10[Membership],"Missing Membership")</f>
        <v>Bronze</v>
      </c>
      <c r="F1751" s="10" t="s">
        <v>176</v>
      </c>
      <c r="G1751" s="12" t="str">
        <f>_xlfn.XLOOKUP(Sales_Transactions!$F1751,Products!$A$2:$A$151,Products!$B$2:$B$151,"missing product")</f>
        <v>Organic Fresh Fresh Vegetables Pack</v>
      </c>
      <c r="H1751" s="12" t="str">
        <f>_xlfn.XLOOKUP(Sales_Transactions!$F1751,Table9[Product_ID],Table9[Category],"Missing Catogory")</f>
        <v>Vegetables</v>
      </c>
      <c r="I1751" s="12" t="s">
        <v>177</v>
      </c>
      <c r="J1751" s="12" t="str">
        <f>_xlfn.XLOOKUP(Sales_Transactions!$I1751,Store!$A$2:$A$181,Store!$B$2:$B$181,"Missing Store")</f>
        <v>FreshMart Nagpur Square</v>
      </c>
      <c r="K1751" s="12" t="str">
        <f>_xlfn.XLOOKUP(Sales_Transactions!$I1751,Store!$A$2:$A$181,Store!$D$2:$D$181,"East")</f>
        <v>West</v>
      </c>
      <c r="L1751" s="12" t="s">
        <v>333</v>
      </c>
      <c r="M1751" s="12" t="s">
        <v>6248</v>
      </c>
      <c r="N1751" s="12" t="str">
        <f>_xlfn.XLOOKUP(Sales_Transactions!$L1751,Table12[Employee_ID],Table12[Department],"Missing Department")</f>
        <v>Billing</v>
      </c>
      <c r="O1751" s="12">
        <v>4</v>
      </c>
      <c r="P1751" s="13">
        <v>355.64</v>
      </c>
      <c r="Q1751" s="12">
        <v>0</v>
      </c>
      <c r="R1751" s="13">
        <v>0</v>
      </c>
      <c r="S1751" s="13">
        <v>1422.56</v>
      </c>
      <c r="T1751" s="13">
        <v>1213.6400000000001</v>
      </c>
      <c r="U1751" s="13">
        <v>208.92</v>
      </c>
      <c r="V1751" s="12" t="s">
        <v>80</v>
      </c>
      <c r="W1751" s="12" t="s">
        <v>24</v>
      </c>
      <c r="X1751" s="12" t="s">
        <v>55</v>
      </c>
      <c r="Y1751" s="12" t="s">
        <v>1206</v>
      </c>
      <c r="Z1751" s="12" t="s">
        <v>49</v>
      </c>
    </row>
    <row r="1752" spans="1:26" x14ac:dyDescent="0.3">
      <c r="A1752" s="14" t="s">
        <v>2159</v>
      </c>
      <c r="B1752" s="15">
        <v>45963</v>
      </c>
      <c r="C1752" s="16" t="s">
        <v>2160</v>
      </c>
      <c r="D1752" s="16" t="str">
        <f>_xlfn.XLOOKUP(Sales_Transactions!$C1752,Customer!$A$2:$A$701,Customer!$B$2:$B$701,"Missing")</f>
        <v>Janani Sekar</v>
      </c>
      <c r="E1752" s="38" t="str">
        <f>_xlfn.XLOOKUP(Table14[[#This Row],[Customer_ID]],Table10[Customer_ID],Table10[Membership],"Missing Membership")</f>
        <v>Bronze</v>
      </c>
      <c r="F1752" s="14" t="s">
        <v>651</v>
      </c>
      <c r="G1752" s="16" t="str">
        <f>_xlfn.XLOOKUP(Sales_Transactions!$F1752,Products!$A$2:$A$151,Products!$B$2:$B$151,"missing product")</f>
        <v>Idhayam Gingelly Oil 1kg</v>
      </c>
      <c r="H1752" s="16" t="str">
        <f>_xlfn.XLOOKUP(Sales_Transactions!$F1752,Table9[Product_ID],Table9[Category],"Missing Catogory")</f>
        <v>Oil</v>
      </c>
      <c r="I1752" s="16" t="s">
        <v>232</v>
      </c>
      <c r="J1752" s="16" t="str">
        <f>_xlfn.XLOOKUP(Sales_Transactions!$I1752,Store!$A$2:$A$181,Store!$B$2:$B$181,"Missing Store")</f>
        <v>FreshMart Tiruppur Circle</v>
      </c>
      <c r="K1752" s="16" t="str">
        <f>_xlfn.XLOOKUP(Sales_Transactions!$I1752,Store!$A$2:$A$181,Store!$D$2:$D$181,"East")</f>
        <v>South</v>
      </c>
      <c r="L1752" s="16" t="s">
        <v>1131</v>
      </c>
      <c r="M1752" s="16" t="s">
        <v>6153</v>
      </c>
      <c r="N1752" s="16" t="str">
        <f>_xlfn.XLOOKUP(Sales_Transactions!$L1752,Table12[Employee_ID],Table12[Department],"Missing Department")</f>
        <v>Cashier</v>
      </c>
      <c r="O1752" s="16">
        <v>1</v>
      </c>
      <c r="P1752" s="17">
        <v>331.35</v>
      </c>
      <c r="Q1752" s="16">
        <v>5</v>
      </c>
      <c r="R1752" s="17">
        <v>16.57</v>
      </c>
      <c r="S1752" s="17">
        <v>362</v>
      </c>
      <c r="T1752" s="17">
        <v>290.33</v>
      </c>
      <c r="U1752" s="17">
        <v>71.67</v>
      </c>
      <c r="V1752" s="16" t="s">
        <v>80</v>
      </c>
      <c r="W1752" s="16" t="s">
        <v>24</v>
      </c>
      <c r="X1752" s="16" t="s">
        <v>25</v>
      </c>
      <c r="Y1752" s="16" t="s">
        <v>2161</v>
      </c>
      <c r="Z1752" s="16" t="s">
        <v>27</v>
      </c>
    </row>
    <row r="1753" spans="1:26" x14ac:dyDescent="0.3">
      <c r="A1753" s="10" t="s">
        <v>2162</v>
      </c>
      <c r="B1753" s="11">
        <v>45780</v>
      </c>
      <c r="C1753" s="12" t="s">
        <v>1972</v>
      </c>
      <c r="D1753" s="12" t="str">
        <f>_xlfn.XLOOKUP(Sales_Transactions!$C1753,Customer!$A$2:$A$701,Customer!$B$2:$B$701,"Missing")</f>
        <v>Lakshmi Rao</v>
      </c>
      <c r="E1753" s="39" t="str">
        <f>_xlfn.XLOOKUP(Table14[[#This Row],[Customer_ID]],Table10[Customer_ID],Table10[Membership],"Missing Membership")</f>
        <v>Bronze</v>
      </c>
      <c r="F1753" s="10" t="s">
        <v>326</v>
      </c>
      <c r="G1753" s="12" t="str">
        <f>_xlfn.XLOOKUP(Sales_Transactions!$F1753,Products!$A$2:$A$151,Products!$B$2:$B$151,"missing product")</f>
        <v>Local Farm Fresh Vegetables 200g v2</v>
      </c>
      <c r="H1753" s="12" t="str">
        <f>_xlfn.XLOOKUP(Sales_Transactions!$F1753,Table9[Product_ID],Table9[Category],"Missing Catogory")</f>
        <v>Vegetables</v>
      </c>
      <c r="I1753" s="12" t="s">
        <v>566</v>
      </c>
      <c r="J1753" s="12" t="str">
        <f>_xlfn.XLOOKUP(Sales_Transactions!$I1753,Store!$A$2:$A$181,Store!$B$2:$B$181,"Missing Store")</f>
        <v>FreshMart Hyderabad Extension</v>
      </c>
      <c r="K1753" s="12" t="str">
        <f>_xlfn.XLOOKUP(Sales_Transactions!$I1753,Store!$A$2:$A$181,Store!$D$2:$D$181,"East")</f>
        <v>South</v>
      </c>
      <c r="L1753" s="12" t="s">
        <v>4614</v>
      </c>
      <c r="M1753" s="12" t="s">
        <v>7266</v>
      </c>
      <c r="N1753" s="12" t="str">
        <f>_xlfn.XLOOKUP(Sales_Transactions!$L1753,Table12[Employee_ID],Table12[Department],"Missing Department")</f>
        <v>Missing Department</v>
      </c>
      <c r="O1753" s="12">
        <v>4</v>
      </c>
      <c r="P1753" s="13">
        <v>400.33</v>
      </c>
      <c r="Q1753" s="12">
        <v>15</v>
      </c>
      <c r="R1753" s="13">
        <v>240.2</v>
      </c>
      <c r="S1753" s="13">
        <v>1565.29</v>
      </c>
      <c r="T1753" s="13">
        <v>1363.6</v>
      </c>
      <c r="U1753" s="13">
        <v>201.69</v>
      </c>
      <c r="V1753" s="12" t="s">
        <v>80</v>
      </c>
      <c r="W1753" s="12" t="s">
        <v>24</v>
      </c>
      <c r="X1753" s="12" t="s">
        <v>25</v>
      </c>
      <c r="Y1753" s="12" t="s">
        <v>2163</v>
      </c>
      <c r="Z1753" s="12" t="s">
        <v>27</v>
      </c>
    </row>
    <row r="1754" spans="1:26" x14ac:dyDescent="0.3">
      <c r="A1754" s="14" t="s">
        <v>2176</v>
      </c>
      <c r="B1754" s="15">
        <v>45872</v>
      </c>
      <c r="C1754" s="16" t="s">
        <v>931</v>
      </c>
      <c r="D1754" s="16" t="str">
        <f>_xlfn.XLOOKUP(Sales_Transactions!$C1754,Customer!$A$2:$A$701,Customer!$B$2:$B$701,"Missing")</f>
        <v>Hemalatha Balan</v>
      </c>
      <c r="E1754" s="38" t="str">
        <f>_xlfn.XLOOKUP(Table14[[#This Row],[Customer_ID]],Table10[Customer_ID],Table10[Membership],"Missing Membership")</f>
        <v>Gold</v>
      </c>
      <c r="F1754" s="14" t="s">
        <v>389</v>
      </c>
      <c r="G1754" s="16" t="str">
        <f>_xlfn.XLOOKUP(Sales_Transactions!$F1754,Products!$A$2:$A$151,Products!$B$2:$B$151,"missing product")</f>
        <v>Organic Fresh Fresh Vegetables 250ml</v>
      </c>
      <c r="H1754" s="16" t="str">
        <f>_xlfn.XLOOKUP(Sales_Transactions!$F1754,Table9[Product_ID],Table9[Category],"Missing Catogory")</f>
        <v>Vegetables</v>
      </c>
      <c r="I1754" s="16" t="s">
        <v>1346</v>
      </c>
      <c r="J1754" s="16" t="str">
        <f>_xlfn.XLOOKUP(Sales_Transactions!$I1754,Store!$A$2:$A$181,Store!$B$2:$B$181,"Missing Store")</f>
        <v>FreshMart Chennai Central</v>
      </c>
      <c r="K1754" s="16" t="str">
        <f>_xlfn.XLOOKUP(Sales_Transactions!$I1754,Store!$A$2:$A$181,Store!$D$2:$D$181,"East")</f>
        <v>South</v>
      </c>
      <c r="L1754" s="16" t="s">
        <v>1312</v>
      </c>
      <c r="M1754" s="16" t="s">
        <v>6249</v>
      </c>
      <c r="N1754" s="16" t="str">
        <f>_xlfn.XLOOKUP(Sales_Transactions!$L1754,Table12[Employee_ID],Table12[Department],"Missing Department")</f>
        <v>Operations</v>
      </c>
      <c r="O1754" s="16">
        <v>4</v>
      </c>
      <c r="P1754" s="17">
        <v>90.53</v>
      </c>
      <c r="Q1754" s="16">
        <v>10</v>
      </c>
      <c r="R1754" s="17">
        <v>36.21</v>
      </c>
      <c r="S1754" s="17">
        <v>374.8</v>
      </c>
      <c r="T1754" s="17">
        <v>276.36</v>
      </c>
      <c r="U1754" s="17">
        <v>98.44</v>
      </c>
      <c r="V1754" s="16" t="s">
        <v>80</v>
      </c>
      <c r="W1754" s="16" t="s">
        <v>24</v>
      </c>
      <c r="X1754" s="16" t="s">
        <v>25</v>
      </c>
      <c r="Y1754" s="16" t="s">
        <v>2177</v>
      </c>
      <c r="Z1754" s="16" t="s">
        <v>27</v>
      </c>
    </row>
    <row r="1755" spans="1:26" x14ac:dyDescent="0.3">
      <c r="A1755" s="10" t="s">
        <v>2188</v>
      </c>
      <c r="B1755" s="11">
        <v>45871</v>
      </c>
      <c r="C1755" s="12" t="s">
        <v>977</v>
      </c>
      <c r="D1755" s="12" t="str">
        <f>_xlfn.XLOOKUP(Sales_Transactions!$C1755,Customer!$A$2:$A$701,Customer!$B$2:$B$701,"Missing")</f>
        <v>Mala Nair</v>
      </c>
      <c r="E1755" s="39" t="str">
        <f>_xlfn.XLOOKUP(Table14[[#This Row],[Customer_ID]],Table10[Customer_ID],Table10[Membership],"Missing Membership")</f>
        <v>Gold</v>
      </c>
      <c r="F1755" s="10" t="s">
        <v>811</v>
      </c>
      <c r="G1755" s="12" t="str">
        <f>_xlfn.XLOOKUP(Sales_Transactions!$F1755,Products!$A$2:$A$151,Products!$B$2:$B$151,"missing product")</f>
        <v>Lays Namkeen 2kg</v>
      </c>
      <c r="H1755" s="12" t="str">
        <f>_xlfn.XLOOKUP(Sales_Transactions!$F1755,Table9[Product_ID],Table9[Category],"Missing Catogory")</f>
        <v>Snacks</v>
      </c>
      <c r="I1755" s="12" t="s">
        <v>400</v>
      </c>
      <c r="J1755" s="12" t="str">
        <f>_xlfn.XLOOKUP(Sales_Transactions!$I1755,Store!$A$2:$A$181,Store!$B$2:$B$181,"Missing Store")</f>
        <v>FreshMart Chennai Junction</v>
      </c>
      <c r="K1755" s="12" t="str">
        <f>_xlfn.XLOOKUP(Sales_Transactions!$I1755,Store!$A$2:$A$181,Store!$D$2:$D$181,"East")</f>
        <v>South</v>
      </c>
      <c r="L1755" s="12" t="s">
        <v>401</v>
      </c>
      <c r="M1755" s="12" t="s">
        <v>6242</v>
      </c>
      <c r="N1755" s="12" t="str">
        <f>_xlfn.XLOOKUP(Sales_Transactions!$L1755,Table12[Employee_ID],Table12[Department],"Missing Department")</f>
        <v>Billing</v>
      </c>
      <c r="O1755" s="12">
        <v>5</v>
      </c>
      <c r="P1755" s="13">
        <v>537.21</v>
      </c>
      <c r="Q1755" s="12">
        <v>0</v>
      </c>
      <c r="R1755" s="13">
        <v>0</v>
      </c>
      <c r="S1755" s="13">
        <v>3088.96</v>
      </c>
      <c r="T1755" s="13">
        <v>1895.95</v>
      </c>
      <c r="U1755" s="13">
        <v>1193.01</v>
      </c>
      <c r="V1755" s="12" t="s">
        <v>80</v>
      </c>
      <c r="W1755" s="12" t="s">
        <v>24</v>
      </c>
      <c r="X1755" s="12" t="s">
        <v>25</v>
      </c>
      <c r="Y1755" s="12" t="s">
        <v>387</v>
      </c>
      <c r="Z1755" s="12" t="s">
        <v>27</v>
      </c>
    </row>
    <row r="1756" spans="1:26" x14ac:dyDescent="0.3">
      <c r="A1756" s="14" t="s">
        <v>2191</v>
      </c>
      <c r="B1756" s="15">
        <v>45928</v>
      </c>
      <c r="C1756" s="16" t="s">
        <v>1029</v>
      </c>
      <c r="D1756" s="16" t="str">
        <f>_xlfn.XLOOKUP(Sales_Transactions!$C1756,Customer!$A$2:$A$701,Customer!$B$2:$B$701,"Missing")</f>
        <v>Nithya Sharma</v>
      </c>
      <c r="E1756" s="38" t="str">
        <f>_xlfn.XLOOKUP(Table14[[#This Row],[Customer_ID]],Table10[Customer_ID],Table10[Membership],"Missing Membership")</f>
        <v>Gold</v>
      </c>
      <c r="F1756" s="14" t="s">
        <v>811</v>
      </c>
      <c r="G1756" s="16" t="str">
        <f>_xlfn.XLOOKUP(Sales_Transactions!$F1756,Products!$A$2:$A$151,Products!$B$2:$B$151,"missing product")</f>
        <v>Lays Namkeen 2kg</v>
      </c>
      <c r="H1756" s="16" t="str">
        <f>_xlfn.XLOOKUP(Sales_Transactions!$F1756,Table9[Product_ID],Table9[Category],"Missing Catogory")</f>
        <v>Snacks</v>
      </c>
      <c r="I1756" s="16" t="s">
        <v>327</v>
      </c>
      <c r="J1756" s="16" t="str">
        <f>_xlfn.XLOOKUP(Sales_Transactions!$I1756,Store!$A$2:$A$181,Store!$B$2:$B$181,"Missing Store")</f>
        <v>FreshMart Chennai Gardens</v>
      </c>
      <c r="K1756" s="16" t="str">
        <f>_xlfn.XLOOKUP(Sales_Transactions!$I1756,Store!$A$2:$A$181,Store!$D$2:$D$181,"East")</f>
        <v>South</v>
      </c>
      <c r="L1756" s="16" t="s">
        <v>328</v>
      </c>
      <c r="M1756" s="16" t="s">
        <v>6225</v>
      </c>
      <c r="N1756" s="16" t="str">
        <f>_xlfn.XLOOKUP(Sales_Transactions!$L1756,Table12[Employee_ID],Table12[Department],"Missing Department")</f>
        <v>Cashier</v>
      </c>
      <c r="O1756" s="16">
        <v>4</v>
      </c>
      <c r="P1756" s="17">
        <v>540.54</v>
      </c>
      <c r="Q1756" s="16">
        <v>5</v>
      </c>
      <c r="R1756" s="17">
        <v>108.11</v>
      </c>
      <c r="S1756" s="17">
        <v>2362.16</v>
      </c>
      <c r="T1756" s="17">
        <v>1516.76</v>
      </c>
      <c r="U1756" s="17">
        <v>845.4</v>
      </c>
      <c r="V1756" s="16" t="s">
        <v>80</v>
      </c>
      <c r="W1756" s="16" t="s">
        <v>24</v>
      </c>
      <c r="X1756" s="16" t="s">
        <v>33</v>
      </c>
      <c r="Y1756" s="16" t="s">
        <v>2192</v>
      </c>
      <c r="Z1756" s="16" t="s">
        <v>27</v>
      </c>
    </row>
    <row r="1757" spans="1:26" x14ac:dyDescent="0.3">
      <c r="A1757" s="10" t="s">
        <v>2204</v>
      </c>
      <c r="B1757" s="11">
        <v>46018</v>
      </c>
      <c r="C1757" s="12" t="s">
        <v>2205</v>
      </c>
      <c r="D1757" s="12" t="str">
        <f>_xlfn.XLOOKUP(Sales_Transactions!$C1757,Customer!$A$2:$A$701,Customer!$B$2:$B$701,"Missing")</f>
        <v>Aishwarya Raj</v>
      </c>
      <c r="E1757" s="39" t="str">
        <f>_xlfn.XLOOKUP(Table14[[#This Row],[Customer_ID]],Table10[Customer_ID],Table10[Membership],"Missing Membership")</f>
        <v>Bronze</v>
      </c>
      <c r="F1757" s="10" t="s">
        <v>1488</v>
      </c>
      <c r="G1757" s="12" t="str">
        <f>_xlfn.XLOOKUP(Sales_Transactions!$F1757,Products!$A$2:$A$151,Products!$B$2:$B$151,"missing product")</f>
        <v>Fortune Gingelly Oil 250ml</v>
      </c>
      <c r="H1757" s="12" t="str">
        <f>_xlfn.XLOOKUP(Sales_Transactions!$F1757,Table9[Product_ID],Table9[Category],"Missing Catogory")</f>
        <v>Oil</v>
      </c>
      <c r="I1757" s="12" t="s">
        <v>372</v>
      </c>
      <c r="J1757" s="12" t="str">
        <f>_xlfn.XLOOKUP(Sales_Transactions!$I1757,Store!$A$2:$A$181,Store!$B$2:$B$181,"Missing Store")</f>
        <v>FreshMart Nagpur Crossing</v>
      </c>
      <c r="K1757" s="12" t="str">
        <f>_xlfn.XLOOKUP(Sales_Transactions!$I1757,Store!$A$2:$A$181,Store!$D$2:$D$181,"East")</f>
        <v>West</v>
      </c>
      <c r="L1757" s="12" t="s">
        <v>373</v>
      </c>
      <c r="M1757" s="12" t="s">
        <v>6181</v>
      </c>
      <c r="N1757" s="12" t="str">
        <f>_xlfn.XLOOKUP(Sales_Transactions!$L1757,Table12[Employee_ID],Table12[Department],"Missing Department")</f>
        <v>Sales</v>
      </c>
      <c r="O1757" s="12">
        <v>4</v>
      </c>
      <c r="P1757" s="13">
        <v>102.51</v>
      </c>
      <c r="Q1757" s="12">
        <v>20</v>
      </c>
      <c r="R1757" s="13">
        <v>82.01</v>
      </c>
      <c r="S1757" s="13">
        <v>377.23</v>
      </c>
      <c r="T1757" s="13">
        <v>354.88</v>
      </c>
      <c r="U1757" s="13">
        <v>22.35</v>
      </c>
      <c r="V1757" s="12" t="s">
        <v>80</v>
      </c>
      <c r="W1757" s="12" t="s">
        <v>24</v>
      </c>
      <c r="X1757" s="12" t="s">
        <v>55</v>
      </c>
      <c r="Y1757" s="12" t="s">
        <v>1789</v>
      </c>
      <c r="Z1757" s="12" t="s">
        <v>27</v>
      </c>
    </row>
    <row r="1758" spans="1:26" x14ac:dyDescent="0.3">
      <c r="A1758" s="14" t="s">
        <v>2214</v>
      </c>
      <c r="B1758" s="15">
        <v>46000</v>
      </c>
      <c r="C1758" s="16" t="s">
        <v>58</v>
      </c>
      <c r="D1758" s="16" t="str">
        <f>_xlfn.XLOOKUP(Sales_Transactions!$C1758,Customer!$A$2:$A$701,Customer!$B$2:$B$701,"Missing")</f>
        <v>Anand Kumar</v>
      </c>
      <c r="E1758" s="38" t="str">
        <f>_xlfn.XLOOKUP(Table14[[#This Row],[Customer_ID]],Table10[Customer_ID],Table10[Membership],"Missing Membership")</f>
        <v>Gold</v>
      </c>
      <c r="F1758" s="14" t="s">
        <v>52</v>
      </c>
      <c r="G1758" s="16" t="str">
        <f>_xlfn.XLOOKUP(Sales_Transactions!$F1758,Products!$A$2:$A$151,Products!$B$2:$B$151,"missing product")</f>
        <v>Aavin Milk Pack v2</v>
      </c>
      <c r="H1758" s="16" t="str">
        <f>_xlfn.XLOOKUP(Sales_Transactions!$F1758,Table9[Product_ID],Table9[Category],"Missing Catogory")</f>
        <v>Dairy</v>
      </c>
      <c r="I1758" s="16" t="s">
        <v>1081</v>
      </c>
      <c r="J1758" s="16" t="str">
        <f>_xlfn.XLOOKUP(Sales_Transactions!$I1758,Store!$A$2:$A$181,Store!$B$2:$B$181,"Missing Store")</f>
        <v>FreshMart Lucknow Square</v>
      </c>
      <c r="K1758" s="16" t="str">
        <f>_xlfn.XLOOKUP(Sales_Transactions!$I1758,Store!$A$2:$A$181,Store!$D$2:$D$181,"East")</f>
        <v>North</v>
      </c>
      <c r="L1758" s="16" t="s">
        <v>1082</v>
      </c>
      <c r="M1758" s="16" t="s">
        <v>6365</v>
      </c>
      <c r="N1758" s="16" t="str">
        <f>_xlfn.XLOOKUP(Sales_Transactions!$L1758,Table12[Employee_ID],Table12[Department],"Missing Department")</f>
        <v>Inventory</v>
      </c>
      <c r="O1758" s="16">
        <v>4</v>
      </c>
      <c r="P1758" s="17">
        <v>347.33</v>
      </c>
      <c r="Q1758" s="16">
        <v>0</v>
      </c>
      <c r="R1758" s="17">
        <v>0</v>
      </c>
      <c r="S1758" s="17">
        <v>1389.32</v>
      </c>
      <c r="T1758" s="17">
        <v>984.48</v>
      </c>
      <c r="U1758" s="17">
        <v>404.84</v>
      </c>
      <c r="V1758" s="16" t="s">
        <v>80</v>
      </c>
      <c r="W1758" s="16" t="s">
        <v>24</v>
      </c>
      <c r="X1758" s="16" t="s">
        <v>25</v>
      </c>
      <c r="Y1758" s="16" t="s">
        <v>1902</v>
      </c>
      <c r="Z1758" s="16" t="s">
        <v>49</v>
      </c>
    </row>
    <row r="1759" spans="1:26" x14ac:dyDescent="0.3">
      <c r="A1759" s="10" t="s">
        <v>2239</v>
      </c>
      <c r="B1759" s="11">
        <v>45973</v>
      </c>
      <c r="C1759" s="12" t="s">
        <v>553</v>
      </c>
      <c r="D1759" s="12" t="str">
        <f>_xlfn.XLOOKUP(Sales_Transactions!$C1759,Customer!$A$2:$A$701,Customer!$B$2:$B$701,"Missing")</f>
        <v>Yogesh Raj</v>
      </c>
      <c r="E1759" s="39" t="str">
        <f>_xlfn.XLOOKUP(Table14[[#This Row],[Customer_ID]],Table10[Customer_ID],Table10[Membership],"Missing Membership")</f>
        <v>Silver</v>
      </c>
      <c r="F1759" s="10" t="s">
        <v>170</v>
      </c>
      <c r="G1759" s="12" t="str">
        <f>_xlfn.XLOOKUP(Sales_Transactions!$F1759,Products!$A$2:$A$151,Products!$B$2:$B$151,"missing product")</f>
        <v>Aachi Idli Rice 500g</v>
      </c>
      <c r="H1759" s="12" t="str">
        <f>_xlfn.XLOOKUP(Sales_Transactions!$F1759,Table9[Product_ID],Table9[Category],"Missing Catogory")</f>
        <v>Rice</v>
      </c>
      <c r="I1759" s="12" t="s">
        <v>605</v>
      </c>
      <c r="J1759" s="12" t="str">
        <f>_xlfn.XLOOKUP(Sales_Transactions!$I1759,Store!$A$2:$A$181,Store!$B$2:$B$181,"Missing Store")</f>
        <v>FreshMart Surat Plaza</v>
      </c>
      <c r="K1759" s="12" t="str">
        <f>_xlfn.XLOOKUP(Sales_Transactions!$I1759,Store!$A$2:$A$181,Store!$D$2:$D$181,"East")</f>
        <v>West</v>
      </c>
      <c r="L1759" s="12" t="s">
        <v>629</v>
      </c>
      <c r="M1759" s="12" t="s">
        <v>6211</v>
      </c>
      <c r="N1759" s="12" t="str">
        <f>_xlfn.XLOOKUP(Sales_Transactions!$L1759,Table12[Employee_ID],Table12[Department],"Missing Department")</f>
        <v>Sales</v>
      </c>
      <c r="O1759" s="12">
        <v>5</v>
      </c>
      <c r="P1759" s="13">
        <v>225.45</v>
      </c>
      <c r="Q1759" s="12">
        <v>20</v>
      </c>
      <c r="R1759" s="13">
        <v>225.45</v>
      </c>
      <c r="S1759" s="13">
        <v>901.8</v>
      </c>
      <c r="T1759" s="13">
        <v>954.5</v>
      </c>
      <c r="U1759" s="13">
        <v>-52.7</v>
      </c>
      <c r="V1759" s="12" t="s">
        <v>80</v>
      </c>
      <c r="W1759" s="12" t="s">
        <v>24</v>
      </c>
      <c r="X1759" s="12" t="s">
        <v>55</v>
      </c>
      <c r="Y1759" s="12" t="s">
        <v>2240</v>
      </c>
      <c r="Z1759" s="12" t="s">
        <v>49</v>
      </c>
    </row>
    <row r="1760" spans="1:26" x14ac:dyDescent="0.3">
      <c r="A1760" s="14" t="s">
        <v>2254</v>
      </c>
      <c r="B1760" s="15">
        <v>46076</v>
      </c>
      <c r="C1760" s="16" t="s">
        <v>2255</v>
      </c>
      <c r="D1760" s="16" t="str">
        <f>_xlfn.XLOOKUP(Sales_Transactions!$C1760,Customer!$A$2:$A$701,Customer!$B$2:$B$701,"Missing")</f>
        <v>Prasath Gupta</v>
      </c>
      <c r="E1760" s="38" t="str">
        <f>_xlfn.XLOOKUP(Table14[[#This Row],[Customer_ID]],Table10[Customer_ID],Table10[Membership],"Missing Membership")</f>
        <v>Bronze</v>
      </c>
      <c r="F1760" s="14" t="s">
        <v>881</v>
      </c>
      <c r="G1760" s="16" t="str">
        <f>_xlfn.XLOOKUP(Sales_Transactions!$F1760,Products!$A$2:$A$151,Products!$B$2:$B$151,"missing product")</f>
        <v>Cadbury Namkeen Pack</v>
      </c>
      <c r="H1760" s="16" t="str">
        <f>_xlfn.XLOOKUP(Sales_Transactions!$F1760,Table9[Product_ID],Table9[Category],"Missing Catogory")</f>
        <v>Snacks</v>
      </c>
      <c r="I1760" s="16" t="s">
        <v>390</v>
      </c>
      <c r="J1760" s="16" t="str">
        <f>_xlfn.XLOOKUP(Sales_Transactions!$I1760,Store!$A$2:$A$181,Store!$B$2:$B$181,"Missing Store")</f>
        <v>FreshMart Bengaluru Square</v>
      </c>
      <c r="K1760" s="16" t="str">
        <f>_xlfn.XLOOKUP(Sales_Transactions!$I1760,Store!$A$2:$A$181,Store!$D$2:$D$181,"East")</f>
        <v>South</v>
      </c>
      <c r="L1760" s="16" t="s">
        <v>391</v>
      </c>
      <c r="M1760" s="16" t="s">
        <v>6385</v>
      </c>
      <c r="N1760" s="16" t="str">
        <f>_xlfn.XLOOKUP(Sales_Transactions!$L1760,Table12[Employee_ID],Table12[Department],"Missing Department")</f>
        <v>Sales</v>
      </c>
      <c r="O1760" s="16">
        <v>3</v>
      </c>
      <c r="P1760" s="17">
        <v>262.77</v>
      </c>
      <c r="Q1760" s="16">
        <v>20</v>
      </c>
      <c r="R1760" s="17">
        <v>157.66</v>
      </c>
      <c r="S1760" s="17">
        <v>630.65</v>
      </c>
      <c r="T1760" s="17">
        <v>583.91999999999996</v>
      </c>
      <c r="U1760" s="17">
        <v>46.73</v>
      </c>
      <c r="V1760" s="16" t="s">
        <v>80</v>
      </c>
      <c r="W1760" s="16" t="s">
        <v>24</v>
      </c>
      <c r="X1760" s="16" t="s">
        <v>25</v>
      </c>
      <c r="Y1760" s="16" t="s">
        <v>2256</v>
      </c>
      <c r="Z1760" s="16" t="s">
        <v>49</v>
      </c>
    </row>
    <row r="1761" spans="1:26" x14ac:dyDescent="0.3">
      <c r="A1761" s="10" t="s">
        <v>2264</v>
      </c>
      <c r="B1761" s="11">
        <v>45933</v>
      </c>
      <c r="C1761" s="12" t="s">
        <v>1549</v>
      </c>
      <c r="D1761" s="12" t="str">
        <f>_xlfn.XLOOKUP(Sales_Transactions!$C1761,Customer!$A$2:$A$701,Customer!$B$2:$B$701,"Missing")</f>
        <v>Deepak Pillai</v>
      </c>
      <c r="E1761" s="39" t="str">
        <f>_xlfn.XLOOKUP(Table14[[#This Row],[Customer_ID]],Table10[Customer_ID],Table10[Membership],"Missing Membership")</f>
        <v>Gold</v>
      </c>
      <c r="F1761" s="10" t="s">
        <v>660</v>
      </c>
      <c r="G1761" s="12" t="str">
        <f>_xlfn.XLOOKUP(Sales_Transactions!$F1761,Products!$A$2:$A$151,Products!$B$2:$B$151,"missing product")</f>
        <v>Organic Fresh Fresh Fruits 200g</v>
      </c>
      <c r="H1761" s="12" t="str">
        <f>_xlfn.XLOOKUP(Sales_Transactions!$F1761,Table9[Product_ID],Table9[Category],"Missing Catogory")</f>
        <v>Fruits</v>
      </c>
      <c r="I1761" s="12" t="s">
        <v>426</v>
      </c>
      <c r="J1761" s="12" t="str">
        <f>_xlfn.XLOOKUP(Sales_Transactions!$I1761,Store!$A$2:$A$181,Store!$B$2:$B$181,"Missing Store")</f>
        <v>FreshMart Madurai Junction</v>
      </c>
      <c r="K1761" s="12" t="str">
        <f>_xlfn.XLOOKUP(Sales_Transactions!$I1761,Store!$A$2:$A$181,Store!$D$2:$D$181,"East")</f>
        <v>South</v>
      </c>
      <c r="L1761" s="12" t="s">
        <v>723</v>
      </c>
      <c r="M1761" s="12" t="s">
        <v>5752</v>
      </c>
      <c r="N1761" s="12" t="str">
        <f>_xlfn.XLOOKUP(Sales_Transactions!$L1761,Table12[Employee_ID],Table12[Department],"Missing Department")</f>
        <v>Inventory</v>
      </c>
      <c r="O1761" s="12">
        <v>3</v>
      </c>
      <c r="P1761" s="13">
        <v>242.16</v>
      </c>
      <c r="Q1761" s="12">
        <v>0</v>
      </c>
      <c r="R1761" s="13">
        <v>0</v>
      </c>
      <c r="S1761" s="13">
        <v>726.48</v>
      </c>
      <c r="T1761" s="13">
        <v>577.16999999999996</v>
      </c>
      <c r="U1761" s="13">
        <v>149.31</v>
      </c>
      <c r="V1761" s="12" t="s">
        <v>80</v>
      </c>
      <c r="W1761" s="12" t="s">
        <v>24</v>
      </c>
      <c r="X1761" s="12" t="s">
        <v>25</v>
      </c>
      <c r="Y1761" s="12" t="s">
        <v>2265</v>
      </c>
      <c r="Z1761" s="12" t="s">
        <v>49</v>
      </c>
    </row>
    <row r="1762" spans="1:26" x14ac:dyDescent="0.3">
      <c r="A1762" s="14" t="s">
        <v>2285</v>
      </c>
      <c r="B1762" s="15">
        <v>45949</v>
      </c>
      <c r="C1762" s="16" t="s">
        <v>1622</v>
      </c>
      <c r="D1762" s="16" t="str">
        <f>_xlfn.XLOOKUP(Sales_Transactions!$C1762,Customer!$A$2:$A$701,Customer!$B$2:$B$701,"Missing")</f>
        <v>Gokul Chettiar</v>
      </c>
      <c r="E1762" s="38" t="str">
        <f>_xlfn.XLOOKUP(Table14[[#This Row],[Customer_ID]],Table10[Customer_ID],Table10[Membership],"Missing Membership")</f>
        <v>Gold</v>
      </c>
      <c r="F1762" s="14" t="s">
        <v>147</v>
      </c>
      <c r="G1762" s="16" t="str">
        <f>_xlfn.XLOOKUP(Sales_Transactions!$F1762,Products!$A$2:$A$151,Products!$B$2:$B$151,"missing product")</f>
        <v>Pepsi Tea 200g</v>
      </c>
      <c r="H1762" s="16" t="str">
        <f>_xlfn.XLOOKUP(Sales_Transactions!$F1762,Table9[Product_ID],Table9[Category],"Missing Catogory")</f>
        <v>Beverages</v>
      </c>
      <c r="I1762" s="16" t="s">
        <v>1367</v>
      </c>
      <c r="J1762" s="16" t="str">
        <f>_xlfn.XLOOKUP(Sales_Transactions!$I1762,Store!$A$2:$A$181,Store!$B$2:$B$181,"Missing Store")</f>
        <v>FreshMart Lucknow Nagar</v>
      </c>
      <c r="K1762" s="16" t="str">
        <f>_xlfn.XLOOKUP(Sales_Transactions!$I1762,Store!$A$2:$A$181,Store!$D$2:$D$181,"East")</f>
        <v>North</v>
      </c>
      <c r="L1762" s="16" t="s">
        <v>2063</v>
      </c>
      <c r="M1762" s="16" t="s">
        <v>6255</v>
      </c>
      <c r="N1762" s="16" t="str">
        <f>_xlfn.XLOOKUP(Sales_Transactions!$L1762,Table12[Employee_ID],Table12[Department],"Missing Department")</f>
        <v>Store Manager</v>
      </c>
      <c r="O1762" s="16">
        <v>8</v>
      </c>
      <c r="P1762" s="17">
        <v>355.49</v>
      </c>
      <c r="Q1762" s="16">
        <v>0</v>
      </c>
      <c r="R1762" s="17">
        <v>0</v>
      </c>
      <c r="S1762" s="17">
        <v>3270.51</v>
      </c>
      <c r="T1762" s="17">
        <v>2089.7600000000002</v>
      </c>
      <c r="U1762" s="17">
        <v>1180.75</v>
      </c>
      <c r="V1762" s="16" t="s">
        <v>80</v>
      </c>
      <c r="W1762" s="16" t="s">
        <v>345</v>
      </c>
      <c r="X1762" s="16" t="s">
        <v>25</v>
      </c>
      <c r="Y1762" s="16" t="s">
        <v>2286</v>
      </c>
      <c r="Z1762" s="16" t="s">
        <v>27</v>
      </c>
    </row>
    <row r="1763" spans="1:26" x14ac:dyDescent="0.3">
      <c r="A1763" s="10" t="s">
        <v>2290</v>
      </c>
      <c r="B1763" s="11">
        <v>46000</v>
      </c>
      <c r="C1763" s="12" t="s">
        <v>2291</v>
      </c>
      <c r="D1763" s="12" t="str">
        <f>_xlfn.XLOOKUP(Sales_Transactions!$C1763,Customer!$A$2:$A$701,Customer!$B$2:$B$701,"Missing")</f>
        <v>Kavya Reddy</v>
      </c>
      <c r="E1763" s="39" t="str">
        <f>_xlfn.XLOOKUP(Table14[[#This Row],[Customer_ID]],Table10[Customer_ID],Table10[Membership],"Missing Membership")</f>
        <v>Silver</v>
      </c>
      <c r="F1763" s="10" t="s">
        <v>59</v>
      </c>
      <c r="G1763" s="12" t="str">
        <f>_xlfn.XLOOKUP(Sales_Transactions!$F1763,Products!$A$2:$A$151,Products!$B$2:$B$151,"missing product")</f>
        <v>Nescafe Coffee Pack</v>
      </c>
      <c r="H1763" s="12" t="str">
        <f>_xlfn.XLOOKUP(Sales_Transactions!$F1763,Table9[Product_ID],Table9[Category],"Missing Catogory")</f>
        <v>Beverages</v>
      </c>
      <c r="I1763" s="12" t="s">
        <v>177</v>
      </c>
      <c r="J1763" s="12" t="str">
        <f>_xlfn.XLOOKUP(Sales_Transactions!$I1763,Store!$A$2:$A$181,Store!$B$2:$B$181,"Missing Store")</f>
        <v>FreshMart Nagpur Square</v>
      </c>
      <c r="K1763" s="12" t="str">
        <f>_xlfn.XLOOKUP(Sales_Transactions!$I1763,Store!$A$2:$A$181,Store!$D$2:$D$181,"East")</f>
        <v>West</v>
      </c>
      <c r="L1763" s="12" t="s">
        <v>333</v>
      </c>
      <c r="M1763" s="12" t="s">
        <v>6248</v>
      </c>
      <c r="N1763" s="12" t="str">
        <f>_xlfn.XLOOKUP(Sales_Transactions!$L1763,Table12[Employee_ID],Table12[Department],"Missing Department")</f>
        <v>Billing</v>
      </c>
      <c r="O1763" s="12">
        <v>5</v>
      </c>
      <c r="P1763" s="13">
        <v>342.46</v>
      </c>
      <c r="Q1763" s="12">
        <v>0</v>
      </c>
      <c r="R1763" s="13">
        <v>0</v>
      </c>
      <c r="S1763" s="13">
        <v>1712.3</v>
      </c>
      <c r="T1763" s="13">
        <v>1358.9</v>
      </c>
      <c r="U1763" s="13">
        <v>353.4</v>
      </c>
      <c r="V1763" s="12" t="s">
        <v>80</v>
      </c>
      <c r="W1763" s="12" t="s">
        <v>24</v>
      </c>
      <c r="X1763" s="12" t="s">
        <v>25</v>
      </c>
      <c r="Y1763" s="12" t="s">
        <v>2292</v>
      </c>
      <c r="Z1763" s="12" t="s">
        <v>49</v>
      </c>
    </row>
    <row r="1764" spans="1:26" x14ac:dyDescent="0.3">
      <c r="A1764" s="14" t="s">
        <v>2293</v>
      </c>
      <c r="B1764" s="15">
        <v>45999</v>
      </c>
      <c r="C1764" s="16" t="s">
        <v>1183</v>
      </c>
      <c r="D1764" s="16" t="str">
        <f>_xlfn.XLOOKUP(Sales_Transactions!$C1764,Customer!$A$2:$A$701,Customer!$B$2:$B$701,"Missing")</f>
        <v>Kavya Raj</v>
      </c>
      <c r="E1764" s="38" t="str">
        <f>_xlfn.XLOOKUP(Table14[[#This Row],[Customer_ID]],Table10[Customer_ID],Table10[Membership],"Missing Membership")</f>
        <v>Gold</v>
      </c>
      <c r="F1764" s="14" t="s">
        <v>247</v>
      </c>
      <c r="G1764" s="16" t="str">
        <f>_xlfn.XLOOKUP(Sales_Transactions!$F1764,Products!$A$2:$A$151,Products!$B$2:$B$151,"missing product")</f>
        <v>Fortune Coconut Oil 500g</v>
      </c>
      <c r="H1764" s="16" t="str">
        <f>_xlfn.XLOOKUP(Sales_Transactions!$F1764,Table9[Product_ID],Table9[Category],"Missing Catogory")</f>
        <v>Oil</v>
      </c>
      <c r="I1764" s="16" t="s">
        <v>303</v>
      </c>
      <c r="J1764" s="16" t="str">
        <f>_xlfn.XLOOKUP(Sales_Transactions!$I1764,Store!$A$2:$A$181,Store!$B$2:$B$181,"Missing Store")</f>
        <v>FreshMart Mysuru Market</v>
      </c>
      <c r="K1764" s="16" t="str">
        <f>_xlfn.XLOOKUP(Sales_Transactions!$I1764,Store!$A$2:$A$181,Store!$D$2:$D$181,"East")</f>
        <v>South</v>
      </c>
      <c r="L1764" s="16" t="s">
        <v>22</v>
      </c>
      <c r="M1764" s="16" t="s">
        <v>6402</v>
      </c>
      <c r="N1764" s="16" t="str">
        <f>_xlfn.XLOOKUP(Sales_Transactions!$L1764,Table12[Employee_ID],Table12[Department],"Missing Department")</f>
        <v>Cashier</v>
      </c>
      <c r="O1764" s="16">
        <v>3</v>
      </c>
      <c r="P1764" s="17">
        <v>350.83</v>
      </c>
      <c r="Q1764" s="16">
        <v>10</v>
      </c>
      <c r="R1764" s="17">
        <v>105.25</v>
      </c>
      <c r="S1764" s="17">
        <v>947.24</v>
      </c>
      <c r="T1764" s="17">
        <v>814.59</v>
      </c>
      <c r="U1764" s="17">
        <v>132.65</v>
      </c>
      <c r="V1764" s="16" t="s">
        <v>80</v>
      </c>
      <c r="W1764" s="16" t="s">
        <v>24</v>
      </c>
      <c r="X1764" s="16" t="s">
        <v>25</v>
      </c>
      <c r="Y1764" s="16" t="s">
        <v>2294</v>
      </c>
      <c r="Z1764" s="16" t="s">
        <v>49</v>
      </c>
    </row>
    <row r="1765" spans="1:26" x14ac:dyDescent="0.3">
      <c r="A1765" s="10" t="s">
        <v>2297</v>
      </c>
      <c r="B1765" s="11">
        <v>46003</v>
      </c>
      <c r="C1765" s="12" t="s">
        <v>2298</v>
      </c>
      <c r="D1765" s="12" t="str">
        <f>_xlfn.XLOOKUP(Sales_Transactions!$C1765,Customer!$A$2:$A$701,Customer!$B$2:$B$701,"Missing")</f>
        <v>Elango Sekar</v>
      </c>
      <c r="E1765" s="39" t="str">
        <f>_xlfn.XLOOKUP(Table14[[#This Row],[Customer_ID]],Table10[Customer_ID],Table10[Membership],"Missing Membership")</f>
        <v>Silver</v>
      </c>
      <c r="F1765" s="10" t="s">
        <v>405</v>
      </c>
      <c r="G1765" s="12" t="str">
        <f>_xlfn.XLOOKUP(Sales_Transactions!$F1765,Products!$A$2:$A$151,Products!$B$2:$B$151,"missing product")</f>
        <v>Britannia Buns Pack</v>
      </c>
      <c r="H1765" s="12" t="str">
        <f>_xlfn.XLOOKUP(Sales_Transactions!$F1765,Table9[Product_ID],Table9[Category],"Missing Catogory")</f>
        <v>Bakery</v>
      </c>
      <c r="I1765" s="12" t="s">
        <v>380</v>
      </c>
      <c r="J1765" s="12" t="str">
        <f>_xlfn.XLOOKUP(Sales_Transactions!$I1765,Store!$A$2:$A$181,Store!$B$2:$B$181,"Missing Store")</f>
        <v>FreshMart Ahmedabad Complex</v>
      </c>
      <c r="K1765" s="12" t="str">
        <f>_xlfn.XLOOKUP(Sales_Transactions!$I1765,Store!$A$2:$A$181,Store!$D$2:$D$181,"East")</f>
        <v>South</v>
      </c>
      <c r="L1765" s="12" t="s">
        <v>936</v>
      </c>
      <c r="M1765" s="12" t="s">
        <v>6386</v>
      </c>
      <c r="N1765" s="12" t="str">
        <f>_xlfn.XLOOKUP(Sales_Transactions!$L1765,Table12[Employee_ID],Table12[Department],"Missing Department")</f>
        <v>HR</v>
      </c>
      <c r="O1765" s="12">
        <v>4</v>
      </c>
      <c r="P1765" s="13">
        <v>440.5</v>
      </c>
      <c r="Q1765" s="12">
        <v>15</v>
      </c>
      <c r="R1765" s="13">
        <v>264.3</v>
      </c>
      <c r="S1765" s="13">
        <v>1497.7</v>
      </c>
      <c r="T1765" s="13">
        <v>1016.2</v>
      </c>
      <c r="U1765" s="13">
        <v>481.5</v>
      </c>
      <c r="V1765" s="12" t="s">
        <v>80</v>
      </c>
      <c r="W1765" s="12" t="s">
        <v>24</v>
      </c>
      <c r="X1765" s="12" t="s">
        <v>33</v>
      </c>
      <c r="Y1765" s="12" t="s">
        <v>2256</v>
      </c>
      <c r="Z1765" s="12" t="s">
        <v>49</v>
      </c>
    </row>
    <row r="1766" spans="1:26" x14ac:dyDescent="0.3">
      <c r="A1766" s="14" t="s">
        <v>2302</v>
      </c>
      <c r="B1766" s="15">
        <v>45886</v>
      </c>
      <c r="C1766" s="16" t="s">
        <v>943</v>
      </c>
      <c r="D1766" s="16" t="str">
        <f>_xlfn.XLOOKUP(Sales_Transactions!$C1766,Customer!$A$2:$A$701,Customer!$B$2:$B$701,"Missing")</f>
        <v>Dhanush Venkataraman</v>
      </c>
      <c r="E1766" s="38" t="str">
        <f>_xlfn.XLOOKUP(Table14[[#This Row],[Customer_ID]],Table10[Customer_ID],Table10[Membership],"Missing Membership")</f>
        <v>Gold</v>
      </c>
      <c r="F1766" s="14" t="s">
        <v>1704</v>
      </c>
      <c r="G1766" s="16" t="str">
        <f>_xlfn.XLOOKUP(Sales_Transactions!$F1766,Products!$A$2:$A$151,Products!$B$2:$B$151,"missing product")</f>
        <v>Idhayam Groundnut Oil 1kg</v>
      </c>
      <c r="H1766" s="16" t="str">
        <f>_xlfn.XLOOKUP(Sales_Transactions!$F1766,Table9[Product_ID],Table9[Category],"Missing Catogory")</f>
        <v>Oil</v>
      </c>
      <c r="I1766" s="16" t="s">
        <v>2303</v>
      </c>
      <c r="J1766" s="16" t="str">
        <f>_xlfn.XLOOKUP(Sales_Transactions!$I1766,Store!$A$2:$A$181,Store!$B$2:$B$181,"Missing Store")</f>
        <v>FreshMart Chandigarh Plaza</v>
      </c>
      <c r="K1766" s="16" t="str">
        <f>_xlfn.XLOOKUP(Sales_Transactions!$I1766,Store!$A$2:$A$181,Store!$D$2:$D$181,"East")</f>
        <v>North</v>
      </c>
      <c r="L1766" s="16" t="s">
        <v>2304</v>
      </c>
      <c r="M1766" s="16" t="s">
        <v>6410</v>
      </c>
      <c r="N1766" s="16" t="str">
        <f>_xlfn.XLOOKUP(Sales_Transactions!$L1766,Table12[Employee_ID],Table12[Department],"Missing Department")</f>
        <v>Sales</v>
      </c>
      <c r="O1766" s="16">
        <v>6</v>
      </c>
      <c r="P1766" s="17">
        <v>273.48</v>
      </c>
      <c r="Q1766" s="16">
        <v>15</v>
      </c>
      <c r="R1766" s="17">
        <v>246.13</v>
      </c>
      <c r="S1766" s="17">
        <v>1603.96</v>
      </c>
      <c r="T1766" s="17">
        <v>1448.64</v>
      </c>
      <c r="U1766" s="17">
        <v>155.32</v>
      </c>
      <c r="V1766" s="16" t="s">
        <v>80</v>
      </c>
      <c r="W1766" s="16" t="s">
        <v>24</v>
      </c>
      <c r="X1766" s="16" t="s">
        <v>25</v>
      </c>
      <c r="Y1766" s="16" t="s">
        <v>913</v>
      </c>
      <c r="Z1766" s="16" t="s">
        <v>27</v>
      </c>
    </row>
    <row r="1767" spans="1:26" x14ac:dyDescent="0.3">
      <c r="A1767" s="10" t="s">
        <v>2311</v>
      </c>
      <c r="B1767" s="11">
        <v>45815</v>
      </c>
      <c r="C1767" s="12" t="s">
        <v>185</v>
      </c>
      <c r="D1767" s="12" t="str">
        <f>_xlfn.XLOOKUP(Sales_Transactions!$C1767,Customer!$A$2:$A$701,Customer!$B$2:$B$701,"Missing")</f>
        <v>Ovi Devi</v>
      </c>
      <c r="E1767" s="39" t="str">
        <f>_xlfn.XLOOKUP(Table14[[#This Row],[Customer_ID]],Table10[Customer_ID],Table10[Membership],"Missing Membership")</f>
        <v>Gold</v>
      </c>
      <c r="F1767" s="10" t="s">
        <v>542</v>
      </c>
      <c r="G1767" s="12" t="str">
        <f>_xlfn.XLOOKUP(Sales_Transactions!$F1767,Products!$A$2:$A$151,Products!$B$2:$B$151,"missing product")</f>
        <v>Patanjali Soap Combo</v>
      </c>
      <c r="H1767" s="12" t="str">
        <f>_xlfn.XLOOKUP(Sales_Transactions!$F1767,Table9[Product_ID],Table9[Category],"Missing Catogory")</f>
        <v>Personal Care</v>
      </c>
      <c r="I1767" s="12" t="s">
        <v>605</v>
      </c>
      <c r="J1767" s="12" t="str">
        <f>_xlfn.XLOOKUP(Sales_Transactions!$I1767,Store!$A$2:$A$181,Store!$B$2:$B$181,"Missing Store")</f>
        <v>FreshMart Surat Plaza</v>
      </c>
      <c r="K1767" s="12" t="str">
        <f>_xlfn.XLOOKUP(Sales_Transactions!$I1767,Store!$A$2:$A$181,Store!$D$2:$D$181,"East")</f>
        <v>West</v>
      </c>
      <c r="L1767" s="12" t="s">
        <v>606</v>
      </c>
      <c r="M1767" s="12" t="s">
        <v>5903</v>
      </c>
      <c r="N1767" s="12" t="str">
        <f>_xlfn.XLOOKUP(Sales_Transactions!$L1767,Table12[Employee_ID],Table12[Department],"Missing Department")</f>
        <v>Billing</v>
      </c>
      <c r="O1767" s="12">
        <v>8</v>
      </c>
      <c r="P1767" s="13">
        <v>436.2</v>
      </c>
      <c r="Q1767" s="12">
        <v>0</v>
      </c>
      <c r="R1767" s="13">
        <v>0</v>
      </c>
      <c r="S1767" s="13">
        <v>4013.04</v>
      </c>
      <c r="T1767" s="13">
        <v>2205.36</v>
      </c>
      <c r="U1767" s="13">
        <v>1807.68</v>
      </c>
      <c r="V1767" s="12" t="s">
        <v>80</v>
      </c>
      <c r="W1767" s="12" t="s">
        <v>24</v>
      </c>
      <c r="X1767" s="12" t="s">
        <v>25</v>
      </c>
      <c r="Y1767" s="12" t="s">
        <v>581</v>
      </c>
      <c r="Z1767" s="12" t="s">
        <v>27</v>
      </c>
    </row>
    <row r="1768" spans="1:26" x14ac:dyDescent="0.3">
      <c r="A1768" s="14" t="s">
        <v>2331</v>
      </c>
      <c r="B1768" s="15">
        <v>45801</v>
      </c>
      <c r="C1768" s="16" t="s">
        <v>1527</v>
      </c>
      <c r="D1768" s="16" t="str">
        <f>_xlfn.XLOOKUP(Sales_Transactions!$C1768,Customer!$A$2:$A$701,Customer!$B$2:$B$701,"Missing")</f>
        <v>Kalpana Nair</v>
      </c>
      <c r="E1768" s="38" t="str">
        <f>_xlfn.XLOOKUP(Table14[[#This Row],[Customer_ID]],Table10[Customer_ID],Table10[Membership],"Missing Membership")</f>
        <v>Silver</v>
      </c>
      <c r="F1768" s="14" t="s">
        <v>1328</v>
      </c>
      <c r="G1768" s="16" t="str">
        <f>_xlfn.XLOOKUP(Sales_Transactions!$F1768,Products!$A$2:$A$151,Products!$B$2:$B$151,"missing product")</f>
        <v>Eveready Batteries 250ml</v>
      </c>
      <c r="H1768" s="16" t="str">
        <f>_xlfn.XLOOKUP(Sales_Transactions!$F1768,Table9[Product_ID],Table9[Category],"Missing Catogory")</f>
        <v>Household</v>
      </c>
      <c r="I1768" s="16" t="s">
        <v>96</v>
      </c>
      <c r="J1768" s="16" t="str">
        <f>_xlfn.XLOOKUP(Sales_Transactions!$I1768,Store!$A$2:$A$181,Store!$B$2:$B$181,"Missing Store")</f>
        <v>FreshMart Delhi Crossing</v>
      </c>
      <c r="K1768" s="16" t="str">
        <f>_xlfn.XLOOKUP(Sales_Transactions!$I1768,Store!$A$2:$A$181,Store!$D$2:$D$181,"East")</f>
        <v>North</v>
      </c>
      <c r="L1768" s="16" t="s">
        <v>97</v>
      </c>
      <c r="M1768" s="16" t="s">
        <v>6212</v>
      </c>
      <c r="N1768" s="16" t="str">
        <f>_xlfn.XLOOKUP(Sales_Transactions!$L1768,Table12[Employee_ID],Table12[Department],"Missing Department")</f>
        <v>Sales</v>
      </c>
      <c r="O1768" s="16">
        <v>1</v>
      </c>
      <c r="P1768" s="17">
        <v>55.81</v>
      </c>
      <c r="Q1768" s="16">
        <v>15</v>
      </c>
      <c r="R1768" s="17">
        <v>8.3699999999999992</v>
      </c>
      <c r="S1768" s="17">
        <v>54.56</v>
      </c>
      <c r="T1768" s="17">
        <v>44.96</v>
      </c>
      <c r="U1768" s="17">
        <v>9.6</v>
      </c>
      <c r="V1768" s="16" t="s">
        <v>80</v>
      </c>
      <c r="W1768" s="16" t="s">
        <v>24</v>
      </c>
      <c r="X1768" s="16" t="s">
        <v>25</v>
      </c>
      <c r="Y1768" s="16" t="s">
        <v>873</v>
      </c>
      <c r="Z1768" s="16" t="s">
        <v>27</v>
      </c>
    </row>
    <row r="1769" spans="1:26" x14ac:dyDescent="0.3">
      <c r="A1769" s="10" t="s">
        <v>2344</v>
      </c>
      <c r="B1769" s="11">
        <v>45803</v>
      </c>
      <c r="C1769" s="12" t="s">
        <v>2345</v>
      </c>
      <c r="D1769" s="12" t="str">
        <f>_xlfn.XLOOKUP(Sales_Transactions!$C1769,Customer!$A$2:$A$701,Customer!$B$2:$B$701,"Missing")</f>
        <v>Dhanush Varma</v>
      </c>
      <c r="E1769" s="39" t="str">
        <f>_xlfn.XLOOKUP(Table14[[#This Row],[Customer_ID]],Table10[Customer_ID],Table10[Membership],"Missing Membership")</f>
        <v>Bronze</v>
      </c>
      <c r="F1769" s="10" t="s">
        <v>264</v>
      </c>
      <c r="G1769" s="12" t="str">
        <f>_xlfn.XLOOKUP(Sales_Transactions!$F1769,Products!$A$2:$A$151,Products!$B$2:$B$151,"missing product")</f>
        <v>Nescafe Soft Drinks Pack</v>
      </c>
      <c r="H1769" s="12" t="str">
        <f>_xlfn.XLOOKUP(Sales_Transactions!$F1769,Table9[Product_ID],Table9[Category],"Missing Catogory")</f>
        <v>Beverages</v>
      </c>
      <c r="I1769" s="12" t="s">
        <v>770</v>
      </c>
      <c r="J1769" s="12" t="str">
        <f>_xlfn.XLOOKUP(Sales_Transactions!$I1769,Store!$A$2:$A$181,Store!$B$2:$B$181,"Missing Store")</f>
        <v>FreshMart Tiruppur Bypass</v>
      </c>
      <c r="K1769" s="12" t="str">
        <f>_xlfn.XLOOKUP(Sales_Transactions!$I1769,Store!$A$2:$A$181,Store!$D$2:$D$181,"East")</f>
        <v>South</v>
      </c>
      <c r="L1769" s="12" t="s">
        <v>567</v>
      </c>
      <c r="M1769" s="12" t="s">
        <v>6172</v>
      </c>
      <c r="N1769" s="12" t="str">
        <f>_xlfn.XLOOKUP(Sales_Transactions!$L1769,Table12[Employee_ID],Table12[Department],"Missing Department")</f>
        <v>Sales</v>
      </c>
      <c r="O1769" s="12">
        <v>3</v>
      </c>
      <c r="P1769" s="13">
        <v>383.51</v>
      </c>
      <c r="Q1769" s="12">
        <v>5</v>
      </c>
      <c r="R1769" s="13">
        <v>57.53</v>
      </c>
      <c r="S1769" s="13">
        <v>1093</v>
      </c>
      <c r="T1769" s="13">
        <v>857.7</v>
      </c>
      <c r="U1769" s="13">
        <v>235.3</v>
      </c>
      <c r="V1769" s="12" t="s">
        <v>80</v>
      </c>
      <c r="W1769" s="12" t="s">
        <v>24</v>
      </c>
      <c r="X1769" s="12" t="s">
        <v>25</v>
      </c>
      <c r="Y1769" s="12" t="s">
        <v>1114</v>
      </c>
      <c r="Z1769" s="12" t="s">
        <v>49</v>
      </c>
    </row>
    <row r="1770" spans="1:26" x14ac:dyDescent="0.3">
      <c r="A1770" s="14" t="s">
        <v>2353</v>
      </c>
      <c r="B1770" s="15">
        <v>46081</v>
      </c>
      <c r="C1770" s="16" t="s">
        <v>208</v>
      </c>
      <c r="D1770" s="16" t="str">
        <f>_xlfn.XLOOKUP(Sales_Transactions!$C1770,Customer!$A$2:$A$701,Customer!$B$2:$B$701,"Missing")</f>
        <v>Ramesh Achari</v>
      </c>
      <c r="E1770" s="38" t="str">
        <f>_xlfn.XLOOKUP(Table14[[#This Row],[Customer_ID]],Table10[Customer_ID],Table10[Membership],"Missing Membership")</f>
        <v>Gold</v>
      </c>
      <c r="F1770" s="14" t="s">
        <v>247</v>
      </c>
      <c r="G1770" s="16" t="str">
        <f>_xlfn.XLOOKUP(Sales_Transactions!$F1770,Products!$A$2:$A$151,Products!$B$2:$B$151,"missing product")</f>
        <v>Fortune Coconut Oil 500g</v>
      </c>
      <c r="H1770" s="16" t="str">
        <f>_xlfn.XLOOKUP(Sales_Transactions!$F1770,Table9[Product_ID],Table9[Category],"Missing Catogory")</f>
        <v>Oil</v>
      </c>
      <c r="I1770" s="16" t="s">
        <v>703</v>
      </c>
      <c r="J1770" s="16" t="str">
        <f>_xlfn.XLOOKUP(Sales_Transactions!$I1770,Store!$A$2:$A$181,Store!$B$2:$B$181,"Missing Store")</f>
        <v>FreshMart Bengaluru Nagar</v>
      </c>
      <c r="K1770" s="16" t="str">
        <f>_xlfn.XLOOKUP(Sales_Transactions!$I1770,Store!$A$2:$A$181,Store!$D$2:$D$181,"East")</f>
        <v>South</v>
      </c>
      <c r="L1770" s="16" t="s">
        <v>988</v>
      </c>
      <c r="M1770" s="16" t="s">
        <v>6233</v>
      </c>
      <c r="N1770" s="16" t="str">
        <f>_xlfn.XLOOKUP(Sales_Transactions!$L1770,Table12[Employee_ID],Table12[Department],"Missing Department")</f>
        <v>Inventory</v>
      </c>
      <c r="O1770" s="16">
        <v>5</v>
      </c>
      <c r="P1770" s="17">
        <v>324.85000000000002</v>
      </c>
      <c r="Q1770" s="16">
        <v>0</v>
      </c>
      <c r="R1770" s="17">
        <v>0</v>
      </c>
      <c r="S1770" s="17">
        <v>1867.89</v>
      </c>
      <c r="T1770" s="17">
        <v>1357.65</v>
      </c>
      <c r="U1770" s="17">
        <v>510.24</v>
      </c>
      <c r="V1770" s="16" t="s">
        <v>80</v>
      </c>
      <c r="W1770" s="16" t="s">
        <v>24</v>
      </c>
      <c r="X1770" s="16" t="s">
        <v>25</v>
      </c>
      <c r="Y1770" s="16" t="s">
        <v>2354</v>
      </c>
      <c r="Z1770" s="16" t="s">
        <v>27</v>
      </c>
    </row>
    <row r="1771" spans="1:26" x14ac:dyDescent="0.3">
      <c r="A1771" s="10" t="s">
        <v>2373</v>
      </c>
      <c r="B1771" s="11">
        <v>45997</v>
      </c>
      <c r="C1771" s="12" t="s">
        <v>1506</v>
      </c>
      <c r="D1771" s="12" t="str">
        <f>_xlfn.XLOOKUP(Sales_Transactions!$C1771,Customer!$A$2:$A$701,Customer!$B$2:$B$701,"Missing")</f>
        <v>Uma Nair</v>
      </c>
      <c r="E1771" s="39" t="str">
        <f>_xlfn.XLOOKUP(Table14[[#This Row],[Customer_ID]],Table10[Customer_ID],Table10[Membership],"Missing Membership")</f>
        <v>Gold</v>
      </c>
      <c r="F1771" s="10" t="s">
        <v>502</v>
      </c>
      <c r="G1771" s="12" t="str">
        <f>_xlfn.XLOOKUP(Sales_Transactions!$F1771,Products!$A$2:$A$151,Products!$B$2:$B$151,"missing product")</f>
        <v>Coca-Cola Coffee 500g</v>
      </c>
      <c r="H1771" s="12" t="str">
        <f>_xlfn.XLOOKUP(Sales_Transactions!$F1771,Table9[Product_ID],Table9[Category],"Missing Catogory")</f>
        <v>Beverages</v>
      </c>
      <c r="I1771" s="12" t="s">
        <v>1447</v>
      </c>
      <c r="J1771" s="12" t="str">
        <f>_xlfn.XLOOKUP(Sales_Transactions!$I1771,Store!$A$2:$A$181,Store!$B$2:$B$181,"Missing Store")</f>
        <v>FreshMart Mumbai Central</v>
      </c>
      <c r="K1771" s="12" t="str">
        <f>_xlfn.XLOOKUP(Sales_Transactions!$I1771,Store!$A$2:$A$181,Store!$D$2:$D$181,"East")</f>
        <v>West</v>
      </c>
      <c r="L1771" s="12" t="s">
        <v>239</v>
      </c>
      <c r="M1771" s="12" t="s">
        <v>6235</v>
      </c>
      <c r="N1771" s="12" t="str">
        <f>_xlfn.XLOOKUP(Sales_Transactions!$L1771,Table12[Employee_ID],Table12[Department],"Missing Department")</f>
        <v>Sales</v>
      </c>
      <c r="O1771" s="12">
        <v>7</v>
      </c>
      <c r="P1771" s="13">
        <v>573.42999999999995</v>
      </c>
      <c r="Q1771" s="12">
        <v>5</v>
      </c>
      <c r="R1771" s="13">
        <v>200.7</v>
      </c>
      <c r="S1771" s="13">
        <v>4385.3100000000004</v>
      </c>
      <c r="T1771" s="13">
        <v>2728.6</v>
      </c>
      <c r="U1771" s="13">
        <v>1656.71</v>
      </c>
      <c r="V1771" s="12" t="s">
        <v>80</v>
      </c>
      <c r="W1771" s="12" t="s">
        <v>24</v>
      </c>
      <c r="X1771" s="12" t="s">
        <v>25</v>
      </c>
      <c r="Y1771" s="12" t="s">
        <v>495</v>
      </c>
      <c r="Z1771" s="12" t="s">
        <v>27</v>
      </c>
    </row>
    <row r="1772" spans="1:26" x14ac:dyDescent="0.3">
      <c r="A1772" s="14" t="s">
        <v>2386</v>
      </c>
      <c r="B1772" s="15">
        <v>46009</v>
      </c>
      <c r="C1772" s="16" t="s">
        <v>4611</v>
      </c>
      <c r="D1772" s="16" t="str">
        <f>_xlfn.XLOOKUP(Sales_Transactions!$C1772,Customer!$A$2:$A$701,Customer!$B$2:$B$701,"Missing")</f>
        <v>Missing</v>
      </c>
      <c r="E1772" s="38" t="str">
        <f>_xlfn.XLOOKUP(Table14[[#This Row],[Customer_ID]],Table10[Customer_ID],Table10[Membership],"Missing Membership")</f>
        <v>Missing Membership</v>
      </c>
      <c r="F1772" s="14" t="s">
        <v>2387</v>
      </c>
      <c r="G1772" s="16" t="str">
        <f>_xlfn.XLOOKUP(Sales_Transactions!$F1772,Products!$A$2:$A$151,Products!$B$2:$B$151,"missing product")</f>
        <v>Aachi Basmati Rice 200g</v>
      </c>
      <c r="H1772" s="16" t="str">
        <f>_xlfn.XLOOKUP(Sales_Transactions!$F1772,Table9[Product_ID],Table9[Category],"Missing Catogory")</f>
        <v>Rice</v>
      </c>
      <c r="I1772" s="16" t="s">
        <v>1308</v>
      </c>
      <c r="J1772" s="16" t="str">
        <f>_xlfn.XLOOKUP(Sales_Transactions!$I1772,Store!$A$2:$A$181,Store!$B$2:$B$181,"Missing Store")</f>
        <v>FreshMart Mysuru Heights</v>
      </c>
      <c r="K1772" s="16" t="str">
        <f>_xlfn.XLOOKUP(Sales_Transactions!$I1772,Store!$A$2:$A$181,Store!$D$2:$D$181,"East")</f>
        <v>South</v>
      </c>
      <c r="L1772" s="16" t="s">
        <v>653</v>
      </c>
      <c r="M1772" s="16" t="s">
        <v>6151</v>
      </c>
      <c r="N1772" s="16" t="str">
        <f>_xlfn.XLOOKUP(Sales_Transactions!$L1772,Table12[Employee_ID],Table12[Department],"Missing Department")</f>
        <v>Cashier</v>
      </c>
      <c r="O1772" s="16">
        <v>4</v>
      </c>
      <c r="P1772" s="17">
        <v>168.55</v>
      </c>
      <c r="Q1772" s="16">
        <v>20</v>
      </c>
      <c r="R1772" s="17">
        <v>134.84</v>
      </c>
      <c r="S1772" s="17">
        <v>539.36</v>
      </c>
      <c r="T1772" s="17">
        <v>511.92</v>
      </c>
      <c r="U1772" s="17">
        <v>27.44</v>
      </c>
      <c r="V1772" s="16" t="s">
        <v>80</v>
      </c>
      <c r="W1772" s="16" t="s">
        <v>24</v>
      </c>
      <c r="X1772" s="16" t="s">
        <v>55</v>
      </c>
      <c r="Y1772" s="16" t="s">
        <v>2388</v>
      </c>
      <c r="Z1772" s="16" t="s">
        <v>49</v>
      </c>
    </row>
    <row r="1773" spans="1:26" x14ac:dyDescent="0.3">
      <c r="A1773" s="10" t="s">
        <v>2392</v>
      </c>
      <c r="B1773" s="11">
        <v>45997</v>
      </c>
      <c r="C1773" s="12" t="s">
        <v>1706</v>
      </c>
      <c r="D1773" s="12" t="str">
        <f>_xlfn.XLOOKUP(Sales_Transactions!$C1773,Customer!$A$2:$A$701,Customer!$B$2:$B$701,"Missing")</f>
        <v>Tamil Velan</v>
      </c>
      <c r="E1773" s="39" t="str">
        <f>_xlfn.XLOOKUP(Table14[[#This Row],[Customer_ID]],Table10[Customer_ID],Table10[Membership],"Missing Membership")</f>
        <v>Gold</v>
      </c>
      <c r="F1773" s="10" t="s">
        <v>726</v>
      </c>
      <c r="G1773" s="12" t="str">
        <f>_xlfn.XLOOKUP(Sales_Transactions!$F1773,Products!$A$2:$A$151,Products!$B$2:$B$151,"missing product")</f>
        <v>Aachi Basmati Rice 2kg</v>
      </c>
      <c r="H1773" s="12" t="str">
        <f>_xlfn.XLOOKUP(Sales_Transactions!$F1773,Table9[Product_ID],Table9[Category],"Missing Catogory")</f>
        <v>Rice</v>
      </c>
      <c r="I1773" s="12" t="s">
        <v>102</v>
      </c>
      <c r="J1773" s="12" t="str">
        <f>_xlfn.XLOOKUP(Sales_Transactions!$I1773,Store!$A$2:$A$181,Store!$B$2:$B$181,"Missing Store")</f>
        <v>FreshMart Erode Point</v>
      </c>
      <c r="K1773" s="12" t="str">
        <f>_xlfn.XLOOKUP(Sales_Transactions!$I1773,Store!$A$2:$A$181,Store!$D$2:$D$181,"East")</f>
        <v>South</v>
      </c>
      <c r="L1773" s="12" t="s">
        <v>103</v>
      </c>
      <c r="M1773" s="12" t="s">
        <v>6336</v>
      </c>
      <c r="N1773" s="12" t="str">
        <f>_xlfn.XLOOKUP(Sales_Transactions!$L1773,Table12[Employee_ID],Table12[Department],"Missing Department")</f>
        <v>Sales</v>
      </c>
      <c r="O1773" s="12">
        <v>6</v>
      </c>
      <c r="P1773" s="13">
        <v>242.49</v>
      </c>
      <c r="Q1773" s="12">
        <v>0</v>
      </c>
      <c r="R1773" s="13">
        <v>0</v>
      </c>
      <c r="S1773" s="13">
        <v>1673.18</v>
      </c>
      <c r="T1773" s="13">
        <v>1177.8</v>
      </c>
      <c r="U1773" s="13">
        <v>495.38</v>
      </c>
      <c r="V1773" s="12" t="s">
        <v>80</v>
      </c>
      <c r="W1773" s="12" t="s">
        <v>24</v>
      </c>
      <c r="X1773" s="12" t="s">
        <v>33</v>
      </c>
      <c r="Y1773" s="12" t="s">
        <v>2393</v>
      </c>
      <c r="Z1773" s="12" t="s">
        <v>27</v>
      </c>
    </row>
    <row r="1774" spans="1:26" x14ac:dyDescent="0.3">
      <c r="A1774" s="14" t="s">
        <v>2405</v>
      </c>
      <c r="B1774" s="15">
        <v>45861</v>
      </c>
      <c r="C1774" s="16" t="s">
        <v>1058</v>
      </c>
      <c r="D1774" s="16" t="str">
        <f>_xlfn.XLOOKUP(Sales_Transactions!$C1774,Customer!$A$2:$A$701,Customer!$B$2:$B$701,"Missing")</f>
        <v>Gokul Venkataraman</v>
      </c>
      <c r="E1774" s="38" t="str">
        <f>_xlfn.XLOOKUP(Table14[[#This Row],[Customer_ID]],Table10[Customer_ID],Table10[Membership],"Missing Membership")</f>
        <v>Silver</v>
      </c>
      <c r="F1774" s="14" t="s">
        <v>280</v>
      </c>
      <c r="G1774" s="16" t="str">
        <f>_xlfn.XLOOKUP(Sales_Transactions!$F1774,Products!$A$2:$A$151,Products!$B$2:$B$151,"missing product")</f>
        <v>Nescafe Coffee 500g</v>
      </c>
      <c r="H1774" s="16" t="str">
        <f>_xlfn.XLOOKUP(Sales_Transactions!$F1774,Table9[Product_ID],Table9[Category],"Missing Catogory")</f>
        <v>Beverages</v>
      </c>
      <c r="I1774" s="16" t="s">
        <v>444</v>
      </c>
      <c r="J1774" s="16" t="str">
        <f>_xlfn.XLOOKUP(Sales_Transactions!$I1774,Store!$A$2:$A$181,Store!$B$2:$B$181,"Missing Store")</f>
        <v>FreshMart Nagpur Colony</v>
      </c>
      <c r="K1774" s="16" t="str">
        <f>_xlfn.XLOOKUP(Sales_Transactions!$I1774,Store!$A$2:$A$181,Store!$D$2:$D$181,"East")</f>
        <v>West</v>
      </c>
      <c r="L1774" s="16" t="s">
        <v>239</v>
      </c>
      <c r="M1774" s="16" t="s">
        <v>6235</v>
      </c>
      <c r="N1774" s="16" t="str">
        <f>_xlfn.XLOOKUP(Sales_Transactions!$L1774,Table12[Employee_ID],Table12[Department],"Missing Department")</f>
        <v>Sales</v>
      </c>
      <c r="O1774" s="16">
        <v>3</v>
      </c>
      <c r="P1774" s="17">
        <v>124.84</v>
      </c>
      <c r="Q1774" s="16">
        <v>15</v>
      </c>
      <c r="R1774" s="17">
        <v>56.18</v>
      </c>
      <c r="S1774" s="17">
        <v>318.33999999999997</v>
      </c>
      <c r="T1774" s="17">
        <v>292.05</v>
      </c>
      <c r="U1774" s="17">
        <v>26.29</v>
      </c>
      <c r="V1774" s="16" t="s">
        <v>80</v>
      </c>
      <c r="W1774" s="16" t="s">
        <v>24</v>
      </c>
      <c r="X1774" s="16" t="s">
        <v>55</v>
      </c>
      <c r="Y1774" s="16" t="s">
        <v>2406</v>
      </c>
      <c r="Z1774" s="16" t="s">
        <v>49</v>
      </c>
    </row>
    <row r="1775" spans="1:26" x14ac:dyDescent="0.3">
      <c r="A1775" s="10" t="s">
        <v>2410</v>
      </c>
      <c r="B1775" s="11">
        <v>45933</v>
      </c>
      <c r="C1775" s="12" t="s">
        <v>1019</v>
      </c>
      <c r="D1775" s="12" t="str">
        <f>_xlfn.XLOOKUP(Sales_Transactions!$C1775,Customer!$A$2:$A$701,Customer!$B$2:$B$701,"Missing")</f>
        <v>Kamala Rao</v>
      </c>
      <c r="E1775" s="39" t="str">
        <f>_xlfn.XLOOKUP(Table14[[#This Row],[Customer_ID]],Table10[Customer_ID],Table10[Membership],"Missing Membership")</f>
        <v>Silver</v>
      </c>
      <c r="F1775" s="10" t="s">
        <v>722</v>
      </c>
      <c r="G1775" s="12" t="str">
        <f>_xlfn.XLOOKUP(Sales_Transactions!$F1775,Products!$A$2:$A$151,Products!$B$2:$B$151,"missing product")</f>
        <v>Local Farm Fresh Fruits 250ml</v>
      </c>
      <c r="H1775" s="12" t="str">
        <f>_xlfn.XLOOKUP(Sales_Transactions!$F1775,Table9[Product_ID],Table9[Category],"Missing Catogory")</f>
        <v xml:space="preserve"> Fruits</v>
      </c>
      <c r="I1775" s="12" t="s">
        <v>192</v>
      </c>
      <c r="J1775" s="12" t="str">
        <f>_xlfn.XLOOKUP(Sales_Transactions!$I1775,Store!$A$2:$A$181,Store!$B$2:$B$181,"Missing Store")</f>
        <v>FreshMart Erode Heights</v>
      </c>
      <c r="K1775" s="12" t="str">
        <f>_xlfn.XLOOKUP(Sales_Transactions!$I1775,Store!$A$2:$A$181,Store!$D$2:$D$181,"East")</f>
        <v>South</v>
      </c>
      <c r="L1775" s="12" t="s">
        <v>227</v>
      </c>
      <c r="M1775" s="12" t="s">
        <v>6353</v>
      </c>
      <c r="N1775" s="12" t="str">
        <f>_xlfn.XLOOKUP(Sales_Transactions!$L1775,Table12[Employee_ID],Table12[Department],"Missing Department")</f>
        <v>Inventory</v>
      </c>
      <c r="O1775" s="12">
        <v>5</v>
      </c>
      <c r="P1775" s="13">
        <v>376.11</v>
      </c>
      <c r="Q1775" s="12">
        <v>10</v>
      </c>
      <c r="R1775" s="13">
        <v>188.06</v>
      </c>
      <c r="S1775" s="13">
        <v>1692.49</v>
      </c>
      <c r="T1775" s="13">
        <v>1507.85</v>
      </c>
      <c r="U1775" s="13">
        <v>184.64</v>
      </c>
      <c r="V1775" s="12" t="s">
        <v>80</v>
      </c>
      <c r="W1775" s="12" t="s">
        <v>24</v>
      </c>
      <c r="X1775" s="12" t="s">
        <v>25</v>
      </c>
      <c r="Y1775" s="12" t="s">
        <v>2411</v>
      </c>
      <c r="Z1775" s="12" t="s">
        <v>49</v>
      </c>
    </row>
    <row r="1776" spans="1:26" x14ac:dyDescent="0.3">
      <c r="A1776" s="14" t="s">
        <v>2415</v>
      </c>
      <c r="B1776" s="15">
        <v>46061</v>
      </c>
      <c r="C1776" s="16" t="s">
        <v>2416</v>
      </c>
      <c r="D1776" s="16" t="str">
        <f>_xlfn.XLOOKUP(Sales_Transactions!$C1776,Customer!$A$2:$A$701,Customer!$B$2:$B$701,"Missing")</f>
        <v>Chandran Varma</v>
      </c>
      <c r="E1776" s="38" t="str">
        <f>_xlfn.XLOOKUP(Table14[[#This Row],[Customer_ID]],Table10[Customer_ID],Table10[Membership],"Missing Membership")</f>
        <v>Bronze</v>
      </c>
      <c r="F1776" s="14" t="s">
        <v>414</v>
      </c>
      <c r="G1776" s="16" t="str">
        <f>_xlfn.XLOOKUP(Sales_Transactions!$F1776,Products!$A$2:$A$151,Products!$B$2:$B$151,"missing product")</f>
        <v>Local Farm Fresh Vegetables 250ml</v>
      </c>
      <c r="H1776" s="16" t="str">
        <f>_xlfn.XLOOKUP(Sales_Transactions!$F1776,Table9[Product_ID],Table9[Category],"Missing Catogory")</f>
        <v>Vegetables</v>
      </c>
      <c r="I1776" s="16" t="s">
        <v>78</v>
      </c>
      <c r="J1776" s="16" t="str">
        <f>_xlfn.XLOOKUP(Sales_Transactions!$I1776,Store!$A$2:$A$181,Store!$B$2:$B$181,"Missing Store")</f>
        <v>FreshMart Hyderabad Crossing</v>
      </c>
      <c r="K1776" s="16" t="str">
        <f>_xlfn.XLOOKUP(Sales_Transactions!$I1776,Store!$A$2:$A$181,Store!$D$2:$D$181,"East")</f>
        <v>South</v>
      </c>
      <c r="L1776" s="16" t="s">
        <v>79</v>
      </c>
      <c r="M1776" s="16" t="s">
        <v>5275</v>
      </c>
      <c r="N1776" s="16" t="str">
        <f>_xlfn.XLOOKUP(Sales_Transactions!$L1776,Table12[Employee_ID],Table12[Department],"Missing Department")</f>
        <v>Cashier</v>
      </c>
      <c r="O1776" s="16">
        <v>3</v>
      </c>
      <c r="P1776" s="17">
        <v>96.72</v>
      </c>
      <c r="Q1776" s="16">
        <v>20</v>
      </c>
      <c r="R1776" s="17">
        <v>58.03</v>
      </c>
      <c r="S1776" s="17">
        <v>266.95</v>
      </c>
      <c r="T1776" s="17">
        <v>239.46</v>
      </c>
      <c r="U1776" s="17">
        <v>27.49</v>
      </c>
      <c r="V1776" s="16" t="s">
        <v>80</v>
      </c>
      <c r="W1776" s="16" t="s">
        <v>24</v>
      </c>
      <c r="X1776" s="16" t="s">
        <v>25</v>
      </c>
      <c r="Y1776" s="16" t="s">
        <v>2417</v>
      </c>
      <c r="Z1776" s="16" t="s">
        <v>27</v>
      </c>
    </row>
    <row r="1777" spans="1:26" x14ac:dyDescent="0.3">
      <c r="A1777" s="10" t="s">
        <v>2419</v>
      </c>
      <c r="B1777" s="11">
        <v>45990</v>
      </c>
      <c r="C1777" s="12" t="s">
        <v>1383</v>
      </c>
      <c r="D1777" s="12" t="str">
        <f>_xlfn.XLOOKUP(Sales_Transactions!$C1777,Customer!$A$2:$A$701,Customer!$B$2:$B$701,"Missing")</f>
        <v>Balamurugan Sharma</v>
      </c>
      <c r="E1777" s="39" t="str">
        <f>_xlfn.XLOOKUP(Table14[[#This Row],[Customer_ID]],Table10[Customer_ID],Table10[Membership],"Missing Membership")</f>
        <v>Gold</v>
      </c>
      <c r="F1777" s="10" t="s">
        <v>2131</v>
      </c>
      <c r="G1777" s="12" t="str">
        <f>_xlfn.XLOOKUP(Sales_Transactions!$F1777,Products!$A$2:$A$151,Products!$B$2:$B$151,"missing product")</f>
        <v>McCain Ice Cream 2kg</v>
      </c>
      <c r="H1777" s="12" t="str">
        <f>_xlfn.XLOOKUP(Sales_Transactions!$F1777,Table9[Product_ID],Table9[Category],"Missing Catogory")</f>
        <v>Frozen Foods</v>
      </c>
      <c r="I1777" s="12" t="s">
        <v>1081</v>
      </c>
      <c r="J1777" s="12" t="str">
        <f>_xlfn.XLOOKUP(Sales_Transactions!$I1777,Store!$A$2:$A$181,Store!$B$2:$B$181,"Missing Store")</f>
        <v>FreshMart Lucknow Square</v>
      </c>
      <c r="K1777" s="12" t="str">
        <f>_xlfn.XLOOKUP(Sales_Transactions!$I1777,Store!$A$2:$A$181,Store!$D$2:$D$181,"East")</f>
        <v>North</v>
      </c>
      <c r="L1777" s="12" t="s">
        <v>1082</v>
      </c>
      <c r="M1777" s="12" t="s">
        <v>6365</v>
      </c>
      <c r="N1777" s="12" t="str">
        <f>_xlfn.XLOOKUP(Sales_Transactions!$L1777,Table12[Employee_ID],Table12[Department],"Missing Department")</f>
        <v>Inventory</v>
      </c>
      <c r="O1777" s="12">
        <v>3</v>
      </c>
      <c r="P1777" s="13">
        <v>70.650000000000006</v>
      </c>
      <c r="Q1777" s="12">
        <v>0</v>
      </c>
      <c r="R1777" s="13">
        <v>0</v>
      </c>
      <c r="S1777" s="13">
        <v>243.74</v>
      </c>
      <c r="T1777" s="13">
        <v>173.67</v>
      </c>
      <c r="U1777" s="13">
        <v>70.069999999999993</v>
      </c>
      <c r="V1777" s="12" t="s">
        <v>80</v>
      </c>
      <c r="W1777" s="12" t="s">
        <v>345</v>
      </c>
      <c r="X1777" s="12" t="s">
        <v>25</v>
      </c>
      <c r="Y1777" s="12" t="s">
        <v>1761</v>
      </c>
      <c r="Z1777" s="12" t="s">
        <v>27</v>
      </c>
    </row>
    <row r="1778" spans="1:26" x14ac:dyDescent="0.3">
      <c r="A1778" s="14" t="s">
        <v>2434</v>
      </c>
      <c r="B1778" s="15">
        <v>45997</v>
      </c>
      <c r="C1778" s="16" t="s">
        <v>1370</v>
      </c>
      <c r="D1778" s="16" t="str">
        <f>_xlfn.XLOOKUP(Sales_Transactions!$C1778,Customer!$A$2:$A$701,Customer!$B$2:$B$701,"Missing")</f>
        <v>Sudha Venkataraman</v>
      </c>
      <c r="E1778" s="38" t="str">
        <f>_xlfn.XLOOKUP(Table14[[#This Row],[Customer_ID]],Table10[Customer_ID],Table10[Membership],"Missing Membership")</f>
        <v>Bronze</v>
      </c>
      <c r="F1778" s="14" t="s">
        <v>377</v>
      </c>
      <c r="G1778" s="16" t="str">
        <f>_xlfn.XLOOKUP(Sales_Transactions!$F1778,Products!$A$2:$A$151,Products!$B$2:$B$151,"missing product")</f>
        <v>Eveready Batteries Combo</v>
      </c>
      <c r="H1778" s="16" t="str">
        <f>_xlfn.XLOOKUP(Sales_Transactions!$F1778,Table9[Product_ID],Table9[Category],"Missing Catogory")</f>
        <v>Household</v>
      </c>
      <c r="I1778" s="16" t="s">
        <v>856</v>
      </c>
      <c r="J1778" s="16" t="str">
        <f>_xlfn.XLOOKUP(Sales_Transactions!$I1778,Store!$A$2:$A$181,Store!$B$2:$B$181,"Missing Store")</f>
        <v>FreshMart Madurai Market</v>
      </c>
      <c r="K1778" s="16" t="str">
        <f>_xlfn.XLOOKUP(Sales_Transactions!$I1778,Store!$A$2:$A$181,Store!$D$2:$D$181,"East")</f>
        <v>South</v>
      </c>
      <c r="L1778" s="16" t="s">
        <v>121</v>
      </c>
      <c r="M1778" s="16" t="s">
        <v>6355</v>
      </c>
      <c r="N1778" s="16" t="str">
        <f>_xlfn.XLOOKUP(Sales_Transactions!$L1778,Table12[Employee_ID],Table12[Department],"Missing Department")</f>
        <v>Store Manager</v>
      </c>
      <c r="O1778" s="16">
        <v>3</v>
      </c>
      <c r="P1778" s="17">
        <v>53.39</v>
      </c>
      <c r="Q1778" s="16">
        <v>0</v>
      </c>
      <c r="R1778" s="17">
        <v>0</v>
      </c>
      <c r="S1778" s="17">
        <v>184.2</v>
      </c>
      <c r="T1778" s="17">
        <v>129.03</v>
      </c>
      <c r="U1778" s="17">
        <v>55.17</v>
      </c>
      <c r="V1778" s="16" t="s">
        <v>80</v>
      </c>
      <c r="W1778" s="16" t="s">
        <v>24</v>
      </c>
      <c r="X1778" s="16" t="s">
        <v>55</v>
      </c>
      <c r="Y1778" s="16" t="s">
        <v>357</v>
      </c>
      <c r="Z1778" s="16" t="s">
        <v>27</v>
      </c>
    </row>
    <row r="1779" spans="1:26" x14ac:dyDescent="0.3">
      <c r="A1779" s="10" t="s">
        <v>2452</v>
      </c>
      <c r="B1779" s="11">
        <v>46057</v>
      </c>
      <c r="C1779" s="12" t="s">
        <v>1941</v>
      </c>
      <c r="D1779" s="12" t="str">
        <f>_xlfn.XLOOKUP(Sales_Transactions!$C1779,Customer!$A$2:$A$701,Customer!$B$2:$B$701,"Missing")</f>
        <v>Kamala Naidu</v>
      </c>
      <c r="E1779" s="39" t="str">
        <f>_xlfn.XLOOKUP(Table14[[#This Row],[Customer_ID]],Table10[Customer_ID],Table10[Membership],"Missing Membership")</f>
        <v>Gold</v>
      </c>
      <c r="F1779" s="10" t="s">
        <v>264</v>
      </c>
      <c r="G1779" s="12" t="str">
        <f>_xlfn.XLOOKUP(Sales_Transactions!$F1779,Products!$A$2:$A$151,Products!$B$2:$B$151,"missing product")</f>
        <v>Nescafe Soft Drinks Pack</v>
      </c>
      <c r="H1779" s="12" t="str">
        <f>_xlfn.XLOOKUP(Sales_Transactions!$F1779,Table9[Product_ID],Table9[Category],"Missing Catogory")</f>
        <v>Beverages</v>
      </c>
      <c r="I1779" s="12" t="s">
        <v>125</v>
      </c>
      <c r="J1779" s="12" t="str">
        <f>_xlfn.XLOOKUP(Sales_Transactions!$I1779,Store!$A$2:$A$181,Store!$B$2:$B$181,"Missing Store")</f>
        <v>FreshMart Salem Main Road</v>
      </c>
      <c r="K1779" s="12" t="str">
        <f>_xlfn.XLOOKUP(Sales_Transactions!$I1779,Store!$A$2:$A$181,Store!$D$2:$D$181,"East")</f>
        <v>South</v>
      </c>
      <c r="L1779" s="12" t="s">
        <v>410</v>
      </c>
      <c r="M1779" s="12" t="s">
        <v>6152</v>
      </c>
      <c r="N1779" s="12" t="str">
        <f>_xlfn.XLOOKUP(Sales_Transactions!$L1779,Table12[Employee_ID],Table12[Department],"Missing Department")</f>
        <v>Sales</v>
      </c>
      <c r="O1779" s="12">
        <v>5</v>
      </c>
      <c r="P1779" s="13">
        <v>423.91</v>
      </c>
      <c r="Q1779" s="12">
        <v>10</v>
      </c>
      <c r="R1779" s="13">
        <v>211.96</v>
      </c>
      <c r="S1779" s="13">
        <v>1907.59</v>
      </c>
      <c r="T1779" s="13">
        <v>1429.5</v>
      </c>
      <c r="U1779" s="13">
        <v>478.09</v>
      </c>
      <c r="V1779" s="12" t="s">
        <v>80</v>
      </c>
      <c r="W1779" s="12" t="s">
        <v>24</v>
      </c>
      <c r="X1779" s="12" t="s">
        <v>25</v>
      </c>
      <c r="Y1779" s="12" t="s">
        <v>2082</v>
      </c>
      <c r="Z1779" s="12" t="s">
        <v>49</v>
      </c>
    </row>
    <row r="1780" spans="1:26" x14ac:dyDescent="0.3">
      <c r="A1780" s="14" t="s">
        <v>2465</v>
      </c>
      <c r="B1780" s="15">
        <v>45810</v>
      </c>
      <c r="C1780" s="16" t="s">
        <v>738</v>
      </c>
      <c r="D1780" s="16" t="str">
        <f>_xlfn.XLOOKUP(Sales_Transactions!$C1780,Customer!$A$2:$A$701,Customer!$B$2:$B$701,"Missing")</f>
        <v>Balaji Sekar</v>
      </c>
      <c r="E1780" s="38" t="str">
        <f>_xlfn.XLOOKUP(Table14[[#This Row],[Customer_ID]],Table10[Customer_ID],Table10[Membership],"Missing Membership")</f>
        <v>Silver</v>
      </c>
      <c r="F1780" s="14" t="s">
        <v>1676</v>
      </c>
      <c r="G1780" s="16" t="str">
        <f>_xlfn.XLOOKUP(Sales_Transactions!$F1780,Products!$A$2:$A$151,Products!$B$2:$B$151,"missing product")</f>
        <v>Amul Butter 1L</v>
      </c>
      <c r="H1780" s="16" t="str">
        <f>_xlfn.XLOOKUP(Sales_Transactions!$F1780,Table9[Product_ID],Table9[Category],"Missing Catogory")</f>
        <v>Dairy</v>
      </c>
      <c r="I1780" s="16" t="s">
        <v>303</v>
      </c>
      <c r="J1780" s="16" t="str">
        <f>_xlfn.XLOOKUP(Sales_Transactions!$I1780,Store!$A$2:$A$181,Store!$B$2:$B$181,"Missing Store")</f>
        <v>FreshMart Mysuru Market</v>
      </c>
      <c r="K1780" s="16" t="str">
        <f>_xlfn.XLOOKUP(Sales_Transactions!$I1780,Store!$A$2:$A$181,Store!$D$2:$D$181,"East")</f>
        <v>South</v>
      </c>
      <c r="L1780" s="16" t="s">
        <v>67</v>
      </c>
      <c r="M1780" s="16" t="s">
        <v>5590</v>
      </c>
      <c r="N1780" s="16" t="str">
        <f>_xlfn.XLOOKUP(Sales_Transactions!$L1780,Table12[Employee_ID],Table12[Department],"Missing Department")</f>
        <v>Inventory</v>
      </c>
      <c r="O1780" s="16">
        <v>5</v>
      </c>
      <c r="P1780" s="17">
        <v>342.27</v>
      </c>
      <c r="Q1780" s="16">
        <v>0</v>
      </c>
      <c r="R1780" s="17">
        <v>0</v>
      </c>
      <c r="S1780" s="17">
        <v>1711.35</v>
      </c>
      <c r="T1780" s="17">
        <v>1330.5</v>
      </c>
      <c r="U1780" s="17">
        <v>380.85</v>
      </c>
      <c r="V1780" s="16" t="s">
        <v>80</v>
      </c>
      <c r="W1780" s="16" t="s">
        <v>24</v>
      </c>
      <c r="X1780" s="16" t="s">
        <v>25</v>
      </c>
      <c r="Y1780" s="16" t="s">
        <v>2177</v>
      </c>
      <c r="Z1780" s="16" t="s">
        <v>49</v>
      </c>
    </row>
    <row r="1781" spans="1:26" x14ac:dyDescent="0.3">
      <c r="A1781" s="10" t="s">
        <v>2467</v>
      </c>
      <c r="B1781" s="11">
        <v>46072</v>
      </c>
      <c r="C1781" s="12" t="s">
        <v>931</v>
      </c>
      <c r="D1781" s="12" t="str">
        <f>_xlfn.XLOOKUP(Sales_Transactions!$C1781,Customer!$A$2:$A$701,Customer!$B$2:$B$701,"Missing")</f>
        <v>Hemalatha Balan</v>
      </c>
      <c r="E1781" s="39" t="str">
        <f>_xlfn.XLOOKUP(Table14[[#This Row],[Customer_ID]],Table10[Customer_ID],Table10[Membership],"Missing Membership")</f>
        <v>Gold</v>
      </c>
      <c r="F1781" s="10" t="s">
        <v>37</v>
      </c>
      <c r="G1781" s="12" t="str">
        <f>_xlfn.XLOOKUP(Sales_Transactions!$F1781,Products!$A$2:$A$151,Products!$B$2:$B$151,"missing product")</f>
        <v>Gold Winner Sunflower Oil 200g</v>
      </c>
      <c r="H1781" s="12" t="str">
        <f>_xlfn.XLOOKUP(Sales_Transactions!$F1781,Table9[Product_ID],Table9[Category],"Missing Catogory")</f>
        <v>Oil</v>
      </c>
      <c r="I1781" s="12" t="s">
        <v>1156</v>
      </c>
      <c r="J1781" s="12" t="str">
        <f>_xlfn.XLOOKUP(Sales_Transactions!$I1781,Store!$A$2:$A$181,Store!$B$2:$B$181,"Missing Store")</f>
        <v>FreshMart Madurai Colony</v>
      </c>
      <c r="K1781" s="12" t="str">
        <f>_xlfn.XLOOKUP(Sales_Transactions!$I1781,Store!$A$2:$A$181,Store!$D$2:$D$181,"East")</f>
        <v>South</v>
      </c>
      <c r="L1781" s="12" t="s">
        <v>1157</v>
      </c>
      <c r="M1781" s="12" t="s">
        <v>6358</v>
      </c>
      <c r="N1781" s="12" t="str">
        <f>_xlfn.XLOOKUP(Sales_Transactions!$L1781,Table12[Employee_ID],Table12[Department],"Missing Department")</f>
        <v>Store Manager</v>
      </c>
      <c r="O1781" s="12">
        <v>4</v>
      </c>
      <c r="P1781" s="13">
        <v>254.62</v>
      </c>
      <c r="Q1781" s="12">
        <v>0</v>
      </c>
      <c r="R1781" s="13">
        <v>0</v>
      </c>
      <c r="S1781" s="13">
        <v>1018.48</v>
      </c>
      <c r="T1781" s="13">
        <v>852.92</v>
      </c>
      <c r="U1781" s="13">
        <v>165.56</v>
      </c>
      <c r="V1781" s="12" t="s">
        <v>80</v>
      </c>
      <c r="W1781" s="12" t="s">
        <v>24</v>
      </c>
      <c r="X1781" s="12" t="s">
        <v>55</v>
      </c>
      <c r="Y1781" s="12" t="s">
        <v>1654</v>
      </c>
      <c r="Z1781" s="12" t="s">
        <v>49</v>
      </c>
    </row>
    <row r="1782" spans="1:26" x14ac:dyDescent="0.3">
      <c r="A1782" s="14" t="s">
        <v>2469</v>
      </c>
      <c r="B1782" s="15">
        <v>45890</v>
      </c>
      <c r="C1782" s="16" t="s">
        <v>76</v>
      </c>
      <c r="D1782" s="16" t="str">
        <f>_xlfn.XLOOKUP(Sales_Transactions!$C1782,Customer!$A$2:$A$701,Customer!$B$2:$B$701,"Missing")</f>
        <v>Gopal Selvam</v>
      </c>
      <c r="E1782" s="38" t="str">
        <f>_xlfn.XLOOKUP(Table14[[#This Row],[Customer_ID]],Table10[Customer_ID],Table10[Membership],"Missing Membership")</f>
        <v>Silver</v>
      </c>
      <c r="F1782" s="14" t="s">
        <v>2154</v>
      </c>
      <c r="G1782" s="16" t="str">
        <f>_xlfn.XLOOKUP(Sales_Transactions!$F1782,Products!$A$2:$A$151,Products!$B$2:$B$151,"missing product")</f>
        <v>Lizol Toilet Cleaner Combo</v>
      </c>
      <c r="H1782" s="16" t="str">
        <f>_xlfn.XLOOKUP(Sales_Transactions!$F1782,Table9[Product_ID],Table9[Category],"Missing Catogory")</f>
        <v>Cleaning</v>
      </c>
      <c r="I1782" s="16" t="s">
        <v>487</v>
      </c>
      <c r="J1782" s="16" t="str">
        <f>_xlfn.XLOOKUP(Sales_Transactions!$I1782,Store!$A$2:$A$181,Store!$B$2:$B$181,"Missing Store")</f>
        <v>FreshMart Erode Hub</v>
      </c>
      <c r="K1782" s="16" t="str">
        <f>_xlfn.XLOOKUP(Sales_Transactions!$I1782,Store!$A$2:$A$181,Store!$D$2:$D$181,"East")</f>
        <v>South</v>
      </c>
      <c r="L1782" s="16" t="s">
        <v>488</v>
      </c>
      <c r="M1782" s="16" t="s">
        <v>6367</v>
      </c>
      <c r="N1782" s="16" t="str">
        <f>_xlfn.XLOOKUP(Sales_Transactions!$L1782,Table12[Employee_ID],Table12[Department],"Missing Department")</f>
        <v>Inventory</v>
      </c>
      <c r="O1782" s="16">
        <v>4</v>
      </c>
      <c r="P1782" s="17">
        <v>91.61</v>
      </c>
      <c r="Q1782" s="16">
        <v>0</v>
      </c>
      <c r="R1782" s="17">
        <v>0</v>
      </c>
      <c r="S1782" s="17">
        <v>366.44</v>
      </c>
      <c r="T1782" s="17">
        <v>282.8</v>
      </c>
      <c r="U1782" s="17">
        <v>83.64</v>
      </c>
      <c r="V1782" s="16" t="s">
        <v>80</v>
      </c>
      <c r="W1782" s="16" t="s">
        <v>345</v>
      </c>
      <c r="X1782" s="16" t="s">
        <v>25</v>
      </c>
      <c r="Y1782" s="16" t="s">
        <v>1961</v>
      </c>
      <c r="Z1782" s="16" t="s">
        <v>49</v>
      </c>
    </row>
    <row r="1783" spans="1:26" x14ac:dyDescent="0.3">
      <c r="A1783" s="10" t="s">
        <v>2486</v>
      </c>
      <c r="B1783" s="11">
        <v>45788</v>
      </c>
      <c r="C1783" s="12" t="s">
        <v>1325</v>
      </c>
      <c r="D1783" s="12" t="str">
        <f>_xlfn.XLOOKUP(Sales_Transactions!$C1783,Customer!$A$2:$A$701,Customer!$B$2:$B$701,"Missing")</f>
        <v>Indira Balan</v>
      </c>
      <c r="E1783" s="39" t="str">
        <f>_xlfn.XLOOKUP(Table14[[#This Row],[Customer_ID]],Table10[Customer_ID],Table10[Membership],"Missing Membership")</f>
        <v>Bronze</v>
      </c>
      <c r="F1783" s="10" t="s">
        <v>469</v>
      </c>
      <c r="G1783" s="12" t="str">
        <f>_xlfn.XLOOKUP(Sales_Transactions!$F1783,Products!$A$2:$A$151,Products!$B$2:$B$151,"missing product")</f>
        <v>Harvest Gold Buns Combo</v>
      </c>
      <c r="H1783" s="12" t="str">
        <f>_xlfn.XLOOKUP(Sales_Transactions!$F1783,Table9[Product_ID],Table9[Category],"Missing Catogory")</f>
        <v>Bakery</v>
      </c>
      <c r="I1783" s="12" t="s">
        <v>1059</v>
      </c>
      <c r="J1783" s="12" t="str">
        <f>_xlfn.XLOOKUP(Sales_Transactions!$I1783,Store!$A$2:$A$181,Store!$B$2:$B$181,"Missing Store")</f>
        <v>FreshMart Coimbatore Colony</v>
      </c>
      <c r="K1783" s="12" t="str">
        <f>_xlfn.XLOOKUP(Sales_Transactions!$I1783,Store!$A$2:$A$181,Store!$D$2:$D$181,"East")</f>
        <v>West</v>
      </c>
      <c r="L1783" s="12" t="s">
        <v>304</v>
      </c>
      <c r="M1783" s="12" t="s">
        <v>5564</v>
      </c>
      <c r="N1783" s="12" t="str">
        <f>_xlfn.XLOOKUP(Sales_Transactions!$L1783,Table12[Employee_ID],Table12[Department],"Missing Department")</f>
        <v>Billing</v>
      </c>
      <c r="O1783" s="12">
        <v>3</v>
      </c>
      <c r="P1783" s="13">
        <v>589.75</v>
      </c>
      <c r="Q1783" s="12">
        <v>20</v>
      </c>
      <c r="R1783" s="13">
        <v>353.85</v>
      </c>
      <c r="S1783" s="13">
        <v>1627.71</v>
      </c>
      <c r="T1783" s="13">
        <v>1030.95</v>
      </c>
      <c r="U1783" s="13">
        <v>596.76</v>
      </c>
      <c r="V1783" s="12" t="s">
        <v>80</v>
      </c>
      <c r="W1783" s="12" t="s">
        <v>24</v>
      </c>
      <c r="X1783" s="12" t="s">
        <v>25</v>
      </c>
      <c r="Y1783" s="12" t="s">
        <v>2487</v>
      </c>
      <c r="Z1783" s="12" t="s">
        <v>27</v>
      </c>
    </row>
    <row r="1784" spans="1:26" x14ac:dyDescent="0.3">
      <c r="A1784" s="14" t="s">
        <v>2503</v>
      </c>
      <c r="B1784" s="15">
        <v>45919</v>
      </c>
      <c r="C1784" s="16" t="s">
        <v>452</v>
      </c>
      <c r="D1784" s="16" t="str">
        <f>_xlfn.XLOOKUP(Sales_Transactions!$C1784,Customer!$A$2:$A$701,Customer!$B$2:$B$701,"Missing")</f>
        <v>Devi Venkataraman</v>
      </c>
      <c r="E1784" s="38" t="str">
        <f>_xlfn.XLOOKUP(Table14[[#This Row],[Customer_ID]],Table10[Customer_ID],Table10[Membership],"Missing Membership")</f>
        <v>Gold</v>
      </c>
      <c r="F1784" s="14" t="s">
        <v>314</v>
      </c>
      <c r="G1784" s="16" t="str">
        <f>_xlfn.XLOOKUP(Sales_Transactions!$F1784,Products!$A$2:$A$151,Products!$B$2:$B$151,"missing product")</f>
        <v>Nescafe Coffee 1kg</v>
      </c>
      <c r="H1784" s="16" t="str">
        <f>_xlfn.XLOOKUP(Sales_Transactions!$F1784,Table9[Product_ID],Table9[Category],"Missing Catogory")</f>
        <v>Beverages</v>
      </c>
      <c r="I1784" s="16" t="s">
        <v>1109</v>
      </c>
      <c r="J1784" s="16" t="str">
        <f>_xlfn.XLOOKUP(Sales_Transactions!$I1784,Store!$A$2:$A$181,Store!$B$2:$B$181,"Missing Store")</f>
        <v>FreshMart Tiruppur Colony</v>
      </c>
      <c r="K1784" s="16" t="str">
        <f>_xlfn.XLOOKUP(Sales_Transactions!$I1784,Store!$A$2:$A$181,Store!$D$2:$D$181,"East")</f>
        <v>South</v>
      </c>
      <c r="L1784" s="16" t="s">
        <v>1110</v>
      </c>
      <c r="M1784" s="16" t="s">
        <v>6204</v>
      </c>
      <c r="N1784" s="16" t="str">
        <f>_xlfn.XLOOKUP(Sales_Transactions!$L1784,Table12[Employee_ID],Table12[Department],"Missing Department")</f>
        <v>Billing</v>
      </c>
      <c r="O1784" s="16">
        <v>7</v>
      </c>
      <c r="P1784" s="17">
        <v>374.25</v>
      </c>
      <c r="Q1784" s="16">
        <v>10</v>
      </c>
      <c r="R1784" s="17">
        <v>261.98</v>
      </c>
      <c r="S1784" s="17">
        <v>2357.77</v>
      </c>
      <c r="T1784" s="17">
        <v>1730.75</v>
      </c>
      <c r="U1784" s="17">
        <v>627.02</v>
      </c>
      <c r="V1784" s="16" t="s">
        <v>80</v>
      </c>
      <c r="W1784" s="16" t="s">
        <v>24</v>
      </c>
      <c r="X1784" s="16" t="s">
        <v>25</v>
      </c>
      <c r="Y1784" s="16" t="s">
        <v>657</v>
      </c>
      <c r="Z1784" s="16" t="s">
        <v>49</v>
      </c>
    </row>
    <row r="1785" spans="1:26" x14ac:dyDescent="0.3">
      <c r="A1785" s="10" t="s">
        <v>2524</v>
      </c>
      <c r="B1785" s="11">
        <v>45918</v>
      </c>
      <c r="C1785" s="12" t="s">
        <v>258</v>
      </c>
      <c r="D1785" s="12" t="str">
        <f>_xlfn.XLOOKUP(Sales_Transactions!$C1785,Customer!$A$2:$A$701,Customer!$B$2:$B$701,"Missing")</f>
        <v>Suresh Menon</v>
      </c>
      <c r="E1785" s="39" t="str">
        <f>_xlfn.XLOOKUP(Table14[[#This Row],[Customer_ID]],Table10[Customer_ID],Table10[Membership],"Missing Membership")</f>
        <v>Gold</v>
      </c>
      <c r="F1785" s="10" t="s">
        <v>425</v>
      </c>
      <c r="G1785" s="12" t="str">
        <f>_xlfn.XLOOKUP(Sales_Transactions!$F1785,Products!$A$2:$A$151,Products!$B$2:$B$151,"missing product")</f>
        <v>Organic Fresh Fresh Vegetables 200g v2</v>
      </c>
      <c r="H1785" s="12" t="str">
        <f>_xlfn.XLOOKUP(Sales_Transactions!$F1785,Table9[Product_ID],Table9[Category],"Missing Catogory")</f>
        <v>Vegetables</v>
      </c>
      <c r="I1785" s="12" t="s">
        <v>38</v>
      </c>
      <c r="J1785" s="12" t="str">
        <f>_xlfn.XLOOKUP(Sales_Transactions!$I1785,Store!$A$2:$A$181,Store!$B$2:$B$181,"Missing Store")</f>
        <v>FreshMart Kochi Plaza</v>
      </c>
      <c r="K1785" s="12" t="str">
        <f>_xlfn.XLOOKUP(Sales_Transactions!$I1785,Store!$A$2:$A$181,Store!$D$2:$D$181,"East")</f>
        <v>South</v>
      </c>
      <c r="L1785" s="12" t="s">
        <v>951</v>
      </c>
      <c r="M1785" s="12" t="s">
        <v>4856</v>
      </c>
      <c r="N1785" s="12" t="str">
        <f>_xlfn.XLOOKUP(Sales_Transactions!$L1785,Table12[Employee_ID],Table12[Department],"Missing Department")</f>
        <v>Billing</v>
      </c>
      <c r="O1785" s="12">
        <v>7</v>
      </c>
      <c r="P1785" s="13">
        <v>292.25</v>
      </c>
      <c r="Q1785" s="12">
        <v>10</v>
      </c>
      <c r="R1785" s="13">
        <v>204.57</v>
      </c>
      <c r="S1785" s="13">
        <v>1841.18</v>
      </c>
      <c r="T1785" s="13">
        <v>1665.23</v>
      </c>
      <c r="U1785" s="13">
        <v>175.95</v>
      </c>
      <c r="V1785" s="12" t="s">
        <v>80</v>
      </c>
      <c r="W1785" s="12" t="s">
        <v>24</v>
      </c>
      <c r="X1785" s="12" t="s">
        <v>25</v>
      </c>
      <c r="Y1785" s="12" t="s">
        <v>2409</v>
      </c>
      <c r="Z1785" s="12" t="s">
        <v>49</v>
      </c>
    </row>
    <row r="1786" spans="1:26" x14ac:dyDescent="0.3">
      <c r="A1786" s="14" t="s">
        <v>2525</v>
      </c>
      <c r="B1786" s="15">
        <v>45941</v>
      </c>
      <c r="C1786" s="16" t="s">
        <v>83</v>
      </c>
      <c r="D1786" s="16" t="str">
        <f>_xlfn.XLOOKUP(Sales_Transactions!$C1786,Customer!$A$2:$A$701,Customer!$B$2:$B$701,"Missing")</f>
        <v>Geetha Iyer</v>
      </c>
      <c r="E1786" s="38" t="str">
        <f>_xlfn.XLOOKUP(Table14[[#This Row],[Customer_ID]],Table10[Customer_ID],Table10[Membership],"Missing Membership")</f>
        <v>Silver</v>
      </c>
      <c r="F1786" s="14" t="s">
        <v>349</v>
      </c>
      <c r="G1786" s="16" t="str">
        <f>_xlfn.XLOOKUP(Sales_Transactions!$F1786,Products!$A$2:$A$151,Products!$B$2:$B$151,"missing product")</f>
        <v>Himalaya Skin Care Combo</v>
      </c>
      <c r="H1786" s="16" t="str">
        <f>_xlfn.XLOOKUP(Sales_Transactions!$F1786,Table9[Product_ID],Table9[Category],"Missing Catogory")</f>
        <v>Personal Care</v>
      </c>
      <c r="I1786" s="16" t="s">
        <v>171</v>
      </c>
      <c r="J1786" s="16" t="str">
        <f>_xlfn.XLOOKUP(Sales_Transactions!$I1786,Store!$A$2:$A$181,Store!$B$2:$B$181,"Missing Store")</f>
        <v>FreshMart Madurai Crossing</v>
      </c>
      <c r="K1786" s="16" t="str">
        <f>_xlfn.XLOOKUP(Sales_Transactions!$I1786,Store!$A$2:$A$181,Store!$D$2:$D$181,"East")</f>
        <v>South</v>
      </c>
      <c r="L1786" s="16" t="s">
        <v>675</v>
      </c>
      <c r="M1786" s="16" t="s">
        <v>6203</v>
      </c>
      <c r="N1786" s="16" t="str">
        <f>_xlfn.XLOOKUP(Sales_Transactions!$L1786,Table12[Employee_ID],Table12[Department],"Missing Department")</f>
        <v>Sales</v>
      </c>
      <c r="O1786" s="16">
        <v>3</v>
      </c>
      <c r="P1786" s="17">
        <v>446.17</v>
      </c>
      <c r="Q1786" s="16">
        <v>15</v>
      </c>
      <c r="R1786" s="17">
        <v>200.78</v>
      </c>
      <c r="S1786" s="17">
        <v>1308.3900000000001</v>
      </c>
      <c r="T1786" s="17">
        <v>976.83</v>
      </c>
      <c r="U1786" s="17">
        <v>331.56</v>
      </c>
      <c r="V1786" s="16" t="s">
        <v>80</v>
      </c>
      <c r="W1786" s="16" t="s">
        <v>24</v>
      </c>
      <c r="X1786" s="16" t="s">
        <v>33</v>
      </c>
      <c r="Y1786" s="16" t="s">
        <v>2526</v>
      </c>
      <c r="Z1786" s="16" t="s">
        <v>27</v>
      </c>
    </row>
    <row r="1787" spans="1:26" x14ac:dyDescent="0.3">
      <c r="A1787" s="10" t="s">
        <v>2549</v>
      </c>
      <c r="B1787" s="11">
        <v>45836</v>
      </c>
      <c r="C1787" s="12" t="s">
        <v>749</v>
      </c>
      <c r="D1787" s="12" t="str">
        <f>_xlfn.XLOOKUP(Sales_Transactions!$C1787,Customer!$A$2:$A$701,Customer!$B$2:$B$701,"Missing")</f>
        <v>Banu Venkataraman</v>
      </c>
      <c r="E1787" s="39" t="str">
        <f>_xlfn.XLOOKUP(Table14[[#This Row],[Customer_ID]],Table10[Customer_ID],Table10[Membership],"Missing Membership")</f>
        <v>Gold</v>
      </c>
      <c r="F1787" s="10" t="s">
        <v>52</v>
      </c>
      <c r="G1787" s="12" t="str">
        <f>_xlfn.XLOOKUP(Sales_Transactions!$F1787,Products!$A$2:$A$151,Products!$B$2:$B$151,"missing product")</f>
        <v>Aavin Milk Pack v2</v>
      </c>
      <c r="H1787" s="12" t="str">
        <f>_xlfn.XLOOKUP(Sales_Transactions!$F1787,Table9[Product_ID],Table9[Category],"Missing Catogory")</f>
        <v>Dairy</v>
      </c>
      <c r="I1787" s="12" t="s">
        <v>1680</v>
      </c>
      <c r="J1787" s="12" t="str">
        <f>_xlfn.XLOOKUP(Sales_Transactions!$I1787,Store!$A$2:$A$181,Store!$B$2:$B$181,"Missing Store")</f>
        <v>FreshMart Hyderabad Market</v>
      </c>
      <c r="K1787" s="12" t="str">
        <f>_xlfn.XLOOKUP(Sales_Transactions!$I1787,Store!$A$2:$A$181,Store!$D$2:$D$181,"East")</f>
        <v>South</v>
      </c>
      <c r="L1787" s="12" t="s">
        <v>2012</v>
      </c>
      <c r="M1787" s="12" t="s">
        <v>6263</v>
      </c>
      <c r="N1787" s="12" t="str">
        <f>_xlfn.XLOOKUP(Sales_Transactions!$L1787,Table12[Employee_ID],Table12[Department],"Missing Department")</f>
        <v>Inventory</v>
      </c>
      <c r="O1787" s="12">
        <v>7</v>
      </c>
      <c r="P1787" s="13">
        <v>333.47</v>
      </c>
      <c r="Q1787" s="12">
        <v>0</v>
      </c>
      <c r="R1787" s="13">
        <v>0</v>
      </c>
      <c r="S1787" s="13">
        <v>2684.43</v>
      </c>
      <c r="T1787" s="13">
        <v>1722.84</v>
      </c>
      <c r="U1787" s="13">
        <v>961.59</v>
      </c>
      <c r="V1787" s="12" t="s">
        <v>80</v>
      </c>
      <c r="W1787" s="12" t="s">
        <v>24</v>
      </c>
      <c r="X1787" s="12" t="s">
        <v>25</v>
      </c>
      <c r="Y1787" s="12" t="s">
        <v>293</v>
      </c>
      <c r="Z1787" s="12" t="s">
        <v>27</v>
      </c>
    </row>
    <row r="1788" spans="1:26" x14ac:dyDescent="0.3">
      <c r="A1788" s="14" t="s">
        <v>2555</v>
      </c>
      <c r="B1788" s="15">
        <v>45962</v>
      </c>
      <c r="C1788" s="16" t="s">
        <v>196</v>
      </c>
      <c r="D1788" s="16" t="str">
        <f>_xlfn.XLOOKUP(Sales_Transactions!$C1788,Customer!$A$2:$A$701,Customer!$B$2:$B$701,"Missing")</f>
        <v>Karthik Nathan</v>
      </c>
      <c r="E1788" s="38" t="str">
        <f>_xlfn.XLOOKUP(Table14[[#This Row],[Customer_ID]],Table10[Customer_ID],Table10[Membership],"Missing Membership")</f>
        <v>Bronze</v>
      </c>
      <c r="F1788" s="14" t="s">
        <v>431</v>
      </c>
      <c r="G1788" s="16" t="str">
        <f>_xlfn.XLOOKUP(Sales_Transactions!$F1788,Products!$A$2:$A$151,Products!$B$2:$B$151,"missing product")</f>
        <v>Organic Fresh Fresh Fruits 500g</v>
      </c>
      <c r="H1788" s="16" t="str">
        <f>_xlfn.XLOOKUP(Sales_Transactions!$F1788,Table9[Product_ID],Table9[Category],"Missing Catogory")</f>
        <v>Fruits</v>
      </c>
      <c r="I1788" s="16" t="s">
        <v>912</v>
      </c>
      <c r="J1788" s="16" t="str">
        <f>_xlfn.XLOOKUP(Sales_Transactions!$I1788,Store!$A$2:$A$181,Store!$B$2:$B$181,"Missing Store")</f>
        <v>FreshMart Bengaluru Colony</v>
      </c>
      <c r="K1788" s="16" t="str">
        <f>_xlfn.XLOOKUP(Sales_Transactions!$I1788,Store!$A$2:$A$181,Store!$D$2:$D$181,"East")</f>
        <v>South</v>
      </c>
      <c r="L1788" s="16" t="s">
        <v>550</v>
      </c>
      <c r="M1788" s="16" t="s">
        <v>6156</v>
      </c>
      <c r="N1788" s="16" t="str">
        <f>_xlfn.XLOOKUP(Sales_Transactions!$L1788,Table12[Employee_ID],Table12[Department],"Missing Department")</f>
        <v>Cashier</v>
      </c>
      <c r="O1788" s="16">
        <v>4</v>
      </c>
      <c r="P1788" s="17">
        <v>305.67</v>
      </c>
      <c r="Q1788" s="16">
        <v>0</v>
      </c>
      <c r="R1788" s="17">
        <v>0</v>
      </c>
      <c r="S1788" s="17">
        <v>1406.08</v>
      </c>
      <c r="T1788" s="17">
        <v>1005.68</v>
      </c>
      <c r="U1788" s="17">
        <v>400.4</v>
      </c>
      <c r="V1788" s="16" t="s">
        <v>80</v>
      </c>
      <c r="W1788" s="16" t="s">
        <v>24</v>
      </c>
      <c r="X1788" s="16" t="s">
        <v>25</v>
      </c>
      <c r="Y1788" s="16" t="s">
        <v>2556</v>
      </c>
      <c r="Z1788" s="16" t="s">
        <v>27</v>
      </c>
    </row>
    <row r="1789" spans="1:26" x14ac:dyDescent="0.3">
      <c r="A1789" s="10" t="s">
        <v>2566</v>
      </c>
      <c r="B1789" s="11">
        <v>45961</v>
      </c>
      <c r="C1789" s="12" t="s">
        <v>383</v>
      </c>
      <c r="D1789" s="12" t="str">
        <f>_xlfn.XLOOKUP(Sales_Transactions!$C1789,Customer!$A$2:$A$701,Customer!$B$2:$B$701,"Missing")</f>
        <v>Udhay Varma</v>
      </c>
      <c r="E1789" s="39" t="str">
        <f>_xlfn.XLOOKUP(Table14[[#This Row],[Customer_ID]],Table10[Customer_ID],Table10[Membership],"Missing Membership")</f>
        <v>Gold</v>
      </c>
      <c r="F1789" s="10" t="s">
        <v>2567</v>
      </c>
      <c r="G1789" s="12" t="str">
        <f>_xlfn.XLOOKUP(Sales_Transactions!$F1789,Products!$A$2:$A$151,Products!$B$2:$B$151,"missing product")</f>
        <v>Amul Frozen Vegetables 2kg</v>
      </c>
      <c r="H1789" s="12" t="str">
        <f>_xlfn.XLOOKUP(Sales_Transactions!$F1789,Table9[Product_ID],Table9[Category],"Missing Catogory")</f>
        <v>Frozen Foods</v>
      </c>
      <c r="I1789" s="12" t="s">
        <v>770</v>
      </c>
      <c r="J1789" s="12" t="str">
        <f>_xlfn.XLOOKUP(Sales_Transactions!$I1789,Store!$A$2:$A$181,Store!$B$2:$B$181,"Missing Store")</f>
        <v>FreshMart Tiruppur Bypass</v>
      </c>
      <c r="K1789" s="12" t="str">
        <f>_xlfn.XLOOKUP(Sales_Transactions!$I1789,Store!$A$2:$A$181,Store!$D$2:$D$181,"East")</f>
        <v>South</v>
      </c>
      <c r="L1789" s="12" t="s">
        <v>567</v>
      </c>
      <c r="M1789" s="12" t="s">
        <v>6172</v>
      </c>
      <c r="N1789" s="12" t="str">
        <f>_xlfn.XLOOKUP(Sales_Transactions!$L1789,Table12[Employee_ID],Table12[Department],"Missing Department")</f>
        <v>Sales</v>
      </c>
      <c r="O1789" s="12">
        <v>5</v>
      </c>
      <c r="P1789" s="13">
        <v>445.26</v>
      </c>
      <c r="Q1789" s="12">
        <v>15</v>
      </c>
      <c r="R1789" s="13">
        <v>333.94</v>
      </c>
      <c r="S1789" s="13">
        <v>1892.36</v>
      </c>
      <c r="T1789" s="13">
        <v>1872.4</v>
      </c>
      <c r="U1789" s="13">
        <v>19.96</v>
      </c>
      <c r="V1789" s="12" t="s">
        <v>80</v>
      </c>
      <c r="W1789" s="12" t="s">
        <v>24</v>
      </c>
      <c r="X1789" s="12" t="s">
        <v>25</v>
      </c>
      <c r="Y1789" s="12" t="s">
        <v>2568</v>
      </c>
      <c r="Z1789" s="12" t="s">
        <v>49</v>
      </c>
    </row>
    <row r="1790" spans="1:26" x14ac:dyDescent="0.3">
      <c r="A1790" s="14" t="s">
        <v>2569</v>
      </c>
      <c r="B1790" s="15">
        <v>45806</v>
      </c>
      <c r="C1790" s="16" t="s">
        <v>2570</v>
      </c>
      <c r="D1790" s="16" t="str">
        <f>_xlfn.XLOOKUP(Sales_Transactions!$C1790,Customer!$A$2:$A$701,Customer!$B$2:$B$701,"Missing")</f>
        <v>Chandran Krishnan</v>
      </c>
      <c r="E1790" s="38" t="str">
        <f>_xlfn.XLOOKUP(Table14[[#This Row],[Customer_ID]],Table10[Customer_ID],Table10[Membership],"Missing Membership")</f>
        <v>Bronze</v>
      </c>
      <c r="F1790" s="14" t="s">
        <v>107</v>
      </c>
      <c r="G1790" s="16" t="str">
        <f>_xlfn.XLOOKUP(Sales_Transactions!$F1790,Products!$A$2:$A$151,Products!$B$2:$B$151,"missing product")</f>
        <v>Milky Mist Milk 2kg</v>
      </c>
      <c r="H1790" s="16" t="str">
        <f>_xlfn.XLOOKUP(Sales_Transactions!$F1790,Table9[Product_ID],Table9[Category],"Missing Catogory")</f>
        <v>Dairy</v>
      </c>
      <c r="I1790" s="16" t="s">
        <v>350</v>
      </c>
      <c r="J1790" s="16" t="str">
        <f>_xlfn.XLOOKUP(Sales_Transactions!$I1790,Store!$A$2:$A$181,Store!$B$2:$B$181,"Missing Store")</f>
        <v>FreshMart Tiruppur Square</v>
      </c>
      <c r="K1790" s="16" t="str">
        <f>_xlfn.XLOOKUP(Sales_Transactions!$I1790,Store!$A$2:$A$181,Store!$D$2:$D$181,"East")</f>
        <v>South</v>
      </c>
      <c r="L1790" s="16" t="s">
        <v>1258</v>
      </c>
      <c r="M1790" s="16" t="s">
        <v>6369</v>
      </c>
      <c r="N1790" s="16" t="str">
        <f>_xlfn.XLOOKUP(Sales_Transactions!$L1790,Table12[Employee_ID],Table12[Department],"Missing Department")</f>
        <v>Billing</v>
      </c>
      <c r="O1790" s="16">
        <v>2</v>
      </c>
      <c r="P1790" s="17">
        <v>59.92</v>
      </c>
      <c r="Q1790" s="16">
        <v>0</v>
      </c>
      <c r="R1790" s="17">
        <v>0</v>
      </c>
      <c r="S1790" s="17">
        <v>119.84</v>
      </c>
      <c r="T1790" s="17">
        <v>96.3</v>
      </c>
      <c r="U1790" s="17">
        <v>23.54</v>
      </c>
      <c r="V1790" s="16" t="s">
        <v>80</v>
      </c>
      <c r="W1790" s="16" t="s">
        <v>24</v>
      </c>
      <c r="X1790" s="16" t="s">
        <v>25</v>
      </c>
      <c r="Y1790" s="16" t="s">
        <v>783</v>
      </c>
      <c r="Z1790" s="16" t="s">
        <v>49</v>
      </c>
    </row>
    <row r="1791" spans="1:26" x14ac:dyDescent="0.3">
      <c r="A1791" s="10" t="s">
        <v>2573</v>
      </c>
      <c r="B1791" s="11">
        <v>46009</v>
      </c>
      <c r="C1791" s="12" t="s">
        <v>2574</v>
      </c>
      <c r="D1791" s="12" t="str">
        <f>_xlfn.XLOOKUP(Sales_Transactions!$C1791,Customer!$A$2:$A$701,Customer!$B$2:$B$701,"Missing")</f>
        <v>Mala Pillai</v>
      </c>
      <c r="E1791" s="39" t="str">
        <f>_xlfn.XLOOKUP(Table14[[#This Row],[Customer_ID]],Table10[Customer_ID],Table10[Membership],"Missing Membership")</f>
        <v>Bronze</v>
      </c>
      <c r="F1791" s="10" t="s">
        <v>405</v>
      </c>
      <c r="G1791" s="12" t="str">
        <f>_xlfn.XLOOKUP(Sales_Transactions!$F1791,Products!$A$2:$A$151,Products!$B$2:$B$151,"missing product")</f>
        <v>Britannia Buns Pack</v>
      </c>
      <c r="H1791" s="12" t="str">
        <f>_xlfn.XLOOKUP(Sales_Transactions!$F1791,Table9[Product_ID],Table9[Category],"Missing Catogory")</f>
        <v>Bakery</v>
      </c>
      <c r="I1791" s="12" t="s">
        <v>31</v>
      </c>
      <c r="J1791" s="12" t="str">
        <f>_xlfn.XLOOKUP(Sales_Transactions!$I1791,Store!$A$2:$A$181,Store!$B$2:$B$181,"Missing Store")</f>
        <v>FreshMart Salem Bypass</v>
      </c>
      <c r="K1791" s="12" t="str">
        <f>_xlfn.XLOOKUP(Sales_Transactions!$I1791,Store!$A$2:$A$181,Store!$D$2:$D$181,"East")</f>
        <v>South</v>
      </c>
      <c r="L1791" s="12" t="s">
        <v>32</v>
      </c>
      <c r="M1791" s="12" t="s">
        <v>6219</v>
      </c>
      <c r="N1791" s="12" t="str">
        <f>_xlfn.XLOOKUP(Sales_Transactions!$L1791,Table12[Employee_ID],Table12[Department],"Missing Department")</f>
        <v>Store Manager</v>
      </c>
      <c r="O1791" s="12">
        <v>2</v>
      </c>
      <c r="P1791" s="13">
        <v>440.5</v>
      </c>
      <c r="Q1791" s="12">
        <v>20</v>
      </c>
      <c r="R1791" s="13">
        <v>176.2</v>
      </c>
      <c r="S1791" s="13">
        <v>704.8</v>
      </c>
      <c r="T1791" s="13">
        <v>508.1</v>
      </c>
      <c r="U1791" s="13">
        <v>196.7</v>
      </c>
      <c r="V1791" s="12" t="s">
        <v>80</v>
      </c>
      <c r="W1791" s="12" t="s">
        <v>24</v>
      </c>
      <c r="X1791" s="12" t="s">
        <v>25</v>
      </c>
      <c r="Y1791" s="12" t="s">
        <v>471</v>
      </c>
      <c r="Z1791" s="12" t="s">
        <v>49</v>
      </c>
    </row>
    <row r="1792" spans="1:26" x14ac:dyDescent="0.3">
      <c r="A1792" s="14" t="s">
        <v>2577</v>
      </c>
      <c r="B1792" s="15">
        <v>46070</v>
      </c>
      <c r="C1792" s="16" t="s">
        <v>2578</v>
      </c>
      <c r="D1792" s="16" t="str">
        <f>_xlfn.XLOOKUP(Sales_Transactions!$C1792,Customer!$A$2:$A$701,Customer!$B$2:$B$701,"Missing")</f>
        <v>Rajesh Varma</v>
      </c>
      <c r="E1792" s="38" t="str">
        <f>_xlfn.XLOOKUP(Table14[[#This Row],[Customer_ID]],Table10[Customer_ID],Table10[Membership],"Missing Membership")</f>
        <v>Gold</v>
      </c>
      <c r="F1792" s="14" t="s">
        <v>164</v>
      </c>
      <c r="G1792" s="16" t="str">
        <f>_xlfn.XLOOKUP(Sales_Transactions!$F1792,Products!$A$2:$A$151,Products!$B$2:$B$151,"missing product")</f>
        <v>Local Farm Fresh Vegetables Combo</v>
      </c>
      <c r="H1792" s="16" t="str">
        <f>_xlfn.XLOOKUP(Sales_Transactions!$F1792,Table9[Product_ID],Table9[Category],"Missing Catogory")</f>
        <v>Vegetables</v>
      </c>
      <c r="I1792" s="16" t="s">
        <v>192</v>
      </c>
      <c r="J1792" s="16" t="str">
        <f>_xlfn.XLOOKUP(Sales_Transactions!$I1792,Store!$A$2:$A$181,Store!$B$2:$B$181,"Missing Store")</f>
        <v>FreshMart Erode Heights</v>
      </c>
      <c r="K1792" s="16" t="str">
        <f>_xlfn.XLOOKUP(Sales_Transactions!$I1792,Store!$A$2:$A$181,Store!$D$2:$D$181,"East")</f>
        <v>South</v>
      </c>
      <c r="L1792" s="16" t="s">
        <v>227</v>
      </c>
      <c r="M1792" s="16" t="s">
        <v>6353</v>
      </c>
      <c r="N1792" s="16" t="str">
        <f>_xlfn.XLOOKUP(Sales_Transactions!$L1792,Table12[Employee_ID],Table12[Department],"Missing Department")</f>
        <v>Inventory</v>
      </c>
      <c r="O1792" s="16">
        <v>5</v>
      </c>
      <c r="P1792" s="17">
        <v>213.78</v>
      </c>
      <c r="Q1792" s="16">
        <v>0</v>
      </c>
      <c r="R1792" s="17">
        <v>0</v>
      </c>
      <c r="S1792" s="17">
        <v>1068.9000000000001</v>
      </c>
      <c r="T1792" s="17">
        <v>767.1</v>
      </c>
      <c r="U1792" s="17">
        <v>301.8</v>
      </c>
      <c r="V1792" s="16" t="s">
        <v>80</v>
      </c>
      <c r="W1792" s="16" t="s">
        <v>24</v>
      </c>
      <c r="X1792" s="16" t="s">
        <v>25</v>
      </c>
      <c r="Y1792" s="16" t="s">
        <v>2579</v>
      </c>
      <c r="Z1792" s="16" t="s">
        <v>49</v>
      </c>
    </row>
    <row r="1793" spans="1:26" x14ac:dyDescent="0.3">
      <c r="A1793" s="10" t="s">
        <v>2581</v>
      </c>
      <c r="B1793" s="11">
        <v>45963</v>
      </c>
      <c r="C1793" s="12" t="s">
        <v>684</v>
      </c>
      <c r="D1793" s="12" t="str">
        <f>_xlfn.XLOOKUP(Sales_Transactions!$C1793,Customer!$A$2:$A$701,Customer!$B$2:$B$701,"Missing")</f>
        <v>Padma Varma</v>
      </c>
      <c r="E1793" s="39" t="str">
        <f>_xlfn.XLOOKUP(Table14[[#This Row],[Customer_ID]],Table10[Customer_ID],Table10[Membership],"Missing Membership")</f>
        <v>Bronze</v>
      </c>
      <c r="F1793" s="10" t="s">
        <v>176</v>
      </c>
      <c r="G1793" s="12" t="str">
        <f>_xlfn.XLOOKUP(Sales_Transactions!$F1793,Products!$A$2:$A$151,Products!$B$2:$B$151,"missing product")</f>
        <v>Organic Fresh Fresh Vegetables Pack</v>
      </c>
      <c r="H1793" s="12" t="str">
        <f>_xlfn.XLOOKUP(Sales_Transactions!$F1793,Table9[Product_ID],Table9[Category],"Missing Catogory")</f>
        <v>Vegetables</v>
      </c>
      <c r="I1793" s="12" t="s">
        <v>350</v>
      </c>
      <c r="J1793" s="12" t="str">
        <f>_xlfn.XLOOKUP(Sales_Transactions!$I1793,Store!$A$2:$A$181,Store!$B$2:$B$181,"Missing Store")</f>
        <v>FreshMart Tiruppur Square</v>
      </c>
      <c r="K1793" s="12" t="str">
        <f>_xlfn.XLOOKUP(Sales_Transactions!$I1793,Store!$A$2:$A$181,Store!$D$2:$D$181,"East")</f>
        <v>South</v>
      </c>
      <c r="L1793" s="12" t="s">
        <v>1258</v>
      </c>
      <c r="M1793" s="12" t="s">
        <v>6369</v>
      </c>
      <c r="N1793" s="12" t="str">
        <f>_xlfn.XLOOKUP(Sales_Transactions!$L1793,Table12[Employee_ID],Table12[Department],"Missing Department")</f>
        <v>Billing</v>
      </c>
      <c r="O1793" s="12">
        <v>5</v>
      </c>
      <c r="P1793" s="13">
        <v>394.37</v>
      </c>
      <c r="Q1793" s="12">
        <v>15</v>
      </c>
      <c r="R1793" s="13">
        <v>295.77999999999997</v>
      </c>
      <c r="S1793" s="13">
        <v>1927.48</v>
      </c>
      <c r="T1793" s="13">
        <v>1517.05</v>
      </c>
      <c r="U1793" s="13">
        <v>410.43</v>
      </c>
      <c r="V1793" s="12" t="s">
        <v>80</v>
      </c>
      <c r="W1793" s="12" t="s">
        <v>24</v>
      </c>
      <c r="X1793" s="12" t="s">
        <v>33</v>
      </c>
      <c r="Y1793" s="12" t="s">
        <v>1445</v>
      </c>
      <c r="Z1793" s="12" t="s">
        <v>27</v>
      </c>
    </row>
    <row r="1794" spans="1:26" x14ac:dyDescent="0.3">
      <c r="A1794" s="14" t="s">
        <v>2595</v>
      </c>
      <c r="B1794" s="15">
        <v>45841</v>
      </c>
      <c r="C1794" s="16" t="s">
        <v>2596</v>
      </c>
      <c r="D1794" s="16" t="str">
        <f>_xlfn.XLOOKUP(Sales_Transactions!$C1794,Customer!$A$2:$A$701,Customer!$B$2:$B$701,"Missing")</f>
        <v>Gopal Pandian</v>
      </c>
      <c r="E1794" s="38" t="str">
        <f>_xlfn.XLOOKUP(Table14[[#This Row],[Customer_ID]],Table10[Customer_ID],Table10[Membership],"Missing Membership")</f>
        <v>Gold</v>
      </c>
      <c r="F1794" s="14" t="s">
        <v>646</v>
      </c>
      <c r="G1794" s="16" t="str">
        <f>_xlfn.XLOOKUP(Sales_Transactions!$F1794,Products!$A$2:$A$151,Products!$B$2:$B$151,"missing product")</f>
        <v>Aachi Whole Spices 200g v2</v>
      </c>
      <c r="H1794" s="16" t="str">
        <f>_xlfn.XLOOKUP(Sales_Transactions!$F1794,Table9[Product_ID],Table9[Category],"Missing Catogory")</f>
        <v>Masala</v>
      </c>
      <c r="I1794" s="16" t="s">
        <v>1889</v>
      </c>
      <c r="J1794" s="16" t="str">
        <f>_xlfn.XLOOKUP(Sales_Transactions!$I1794,Store!$A$2:$A$181,Store!$B$2:$B$181,"Missing Store")</f>
        <v>FreshMart Jaipur Hub</v>
      </c>
      <c r="K1794" s="16" t="str">
        <f>_xlfn.XLOOKUP(Sales_Transactions!$I1794,Store!$A$2:$A$181,Store!$D$2:$D$181,"East")</f>
        <v>North</v>
      </c>
      <c r="L1794" s="16" t="s">
        <v>2597</v>
      </c>
      <c r="M1794" s="16" t="s">
        <v>5586</v>
      </c>
      <c r="N1794" s="16" t="str">
        <f>_xlfn.XLOOKUP(Sales_Transactions!$L1794,Table12[Employee_ID],Table12[Department],"Missing Department")</f>
        <v>Sales</v>
      </c>
      <c r="O1794" s="16">
        <v>4</v>
      </c>
      <c r="P1794" s="17">
        <v>136.15</v>
      </c>
      <c r="Q1794" s="16">
        <v>0</v>
      </c>
      <c r="R1794" s="17">
        <v>0</v>
      </c>
      <c r="S1794" s="17">
        <v>544.6</v>
      </c>
      <c r="T1794" s="17">
        <v>364.72</v>
      </c>
      <c r="U1794" s="17">
        <v>179.88</v>
      </c>
      <c r="V1794" s="16" t="s">
        <v>80</v>
      </c>
      <c r="W1794" s="16" t="s">
        <v>24</v>
      </c>
      <c r="X1794" s="16" t="s">
        <v>25</v>
      </c>
      <c r="Y1794" s="16" t="s">
        <v>924</v>
      </c>
      <c r="Z1794" s="16" t="s">
        <v>49</v>
      </c>
    </row>
    <row r="1795" spans="1:26" x14ac:dyDescent="0.3">
      <c r="A1795" s="10" t="s">
        <v>2598</v>
      </c>
      <c r="B1795" s="11">
        <v>46101</v>
      </c>
      <c r="C1795" s="12" t="s">
        <v>289</v>
      </c>
      <c r="D1795" s="12" t="str">
        <f>_xlfn.XLOOKUP(Sales_Transactions!$C1795,Customer!$A$2:$A$701,Customer!$B$2:$B$701,"Missing")</f>
        <v>Dhanush Mudaliar</v>
      </c>
      <c r="E1795" s="39" t="str">
        <f>_xlfn.XLOOKUP(Table14[[#This Row],[Customer_ID]],Table10[Customer_ID],Table10[Membership],"Missing Membership")</f>
        <v>Gold</v>
      </c>
      <c r="F1795" s="10" t="s">
        <v>1149</v>
      </c>
      <c r="G1795" s="12" t="str">
        <f>_xlfn.XLOOKUP(Sales_Transactions!$F1795,Products!$A$2:$A$151,Products!$B$2:$B$151,"missing product")</f>
        <v>Patanjali Shampoo 1kg</v>
      </c>
      <c r="H1795" s="12" t="str">
        <f>_xlfn.XLOOKUP(Sales_Transactions!$F1795,Table9[Product_ID],Table9[Category],"Missing Catogory")</f>
        <v>Personal Care</v>
      </c>
      <c r="I1795" s="12" t="s">
        <v>1899</v>
      </c>
      <c r="J1795" s="12" t="str">
        <f>_xlfn.XLOOKUP(Sales_Transactions!$I1795,Store!$A$2:$A$181,Store!$B$2:$B$181,"Missing Store")</f>
        <v>FreshMart Kolkata Hub</v>
      </c>
      <c r="K1795" s="12" t="str">
        <f>_xlfn.XLOOKUP(Sales_Transactions!$I1795,Store!$A$2:$A$181,Store!$D$2:$D$181,"East")</f>
        <v>East</v>
      </c>
      <c r="L1795" s="12" t="s">
        <v>2599</v>
      </c>
      <c r="M1795" s="12" t="s">
        <v>6192</v>
      </c>
      <c r="N1795" s="12" t="str">
        <f>_xlfn.XLOOKUP(Sales_Transactions!$L1795,Table12[Employee_ID],Table12[Department],"Missing Department")</f>
        <v>Store Manager</v>
      </c>
      <c r="O1795" s="12">
        <v>8</v>
      </c>
      <c r="P1795" s="13">
        <v>484.89</v>
      </c>
      <c r="Q1795" s="12">
        <v>0</v>
      </c>
      <c r="R1795" s="13">
        <v>0</v>
      </c>
      <c r="S1795" s="13">
        <v>3879.12</v>
      </c>
      <c r="T1795" s="13">
        <v>2694.4</v>
      </c>
      <c r="U1795" s="13">
        <v>1184.72</v>
      </c>
      <c r="V1795" s="12" t="s">
        <v>80</v>
      </c>
      <c r="W1795" s="12" t="s">
        <v>24</v>
      </c>
      <c r="X1795" s="12" t="s">
        <v>25</v>
      </c>
      <c r="Y1795" s="12" t="s">
        <v>2126</v>
      </c>
      <c r="Z1795" s="12" t="s">
        <v>49</v>
      </c>
    </row>
    <row r="1796" spans="1:26" x14ac:dyDescent="0.3">
      <c r="A1796" s="14" t="s">
        <v>2606</v>
      </c>
      <c r="B1796" s="15">
        <v>45943</v>
      </c>
      <c r="C1796" s="16" t="s">
        <v>2352</v>
      </c>
      <c r="D1796" s="16" t="str">
        <f>_xlfn.XLOOKUP(Sales_Transactions!$C1796,Customer!$A$2:$A$701,Customer!$B$2:$B$701,"Missing")</f>
        <v>Kannan Gupta</v>
      </c>
      <c r="E1796" s="38" t="str">
        <f>_xlfn.XLOOKUP(Table14[[#This Row],[Customer_ID]],Table10[Customer_ID],Table10[Membership],"Missing Membership")</f>
        <v>Silver</v>
      </c>
      <c r="F1796" s="14" t="s">
        <v>371</v>
      </c>
      <c r="G1796" s="16" t="str">
        <f>_xlfn.XLOOKUP(Sales_Transactions!$F1796,Products!$A$2:$A$151,Products!$B$2:$B$151,"missing product")</f>
        <v>Tata Tea Soft Drinks 500g</v>
      </c>
      <c r="H1796" s="16" t="str">
        <f>_xlfn.XLOOKUP(Sales_Transactions!$F1796,Table9[Product_ID],Table9[Category],"Missing Catogory")</f>
        <v>Beverages</v>
      </c>
      <c r="I1796" s="16" t="s">
        <v>2607</v>
      </c>
      <c r="J1796" s="16" t="str">
        <f>_xlfn.XLOOKUP(Sales_Transactions!$I1796,Store!$A$2:$A$181,Store!$B$2:$B$181,"Missing Store")</f>
        <v>FreshMart Pune Complex</v>
      </c>
      <c r="K1796" s="16" t="str">
        <f>_xlfn.XLOOKUP(Sales_Transactions!$I1796,Store!$A$2:$A$181,Store!$D$2:$D$181,"East")</f>
        <v>West</v>
      </c>
      <c r="L1796" s="16" t="s">
        <v>2608</v>
      </c>
      <c r="M1796" s="16" t="s">
        <v>5750</v>
      </c>
      <c r="N1796" s="16" t="str">
        <f>_xlfn.XLOOKUP(Sales_Transactions!$L1796,Table12[Employee_ID],Table12[Department],"Missing Department")</f>
        <v>Sales</v>
      </c>
      <c r="O1796" s="16">
        <v>1</v>
      </c>
      <c r="P1796" s="17">
        <v>380.12</v>
      </c>
      <c r="Q1796" s="16">
        <v>5</v>
      </c>
      <c r="R1796" s="17">
        <v>19.010000000000002</v>
      </c>
      <c r="S1796" s="17">
        <v>361.11</v>
      </c>
      <c r="T1796" s="17">
        <v>309.98</v>
      </c>
      <c r="U1796" s="17">
        <v>51.13</v>
      </c>
      <c r="V1796" s="16" t="s">
        <v>80</v>
      </c>
      <c r="W1796" s="16" t="s">
        <v>24</v>
      </c>
      <c r="X1796" s="16" t="s">
        <v>25</v>
      </c>
      <c r="Y1796" s="16" t="s">
        <v>441</v>
      </c>
      <c r="Z1796" s="16" t="s">
        <v>49</v>
      </c>
    </row>
    <row r="1797" spans="1:26" x14ac:dyDescent="0.3">
      <c r="A1797" s="10" t="s">
        <v>2613</v>
      </c>
      <c r="B1797" s="11">
        <v>45781</v>
      </c>
      <c r="C1797" s="12" t="s">
        <v>2614</v>
      </c>
      <c r="D1797" s="12" t="str">
        <f>_xlfn.XLOOKUP(Sales_Transactions!$C1797,Customer!$A$2:$A$701,Customer!$B$2:$B$701,"Missing")</f>
        <v>Venkat Raj</v>
      </c>
      <c r="E1797" s="39" t="str">
        <f>_xlfn.XLOOKUP(Table14[[#This Row],[Customer_ID]],Table10[Customer_ID],Table10[Membership],"Missing Membership")</f>
        <v>Silver</v>
      </c>
      <c r="F1797" s="10" t="s">
        <v>904</v>
      </c>
      <c r="G1797" s="12" t="str">
        <f>_xlfn.XLOOKUP(Sales_Transactions!$F1797,Products!$A$2:$A$151,Products!$B$2:$B$151,"missing product")</f>
        <v>Nestle Curd 1kg</v>
      </c>
      <c r="H1797" s="12" t="str">
        <f>_xlfn.XLOOKUP(Sales_Transactions!$F1797,Table9[Product_ID],Table9[Category],"Missing Catogory")</f>
        <v>Dairy</v>
      </c>
      <c r="I1797" s="12" t="s">
        <v>1371</v>
      </c>
      <c r="J1797" s="12" t="str">
        <f>_xlfn.XLOOKUP(Sales_Transactions!$I1797,Store!$A$2:$A$181,Store!$B$2:$B$181,"Missing Store")</f>
        <v>FreshMart Hyderabad Colony</v>
      </c>
      <c r="K1797" s="12" t="str">
        <f>_xlfn.XLOOKUP(Sales_Transactions!$I1797,Store!$A$2:$A$181,Store!$D$2:$D$181,"East")</f>
        <v>South</v>
      </c>
      <c r="L1797" s="12" t="s">
        <v>1372</v>
      </c>
      <c r="M1797" s="12" t="s">
        <v>6354</v>
      </c>
      <c r="N1797" s="12" t="str">
        <f>_xlfn.XLOOKUP(Sales_Transactions!$L1797,Table12[Employee_ID],Table12[Department],"Missing Department")</f>
        <v>Sales</v>
      </c>
      <c r="O1797" s="12">
        <v>3</v>
      </c>
      <c r="P1797" s="13">
        <v>464.41</v>
      </c>
      <c r="Q1797" s="12">
        <v>0</v>
      </c>
      <c r="R1797" s="13">
        <v>0</v>
      </c>
      <c r="S1797" s="13">
        <v>1602.21</v>
      </c>
      <c r="T1797" s="13">
        <v>1193.07</v>
      </c>
      <c r="U1797" s="13">
        <v>409.14</v>
      </c>
      <c r="V1797" s="12" t="s">
        <v>80</v>
      </c>
      <c r="W1797" s="12" t="s">
        <v>24</v>
      </c>
      <c r="X1797" s="12" t="s">
        <v>25</v>
      </c>
      <c r="Y1797" s="12" t="s">
        <v>2615</v>
      </c>
      <c r="Z1797" s="12" t="s">
        <v>27</v>
      </c>
    </row>
    <row r="1798" spans="1:26" x14ac:dyDescent="0.3">
      <c r="A1798" s="14" t="s">
        <v>2633</v>
      </c>
      <c r="B1798" s="15">
        <v>45845</v>
      </c>
      <c r="C1798" s="16" t="s">
        <v>931</v>
      </c>
      <c r="D1798" s="16" t="str">
        <f>_xlfn.XLOOKUP(Sales_Transactions!$C1798,Customer!$A$2:$A$701,Customer!$B$2:$B$701,"Missing")</f>
        <v>Hemalatha Balan</v>
      </c>
      <c r="E1798" s="38" t="str">
        <f>_xlfn.XLOOKUP(Table14[[#This Row],[Customer_ID]],Table10[Customer_ID],Table10[Membership],"Missing Membership")</f>
        <v>Gold</v>
      </c>
      <c r="F1798" s="14" t="s">
        <v>548</v>
      </c>
      <c r="G1798" s="16" t="str">
        <f>_xlfn.XLOOKUP(Sales_Transactions!$F1798,Products!$A$2:$A$151,Products!$B$2:$B$151,"missing product")</f>
        <v>Local Farm Fresh Fruits Combo</v>
      </c>
      <c r="H1798" s="16" t="str">
        <f>_xlfn.XLOOKUP(Sales_Transactions!$F1798,Table9[Product_ID],Table9[Category],"Missing Catogory")</f>
        <v>Fruits</v>
      </c>
      <c r="I1798" s="16" t="s">
        <v>633</v>
      </c>
      <c r="J1798" s="16" t="str">
        <f>_xlfn.XLOOKUP(Sales_Transactions!$I1798,Store!$A$2:$A$181,Store!$B$2:$B$181,"Missing Store")</f>
        <v>FreshMart Kochi Colony</v>
      </c>
      <c r="K1798" s="16" t="str">
        <f>_xlfn.XLOOKUP(Sales_Transactions!$I1798,Store!$A$2:$A$181,Store!$D$2:$D$181,"East")</f>
        <v>South</v>
      </c>
      <c r="L1798" s="16" t="s">
        <v>1855</v>
      </c>
      <c r="M1798" s="16" t="s">
        <v>6125</v>
      </c>
      <c r="N1798" s="16" t="str">
        <f>_xlfn.XLOOKUP(Sales_Transactions!$L1798,Table12[Employee_ID],Table12[Department],"Missing Department")</f>
        <v>Sales</v>
      </c>
      <c r="O1798" s="16">
        <v>6</v>
      </c>
      <c r="P1798" s="17">
        <v>245.61</v>
      </c>
      <c r="Q1798" s="16">
        <v>20</v>
      </c>
      <c r="R1798" s="17">
        <v>294.73</v>
      </c>
      <c r="S1798" s="17">
        <v>1178.93</v>
      </c>
      <c r="T1798" s="17">
        <v>1093.02</v>
      </c>
      <c r="U1798" s="17">
        <v>85.91</v>
      </c>
      <c r="V1798" s="16" t="s">
        <v>80</v>
      </c>
      <c r="W1798" s="16" t="s">
        <v>24</v>
      </c>
      <c r="X1798" s="16" t="s">
        <v>25</v>
      </c>
      <c r="Y1798" s="16" t="s">
        <v>2634</v>
      </c>
      <c r="Z1798" s="16" t="s">
        <v>49</v>
      </c>
    </row>
    <row r="1799" spans="1:26" x14ac:dyDescent="0.3">
      <c r="A1799" s="10" t="s">
        <v>2636</v>
      </c>
      <c r="B1799" s="11">
        <v>45854</v>
      </c>
      <c r="C1799" s="12" t="s">
        <v>2637</v>
      </c>
      <c r="D1799" s="12" t="str">
        <f>_xlfn.XLOOKUP(Sales_Transactions!$C1799,Customer!$A$2:$A$701,Customer!$B$2:$B$701,"Missing")</f>
        <v>Charulatha Naidu</v>
      </c>
      <c r="E1799" s="39" t="str">
        <f>_xlfn.XLOOKUP(Table14[[#This Row],[Customer_ID]],Table10[Customer_ID],Table10[Membership],"Missing Membership")</f>
        <v>Silver</v>
      </c>
      <c r="F1799" s="10" t="s">
        <v>1987</v>
      </c>
      <c r="G1799" s="12" t="str">
        <f>_xlfn.XLOOKUP(Sales_Transactions!$F1799,Products!$A$2:$A$151,Products!$B$2:$B$151,"missing product")</f>
        <v>Vim Toilet Cleaner 2kg</v>
      </c>
      <c r="H1799" s="12" t="str">
        <f>_xlfn.XLOOKUP(Sales_Transactions!$F1799,Table9[Product_ID],Table9[Category],"Missing Catogory")</f>
        <v>Cleaning</v>
      </c>
      <c r="I1799" s="12" t="s">
        <v>2638</v>
      </c>
      <c r="J1799" s="12" t="str">
        <f>_xlfn.XLOOKUP(Sales_Transactions!$I1799,Store!$A$2:$A$181,Store!$B$2:$B$181,"Missing Store")</f>
        <v>FreshMart Chandigarh Market</v>
      </c>
      <c r="K1799" s="12" t="str">
        <f>_xlfn.XLOOKUP(Sales_Transactions!$I1799,Store!$A$2:$A$181,Store!$D$2:$D$181,"East")</f>
        <v>North</v>
      </c>
      <c r="L1799" s="12" t="s">
        <v>2639</v>
      </c>
      <c r="M1799" s="12" t="s">
        <v>5337</v>
      </c>
      <c r="N1799" s="12" t="str">
        <f>_xlfn.XLOOKUP(Sales_Transactions!$L1799,Table12[Employee_ID],Table12[Department],"Missing Department")</f>
        <v>Sales</v>
      </c>
      <c r="O1799" s="12">
        <v>3</v>
      </c>
      <c r="P1799" s="13">
        <v>352.51</v>
      </c>
      <c r="Q1799" s="12">
        <v>10</v>
      </c>
      <c r="R1799" s="13">
        <v>105.75</v>
      </c>
      <c r="S1799" s="13">
        <v>951.78</v>
      </c>
      <c r="T1799" s="13">
        <v>780.18</v>
      </c>
      <c r="U1799" s="13">
        <v>171.6</v>
      </c>
      <c r="V1799" s="12" t="s">
        <v>80</v>
      </c>
      <c r="W1799" s="12" t="s">
        <v>24</v>
      </c>
      <c r="X1799" s="12" t="s">
        <v>25</v>
      </c>
      <c r="Y1799" s="12" t="s">
        <v>568</v>
      </c>
      <c r="Z1799" s="12" t="s">
        <v>49</v>
      </c>
    </row>
    <row r="1800" spans="1:26" x14ac:dyDescent="0.3">
      <c r="A1800" s="14" t="s">
        <v>2648</v>
      </c>
      <c r="B1800" s="15">
        <v>45932</v>
      </c>
      <c r="C1800" s="16" t="s">
        <v>2245</v>
      </c>
      <c r="D1800" s="16" t="str">
        <f>_xlfn.XLOOKUP(Sales_Transactions!$C1800,Customer!$A$2:$A$701,Customer!$B$2:$B$701,"Missing")</f>
        <v>Udhay Mudaliar</v>
      </c>
      <c r="E1800" s="38" t="str">
        <f>_xlfn.XLOOKUP(Table14[[#This Row],[Customer_ID]],Table10[Customer_ID],Table10[Membership],"Missing Membership")</f>
        <v>Silver</v>
      </c>
      <c r="F1800" s="14" t="s">
        <v>405</v>
      </c>
      <c r="G1800" s="16" t="str">
        <f>_xlfn.XLOOKUP(Sales_Transactions!$F1800,Products!$A$2:$A$151,Products!$B$2:$B$151,"missing product")</f>
        <v>Britannia Buns Pack</v>
      </c>
      <c r="H1800" s="16" t="str">
        <f>_xlfn.XLOOKUP(Sales_Transactions!$F1800,Table9[Product_ID],Table9[Category],"Missing Catogory")</f>
        <v>Bakery</v>
      </c>
      <c r="I1800" s="16" t="s">
        <v>770</v>
      </c>
      <c r="J1800" s="16" t="str">
        <f>_xlfn.XLOOKUP(Sales_Transactions!$I1800,Store!$A$2:$A$181,Store!$B$2:$B$181,"Missing Store")</f>
        <v>FreshMart Tiruppur Bypass</v>
      </c>
      <c r="K1800" s="16" t="str">
        <f>_xlfn.XLOOKUP(Sales_Transactions!$I1800,Store!$A$2:$A$181,Store!$D$2:$D$181,"East")</f>
        <v>South</v>
      </c>
      <c r="L1800" s="16" t="s">
        <v>771</v>
      </c>
      <c r="M1800" s="16" t="s">
        <v>6271</v>
      </c>
      <c r="N1800" s="16" t="str">
        <f>_xlfn.XLOOKUP(Sales_Transactions!$L1800,Table12[Employee_ID],Table12[Department],"Missing Department")</f>
        <v>Inventory</v>
      </c>
      <c r="O1800" s="16">
        <v>1</v>
      </c>
      <c r="P1800" s="17">
        <v>440.5</v>
      </c>
      <c r="Q1800" s="16">
        <v>20</v>
      </c>
      <c r="R1800" s="17">
        <v>88.1</v>
      </c>
      <c r="S1800" s="17">
        <v>352.4</v>
      </c>
      <c r="T1800" s="17">
        <v>254.05</v>
      </c>
      <c r="U1800" s="17">
        <v>98.35</v>
      </c>
      <c r="V1800" s="16" t="s">
        <v>80</v>
      </c>
      <c r="W1800" s="16" t="s">
        <v>24</v>
      </c>
      <c r="X1800" s="16" t="s">
        <v>25</v>
      </c>
      <c r="Y1800" s="16" t="s">
        <v>428</v>
      </c>
      <c r="Z1800" s="16" t="s">
        <v>49</v>
      </c>
    </row>
    <row r="1801" spans="1:26" x14ac:dyDescent="0.3">
      <c r="A1801" s="10" t="s">
        <v>2660</v>
      </c>
      <c r="B1801" s="11">
        <v>45766</v>
      </c>
      <c r="C1801" s="12" t="s">
        <v>1034</v>
      </c>
      <c r="D1801" s="12" t="str">
        <f>_xlfn.XLOOKUP(Sales_Transactions!$C1801,Customer!$A$2:$A$701,Customer!$B$2:$B$701,"Missing")</f>
        <v>Jagan Iyer</v>
      </c>
      <c r="E1801" s="39" t="str">
        <f>_xlfn.XLOOKUP(Table14[[#This Row],[Customer_ID]],Table10[Customer_ID],Table10[Membership],"Missing Membership")</f>
        <v>Bronze</v>
      </c>
      <c r="F1801" s="10" t="s">
        <v>65</v>
      </c>
      <c r="G1801" s="12" t="str">
        <f>_xlfn.XLOOKUP(Sales_Transactions!$F1801,Products!$A$2:$A$151,Products!$B$2:$B$151,"missing product")</f>
        <v>Nescafe Tea Combo</v>
      </c>
      <c r="H1801" s="12" t="str">
        <f>_xlfn.XLOOKUP(Sales_Transactions!$F1801,Table9[Product_ID],Table9[Category],"Missing Catogory")</f>
        <v>Beverages</v>
      </c>
      <c r="I1801" s="12" t="s">
        <v>204</v>
      </c>
      <c r="J1801" s="12" t="str">
        <f>_xlfn.XLOOKUP(Sales_Transactions!$I1801,Store!$A$2:$A$181,Store!$B$2:$B$181,"Missing Store")</f>
        <v>FreshMart Madurai Plaza</v>
      </c>
      <c r="K1801" s="12" t="str">
        <f>_xlfn.XLOOKUP(Sales_Transactions!$I1801,Store!$A$2:$A$181,Store!$D$2:$D$181,"East")</f>
        <v>South</v>
      </c>
      <c r="L1801" s="12" t="s">
        <v>205</v>
      </c>
      <c r="M1801" s="12" t="s">
        <v>6199</v>
      </c>
      <c r="N1801" s="12" t="str">
        <f>_xlfn.XLOOKUP(Sales_Transactions!$L1801,Table12[Employee_ID],Table12[Department],"Missing Department")</f>
        <v>Sales</v>
      </c>
      <c r="O1801" s="12">
        <v>1</v>
      </c>
      <c r="P1801" s="13">
        <v>172.63</v>
      </c>
      <c r="Q1801" s="12">
        <v>15</v>
      </c>
      <c r="R1801" s="13">
        <v>25.89</v>
      </c>
      <c r="S1801" s="13">
        <v>168.75</v>
      </c>
      <c r="T1801" s="13">
        <v>142</v>
      </c>
      <c r="U1801" s="13">
        <v>26.75</v>
      </c>
      <c r="V1801" s="12" t="s">
        <v>80</v>
      </c>
      <c r="W1801" s="12" t="s">
        <v>24</v>
      </c>
      <c r="X1801" s="12" t="s">
        <v>25</v>
      </c>
      <c r="Y1801" s="12" t="s">
        <v>2145</v>
      </c>
      <c r="Z1801" s="12" t="s">
        <v>27</v>
      </c>
    </row>
    <row r="1802" spans="1:26" x14ac:dyDescent="0.3">
      <c r="A1802" s="14" t="s">
        <v>2667</v>
      </c>
      <c r="B1802" s="15">
        <v>46090</v>
      </c>
      <c r="C1802" s="16" t="s">
        <v>2668</v>
      </c>
      <c r="D1802" s="16" t="str">
        <f>_xlfn.XLOOKUP(Sales_Transactions!$C1802,Customer!$A$2:$A$701,Customer!$B$2:$B$701,"Missing")</f>
        <v>Kannan Raj</v>
      </c>
      <c r="E1802" s="38" t="str">
        <f>_xlfn.XLOOKUP(Table14[[#This Row],[Customer_ID]],Table10[Customer_ID],Table10[Membership],"Missing Membership")</f>
        <v>Gold</v>
      </c>
      <c r="F1802" s="14" t="s">
        <v>502</v>
      </c>
      <c r="G1802" s="16" t="str">
        <f>_xlfn.XLOOKUP(Sales_Transactions!$F1802,Products!$A$2:$A$151,Products!$B$2:$B$151,"missing product")</f>
        <v>Coca-Cola Coffee 500g</v>
      </c>
      <c r="H1802" s="16" t="str">
        <f>_xlfn.XLOOKUP(Sales_Transactions!$F1802,Table9[Product_ID],Table9[Category],"Missing Catogory")</f>
        <v>Beverages</v>
      </c>
      <c r="I1802" s="16" t="s">
        <v>1156</v>
      </c>
      <c r="J1802" s="16" t="str">
        <f>_xlfn.XLOOKUP(Sales_Transactions!$I1802,Store!$A$2:$A$181,Store!$B$2:$B$181,"Missing Store")</f>
        <v>FreshMart Madurai Colony</v>
      </c>
      <c r="K1802" s="16" t="str">
        <f>_xlfn.XLOOKUP(Sales_Transactions!$I1802,Store!$A$2:$A$181,Store!$D$2:$D$181,"East")</f>
        <v>South</v>
      </c>
      <c r="L1802" s="16" t="s">
        <v>1157</v>
      </c>
      <c r="M1802" s="16" t="s">
        <v>6358</v>
      </c>
      <c r="N1802" s="16" t="str">
        <f>_xlfn.XLOOKUP(Sales_Transactions!$L1802,Table12[Employee_ID],Table12[Department],"Missing Department")</f>
        <v>Store Manager</v>
      </c>
      <c r="O1802" s="16">
        <v>8</v>
      </c>
      <c r="P1802" s="17">
        <v>547.63</v>
      </c>
      <c r="Q1802" s="16">
        <v>0</v>
      </c>
      <c r="R1802" s="17">
        <v>0</v>
      </c>
      <c r="S1802" s="17">
        <v>4381.04</v>
      </c>
      <c r="T1802" s="17">
        <v>3118.4</v>
      </c>
      <c r="U1802" s="17">
        <v>1262.6400000000001</v>
      </c>
      <c r="V1802" s="16" t="s">
        <v>80</v>
      </c>
      <c r="W1802" s="16" t="s">
        <v>24</v>
      </c>
      <c r="X1802" s="16" t="s">
        <v>25</v>
      </c>
      <c r="Y1802" s="16" t="s">
        <v>2669</v>
      </c>
      <c r="Z1802" s="16" t="s">
        <v>49</v>
      </c>
    </row>
    <row r="1803" spans="1:26" x14ac:dyDescent="0.3">
      <c r="A1803" s="10" t="s">
        <v>2683</v>
      </c>
      <c r="B1803" s="11">
        <v>45781</v>
      </c>
      <c r="C1803" s="12" t="s">
        <v>129</v>
      </c>
      <c r="D1803" s="12" t="str">
        <f>_xlfn.XLOOKUP(Sales_Transactions!$C1803,Customer!$A$2:$A$701,Customer!$B$2:$B$701,"Missing")</f>
        <v>Devi Mudaliar</v>
      </c>
      <c r="E1803" s="39" t="str">
        <f>_xlfn.XLOOKUP(Table14[[#This Row],[Customer_ID]],Table10[Customer_ID],Table10[Membership],"Missing Membership")</f>
        <v>Gold</v>
      </c>
      <c r="F1803" s="10" t="s">
        <v>502</v>
      </c>
      <c r="G1803" s="12" t="str">
        <f>_xlfn.XLOOKUP(Sales_Transactions!$F1803,Products!$A$2:$A$151,Products!$B$2:$B$151,"missing product")</f>
        <v>Coca-Cola Coffee 500g</v>
      </c>
      <c r="H1803" s="12" t="str">
        <f>_xlfn.XLOOKUP(Sales_Transactions!$F1803,Table9[Product_ID],Table9[Category],"Missing Catogory")</f>
        <v>Beverages</v>
      </c>
      <c r="I1803" s="12" t="s">
        <v>303</v>
      </c>
      <c r="J1803" s="12" t="str">
        <f>_xlfn.XLOOKUP(Sales_Transactions!$I1803,Store!$A$2:$A$181,Store!$B$2:$B$181,"Missing Store")</f>
        <v>FreshMart Mysuru Market</v>
      </c>
      <c r="K1803" s="12" t="str">
        <f>_xlfn.XLOOKUP(Sales_Transactions!$I1803,Store!$A$2:$A$181,Store!$D$2:$D$181,"East")</f>
        <v>South</v>
      </c>
      <c r="L1803" s="12" t="s">
        <v>1247</v>
      </c>
      <c r="M1803" s="12" t="s">
        <v>5199</v>
      </c>
      <c r="N1803" s="12" t="str">
        <f>_xlfn.XLOOKUP(Sales_Transactions!$L1803,Table12[Employee_ID],Table12[Department],"Missing Department")</f>
        <v>Sales</v>
      </c>
      <c r="O1803" s="12">
        <v>4</v>
      </c>
      <c r="P1803" s="13">
        <v>521.69000000000005</v>
      </c>
      <c r="Q1803" s="12">
        <v>5</v>
      </c>
      <c r="R1803" s="13">
        <v>104.34</v>
      </c>
      <c r="S1803" s="13">
        <v>2279.7800000000002</v>
      </c>
      <c r="T1803" s="13">
        <v>1559.2</v>
      </c>
      <c r="U1803" s="13">
        <v>720.58</v>
      </c>
      <c r="V1803" s="12" t="s">
        <v>80</v>
      </c>
      <c r="W1803" s="12" t="s">
        <v>24</v>
      </c>
      <c r="X1803" s="12" t="s">
        <v>25</v>
      </c>
      <c r="Y1803" s="12" t="s">
        <v>2684</v>
      </c>
      <c r="Z1803" s="12" t="s">
        <v>27</v>
      </c>
    </row>
    <row r="1804" spans="1:26" x14ac:dyDescent="0.3">
      <c r="A1804" s="14" t="s">
        <v>2686</v>
      </c>
      <c r="B1804" s="15">
        <v>45882</v>
      </c>
      <c r="C1804" s="16" t="s">
        <v>2687</v>
      </c>
      <c r="D1804" s="16" t="str">
        <f>_xlfn.XLOOKUP(Sales_Transactions!$C1804,Customer!$A$2:$A$701,Customer!$B$2:$B$701,"Missing")</f>
        <v>Suresh Sekar</v>
      </c>
      <c r="E1804" s="38" t="str">
        <f>_xlfn.XLOOKUP(Table14[[#This Row],[Customer_ID]],Table10[Customer_ID],Table10[Membership],"Missing Membership")</f>
        <v>Bronze</v>
      </c>
      <c r="F1804" s="14" t="s">
        <v>944</v>
      </c>
      <c r="G1804" s="16" t="str">
        <f>_xlfn.XLOOKUP(Sales_Transactions!$F1804,Products!$A$2:$A$151,Products!$B$2:$B$151,"missing product")</f>
        <v>Cadbury Namkeen Combo</v>
      </c>
      <c r="H1804" s="16" t="str">
        <f>_xlfn.XLOOKUP(Sales_Transactions!$F1804,Table9[Product_ID],Table9[Category],"Missing Catogory")</f>
        <v>Snacks</v>
      </c>
      <c r="I1804" s="16" t="s">
        <v>1469</v>
      </c>
      <c r="J1804" s="16" t="str">
        <f>_xlfn.XLOOKUP(Sales_Transactions!$I1804,Store!$A$2:$A$181,Store!$B$2:$B$181,"Missing Store")</f>
        <v>FreshMart Surat Nagar</v>
      </c>
      <c r="K1804" s="16" t="str">
        <f>_xlfn.XLOOKUP(Sales_Transactions!$I1804,Store!$A$2:$A$181,Store!$D$2:$D$181,"East")</f>
        <v>West</v>
      </c>
      <c r="L1804" s="16" t="s">
        <v>2252</v>
      </c>
      <c r="M1804" s="16" t="s">
        <v>6166</v>
      </c>
      <c r="N1804" s="16" t="str">
        <f>_xlfn.XLOOKUP(Sales_Transactions!$L1804,Table12[Employee_ID],Table12[Department],"Missing Department")</f>
        <v>Billing</v>
      </c>
      <c r="O1804" s="16">
        <v>2</v>
      </c>
      <c r="P1804" s="17">
        <v>333.54</v>
      </c>
      <c r="Q1804" s="16">
        <v>0</v>
      </c>
      <c r="R1804" s="17">
        <v>0</v>
      </c>
      <c r="S1804" s="17">
        <v>667.08</v>
      </c>
      <c r="T1804" s="17">
        <v>476.86</v>
      </c>
      <c r="U1804" s="17">
        <v>190.22</v>
      </c>
      <c r="V1804" s="16" t="s">
        <v>80</v>
      </c>
      <c r="W1804" s="16" t="s">
        <v>24</v>
      </c>
      <c r="X1804" s="16" t="s">
        <v>55</v>
      </c>
      <c r="Y1804" s="16" t="s">
        <v>2455</v>
      </c>
      <c r="Z1804" s="16" t="s">
        <v>49</v>
      </c>
    </row>
    <row r="1805" spans="1:26" x14ac:dyDescent="0.3">
      <c r="A1805" s="10" t="s">
        <v>2688</v>
      </c>
      <c r="B1805" s="11">
        <v>45860</v>
      </c>
      <c r="C1805" s="12" t="s">
        <v>340</v>
      </c>
      <c r="D1805" s="12" t="str">
        <f>_xlfn.XLOOKUP(Sales_Transactions!$C1805,Customer!$A$2:$A$701,Customer!$B$2:$B$701,"Missing")</f>
        <v>Manoj Prabhu</v>
      </c>
      <c r="E1805" s="39" t="str">
        <f>_xlfn.XLOOKUP(Table14[[#This Row],[Customer_ID]],Table10[Customer_ID],Table10[Membership],"Missing Membership")</f>
        <v>Bronze</v>
      </c>
      <c r="F1805" s="10" t="s">
        <v>84</v>
      </c>
      <c r="G1805" s="12" t="str">
        <f>_xlfn.XLOOKUP(Sales_Transactions!$F1805,Products!$A$2:$A$151,Products!$B$2:$B$151,"missing product")</f>
        <v>Eveready Detergent Pack</v>
      </c>
      <c r="H1805" s="12" t="str">
        <f>_xlfn.XLOOKUP(Sales_Transactions!$F1805,Table9[Product_ID],Table9[Category],"Missing Catogory")</f>
        <v>Household</v>
      </c>
      <c r="I1805" s="12" t="s">
        <v>957</v>
      </c>
      <c r="J1805" s="12" t="str">
        <f>_xlfn.XLOOKUP(Sales_Transactions!$I1805,Store!$A$2:$A$181,Store!$B$2:$B$181,"Missing Store")</f>
        <v>FreshMart Ahmedabad Hub</v>
      </c>
      <c r="K1805" s="12" t="str">
        <f>_xlfn.XLOOKUP(Sales_Transactions!$I1805,Store!$A$2:$A$181,Store!$D$2:$D$181,"East")</f>
        <v>South</v>
      </c>
      <c r="L1805" s="12" t="s">
        <v>958</v>
      </c>
      <c r="M1805" s="12" t="s">
        <v>6312</v>
      </c>
      <c r="N1805" s="12" t="str">
        <f>_xlfn.XLOOKUP(Sales_Transactions!$L1805,Table12[Employee_ID],Table12[Department],"Missing Department")</f>
        <v>Cashier</v>
      </c>
      <c r="O1805" s="12">
        <v>4</v>
      </c>
      <c r="P1805" s="13">
        <v>260.93</v>
      </c>
      <c r="Q1805" s="12">
        <v>0</v>
      </c>
      <c r="R1805" s="13">
        <v>0</v>
      </c>
      <c r="S1805" s="13">
        <v>1043.72</v>
      </c>
      <c r="T1805" s="13">
        <v>776.24</v>
      </c>
      <c r="U1805" s="13">
        <v>267.48</v>
      </c>
      <c r="V1805" s="12" t="s">
        <v>80</v>
      </c>
      <c r="W1805" s="12" t="s">
        <v>24</v>
      </c>
      <c r="X1805" s="12" t="s">
        <v>33</v>
      </c>
      <c r="Y1805" s="12" t="s">
        <v>2398</v>
      </c>
      <c r="Z1805" s="12" t="s">
        <v>49</v>
      </c>
    </row>
    <row r="1806" spans="1:26" x14ac:dyDescent="0.3">
      <c r="A1806" s="14" t="s">
        <v>2692</v>
      </c>
      <c r="B1806" s="15">
        <v>45836</v>
      </c>
      <c r="C1806" s="16" t="s">
        <v>1069</v>
      </c>
      <c r="D1806" s="16" t="str">
        <f>_xlfn.XLOOKUP(Sales_Transactions!$C1806,Customer!$A$2:$A$701,Customer!$B$2:$B$701,"Missing")</f>
        <v>Vasanthi Chandran</v>
      </c>
      <c r="E1806" s="38" t="str">
        <f>_xlfn.XLOOKUP(Table14[[#This Row],[Customer_ID]],Table10[Customer_ID],Table10[Membership],"Missing Membership")</f>
        <v>Gold</v>
      </c>
      <c r="F1806" s="14" t="s">
        <v>231</v>
      </c>
      <c r="G1806" s="16" t="str">
        <f>_xlfn.XLOOKUP(Sales_Transactions!$F1806,Products!$A$2:$A$151,Products!$B$2:$B$151,"missing product")</f>
        <v>Cadbury Chips 1kg</v>
      </c>
      <c r="H1806" s="16" t="str">
        <f>_xlfn.XLOOKUP(Sales_Transactions!$F1806,Table9[Product_ID],Table9[Category],"Missing Catogory")</f>
        <v>Snacks</v>
      </c>
      <c r="I1806" s="16" t="s">
        <v>703</v>
      </c>
      <c r="J1806" s="16" t="str">
        <f>_xlfn.XLOOKUP(Sales_Transactions!$I1806,Store!$A$2:$A$181,Store!$B$2:$B$181,"Missing Store")</f>
        <v>FreshMart Bengaluru Nagar</v>
      </c>
      <c r="K1806" s="16" t="str">
        <f>_xlfn.XLOOKUP(Sales_Transactions!$I1806,Store!$A$2:$A$181,Store!$D$2:$D$181,"East")</f>
        <v>South</v>
      </c>
      <c r="L1806" s="16" t="s">
        <v>1626</v>
      </c>
      <c r="M1806" s="16" t="s">
        <v>6183</v>
      </c>
      <c r="N1806" s="16" t="str">
        <f>_xlfn.XLOOKUP(Sales_Transactions!$L1806,Table12[Employee_ID],Table12[Department],"Missing Department")</f>
        <v>Sales</v>
      </c>
      <c r="O1806" s="16">
        <v>6</v>
      </c>
      <c r="P1806" s="17">
        <v>449.26</v>
      </c>
      <c r="Q1806" s="16">
        <v>10</v>
      </c>
      <c r="R1806" s="17">
        <v>269.56</v>
      </c>
      <c r="S1806" s="17">
        <v>2789.9</v>
      </c>
      <c r="T1806" s="17">
        <v>1853.64</v>
      </c>
      <c r="U1806" s="17">
        <v>936.26</v>
      </c>
      <c r="V1806" s="16" t="s">
        <v>80</v>
      </c>
      <c r="W1806" s="16" t="s">
        <v>24</v>
      </c>
      <c r="X1806" s="16" t="s">
        <v>25</v>
      </c>
      <c r="Y1806" s="16" t="s">
        <v>1659</v>
      </c>
      <c r="Z1806" s="16" t="s">
        <v>27</v>
      </c>
    </row>
    <row r="1807" spans="1:26" x14ac:dyDescent="0.3">
      <c r="A1807" s="10" t="s">
        <v>2694</v>
      </c>
      <c r="B1807" s="11">
        <v>45757</v>
      </c>
      <c r="C1807" s="12" t="s">
        <v>1897</v>
      </c>
      <c r="D1807" s="12" t="str">
        <f>_xlfn.XLOOKUP(Sales_Transactions!$C1807,Customer!$A$2:$A$701,Customer!$B$2:$B$701,"Missing")</f>
        <v>Pandi Chandran</v>
      </c>
      <c r="E1807" s="39" t="str">
        <f>_xlfn.XLOOKUP(Table14[[#This Row],[Customer_ID]],Table10[Customer_ID],Table10[Membership],"Missing Membership")</f>
        <v>Gold</v>
      </c>
      <c r="F1807" s="10" t="s">
        <v>517</v>
      </c>
      <c r="G1807" s="12" t="str">
        <f>_xlfn.XLOOKUP(Sales_Transactions!$F1807,Products!$A$2:$A$151,Products!$B$2:$B$151,"missing product")</f>
        <v>Local Farm Fresh Fruits Combo v3</v>
      </c>
      <c r="H1807" s="12" t="str">
        <f>_xlfn.XLOOKUP(Sales_Transactions!$F1807,Table9[Product_ID],Table9[Category],"Missing Catogory")</f>
        <v>Fruits</v>
      </c>
      <c r="I1807" s="12" t="s">
        <v>876</v>
      </c>
      <c r="J1807" s="12" t="str">
        <f>_xlfn.XLOOKUP(Sales_Transactions!$I1807,Store!$A$2:$A$181,Store!$B$2:$B$181,"Missing Store")</f>
        <v>FreshMart Pune Heights</v>
      </c>
      <c r="K1807" s="12" t="str">
        <f>_xlfn.XLOOKUP(Sales_Transactions!$I1807,Store!$A$2:$A$181,Store!$D$2:$D$181,"East")</f>
        <v>West</v>
      </c>
      <c r="L1807" s="12" t="s">
        <v>877</v>
      </c>
      <c r="M1807" s="12" t="s">
        <v>6405</v>
      </c>
      <c r="N1807" s="12" t="str">
        <f>_xlfn.XLOOKUP(Sales_Transactions!$L1807,Table12[Employee_ID],Table12[Department],"Missing Department")</f>
        <v>Cashier</v>
      </c>
      <c r="O1807" s="12">
        <v>6</v>
      </c>
      <c r="P1807" s="13">
        <v>434.9</v>
      </c>
      <c r="Q1807" s="12">
        <v>5</v>
      </c>
      <c r="R1807" s="13">
        <v>130.47</v>
      </c>
      <c r="S1807" s="13">
        <v>2478.9299999999998</v>
      </c>
      <c r="T1807" s="13">
        <v>2047.44</v>
      </c>
      <c r="U1807" s="13">
        <v>431.49</v>
      </c>
      <c r="V1807" s="12" t="s">
        <v>80</v>
      </c>
      <c r="W1807" s="12" t="s">
        <v>24</v>
      </c>
      <c r="X1807" s="12" t="s">
        <v>55</v>
      </c>
      <c r="Y1807" s="12" t="s">
        <v>1406</v>
      </c>
      <c r="Z1807" s="12" t="s">
        <v>49</v>
      </c>
    </row>
    <row r="1808" spans="1:26" x14ac:dyDescent="0.3">
      <c r="A1808" s="14" t="s">
        <v>2716</v>
      </c>
      <c r="B1808" s="15">
        <v>46033</v>
      </c>
      <c r="C1808" s="16" t="s">
        <v>1440</v>
      </c>
      <c r="D1808" s="16" t="str">
        <f>_xlfn.XLOOKUP(Sales_Transactions!$C1808,Customer!$A$2:$A$701,Customer!$B$2:$B$701,"Missing")</f>
        <v>Pandi Naidu</v>
      </c>
      <c r="E1808" s="38" t="str">
        <f>_xlfn.XLOOKUP(Table14[[#This Row],[Customer_ID]],Table10[Customer_ID],Table10[Membership],"Missing Membership")</f>
        <v xml:space="preserve"> Gold</v>
      </c>
      <c r="F1808" s="14" t="s">
        <v>1328</v>
      </c>
      <c r="G1808" s="16" t="str">
        <f>_xlfn.XLOOKUP(Sales_Transactions!$F1808,Products!$A$2:$A$151,Products!$B$2:$B$151,"missing product")</f>
        <v>Eveready Batteries 250ml</v>
      </c>
      <c r="H1808" s="16" t="str">
        <f>_xlfn.XLOOKUP(Sales_Transactions!$F1808,Table9[Product_ID],Table9[Category],"Missing Catogory")</f>
        <v>Household</v>
      </c>
      <c r="I1808" s="16" t="s">
        <v>1346</v>
      </c>
      <c r="J1808" s="16" t="str">
        <f>_xlfn.XLOOKUP(Sales_Transactions!$I1808,Store!$A$2:$A$181,Store!$B$2:$B$181,"Missing Store")</f>
        <v>FreshMart Chennai Central</v>
      </c>
      <c r="K1808" s="16" t="str">
        <f>_xlfn.XLOOKUP(Sales_Transactions!$I1808,Store!$A$2:$A$181,Store!$D$2:$D$181,"East")</f>
        <v>South</v>
      </c>
      <c r="L1808" s="16" t="s">
        <v>1312</v>
      </c>
      <c r="M1808" s="16" t="s">
        <v>6249</v>
      </c>
      <c r="N1808" s="16" t="str">
        <f>_xlfn.XLOOKUP(Sales_Transactions!$L1808,Table12[Employee_ID],Table12[Department],"Missing Department")</f>
        <v>Operations</v>
      </c>
      <c r="O1808" s="16">
        <v>5</v>
      </c>
      <c r="P1808" s="17">
        <v>56.65</v>
      </c>
      <c r="Q1808" s="16">
        <v>10</v>
      </c>
      <c r="R1808" s="17">
        <v>28.32</v>
      </c>
      <c r="S1808" s="17">
        <v>293.17</v>
      </c>
      <c r="T1808" s="17">
        <v>224.8</v>
      </c>
      <c r="U1808" s="17">
        <v>68.37</v>
      </c>
      <c r="V1808" s="16" t="s">
        <v>80</v>
      </c>
      <c r="W1808" s="16" t="s">
        <v>345</v>
      </c>
      <c r="X1808" s="16" t="s">
        <v>25</v>
      </c>
      <c r="Y1808" s="16" t="s">
        <v>2717</v>
      </c>
      <c r="Z1808" s="16" t="s">
        <v>27</v>
      </c>
    </row>
    <row r="1809" spans="1:26" x14ac:dyDescent="0.3">
      <c r="A1809" s="10" t="s">
        <v>2725</v>
      </c>
      <c r="B1809" s="11">
        <v>45938</v>
      </c>
      <c r="C1809" s="12" t="s">
        <v>1772</v>
      </c>
      <c r="D1809" s="12" t="str">
        <f>_xlfn.XLOOKUP(Sales_Transactions!$C1809,Customer!$A$2:$A$701,Customer!$B$2:$B$701,"Missing")</f>
        <v>Naveen Achari</v>
      </c>
      <c r="E1809" s="39" t="str">
        <f>_xlfn.XLOOKUP(Table14[[#This Row],[Customer_ID]],Table10[Customer_ID],Table10[Membership],"Missing Membership")</f>
        <v>Gold</v>
      </c>
      <c r="F1809" s="10" t="s">
        <v>186</v>
      </c>
      <c r="G1809" s="12" t="str">
        <f>_xlfn.XLOOKUP(Sales_Transactions!$F1809,Products!$A$2:$A$151,Products!$B$2:$B$151,"missing product")</f>
        <v>Bisleri Soft Drinks 2kg</v>
      </c>
      <c r="H1809" s="12" t="str">
        <f>_xlfn.XLOOKUP(Sales_Transactions!$F1809,Table9[Product_ID],Table9[Category],"Missing Catogory")</f>
        <v>Beverages</v>
      </c>
      <c r="I1809" s="12" t="s">
        <v>366</v>
      </c>
      <c r="J1809" s="12" t="str">
        <f>_xlfn.XLOOKUP(Sales_Transactions!$I1809,Store!$A$2:$A$181,Store!$B$2:$B$181,"Missing Store")</f>
        <v>FreshMart Hyderabad Enclave</v>
      </c>
      <c r="K1809" s="12" t="str">
        <f>_xlfn.XLOOKUP(Sales_Transactions!$I1809,Store!$A$2:$A$181,Store!$D$2:$D$181,"East")</f>
        <v>South</v>
      </c>
      <c r="L1809" s="12" t="s">
        <v>1136</v>
      </c>
      <c r="M1809" s="12" t="s">
        <v>6308</v>
      </c>
      <c r="N1809" s="12" t="str">
        <f>_xlfn.XLOOKUP(Sales_Transactions!$L1809,Table12[Employee_ID],Table12[Department],"Missing Department")</f>
        <v>Billing</v>
      </c>
      <c r="O1809" s="12">
        <v>7</v>
      </c>
      <c r="P1809" s="13">
        <v>225.96</v>
      </c>
      <c r="Q1809" s="12">
        <v>0</v>
      </c>
      <c r="R1809" s="13">
        <v>0</v>
      </c>
      <c r="S1809" s="13">
        <v>1581.72</v>
      </c>
      <c r="T1809" s="13">
        <v>1239.21</v>
      </c>
      <c r="U1809" s="13">
        <v>342.51</v>
      </c>
      <c r="V1809" s="12" t="s">
        <v>80</v>
      </c>
      <c r="W1809" s="12" t="s">
        <v>24</v>
      </c>
      <c r="X1809" s="12" t="s">
        <v>55</v>
      </c>
      <c r="Y1809" s="12" t="s">
        <v>2726</v>
      </c>
      <c r="Z1809" s="12" t="s">
        <v>49</v>
      </c>
    </row>
    <row r="1810" spans="1:26" x14ac:dyDescent="0.3">
      <c r="A1810" s="14" t="s">
        <v>2727</v>
      </c>
      <c r="B1810" s="15">
        <v>45990</v>
      </c>
      <c r="C1810" s="16" t="s">
        <v>1679</v>
      </c>
      <c r="D1810" s="16" t="str">
        <f>_xlfn.XLOOKUP(Sales_Transactions!$C1810,Customer!$A$2:$A$701,Customer!$B$2:$B$701,"Missing")</f>
        <v>Anand Gounder</v>
      </c>
      <c r="E1810" s="38" t="str">
        <f>_xlfn.XLOOKUP(Table14[[#This Row],[Customer_ID]],Table10[Customer_ID],Table10[Membership],"Missing Membership")</f>
        <v>Bronze</v>
      </c>
      <c r="F1810" s="14" t="s">
        <v>801</v>
      </c>
      <c r="G1810" s="16" t="str">
        <f>_xlfn.XLOOKUP(Sales_Transactions!$F1810,Products!$A$2:$A$151,Products!$B$2:$B$151,"missing product")</f>
        <v>Organic Fresh Fresh Vegetables 2kg</v>
      </c>
      <c r="H1810" s="16" t="str">
        <f>_xlfn.XLOOKUP(Sales_Transactions!$F1810,Table9[Product_ID],Table9[Category],"Missing Catogory")</f>
        <v>Vegetables</v>
      </c>
      <c r="I1810" s="16" t="s">
        <v>605</v>
      </c>
      <c r="J1810" s="16" t="str">
        <f>_xlfn.XLOOKUP(Sales_Transactions!$I1810,Store!$A$2:$A$181,Store!$B$2:$B$181,"Missing Store")</f>
        <v>FreshMart Surat Plaza</v>
      </c>
      <c r="K1810" s="16" t="str">
        <f>_xlfn.XLOOKUP(Sales_Transactions!$I1810,Store!$A$2:$A$181,Store!$D$2:$D$181,"East")</f>
        <v>West</v>
      </c>
      <c r="L1810" s="16" t="s">
        <v>1269</v>
      </c>
      <c r="M1810" s="16" t="s">
        <v>6297</v>
      </c>
      <c r="N1810" s="16" t="str">
        <f>_xlfn.XLOOKUP(Sales_Transactions!$L1810,Table12[Employee_ID],Table12[Department],"Missing Department")</f>
        <v>Billing</v>
      </c>
      <c r="O1810" s="16">
        <v>4</v>
      </c>
      <c r="P1810" s="17">
        <v>298.68</v>
      </c>
      <c r="Q1810" s="16">
        <v>0</v>
      </c>
      <c r="R1810" s="17">
        <v>0</v>
      </c>
      <c r="S1810" s="17">
        <v>1373.93</v>
      </c>
      <c r="T1810" s="17">
        <v>1002.76</v>
      </c>
      <c r="U1810" s="17">
        <v>371.17</v>
      </c>
      <c r="V1810" s="16" t="s">
        <v>80</v>
      </c>
      <c r="W1810" s="16" t="s">
        <v>24</v>
      </c>
      <c r="X1810" s="16" t="s">
        <v>25</v>
      </c>
      <c r="Y1810" s="16" t="s">
        <v>1072</v>
      </c>
      <c r="Z1810" s="16" t="s">
        <v>27</v>
      </c>
    </row>
    <row r="1811" spans="1:26" x14ac:dyDescent="0.3">
      <c r="A1811" s="10" t="s">
        <v>2733</v>
      </c>
      <c r="B1811" s="11">
        <v>46102</v>
      </c>
      <c r="C1811" s="12" t="s">
        <v>4611</v>
      </c>
      <c r="D1811" s="12" t="str">
        <f>_xlfn.XLOOKUP(Sales_Transactions!$C1811,Customer!$A$2:$A$701,Customer!$B$2:$B$701,"Missing")</f>
        <v>Missing</v>
      </c>
      <c r="E1811" s="39" t="str">
        <f>_xlfn.XLOOKUP(Table14[[#This Row],[Customer_ID]],Table10[Customer_ID],Table10[Membership],"Missing Membership")</f>
        <v>Missing Membership</v>
      </c>
      <c r="F1811" s="10" t="s">
        <v>405</v>
      </c>
      <c r="G1811" s="12" t="str">
        <f>_xlfn.XLOOKUP(Sales_Transactions!$F1811,Products!$A$2:$A$151,Products!$B$2:$B$151,"missing product")</f>
        <v>Britannia Buns Pack</v>
      </c>
      <c r="H1811" s="12" t="str">
        <f>_xlfn.XLOOKUP(Sales_Transactions!$F1811,Table9[Product_ID],Table9[Category],"Missing Catogory")</f>
        <v>Bakery</v>
      </c>
      <c r="I1811" s="12" t="s">
        <v>2005</v>
      </c>
      <c r="J1811" s="12" t="str">
        <f>_xlfn.XLOOKUP(Sales_Transactions!$I1811,Store!$A$2:$A$181,Store!$B$2:$B$181,"Missing Store")</f>
        <v>FreshMart Surat Junction</v>
      </c>
      <c r="K1811" s="12" t="str">
        <f>_xlfn.XLOOKUP(Sales_Transactions!$I1811,Store!$A$2:$A$181,Store!$D$2:$D$181,"East")</f>
        <v>West</v>
      </c>
      <c r="L1811" s="12" t="s">
        <v>1169</v>
      </c>
      <c r="M1811" s="12" t="s">
        <v>6141</v>
      </c>
      <c r="N1811" s="12" t="str">
        <f>_xlfn.XLOOKUP(Sales_Transactions!$L1811,Table12[Employee_ID],Table12[Department],"Missing Department")</f>
        <v>Inventory</v>
      </c>
      <c r="O1811" s="12">
        <v>6</v>
      </c>
      <c r="P1811" s="13">
        <v>484.5</v>
      </c>
      <c r="Q1811" s="12">
        <v>0</v>
      </c>
      <c r="R1811" s="13">
        <v>0</v>
      </c>
      <c r="S1811" s="13">
        <v>3343.05</v>
      </c>
      <c r="T1811" s="13">
        <v>1524.3</v>
      </c>
      <c r="U1811" s="13">
        <v>1818.75</v>
      </c>
      <c r="V1811" s="12" t="s">
        <v>80</v>
      </c>
      <c r="W1811" s="12" t="s">
        <v>24</v>
      </c>
      <c r="X1811" s="12" t="s">
        <v>55</v>
      </c>
      <c r="Y1811" s="12" t="s">
        <v>1840</v>
      </c>
      <c r="Z1811" s="12" t="s">
        <v>27</v>
      </c>
    </row>
    <row r="1812" spans="1:26" x14ac:dyDescent="0.3">
      <c r="A1812" s="14" t="s">
        <v>2749</v>
      </c>
      <c r="B1812" s="15">
        <v>46077</v>
      </c>
      <c r="C1812" s="16" t="s">
        <v>2183</v>
      </c>
      <c r="D1812" s="16" t="str">
        <f>_xlfn.XLOOKUP(Sales_Transactions!$C1812,Customer!$A$2:$A$701,Customer!$B$2:$B$701,"Missing")</f>
        <v>Bhavani Pillai</v>
      </c>
      <c r="E1812" s="38" t="str">
        <f>_xlfn.XLOOKUP(Table14[[#This Row],[Customer_ID]],Table10[Customer_ID],Table10[Membership],"Missing Membership")</f>
        <v>Bronze</v>
      </c>
      <c r="F1812" s="14" t="s">
        <v>1096</v>
      </c>
      <c r="G1812" s="16" t="str">
        <f>_xlfn.XLOOKUP(Sales_Transactions!$F1812,Products!$A$2:$A$151,Products!$B$2:$B$151,"missing product")</f>
        <v>Aachi Idli Rice Combo</v>
      </c>
      <c r="H1812" s="16" t="str">
        <f>_xlfn.XLOOKUP(Sales_Transactions!$F1812,Table9[Product_ID],Table9[Category],"Missing Catogory")</f>
        <v>Rice</v>
      </c>
      <c r="I1812" s="16" t="s">
        <v>2607</v>
      </c>
      <c r="J1812" s="16" t="str">
        <f>_xlfn.XLOOKUP(Sales_Transactions!$I1812,Store!$A$2:$A$181,Store!$B$2:$B$181,"Missing Store")</f>
        <v>FreshMart Pune Complex</v>
      </c>
      <c r="K1812" s="16" t="str">
        <f>_xlfn.XLOOKUP(Sales_Transactions!$I1812,Store!$A$2:$A$181,Store!$D$2:$D$181,"East")</f>
        <v>West</v>
      </c>
      <c r="L1812" s="16" t="s">
        <v>2608</v>
      </c>
      <c r="M1812" s="16" t="s">
        <v>5750</v>
      </c>
      <c r="N1812" s="16" t="str">
        <f>_xlfn.XLOOKUP(Sales_Transactions!$L1812,Table12[Employee_ID],Table12[Department],"Missing Department")</f>
        <v>Sales</v>
      </c>
      <c r="O1812" s="16">
        <v>1</v>
      </c>
      <c r="P1812" s="17">
        <v>405.1</v>
      </c>
      <c r="Q1812" s="16">
        <v>10</v>
      </c>
      <c r="R1812" s="17">
        <v>40.51</v>
      </c>
      <c r="S1812" s="17">
        <v>364.59</v>
      </c>
      <c r="T1812" s="17">
        <v>348.41</v>
      </c>
      <c r="U1812" s="17">
        <v>16.18</v>
      </c>
      <c r="V1812" s="16" t="s">
        <v>80</v>
      </c>
      <c r="W1812" s="16" t="s">
        <v>24</v>
      </c>
      <c r="X1812" s="16" t="s">
        <v>25</v>
      </c>
      <c r="Y1812" s="16" t="s">
        <v>1970</v>
      </c>
      <c r="Z1812" s="16" t="s">
        <v>49</v>
      </c>
    </row>
    <row r="1813" spans="1:26" x14ac:dyDescent="0.3">
      <c r="A1813" s="10" t="s">
        <v>2775</v>
      </c>
      <c r="B1813" s="11">
        <v>45914</v>
      </c>
      <c r="C1813" s="12" t="s">
        <v>1579</v>
      </c>
      <c r="D1813" s="12" t="str">
        <f>_xlfn.XLOOKUP(Sales_Transactions!$C1813,Customer!$A$2:$A$701,Customer!$B$2:$B$701,"Missing")</f>
        <v>Balaji Krishnan</v>
      </c>
      <c r="E1813" s="39" t="str">
        <f>_xlfn.XLOOKUP(Table14[[#This Row],[Customer_ID]],Table10[Customer_ID],Table10[Membership],"Missing Membership")</f>
        <v>Bronze</v>
      </c>
      <c r="F1813" s="10" t="s">
        <v>237</v>
      </c>
      <c r="G1813" s="12" t="str">
        <f>_xlfn.XLOOKUP(Sales_Transactions!$F1813,Products!$A$2:$A$151,Products!$B$2:$B$151,"missing product")</f>
        <v>Harvest Gold Rusk 1kg</v>
      </c>
      <c r="H1813" s="12" t="str">
        <f>_xlfn.XLOOKUP(Sales_Transactions!$F1813,Table9[Product_ID],Table9[Category],"Missing Catogory")</f>
        <v>Bakery</v>
      </c>
      <c r="I1813" s="12" t="s">
        <v>1031</v>
      </c>
      <c r="J1813" s="12" t="str">
        <f>_xlfn.XLOOKUP(Sales_Transactions!$I1813,Store!$A$2:$A$181,Store!$B$2:$B$181,"Missing Store")</f>
        <v>FreshMart Bengaluru Enclave</v>
      </c>
      <c r="K1813" s="12" t="str">
        <f>_xlfn.XLOOKUP(Sales_Transactions!$I1813,Store!$A$2:$A$181,Store!$D$2:$D$181,"East")</f>
        <v>South</v>
      </c>
      <c r="L1813" s="12" t="s">
        <v>1791</v>
      </c>
      <c r="M1813" s="12" t="s">
        <v>5699</v>
      </c>
      <c r="N1813" s="12" t="str">
        <f>_xlfn.XLOOKUP(Sales_Transactions!$L1813,Table12[Employee_ID],Table12[Department],"Missing Department")</f>
        <v>Cashier</v>
      </c>
      <c r="O1813" s="12">
        <v>1</v>
      </c>
      <c r="P1813" s="13">
        <v>541.35</v>
      </c>
      <c r="Q1813" s="12">
        <v>5</v>
      </c>
      <c r="R1813" s="13">
        <v>27.07</v>
      </c>
      <c r="S1813" s="13">
        <v>591.41999999999996</v>
      </c>
      <c r="T1813" s="13">
        <v>336.4</v>
      </c>
      <c r="U1813" s="13">
        <v>255.02</v>
      </c>
      <c r="V1813" s="12" t="s">
        <v>80</v>
      </c>
      <c r="W1813" s="12" t="s">
        <v>24</v>
      </c>
      <c r="X1813" s="12" t="s">
        <v>25</v>
      </c>
      <c r="Y1813" s="12" t="s">
        <v>1961</v>
      </c>
      <c r="Z1813" s="12" t="s">
        <v>27</v>
      </c>
    </row>
    <row r="1814" spans="1:26" x14ac:dyDescent="0.3">
      <c r="A1814" s="14" t="s">
        <v>2777</v>
      </c>
      <c r="B1814" s="15">
        <v>45839</v>
      </c>
      <c r="C1814" s="16" t="s">
        <v>2778</v>
      </c>
      <c r="D1814" s="16" t="str">
        <f>_xlfn.XLOOKUP(Sales_Transactions!$C1814,Customer!$A$2:$A$701,Customer!$B$2:$B$701,"Missing")</f>
        <v>Sanjay Gupta</v>
      </c>
      <c r="E1814" s="38" t="str">
        <f>_xlfn.XLOOKUP(Table14[[#This Row],[Customer_ID]],Table10[Customer_ID],Table10[Membership],"Missing Membership")</f>
        <v>Bronze</v>
      </c>
      <c r="F1814" s="14" t="s">
        <v>458</v>
      </c>
      <c r="G1814" s="16" t="str">
        <f>_xlfn.XLOOKUP(Sales_Transactions!$F1814,Products!$A$2:$A$151,Products!$B$2:$B$151,"missing product")</f>
        <v>Organic Fresh Fresh Fruits Combo</v>
      </c>
      <c r="H1814" s="16" t="str">
        <f>_xlfn.XLOOKUP(Sales_Transactions!$F1814,Table9[Product_ID],Table9[Category],"Missing Catogory")</f>
        <v>Fruits</v>
      </c>
      <c r="I1814" s="16" t="s">
        <v>187</v>
      </c>
      <c r="J1814" s="16" t="str">
        <f>_xlfn.XLOOKUP(Sales_Transactions!$I1814,Store!$A$2:$A$181,Store!$B$2:$B$181,"Missing Store")</f>
        <v>FreshMart Bengaluru Circle</v>
      </c>
      <c r="K1814" s="16" t="str">
        <f>_xlfn.XLOOKUP(Sales_Transactions!$I1814,Store!$A$2:$A$181,Store!$D$2:$D$181,"East")</f>
        <v>South</v>
      </c>
      <c r="L1814" s="16" t="s">
        <v>188</v>
      </c>
      <c r="M1814" s="16" t="s">
        <v>6338</v>
      </c>
      <c r="N1814" s="16" t="str">
        <f>_xlfn.XLOOKUP(Sales_Transactions!$L1814,Table12[Employee_ID],Table12[Department],"Missing Department")</f>
        <v>Cashier</v>
      </c>
      <c r="O1814" s="16">
        <v>4</v>
      </c>
      <c r="P1814" s="17">
        <v>71.290000000000006</v>
      </c>
      <c r="Q1814" s="16">
        <v>0</v>
      </c>
      <c r="R1814" s="17">
        <v>0</v>
      </c>
      <c r="S1814" s="17">
        <v>285.16000000000003</v>
      </c>
      <c r="T1814" s="17">
        <v>237.48</v>
      </c>
      <c r="U1814" s="17">
        <v>47.68</v>
      </c>
      <c r="V1814" s="16" t="s">
        <v>80</v>
      </c>
      <c r="W1814" s="16" t="s">
        <v>24</v>
      </c>
      <c r="X1814" s="16" t="s">
        <v>25</v>
      </c>
      <c r="Y1814" s="16" t="s">
        <v>618</v>
      </c>
      <c r="Z1814" s="16" t="s">
        <v>49</v>
      </c>
    </row>
    <row r="1815" spans="1:26" x14ac:dyDescent="0.3">
      <c r="A1815" s="10" t="s">
        <v>2798</v>
      </c>
      <c r="B1815" s="11">
        <v>45998</v>
      </c>
      <c r="C1815" s="12" t="s">
        <v>2799</v>
      </c>
      <c r="D1815" s="12" t="str">
        <f>_xlfn.XLOOKUP(Sales_Transactions!$C1815,Customer!$A$2:$A$701,Customer!$B$2:$B$701,"Missing")</f>
        <v>Hemalatha Velan</v>
      </c>
      <c r="E1815" s="39" t="str">
        <f>_xlfn.XLOOKUP(Table14[[#This Row],[Customer_ID]],Table10[Customer_ID],Table10[Membership],"Missing Membership")</f>
        <v>Bronze</v>
      </c>
      <c r="F1815" s="10" t="s">
        <v>713</v>
      </c>
      <c r="G1815" s="12" t="str">
        <f>_xlfn.XLOOKUP(Sales_Transactions!$F1815,Products!$A$2:$A$151,Products!$B$2:$B$151,"missing product")</f>
        <v>Amul Paneer 250ml</v>
      </c>
      <c r="H1815" s="12" t="str">
        <f>_xlfn.XLOOKUP(Sales_Transactions!$F1815,Table9[Product_ID],Table9[Category],"Missing Catogory")</f>
        <v>Dairy</v>
      </c>
      <c r="I1815" s="12" t="s">
        <v>66</v>
      </c>
      <c r="J1815" s="12" t="str">
        <f>_xlfn.XLOOKUP(Sales_Transactions!$I1815,Store!$A$2:$A$181,Store!$B$2:$B$181,"Missing Store")</f>
        <v>FreshMart Coimbatore Plaza</v>
      </c>
      <c r="K1815" s="12" t="str">
        <f>_xlfn.XLOOKUP(Sales_Transactions!$I1815,Store!$A$2:$A$181,Store!$D$2:$D$181,"East")</f>
        <v>South</v>
      </c>
      <c r="L1815" s="12" t="s">
        <v>2800</v>
      </c>
      <c r="M1815" s="12" t="s">
        <v>6388</v>
      </c>
      <c r="N1815" s="12" t="str">
        <f>_xlfn.XLOOKUP(Sales_Transactions!$L1815,Table12[Employee_ID],Table12[Department],"Missing Department")</f>
        <v>HR</v>
      </c>
      <c r="O1815" s="12">
        <v>2</v>
      </c>
      <c r="P1815" s="13">
        <v>161.03</v>
      </c>
      <c r="Q1815" s="12">
        <v>0</v>
      </c>
      <c r="R1815" s="13">
        <v>0</v>
      </c>
      <c r="S1815" s="13">
        <v>370.37</v>
      </c>
      <c r="T1815" s="13">
        <v>248.48</v>
      </c>
      <c r="U1815" s="13">
        <v>121.89</v>
      </c>
      <c r="V1815" s="12" t="s">
        <v>80</v>
      </c>
      <c r="W1815" s="12" t="s">
        <v>24</v>
      </c>
      <c r="X1815" s="12" t="s">
        <v>25</v>
      </c>
      <c r="Y1815" s="12" t="s">
        <v>696</v>
      </c>
      <c r="Z1815" s="12" t="s">
        <v>27</v>
      </c>
    </row>
    <row r="1816" spans="1:26" x14ac:dyDescent="0.3">
      <c r="A1816" s="14" t="s">
        <v>2802</v>
      </c>
      <c r="B1816" s="15">
        <v>45879</v>
      </c>
      <c r="C1816" s="16" t="s">
        <v>1632</v>
      </c>
      <c r="D1816" s="16" t="str">
        <f>_xlfn.XLOOKUP(Sales_Transactions!$C1816,Customer!$A$2:$A$701,Customer!$B$2:$B$701,"Missing")</f>
        <v>Eswari Raj</v>
      </c>
      <c r="E1816" s="38" t="str">
        <f>_xlfn.XLOOKUP(Table14[[#This Row],[Customer_ID]],Table10[Customer_ID],Table10[Membership],"Missing Membership")</f>
        <v>Silver</v>
      </c>
      <c r="F1816" s="14" t="s">
        <v>453</v>
      </c>
      <c r="G1816" s="16" t="str">
        <f>_xlfn.XLOOKUP(Sales_Transactions!$F1816,Products!$A$2:$A$151,Products!$B$2:$B$151,"missing product")</f>
        <v>Local Farm Fresh Vegetables 250ml v2</v>
      </c>
      <c r="H1816" s="16" t="str">
        <f>_xlfn.XLOOKUP(Sales_Transactions!$F1816,Table9[Product_ID],Table9[Category],"Missing Catogory")</f>
        <v>Vegetables</v>
      </c>
      <c r="I1816" s="16" t="s">
        <v>66</v>
      </c>
      <c r="J1816" s="16" t="str">
        <f>_xlfn.XLOOKUP(Sales_Transactions!$I1816,Store!$A$2:$A$181,Store!$B$2:$B$181,"Missing Store")</f>
        <v>FreshMart Coimbatore Plaza</v>
      </c>
      <c r="K1816" s="16" t="str">
        <f>_xlfn.XLOOKUP(Sales_Transactions!$I1816,Store!$A$2:$A$181,Store!$D$2:$D$181,"East")</f>
        <v>South</v>
      </c>
      <c r="L1816" s="16" t="s">
        <v>2314</v>
      </c>
      <c r="M1816" s="16" t="s">
        <v>6205</v>
      </c>
      <c r="N1816" s="16" t="str">
        <f>_xlfn.XLOOKUP(Sales_Transactions!$L1816,Table12[Employee_ID],Table12[Department],"Missing Department")</f>
        <v>Inventory</v>
      </c>
      <c r="O1816" s="16">
        <v>3</v>
      </c>
      <c r="P1816" s="17">
        <v>365.92</v>
      </c>
      <c r="Q1816" s="16">
        <v>20</v>
      </c>
      <c r="R1816" s="17">
        <v>219.55</v>
      </c>
      <c r="S1816" s="17">
        <v>1009.94</v>
      </c>
      <c r="T1816" s="17">
        <v>931.14</v>
      </c>
      <c r="U1816" s="17">
        <v>78.8</v>
      </c>
      <c r="V1816" s="16" t="s">
        <v>80</v>
      </c>
      <c r="W1816" s="16" t="s">
        <v>24</v>
      </c>
      <c r="X1816" s="16" t="s">
        <v>25</v>
      </c>
      <c r="Y1816" s="16" t="s">
        <v>1560</v>
      </c>
      <c r="Z1816" s="16" t="s">
        <v>27</v>
      </c>
    </row>
    <row r="1817" spans="1:26" x14ac:dyDescent="0.3">
      <c r="A1817" s="10" t="s">
        <v>2805</v>
      </c>
      <c r="B1817" s="11">
        <v>45777</v>
      </c>
      <c r="C1817" s="12" t="s">
        <v>336</v>
      </c>
      <c r="D1817" s="12" t="str">
        <f>_xlfn.XLOOKUP(Sales_Transactions!$C1817,Customer!$A$2:$A$701,Customer!$B$2:$B$701,"Missing")</f>
        <v>Missing Customer Name</v>
      </c>
      <c r="E1817" s="39" t="str">
        <f>_xlfn.XLOOKUP(Table14[[#This Row],[Customer_ID]],Table10[Customer_ID],Table10[Membership],"Missing Membership")</f>
        <v>Silver</v>
      </c>
      <c r="F1817" s="10" t="s">
        <v>203</v>
      </c>
      <c r="G1817" s="12" t="str">
        <f>_xlfn.XLOOKUP(Sales_Transactions!$F1817,Products!$A$2:$A$151,Products!$B$2:$B$151,"missing product")</f>
        <v>Local Farm Fresh Vegetables 1L</v>
      </c>
      <c r="H1817" s="12" t="str">
        <f>_xlfn.XLOOKUP(Sales_Transactions!$F1817,Table9[Product_ID],Table9[Category],"Missing Catogory")</f>
        <v>Vegetables</v>
      </c>
      <c r="I1817" s="12" t="s">
        <v>380</v>
      </c>
      <c r="J1817" s="12" t="str">
        <f>_xlfn.XLOOKUP(Sales_Transactions!$I1817,Store!$A$2:$A$181,Store!$B$2:$B$181,"Missing Store")</f>
        <v>FreshMart Ahmedabad Complex</v>
      </c>
      <c r="K1817" s="12" t="str">
        <f>_xlfn.XLOOKUP(Sales_Transactions!$I1817,Store!$A$2:$A$181,Store!$D$2:$D$181,"East")</f>
        <v>South</v>
      </c>
      <c r="L1817" s="12" t="s">
        <v>381</v>
      </c>
      <c r="M1817" s="12" t="s">
        <v>6144</v>
      </c>
      <c r="N1817" s="12" t="str">
        <f>_xlfn.XLOOKUP(Sales_Transactions!$L1817,Table12[Employee_ID],Table12[Department],"Missing Department")</f>
        <v>Cashier</v>
      </c>
      <c r="O1817" s="12">
        <v>3</v>
      </c>
      <c r="P1817" s="13">
        <v>205.93</v>
      </c>
      <c r="Q1817" s="12">
        <v>0</v>
      </c>
      <c r="R1817" s="13">
        <v>0</v>
      </c>
      <c r="S1817" s="13">
        <v>617.79</v>
      </c>
      <c r="T1817" s="13">
        <v>510.6</v>
      </c>
      <c r="U1817" s="13">
        <v>107.19</v>
      </c>
      <c r="V1817" s="12" t="s">
        <v>80</v>
      </c>
      <c r="W1817" s="12" t="s">
        <v>24</v>
      </c>
      <c r="X1817" s="12" t="s">
        <v>33</v>
      </c>
      <c r="Y1817" s="12" t="s">
        <v>2806</v>
      </c>
      <c r="Z1817" s="12" t="s">
        <v>49</v>
      </c>
    </row>
    <row r="1818" spans="1:26" x14ac:dyDescent="0.3">
      <c r="A1818" s="14" t="s">
        <v>2817</v>
      </c>
      <c r="B1818" s="15">
        <v>45939</v>
      </c>
      <c r="C1818" s="16" t="s">
        <v>1325</v>
      </c>
      <c r="D1818" s="16" t="str">
        <f>_xlfn.XLOOKUP(Sales_Transactions!$C1818,Customer!$A$2:$A$701,Customer!$B$2:$B$701,"Missing")</f>
        <v>Indira Balan</v>
      </c>
      <c r="E1818" s="38" t="str">
        <f>_xlfn.XLOOKUP(Table14[[#This Row],[Customer_ID]],Table10[Customer_ID],Table10[Membership],"Missing Membership")</f>
        <v>Bronze</v>
      </c>
      <c r="F1818" s="14" t="s">
        <v>425</v>
      </c>
      <c r="G1818" s="16" t="str">
        <f>_xlfn.XLOOKUP(Sales_Transactions!$F1818,Products!$A$2:$A$151,Products!$B$2:$B$151,"missing product")</f>
        <v>Organic Fresh Fresh Vegetables 200g v2</v>
      </c>
      <c r="H1818" s="16" t="str">
        <f>_xlfn.XLOOKUP(Sales_Transactions!$F1818,Table9[Product_ID],Table9[Category],"Missing Catogory")</f>
        <v>Vegetables</v>
      </c>
      <c r="I1818" s="16" t="s">
        <v>622</v>
      </c>
      <c r="J1818" s="16" t="str">
        <f>_xlfn.XLOOKUP(Sales_Transactions!$I1818,Store!$A$2:$A$181,Store!$B$2:$B$181,"Missing Store")</f>
        <v>FreshMart Mysuru Arcade</v>
      </c>
      <c r="K1818" s="16" t="str">
        <f>_xlfn.XLOOKUP(Sales_Transactions!$I1818,Store!$A$2:$A$181,Store!$D$2:$D$181,"East")</f>
        <v>South</v>
      </c>
      <c r="L1818" s="16" t="s">
        <v>623</v>
      </c>
      <c r="M1818" s="16" t="s">
        <v>6251</v>
      </c>
      <c r="N1818" s="16" t="str">
        <f>_xlfn.XLOOKUP(Sales_Transactions!$L1818,Table12[Employee_ID],Table12[Department],"Missing Department")</f>
        <v>Store Manager</v>
      </c>
      <c r="O1818" s="16">
        <v>1</v>
      </c>
      <c r="P1818" s="17">
        <v>290.45</v>
      </c>
      <c r="Q1818" s="16">
        <v>20</v>
      </c>
      <c r="R1818" s="17">
        <v>58.09</v>
      </c>
      <c r="S1818" s="17">
        <v>232.36</v>
      </c>
      <c r="T1818" s="17">
        <v>237.89</v>
      </c>
      <c r="U1818" s="17">
        <v>-5.53</v>
      </c>
      <c r="V1818" s="16" t="s">
        <v>80</v>
      </c>
      <c r="W1818" s="16" t="s">
        <v>24</v>
      </c>
      <c r="X1818" s="16" t="s">
        <v>25</v>
      </c>
      <c r="Y1818" s="16" t="s">
        <v>505</v>
      </c>
      <c r="Z1818" s="16" t="s">
        <v>49</v>
      </c>
    </row>
    <row r="1819" spans="1:26" x14ac:dyDescent="0.3">
      <c r="A1819" s="10" t="s">
        <v>2824</v>
      </c>
      <c r="B1819" s="11">
        <v>45970</v>
      </c>
      <c r="C1819" s="12" t="s">
        <v>424</v>
      </c>
      <c r="D1819" s="12" t="str">
        <f>_xlfn.XLOOKUP(Sales_Transactions!$C1819,Customer!$A$2:$A$701,Customer!$B$2:$B$701,"Missing")</f>
        <v>Gayathri Iyer</v>
      </c>
      <c r="E1819" s="39" t="str">
        <f>_xlfn.XLOOKUP(Table14[[#This Row],[Customer_ID]],Table10[Customer_ID],Table10[Membership],"Missing Membership")</f>
        <v>Bronze</v>
      </c>
      <c r="F1819" s="10" t="s">
        <v>565</v>
      </c>
      <c r="G1819" s="12" t="str">
        <f>_xlfn.XLOOKUP(Sales_Transactions!$F1819,Products!$A$2:$A$151,Products!$B$2:$B$151,"missing product")</f>
        <v>Lays Namkeen 200g</v>
      </c>
      <c r="H1819" s="12" t="str">
        <f>_xlfn.XLOOKUP(Sales_Transactions!$F1819,Table9[Product_ID],Table9[Category],"Missing Catogory")</f>
        <v>Snacks</v>
      </c>
      <c r="I1819" s="12" t="s">
        <v>1179</v>
      </c>
      <c r="J1819" s="12" t="str">
        <f>_xlfn.XLOOKUP(Sales_Transactions!$I1819,Store!$A$2:$A$181,Store!$B$2:$B$181,"Missing Store")</f>
        <v>FreshMart Erode Central</v>
      </c>
      <c r="K1819" s="12" t="str">
        <f>_xlfn.XLOOKUP(Sales_Transactions!$I1819,Store!$A$2:$A$181,Store!$D$2:$D$181,"East")</f>
        <v>South</v>
      </c>
      <c r="L1819" s="12" t="s">
        <v>1093</v>
      </c>
      <c r="M1819" s="12" t="s">
        <v>6158</v>
      </c>
      <c r="N1819" s="12" t="str">
        <f>_xlfn.XLOOKUP(Sales_Transactions!$L1819,Table12[Employee_ID],Table12[Department],"Missing Department")</f>
        <v>Inventory</v>
      </c>
      <c r="O1819" s="12">
        <v>4</v>
      </c>
      <c r="P1819" s="13">
        <v>328.59</v>
      </c>
      <c r="Q1819" s="12">
        <v>20</v>
      </c>
      <c r="R1819" s="13">
        <v>262.87</v>
      </c>
      <c r="S1819" s="13">
        <v>1209.21</v>
      </c>
      <c r="T1819" s="13">
        <v>1021.96</v>
      </c>
      <c r="U1819" s="13">
        <v>187.25</v>
      </c>
      <c r="V1819" s="12" t="s">
        <v>80</v>
      </c>
      <c r="W1819" s="12" t="s">
        <v>24</v>
      </c>
      <c r="X1819" s="12" t="s">
        <v>33</v>
      </c>
      <c r="Y1819" s="12" t="s">
        <v>2806</v>
      </c>
      <c r="Z1819" s="12" t="s">
        <v>27</v>
      </c>
    </row>
    <row r="1820" spans="1:26" x14ac:dyDescent="0.3">
      <c r="A1820" s="14" t="s">
        <v>2835</v>
      </c>
      <c r="B1820" s="15">
        <v>45990</v>
      </c>
      <c r="C1820" s="16" t="s">
        <v>100</v>
      </c>
      <c r="D1820" s="16" t="str">
        <f>_xlfn.XLOOKUP(Sales_Transactions!$C1820,Customer!$A$2:$A$701,Customer!$B$2:$B$701,"Missing")</f>
        <v>Senthil Venkataraman</v>
      </c>
      <c r="E1820" s="38" t="str">
        <f>_xlfn.XLOOKUP(Table14[[#This Row],[Customer_ID]],Table10[Customer_ID],Table10[Membership],"Missing Membership")</f>
        <v>Gold</v>
      </c>
      <c r="F1820" s="14" t="s">
        <v>508</v>
      </c>
      <c r="G1820" s="16" t="str">
        <f>_xlfn.XLOOKUP(Sales_Transactions!$F1820,Products!$A$2:$A$151,Products!$B$2:$B$151,"missing product")</f>
        <v>India Gate Ponni Rice 1kg</v>
      </c>
      <c r="H1820" s="16" t="str">
        <f>_xlfn.XLOOKUP(Sales_Transactions!$F1820,Table9[Product_ID],Table9[Category],"Missing Catogory")</f>
        <v>Rice</v>
      </c>
      <c r="I1820" s="16" t="s">
        <v>2474</v>
      </c>
      <c r="J1820" s="16" t="str">
        <f>_xlfn.XLOOKUP(Sales_Transactions!$I1820,Store!$A$2:$A$181,Store!$B$2:$B$181,"Missing Store")</f>
        <v>FreshMart Ahmedabad Square</v>
      </c>
      <c r="K1820" s="16" t="str">
        <f>_xlfn.XLOOKUP(Sales_Transactions!$I1820,Store!$A$2:$A$181,Store!$D$2:$D$181,"East")</f>
        <v>West</v>
      </c>
      <c r="L1820" s="16" t="s">
        <v>1318</v>
      </c>
      <c r="M1820" s="16" t="s">
        <v>6379</v>
      </c>
      <c r="N1820" s="16" t="str">
        <f>_xlfn.XLOOKUP(Sales_Transactions!$L1820,Table12[Employee_ID],Table12[Department],"Missing Department")</f>
        <v>Cashier</v>
      </c>
      <c r="O1820" s="16">
        <v>5</v>
      </c>
      <c r="P1820" s="17">
        <v>325.3</v>
      </c>
      <c r="Q1820" s="16">
        <v>5</v>
      </c>
      <c r="R1820" s="17">
        <v>81.33</v>
      </c>
      <c r="S1820" s="17">
        <v>1776.95</v>
      </c>
      <c r="T1820" s="17">
        <v>1268.5</v>
      </c>
      <c r="U1820" s="17">
        <v>508.45</v>
      </c>
      <c r="V1820" s="16" t="s">
        <v>80</v>
      </c>
      <c r="W1820" s="16" t="s">
        <v>24</v>
      </c>
      <c r="X1820" s="16" t="s">
        <v>25</v>
      </c>
      <c r="Y1820" s="16" t="s">
        <v>2836</v>
      </c>
      <c r="Z1820" s="16" t="s">
        <v>27</v>
      </c>
    </row>
    <row r="1821" spans="1:26" x14ac:dyDescent="0.3">
      <c r="A1821" s="10" t="s">
        <v>2837</v>
      </c>
      <c r="B1821" s="11">
        <v>46101</v>
      </c>
      <c r="C1821" s="12" t="s">
        <v>1613</v>
      </c>
      <c r="D1821" s="12" t="str">
        <f>_xlfn.XLOOKUP(Sales_Transactions!$C1821,Customer!$A$2:$A$701,Customer!$B$2:$B$701,"Missing")</f>
        <v>Missing Customer Name</v>
      </c>
      <c r="E1821" s="39" t="str">
        <f>_xlfn.XLOOKUP(Table14[[#This Row],[Customer_ID]],Table10[Customer_ID],Table10[Membership],"Missing Membership")</f>
        <v>Silver</v>
      </c>
      <c r="F1821" s="10" t="s">
        <v>65</v>
      </c>
      <c r="G1821" s="12" t="str">
        <f>_xlfn.XLOOKUP(Sales_Transactions!$F1821,Products!$A$2:$A$151,Products!$B$2:$B$151,"missing product")</f>
        <v>Nescafe Tea Combo</v>
      </c>
      <c r="H1821" s="12" t="str">
        <f>_xlfn.XLOOKUP(Sales_Transactions!$F1821,Table9[Product_ID],Table9[Category],"Missing Catogory")</f>
        <v>Beverages</v>
      </c>
      <c r="I1821" s="12" t="s">
        <v>221</v>
      </c>
      <c r="J1821" s="12" t="str">
        <f>_xlfn.XLOOKUP(Sales_Transactions!$I1821,Store!$A$2:$A$181,Store!$B$2:$B$181,"Missing Store")</f>
        <v>FreshMart Salem Circle</v>
      </c>
      <c r="K1821" s="12" t="str">
        <f>_xlfn.XLOOKUP(Sales_Transactions!$I1821,Store!$A$2:$A$181,Store!$D$2:$D$181,"East")</f>
        <v>South</v>
      </c>
      <c r="L1821" s="12" t="s">
        <v>361</v>
      </c>
      <c r="M1821" s="12" t="s">
        <v>6275</v>
      </c>
      <c r="N1821" s="12" t="str">
        <f>_xlfn.XLOOKUP(Sales_Transactions!$L1821,Table12[Employee_ID],Table12[Department],"Missing Department")</f>
        <v>HR</v>
      </c>
      <c r="O1821" s="12">
        <v>3</v>
      </c>
      <c r="P1821" s="13">
        <v>172.63</v>
      </c>
      <c r="Q1821" s="12">
        <v>15</v>
      </c>
      <c r="R1821" s="13">
        <v>77.680000000000007</v>
      </c>
      <c r="S1821" s="13">
        <v>440.21</v>
      </c>
      <c r="T1821" s="13">
        <v>426</v>
      </c>
      <c r="U1821" s="13">
        <v>14.21</v>
      </c>
      <c r="V1821" s="12" t="s">
        <v>80</v>
      </c>
      <c r="W1821" s="12" t="s">
        <v>24</v>
      </c>
      <c r="X1821" s="12" t="s">
        <v>25</v>
      </c>
      <c r="Y1821" s="12" t="s">
        <v>798</v>
      </c>
      <c r="Z1821" s="12" t="s">
        <v>49</v>
      </c>
    </row>
    <row r="1822" spans="1:26" x14ac:dyDescent="0.3">
      <c r="A1822" s="14" t="s">
        <v>2841</v>
      </c>
      <c r="B1822" s="15">
        <v>45819</v>
      </c>
      <c r="C1822" s="16" t="s">
        <v>2842</v>
      </c>
      <c r="D1822" s="16" t="str">
        <f>_xlfn.XLOOKUP(Sales_Transactions!$C1822,Customer!$A$2:$A$701,Customer!$B$2:$B$701,"Missing")</f>
        <v>Thiru Gupta</v>
      </c>
      <c r="E1822" s="38" t="str">
        <f>_xlfn.XLOOKUP(Table14[[#This Row],[Customer_ID]],Table10[Customer_ID],Table10[Membership],"Missing Membership")</f>
        <v>Bronze</v>
      </c>
      <c r="F1822" s="14" t="s">
        <v>59</v>
      </c>
      <c r="G1822" s="16" t="str">
        <f>_xlfn.XLOOKUP(Sales_Transactions!$F1822,Products!$A$2:$A$151,Products!$B$2:$B$151,"missing product")</f>
        <v>Nescafe Coffee Pack</v>
      </c>
      <c r="H1822" s="16" t="str">
        <f>_xlfn.XLOOKUP(Sales_Transactions!$F1822,Table9[Product_ID],Table9[Category],"Missing Catogory")</f>
        <v>Beverages</v>
      </c>
      <c r="I1822" s="16" t="s">
        <v>727</v>
      </c>
      <c r="J1822" s="16" t="str">
        <f>_xlfn.XLOOKUP(Sales_Transactions!$I1822,Store!$A$2:$A$181,Store!$B$2:$B$181,"Missing Store")</f>
        <v>FreshMart Surat Heights</v>
      </c>
      <c r="K1822" s="16" t="str">
        <f>_xlfn.XLOOKUP(Sales_Transactions!$I1822,Store!$A$2:$A$181,Store!$D$2:$D$181,"East")</f>
        <v>West</v>
      </c>
      <c r="L1822" s="16" t="s">
        <v>728</v>
      </c>
      <c r="M1822" s="16" t="s">
        <v>6300</v>
      </c>
      <c r="N1822" s="16" t="str">
        <f>_xlfn.XLOOKUP(Sales_Transactions!$L1822,Table12[Employee_ID],Table12[Department],"Missing Department")</f>
        <v>HR</v>
      </c>
      <c r="O1822" s="16">
        <v>3</v>
      </c>
      <c r="P1822" s="17">
        <v>342.46</v>
      </c>
      <c r="Q1822" s="16">
        <v>10</v>
      </c>
      <c r="R1822" s="17">
        <v>102.74</v>
      </c>
      <c r="S1822" s="17">
        <v>924.64</v>
      </c>
      <c r="T1822" s="17">
        <v>815.34</v>
      </c>
      <c r="U1822" s="17">
        <v>109.3</v>
      </c>
      <c r="V1822" s="16" t="s">
        <v>80</v>
      </c>
      <c r="W1822" s="16" t="s">
        <v>24</v>
      </c>
      <c r="X1822" s="16" t="s">
        <v>25</v>
      </c>
      <c r="Y1822" s="16" t="s">
        <v>1835</v>
      </c>
      <c r="Z1822" s="16" t="s">
        <v>49</v>
      </c>
    </row>
    <row r="1823" spans="1:26" x14ac:dyDescent="0.3">
      <c r="A1823" s="10" t="s">
        <v>2863</v>
      </c>
      <c r="B1823" s="11">
        <v>45791</v>
      </c>
      <c r="C1823" s="12" t="s">
        <v>1468</v>
      </c>
      <c r="D1823" s="12" t="str">
        <f>_xlfn.XLOOKUP(Sales_Transactions!$C1823,Customer!$A$2:$A$701,Customer!$B$2:$B$701,"Missing")</f>
        <v>Lokesh Gupta</v>
      </c>
      <c r="E1823" s="39" t="str">
        <f>_xlfn.XLOOKUP(Table14[[#This Row],[Customer_ID]],Table10[Customer_ID],Table10[Membership],"Missing Membership")</f>
        <v>Gold</v>
      </c>
      <c r="F1823" s="10" t="s">
        <v>580</v>
      </c>
      <c r="G1823" s="12" t="str">
        <f>_xlfn.XLOOKUP(Sales_Transactions!$F1823,Products!$A$2:$A$151,Products!$B$2:$B$151,"missing product")</f>
        <v>Coca-Cola Tea 1kg</v>
      </c>
      <c r="H1823" s="12" t="str">
        <f>_xlfn.XLOOKUP(Sales_Transactions!$F1823,Table9[Product_ID],Table9[Category],"Missing Catogory")</f>
        <v>Beverages</v>
      </c>
      <c r="I1823" s="12" t="s">
        <v>90</v>
      </c>
      <c r="J1823" s="12" t="str">
        <f>_xlfn.XLOOKUP(Sales_Transactions!$I1823,Store!$A$2:$A$181,Store!$B$2:$B$181,"Missing Store")</f>
        <v>FreshMart Tiruppur Market</v>
      </c>
      <c r="K1823" s="12" t="str">
        <f>_xlfn.XLOOKUP(Sales_Transactions!$I1823,Store!$A$2:$A$181,Store!$D$2:$D$181,"East")</f>
        <v>South</v>
      </c>
      <c r="L1823" s="12" t="s">
        <v>91</v>
      </c>
      <c r="M1823" s="12" t="s">
        <v>6361</v>
      </c>
      <c r="N1823" s="12" t="str">
        <f>_xlfn.XLOOKUP(Sales_Transactions!$L1823,Table12[Employee_ID],Table12[Department],"Missing Department")</f>
        <v>Sales</v>
      </c>
      <c r="O1823" s="12">
        <v>7</v>
      </c>
      <c r="P1823" s="13">
        <v>153.82</v>
      </c>
      <c r="Q1823" s="12">
        <v>0</v>
      </c>
      <c r="R1823" s="13">
        <v>0</v>
      </c>
      <c r="S1823" s="13">
        <v>1076.74</v>
      </c>
      <c r="T1823" s="13">
        <v>748.93</v>
      </c>
      <c r="U1823" s="13">
        <v>327.81</v>
      </c>
      <c r="V1823" s="12" t="s">
        <v>80</v>
      </c>
      <c r="W1823" s="12" t="s">
        <v>24</v>
      </c>
      <c r="X1823" s="12" t="s">
        <v>25</v>
      </c>
      <c r="Y1823" s="12" t="s">
        <v>1075</v>
      </c>
      <c r="Z1823" s="12" t="s">
        <v>49</v>
      </c>
    </row>
    <row r="1824" spans="1:26" x14ac:dyDescent="0.3">
      <c r="A1824" s="14" t="s">
        <v>2871</v>
      </c>
      <c r="B1824" s="15">
        <v>45773</v>
      </c>
      <c r="C1824" s="16" t="s">
        <v>2313</v>
      </c>
      <c r="D1824" s="16" t="str">
        <f>_xlfn.XLOOKUP(Sales_Transactions!$C1824,Customer!$A$2:$A$701,Customer!$B$2:$B$701,"Missing")</f>
        <v>Pandi Gupta</v>
      </c>
      <c r="E1824" s="38" t="str">
        <f>_xlfn.XLOOKUP(Table14[[#This Row],[Customer_ID]],Table10[Customer_ID],Table10[Membership],"Missing Membership")</f>
        <v>Silver</v>
      </c>
      <c r="F1824" s="14" t="s">
        <v>554</v>
      </c>
      <c r="G1824" s="16" t="str">
        <f>_xlfn.XLOOKUP(Sales_Transactions!$F1824,Products!$A$2:$A$151,Products!$B$2:$B$151,"missing product")</f>
        <v>Dove Shampoo 2kg</v>
      </c>
      <c r="H1824" s="16" t="str">
        <f>_xlfn.XLOOKUP(Sales_Transactions!$F1824,Table9[Product_ID],Table9[Category],"Missing Catogory")</f>
        <v>Personal Care</v>
      </c>
      <c r="I1824" s="16" t="s">
        <v>248</v>
      </c>
      <c r="J1824" s="16" t="str">
        <f>_xlfn.XLOOKUP(Sales_Transactions!$I1824,Store!$A$2:$A$181,Store!$B$2:$B$181,"Missing Store")</f>
        <v>FreshMart Mysuru Complex</v>
      </c>
      <c r="K1824" s="16" t="str">
        <f>_xlfn.XLOOKUP(Sales_Transactions!$I1824,Store!$A$2:$A$181,Store!$D$2:$D$181,"East")</f>
        <v>South</v>
      </c>
      <c r="L1824" s="16" t="s">
        <v>249</v>
      </c>
      <c r="M1824" s="16" t="s">
        <v>6299</v>
      </c>
      <c r="N1824" s="16" t="str">
        <f>_xlfn.XLOOKUP(Sales_Transactions!$L1824,Table12[Employee_ID],Table12[Department],"Missing Department")</f>
        <v>Inventory</v>
      </c>
      <c r="O1824" s="16">
        <v>2</v>
      </c>
      <c r="P1824" s="17">
        <v>491.81</v>
      </c>
      <c r="Q1824" s="16">
        <v>0</v>
      </c>
      <c r="R1824" s="17">
        <v>0</v>
      </c>
      <c r="S1824" s="17">
        <v>1131.1600000000001</v>
      </c>
      <c r="T1824" s="17">
        <v>731.14</v>
      </c>
      <c r="U1824" s="17">
        <v>400.02</v>
      </c>
      <c r="V1824" s="16" t="s">
        <v>80</v>
      </c>
      <c r="W1824" s="16" t="s">
        <v>24</v>
      </c>
      <c r="X1824" s="16" t="s">
        <v>25</v>
      </c>
      <c r="Y1824" s="16" t="s">
        <v>1929</v>
      </c>
      <c r="Z1824" s="16" t="s">
        <v>27</v>
      </c>
    </row>
    <row r="1825" spans="1:26" x14ac:dyDescent="0.3">
      <c r="A1825" s="10" t="s">
        <v>2883</v>
      </c>
      <c r="B1825" s="11">
        <v>45850</v>
      </c>
      <c r="C1825" s="12" t="s">
        <v>2884</v>
      </c>
      <c r="D1825" s="12" t="str">
        <f>_xlfn.XLOOKUP(Sales_Transactions!$C1825,Customer!$A$2:$A$701,Customer!$B$2:$B$701,"Missing")</f>
        <v>Sudha Achari</v>
      </c>
      <c r="E1825" s="39" t="str">
        <f>_xlfn.XLOOKUP(Table14[[#This Row],[Customer_ID]],Table10[Customer_ID],Table10[Membership],"Missing Membership")</f>
        <v>Silver</v>
      </c>
      <c r="F1825" s="10" t="s">
        <v>1188</v>
      </c>
      <c r="G1825" s="12" t="str">
        <f>_xlfn.XLOOKUP(Sales_Transactions!$F1825,Products!$A$2:$A$151,Products!$B$2:$B$151,"missing product")</f>
        <v>Aachi Ponni Rice 250ml</v>
      </c>
      <c r="H1825" s="12" t="str">
        <f>_xlfn.XLOOKUP(Sales_Transactions!$F1825,Table9[Product_ID],Table9[Category],"Missing Catogory")</f>
        <v>Rice</v>
      </c>
      <c r="I1825" s="12" t="s">
        <v>829</v>
      </c>
      <c r="J1825" s="12" t="str">
        <f>_xlfn.XLOOKUP(Sales_Transactions!$I1825,Store!$A$2:$A$181,Store!$B$2:$B$181,"Missing Store")</f>
        <v>FreshMart Mysuru Main Road</v>
      </c>
      <c r="K1825" s="12" t="str">
        <f>_xlfn.XLOOKUP(Sales_Transactions!$I1825,Store!$A$2:$A$181,Store!$D$2:$D$181,"East")</f>
        <v>South</v>
      </c>
      <c r="L1825" s="12" t="s">
        <v>830</v>
      </c>
      <c r="M1825" s="12" t="s">
        <v>6345</v>
      </c>
      <c r="N1825" s="12" t="str">
        <f>_xlfn.XLOOKUP(Sales_Transactions!$L1825,Table12[Employee_ID],Table12[Department],"Missing Department")</f>
        <v>Operations</v>
      </c>
      <c r="O1825" s="12">
        <v>3</v>
      </c>
      <c r="P1825" s="13">
        <v>188.64</v>
      </c>
      <c r="Q1825" s="12">
        <v>15</v>
      </c>
      <c r="R1825" s="13">
        <v>84.89</v>
      </c>
      <c r="S1825" s="13">
        <v>553.17999999999995</v>
      </c>
      <c r="T1825" s="13">
        <v>474.84</v>
      </c>
      <c r="U1825" s="13">
        <v>78.34</v>
      </c>
      <c r="V1825" s="12" t="s">
        <v>80</v>
      </c>
      <c r="W1825" s="12" t="s">
        <v>24</v>
      </c>
      <c r="X1825" s="12" t="s">
        <v>25</v>
      </c>
      <c r="Y1825" s="12" t="s">
        <v>1956</v>
      </c>
      <c r="Z1825" s="12" t="s">
        <v>27</v>
      </c>
    </row>
    <row r="1826" spans="1:26" x14ac:dyDescent="0.3">
      <c r="A1826" s="14" t="s">
        <v>2889</v>
      </c>
      <c r="B1826" s="15">
        <v>45907</v>
      </c>
      <c r="C1826" s="16" t="s">
        <v>246</v>
      </c>
      <c r="D1826" s="16" t="str">
        <f>_xlfn.XLOOKUP(Sales_Transactions!$C1826,Customer!$A$2:$A$701,Customer!$B$2:$B$701,"Missing")</f>
        <v>Chandrasekar Balan</v>
      </c>
      <c r="E1826" s="38" t="str">
        <f>_xlfn.XLOOKUP(Table14[[#This Row],[Customer_ID]],Table10[Customer_ID],Table10[Membership],"Missing Membership")</f>
        <v>Gold</v>
      </c>
      <c r="F1826" s="14" t="s">
        <v>707</v>
      </c>
      <c r="G1826" s="16" t="str">
        <f>_xlfn.XLOOKUP(Sales_Transactions!$F1826,Products!$A$2:$A$151,Products!$B$2:$B$151,"missing product")</f>
        <v>Lays Chocolates Combo</v>
      </c>
      <c r="H1826" s="16" t="str">
        <f>_xlfn.XLOOKUP(Sales_Transactions!$F1826,Table9[Product_ID],Table9[Category],"Missing Catogory")</f>
        <v>Snacks</v>
      </c>
      <c r="I1826" s="16" t="s">
        <v>1031</v>
      </c>
      <c r="J1826" s="16" t="str">
        <f>_xlfn.XLOOKUP(Sales_Transactions!$I1826,Store!$A$2:$A$181,Store!$B$2:$B$181,"Missing Store")</f>
        <v>FreshMart Bengaluru Enclave</v>
      </c>
      <c r="K1826" s="16" t="str">
        <f>_xlfn.XLOOKUP(Sales_Transactions!$I1826,Store!$A$2:$A$181,Store!$D$2:$D$181,"East")</f>
        <v>South</v>
      </c>
      <c r="L1826" s="16" t="s">
        <v>1791</v>
      </c>
      <c r="M1826" s="16" t="s">
        <v>5699</v>
      </c>
      <c r="N1826" s="16" t="str">
        <f>_xlfn.XLOOKUP(Sales_Transactions!$L1826,Table12[Employee_ID],Table12[Department],"Missing Department")</f>
        <v>Cashier</v>
      </c>
      <c r="O1826" s="16">
        <v>7</v>
      </c>
      <c r="P1826" s="17">
        <v>503.11</v>
      </c>
      <c r="Q1826" s="16">
        <v>10</v>
      </c>
      <c r="R1826" s="17">
        <v>352.18</v>
      </c>
      <c r="S1826" s="17">
        <v>3645.03</v>
      </c>
      <c r="T1826" s="17">
        <v>2407.23</v>
      </c>
      <c r="U1826" s="17">
        <v>1237.8</v>
      </c>
      <c r="V1826" s="16" t="s">
        <v>80</v>
      </c>
      <c r="W1826" s="16" t="s">
        <v>345</v>
      </c>
      <c r="X1826" s="16" t="s">
        <v>55</v>
      </c>
      <c r="Y1826" s="16" t="s">
        <v>1248</v>
      </c>
      <c r="Z1826" s="16" t="s">
        <v>27</v>
      </c>
    </row>
    <row r="1827" spans="1:26" x14ac:dyDescent="0.3">
      <c r="A1827" s="10" t="s">
        <v>2895</v>
      </c>
      <c r="B1827" s="11">
        <v>45757</v>
      </c>
      <c r="C1827" s="12" t="s">
        <v>246</v>
      </c>
      <c r="D1827" s="12" t="str">
        <f>_xlfn.XLOOKUP(Sales_Transactions!$C1827,Customer!$A$2:$A$701,Customer!$B$2:$B$701,"Missing")</f>
        <v>Chandrasekar Balan</v>
      </c>
      <c r="E1827" s="39" t="str">
        <f>_xlfn.XLOOKUP(Table14[[#This Row],[Customer_ID]],Table10[Customer_ID],Table10[Membership],"Missing Membership")</f>
        <v>Gold</v>
      </c>
      <c r="F1827" s="10" t="s">
        <v>758</v>
      </c>
      <c r="G1827" s="12" t="str">
        <f>_xlfn.XLOOKUP(Sales_Transactions!$F1827,Products!$A$2:$A$151,Products!$B$2:$B$151,"missing product")</f>
        <v>Amul Frozen Vegetables 250ml</v>
      </c>
      <c r="H1827" s="12" t="str">
        <f>_xlfn.XLOOKUP(Sales_Transactions!$F1827,Table9[Product_ID],Table9[Category],"Missing Catogory")</f>
        <v>Frozen Foods</v>
      </c>
      <c r="I1827" s="12" t="s">
        <v>1031</v>
      </c>
      <c r="J1827" s="12" t="str">
        <f>_xlfn.XLOOKUP(Sales_Transactions!$I1827,Store!$A$2:$A$181,Store!$B$2:$B$181,"Missing Store")</f>
        <v>FreshMart Bengaluru Enclave</v>
      </c>
      <c r="K1827" s="12" t="str">
        <f>_xlfn.XLOOKUP(Sales_Transactions!$I1827,Store!$A$2:$A$181,Store!$D$2:$D$181,"East")</f>
        <v>South</v>
      </c>
      <c r="L1827" s="12" t="s">
        <v>2308</v>
      </c>
      <c r="M1827" s="12" t="s">
        <v>6208</v>
      </c>
      <c r="N1827" s="12" t="str">
        <f>_xlfn.XLOOKUP(Sales_Transactions!$L1827,Table12[Employee_ID],Table12[Department],"Missing Department")</f>
        <v>Cashier</v>
      </c>
      <c r="O1827" s="12">
        <v>3</v>
      </c>
      <c r="P1827" s="13">
        <v>233.01</v>
      </c>
      <c r="Q1827" s="12">
        <v>0</v>
      </c>
      <c r="R1827" s="13">
        <v>0</v>
      </c>
      <c r="S1827" s="13">
        <v>699.03</v>
      </c>
      <c r="T1827" s="13">
        <v>569.07000000000005</v>
      </c>
      <c r="U1827" s="13">
        <v>129.96</v>
      </c>
      <c r="V1827" s="12" t="s">
        <v>80</v>
      </c>
      <c r="W1827" s="12" t="s">
        <v>24</v>
      </c>
      <c r="X1827" s="12" t="s">
        <v>25</v>
      </c>
      <c r="Y1827" s="12" t="s">
        <v>2896</v>
      </c>
      <c r="Z1827" s="12" t="s">
        <v>49</v>
      </c>
    </row>
    <row r="1828" spans="1:26" x14ac:dyDescent="0.3">
      <c r="A1828" s="14" t="s">
        <v>2902</v>
      </c>
      <c r="B1828" s="15">
        <v>46022</v>
      </c>
      <c r="C1828" s="16" t="s">
        <v>1494</v>
      </c>
      <c r="D1828" s="16" t="str">
        <f>_xlfn.XLOOKUP(Sales_Transactions!$C1828,Customer!$A$2:$A$701,Customer!$B$2:$B$701,"Missing")</f>
        <v>Malathi Gupta</v>
      </c>
      <c r="E1828" s="38" t="str">
        <f>_xlfn.XLOOKUP(Table14[[#This Row],[Customer_ID]],Table10[Customer_ID],Table10[Membership],"Missing Membership")</f>
        <v>Gold</v>
      </c>
      <c r="F1828" s="14" t="s">
        <v>453</v>
      </c>
      <c r="G1828" s="16" t="str">
        <f>_xlfn.XLOOKUP(Sales_Transactions!$F1828,Products!$A$2:$A$151,Products!$B$2:$B$151,"missing product")</f>
        <v>Local Farm Fresh Vegetables 250ml v2</v>
      </c>
      <c r="H1828" s="16" t="str">
        <f>_xlfn.XLOOKUP(Sales_Transactions!$F1828,Table9[Product_ID],Table9[Category],"Missing Catogory")</f>
        <v>Vegetables</v>
      </c>
      <c r="I1828" s="16" t="s">
        <v>1680</v>
      </c>
      <c r="J1828" s="16" t="str">
        <f>_xlfn.XLOOKUP(Sales_Transactions!$I1828,Store!$A$2:$A$181,Store!$B$2:$B$181,"Missing Store")</f>
        <v>FreshMart Hyderabad Market</v>
      </c>
      <c r="K1828" s="16" t="str">
        <f>_xlfn.XLOOKUP(Sales_Transactions!$I1828,Store!$A$2:$A$181,Store!$D$2:$D$181,"East")</f>
        <v>South</v>
      </c>
      <c r="L1828" s="16" t="s">
        <v>1442</v>
      </c>
      <c r="M1828" s="16" t="s">
        <v>6301</v>
      </c>
      <c r="N1828" s="16" t="str">
        <f>_xlfn.XLOOKUP(Sales_Transactions!$L1828,Table12[Employee_ID],Table12[Department],"Missing Department")</f>
        <v>Operations</v>
      </c>
      <c r="O1828" s="16">
        <v>8</v>
      </c>
      <c r="P1828" s="17">
        <v>382.87</v>
      </c>
      <c r="Q1828" s="16">
        <v>10</v>
      </c>
      <c r="R1828" s="17">
        <v>306.3</v>
      </c>
      <c r="S1828" s="17">
        <v>2756.66</v>
      </c>
      <c r="T1828" s="17">
        <v>2483.04</v>
      </c>
      <c r="U1828" s="17">
        <v>273.62</v>
      </c>
      <c r="V1828" s="16" t="s">
        <v>80</v>
      </c>
      <c r="W1828" s="16" t="s">
        <v>24</v>
      </c>
      <c r="X1828" s="16" t="s">
        <v>33</v>
      </c>
      <c r="Y1828" s="16" t="s">
        <v>281</v>
      </c>
      <c r="Z1828" s="16" t="s">
        <v>49</v>
      </c>
    </row>
    <row r="1829" spans="1:26" x14ac:dyDescent="0.3">
      <c r="A1829" s="10" t="s">
        <v>2905</v>
      </c>
      <c r="B1829" s="11">
        <v>46047</v>
      </c>
      <c r="C1829" s="12" t="s">
        <v>1199</v>
      </c>
      <c r="D1829" s="12" t="str">
        <f>_xlfn.XLOOKUP(Sales_Transactions!$C1829,Customer!$A$2:$A$701,Customer!$B$2:$B$701,"Missing")</f>
        <v>Pandi Raj</v>
      </c>
      <c r="E1829" s="39" t="str">
        <f>_xlfn.XLOOKUP(Table14[[#This Row],[Customer_ID]],Table10[Customer_ID],Table10[Membership],"Missing Membership")</f>
        <v>Silver</v>
      </c>
      <c r="F1829" s="10" t="s">
        <v>1381</v>
      </c>
      <c r="G1829" s="12" t="str">
        <f>_xlfn.XLOOKUP(Sales_Transactions!$F1829,Products!$A$2:$A$151,Products!$B$2:$B$151,"missing product")</f>
        <v>Parle Chocolates 500g</v>
      </c>
      <c r="H1829" s="12" t="str">
        <f>_xlfn.XLOOKUP(Sales_Transactions!$F1829,Table9[Product_ID],Table9[Category],"Missing Catogory")</f>
        <v>Snacks</v>
      </c>
      <c r="I1829" s="12" t="s">
        <v>120</v>
      </c>
      <c r="J1829" s="12" t="str">
        <f>_xlfn.XLOOKUP(Sales_Transactions!$I1829,Store!$A$2:$A$181,Store!$B$2:$B$181,"Missing Store")</f>
        <v>FreshMart Tiruppur Plaza</v>
      </c>
      <c r="K1829" s="12" t="str">
        <f>_xlfn.XLOOKUP(Sales_Transactions!$I1829,Store!$A$2:$A$181,Store!$D$2:$D$181,"East")</f>
        <v>South</v>
      </c>
      <c r="L1829" s="12" t="s">
        <v>401</v>
      </c>
      <c r="M1829" s="12" t="s">
        <v>6242</v>
      </c>
      <c r="N1829" s="12" t="str">
        <f>_xlfn.XLOOKUP(Sales_Transactions!$L1829,Table12[Employee_ID],Table12[Department],"Missing Department")</f>
        <v>Billing</v>
      </c>
      <c r="O1829" s="12">
        <v>2</v>
      </c>
      <c r="P1829" s="13">
        <v>317.99</v>
      </c>
      <c r="Q1829" s="12">
        <v>0</v>
      </c>
      <c r="R1829" s="13">
        <v>0</v>
      </c>
      <c r="S1829" s="13">
        <v>731.38</v>
      </c>
      <c r="T1829" s="13">
        <v>470.1</v>
      </c>
      <c r="U1829" s="13">
        <v>261.27999999999997</v>
      </c>
      <c r="V1829" s="12" t="s">
        <v>80</v>
      </c>
      <c r="W1829" s="12" t="s">
        <v>345</v>
      </c>
      <c r="X1829" s="12" t="s">
        <v>25</v>
      </c>
      <c r="Y1829" s="12" t="s">
        <v>2379</v>
      </c>
      <c r="Z1829" s="12" t="s">
        <v>27</v>
      </c>
    </row>
    <row r="1830" spans="1:26" x14ac:dyDescent="0.3">
      <c r="A1830" s="14" t="s">
        <v>2910</v>
      </c>
      <c r="B1830" s="15">
        <v>46074</v>
      </c>
      <c r="C1830" s="16" t="s">
        <v>2278</v>
      </c>
      <c r="D1830" s="16" t="str">
        <f>_xlfn.XLOOKUP(Sales_Transactions!$C1830,Customer!$A$2:$A$701,Customer!$B$2:$B$701,"Missing")</f>
        <v>Nagarajan Sharma</v>
      </c>
      <c r="E1830" s="38" t="str">
        <f>_xlfn.XLOOKUP(Table14[[#This Row],[Customer_ID]],Table10[Customer_ID],Table10[Membership],"Missing Membership")</f>
        <v>Bronze</v>
      </c>
      <c r="F1830" s="14" t="s">
        <v>492</v>
      </c>
      <c r="G1830" s="16" t="str">
        <f>_xlfn.XLOOKUP(Sales_Transactions!$F1830,Products!$A$2:$A$151,Products!$B$2:$B$151,"missing product")</f>
        <v>Aavin Cheese 200g</v>
      </c>
      <c r="H1830" s="16" t="str">
        <f>_xlfn.XLOOKUP(Sales_Transactions!$F1830,Table9[Product_ID],Table9[Category],"Missing Catogory")</f>
        <v>Dairy</v>
      </c>
      <c r="I1830" s="16" t="s">
        <v>215</v>
      </c>
      <c r="J1830" s="16" t="str">
        <f>_xlfn.XLOOKUP(Sales_Transactions!$I1830,Store!$A$2:$A$181,Store!$B$2:$B$181,"Missing Store")</f>
        <v>FreshMart Salem Point</v>
      </c>
      <c r="K1830" s="16" t="str">
        <f>_xlfn.XLOOKUP(Sales_Transactions!$I1830,Store!$A$2:$A$181,Store!$D$2:$D$181,"East")</f>
        <v>South</v>
      </c>
      <c r="L1830" s="16" t="s">
        <v>216</v>
      </c>
      <c r="M1830" s="16" t="s">
        <v>6227</v>
      </c>
      <c r="N1830" s="16" t="str">
        <f>_xlfn.XLOOKUP(Sales_Transactions!$L1830,Table12[Employee_ID],Table12[Department],"Missing Department")</f>
        <v>Sales</v>
      </c>
      <c r="O1830" s="16">
        <v>4</v>
      </c>
      <c r="P1830" s="17">
        <v>232.58</v>
      </c>
      <c r="Q1830" s="16">
        <v>0</v>
      </c>
      <c r="R1830" s="17">
        <v>0</v>
      </c>
      <c r="S1830" s="17">
        <v>1069.8699999999999</v>
      </c>
      <c r="T1830" s="17">
        <v>764.8</v>
      </c>
      <c r="U1830" s="17">
        <v>305.07</v>
      </c>
      <c r="V1830" s="16" t="s">
        <v>80</v>
      </c>
      <c r="W1830" s="16" t="s">
        <v>24</v>
      </c>
      <c r="X1830" s="16" t="s">
        <v>33</v>
      </c>
      <c r="Y1830" s="16" t="s">
        <v>2310</v>
      </c>
      <c r="Z1830" s="16" t="s">
        <v>27</v>
      </c>
    </row>
    <row r="1831" spans="1:26" x14ac:dyDescent="0.3">
      <c r="A1831" s="10" t="s">
        <v>2912</v>
      </c>
      <c r="B1831" s="11">
        <v>46072</v>
      </c>
      <c r="C1831" s="12" t="s">
        <v>695</v>
      </c>
      <c r="D1831" s="12" t="str">
        <f>_xlfn.XLOOKUP(Sales_Transactions!$C1831,Customer!$A$2:$A$701,Customer!$B$2:$B$701,"Missing")</f>
        <v>Thenmozhi Naicker</v>
      </c>
      <c r="E1831" s="39" t="str">
        <f>_xlfn.XLOOKUP(Table14[[#This Row],[Customer_ID]],Table10[Customer_ID],Table10[Membership],"Missing Membership")</f>
        <v>Gold</v>
      </c>
      <c r="F1831" s="10" t="s">
        <v>197</v>
      </c>
      <c r="G1831" s="12" t="str">
        <f>_xlfn.XLOOKUP(Sales_Transactions!$F1831,Products!$A$2:$A$151,Products!$B$2:$B$151,"missing product")</f>
        <v>Gold Winner Coconut Oil 2kg</v>
      </c>
      <c r="H1831" s="12" t="str">
        <f>_xlfn.XLOOKUP(Sales_Transactions!$F1831,Table9[Product_ID],Table9[Category],"Missing Catogory")</f>
        <v>Oil</v>
      </c>
      <c r="I1831" s="12" t="s">
        <v>142</v>
      </c>
      <c r="J1831" s="12" t="str">
        <f>_xlfn.XLOOKUP(Sales_Transactions!$I1831,Store!$A$2:$A$181,Store!$B$2:$B$181,"Missing Store")</f>
        <v>FreshMart Coimbatore Heights</v>
      </c>
      <c r="K1831" s="12" t="str">
        <f>_xlfn.XLOOKUP(Sales_Transactions!$I1831,Store!$A$2:$A$181,Store!$D$2:$D$181,"East")</f>
        <v>South</v>
      </c>
      <c r="L1831" s="12" t="s">
        <v>143</v>
      </c>
      <c r="M1831" s="12" t="s">
        <v>6243</v>
      </c>
      <c r="N1831" s="12" t="str">
        <f>_xlfn.XLOOKUP(Sales_Transactions!$L1831,Table12[Employee_ID],Table12[Department],"Missing Department")</f>
        <v>Sales</v>
      </c>
      <c r="O1831" s="12">
        <v>5</v>
      </c>
      <c r="P1831" s="13">
        <v>123.19</v>
      </c>
      <c r="Q1831" s="12">
        <v>20</v>
      </c>
      <c r="R1831" s="13">
        <v>123.19</v>
      </c>
      <c r="S1831" s="13">
        <v>492.76</v>
      </c>
      <c r="T1831" s="13">
        <v>544.6</v>
      </c>
      <c r="U1831" s="13">
        <v>-51.84</v>
      </c>
      <c r="V1831" s="12" t="s">
        <v>80</v>
      </c>
      <c r="W1831" s="12" t="s">
        <v>24</v>
      </c>
      <c r="X1831" s="12" t="s">
        <v>25</v>
      </c>
      <c r="Y1831" s="12" t="s">
        <v>857</v>
      </c>
      <c r="Z1831" s="12" t="s">
        <v>49</v>
      </c>
    </row>
    <row r="1832" spans="1:26" x14ac:dyDescent="0.3">
      <c r="A1832" s="14" t="s">
        <v>2913</v>
      </c>
      <c r="B1832" s="15">
        <v>45915</v>
      </c>
      <c r="C1832" s="16" t="s">
        <v>2124</v>
      </c>
      <c r="D1832" s="16" t="str">
        <f>_xlfn.XLOOKUP(Sales_Transactions!$C1832,Customer!$A$2:$A$701,Customer!$B$2:$B$701,"Missing")</f>
        <v>Hari Pillai</v>
      </c>
      <c r="E1832" s="38" t="str">
        <f>_xlfn.XLOOKUP(Table14[[#This Row],[Customer_ID]],Table10[Customer_ID],Table10[Membership],"Missing Membership")</f>
        <v>Gold</v>
      </c>
      <c r="F1832" s="14" t="s">
        <v>326</v>
      </c>
      <c r="G1832" s="16" t="str">
        <f>_xlfn.XLOOKUP(Sales_Transactions!$F1832,Products!$A$2:$A$151,Products!$B$2:$B$151,"missing product")</f>
        <v>Local Farm Fresh Vegetables 200g v2</v>
      </c>
      <c r="H1832" s="16" t="str">
        <f>_xlfn.XLOOKUP(Sales_Transactions!$F1832,Table9[Product_ID],Table9[Category],"Missing Catogory")</f>
        <v>Vegetables</v>
      </c>
      <c r="I1832" s="16" t="s">
        <v>315</v>
      </c>
      <c r="J1832" s="16" t="str">
        <f>_xlfn.XLOOKUP(Sales_Transactions!$I1832,Store!$A$2:$A$181,Store!$B$2:$B$181,"Missing Store")</f>
        <v>FreshMart Kanpur Colony</v>
      </c>
      <c r="K1832" s="16" t="str">
        <f>_xlfn.XLOOKUP(Sales_Transactions!$I1832,Store!$A$2:$A$181,Store!$D$2:$D$181,"East")</f>
        <v>North</v>
      </c>
      <c r="L1832" s="16" t="s">
        <v>316</v>
      </c>
      <c r="M1832" s="16" t="s">
        <v>6164</v>
      </c>
      <c r="N1832" s="16" t="str">
        <f>_xlfn.XLOOKUP(Sales_Transactions!$L1832,Table12[Employee_ID],Table12[Department],"Missing Department")</f>
        <v>Store Manager</v>
      </c>
      <c r="O1832" s="16">
        <v>5</v>
      </c>
      <c r="P1832" s="17">
        <v>435.35</v>
      </c>
      <c r="Q1832" s="16">
        <v>0</v>
      </c>
      <c r="R1832" s="17">
        <v>0</v>
      </c>
      <c r="S1832" s="17">
        <v>2176.75</v>
      </c>
      <c r="T1832" s="17">
        <v>1704.5</v>
      </c>
      <c r="U1832" s="17">
        <v>472.25</v>
      </c>
      <c r="V1832" s="16" t="s">
        <v>80</v>
      </c>
      <c r="W1832" s="16" t="s">
        <v>24</v>
      </c>
      <c r="X1832" s="16" t="s">
        <v>25</v>
      </c>
      <c r="Y1832" s="16" t="s">
        <v>2511</v>
      </c>
      <c r="Z1832" s="16" t="s">
        <v>49</v>
      </c>
    </row>
    <row r="1833" spans="1:26" x14ac:dyDescent="0.3">
      <c r="A1833" s="10" t="s">
        <v>2916</v>
      </c>
      <c r="B1833" s="11">
        <v>45769</v>
      </c>
      <c r="C1833" s="12" t="s">
        <v>603</v>
      </c>
      <c r="D1833" s="12" t="str">
        <f>_xlfn.XLOOKUP(Sales_Transactions!$C1833,Customer!$A$2:$A$701,Customer!$B$2:$B$701,"Missing")</f>
        <v>Thenmozhi Devi</v>
      </c>
      <c r="E1833" s="39" t="str">
        <f>_xlfn.XLOOKUP(Table14[[#This Row],[Customer_ID]],Table10[Customer_ID],Table10[Membership],"Missing Membership")</f>
        <v>Gold</v>
      </c>
      <c r="F1833" s="10" t="s">
        <v>30</v>
      </c>
      <c r="G1833" s="12" t="str">
        <f>_xlfn.XLOOKUP(Sales_Transactions!$F1833,Products!$A$2:$A$151,Products!$B$2:$B$151,"missing product")</f>
        <v>Amul Paneer 1kg</v>
      </c>
      <c r="H1833" s="12" t="str">
        <f>_xlfn.XLOOKUP(Sales_Transactions!$F1833,Table9[Product_ID],Table9[Category],"Missing Catogory")</f>
        <v>Dairy</v>
      </c>
      <c r="I1833" s="12" t="s">
        <v>248</v>
      </c>
      <c r="J1833" s="12" t="str">
        <f>_xlfn.XLOOKUP(Sales_Transactions!$I1833,Store!$A$2:$A$181,Store!$B$2:$B$181,"Missing Store")</f>
        <v>FreshMart Mysuru Complex</v>
      </c>
      <c r="K1833" s="12" t="str">
        <f>_xlfn.XLOOKUP(Sales_Transactions!$I1833,Store!$A$2:$A$181,Store!$D$2:$D$181,"East")</f>
        <v>South</v>
      </c>
      <c r="L1833" s="12" t="s">
        <v>249</v>
      </c>
      <c r="M1833" s="12" t="s">
        <v>6299</v>
      </c>
      <c r="N1833" s="12" t="str">
        <f>_xlfn.XLOOKUP(Sales_Transactions!$L1833,Table12[Employee_ID],Table12[Department],"Missing Department")</f>
        <v>Inventory</v>
      </c>
      <c r="O1833" s="12">
        <v>3</v>
      </c>
      <c r="P1833" s="13">
        <v>459.1</v>
      </c>
      <c r="Q1833" s="12">
        <v>10</v>
      </c>
      <c r="R1833" s="13">
        <v>137.72999999999999</v>
      </c>
      <c r="S1833" s="13">
        <v>1239.57</v>
      </c>
      <c r="T1833" s="13">
        <v>1140.24</v>
      </c>
      <c r="U1833" s="13">
        <v>99.33</v>
      </c>
      <c r="V1833" s="12" t="s">
        <v>80</v>
      </c>
      <c r="W1833" s="12" t="s">
        <v>24</v>
      </c>
      <c r="X1833" s="12" t="s">
        <v>25</v>
      </c>
      <c r="Y1833" s="12" t="s">
        <v>1475</v>
      </c>
      <c r="Z1833" s="12" t="s">
        <v>49</v>
      </c>
    </row>
    <row r="1834" spans="1:26" x14ac:dyDescent="0.3">
      <c r="A1834" s="14" t="s">
        <v>2921</v>
      </c>
      <c r="B1834" s="15">
        <v>45840</v>
      </c>
      <c r="C1834" s="16" t="s">
        <v>2922</v>
      </c>
      <c r="D1834" s="16" t="str">
        <f>_xlfn.XLOOKUP(Sales_Transactions!$C1834,Customer!$A$2:$A$701,Customer!$B$2:$B$701,"Missing")</f>
        <v>Dhanya Pillai</v>
      </c>
      <c r="E1834" s="38" t="str">
        <f>_xlfn.XLOOKUP(Table14[[#This Row],[Customer_ID]],Table10[Customer_ID],Table10[Membership],"Missing Membership")</f>
        <v>Bronze</v>
      </c>
      <c r="F1834" s="14" t="s">
        <v>113</v>
      </c>
      <c r="G1834" s="16" t="str">
        <f>_xlfn.XLOOKUP(Sales_Transactions!$F1834,Products!$A$2:$A$151,Products!$B$2:$B$151,"missing product")</f>
        <v>Aachi Powdered Spices Pack</v>
      </c>
      <c r="H1834" s="16" t="str">
        <f>_xlfn.XLOOKUP(Sales_Transactions!$F1834,Table9[Product_ID],Table9[Category],"Missing Catogory")</f>
        <v>Masala</v>
      </c>
      <c r="I1834" s="16" t="s">
        <v>1179</v>
      </c>
      <c r="J1834" s="16" t="str">
        <f>_xlfn.XLOOKUP(Sales_Transactions!$I1834,Store!$A$2:$A$181,Store!$B$2:$B$181,"Missing Store")</f>
        <v>FreshMart Erode Central</v>
      </c>
      <c r="K1834" s="16" t="str">
        <f>_xlfn.XLOOKUP(Sales_Transactions!$I1834,Store!$A$2:$A$181,Store!$D$2:$D$181,"East")</f>
        <v>South</v>
      </c>
      <c r="L1834" s="16" t="s">
        <v>1113</v>
      </c>
      <c r="M1834" s="16" t="s">
        <v>6378</v>
      </c>
      <c r="N1834" s="16" t="str">
        <f>_xlfn.XLOOKUP(Sales_Transactions!$L1834,Table12[Employee_ID],Table12[Department],"Missing Department")</f>
        <v>Cashier</v>
      </c>
      <c r="O1834" s="16">
        <v>2</v>
      </c>
      <c r="P1834" s="17">
        <v>253.11</v>
      </c>
      <c r="Q1834" s="16">
        <v>0</v>
      </c>
      <c r="R1834" s="17">
        <v>0</v>
      </c>
      <c r="S1834" s="17">
        <v>506.22</v>
      </c>
      <c r="T1834" s="17">
        <v>381.48</v>
      </c>
      <c r="U1834" s="17">
        <v>124.74</v>
      </c>
      <c r="V1834" s="16" t="s">
        <v>80</v>
      </c>
      <c r="W1834" s="16" t="s">
        <v>24</v>
      </c>
      <c r="X1834" s="16" t="s">
        <v>25</v>
      </c>
      <c r="Y1834" s="16" t="s">
        <v>1875</v>
      </c>
      <c r="Z1834" s="16" t="s">
        <v>49</v>
      </c>
    </row>
    <row r="1835" spans="1:26" x14ac:dyDescent="0.3">
      <c r="A1835" s="10" t="s">
        <v>2923</v>
      </c>
      <c r="B1835" s="11">
        <v>46075</v>
      </c>
      <c r="C1835" s="12" t="s">
        <v>483</v>
      </c>
      <c r="D1835" s="12" t="str">
        <f>_xlfn.XLOOKUP(Sales_Transactions!$C1835,Customer!$A$2:$A$701,Customer!$B$2:$B$701,"Missing")</f>
        <v>Kavya Subramaniam</v>
      </c>
      <c r="E1835" s="39" t="str">
        <f>_xlfn.XLOOKUP(Table14[[#This Row],[Customer_ID]],Table10[Customer_ID],Table10[Membership],"Missing Membership")</f>
        <v>Bronze</v>
      </c>
      <c r="F1835" s="10" t="s">
        <v>237</v>
      </c>
      <c r="G1835" s="12" t="str">
        <f>_xlfn.XLOOKUP(Sales_Transactions!$F1835,Products!$A$2:$A$151,Products!$B$2:$B$151,"missing product")</f>
        <v>Harvest Gold Rusk 1kg</v>
      </c>
      <c r="H1835" s="12" t="str">
        <f>_xlfn.XLOOKUP(Sales_Transactions!$F1835,Table9[Product_ID],Table9[Category],"Missing Catogory")</f>
        <v>Bakery</v>
      </c>
      <c r="I1835" s="12" t="s">
        <v>254</v>
      </c>
      <c r="J1835" s="12" t="str">
        <f>_xlfn.XLOOKUP(Sales_Transactions!$I1835,Store!$A$2:$A$181,Store!$B$2:$B$181,"Missing Store")</f>
        <v>FreshMart Mysuru Crossing</v>
      </c>
      <c r="K1835" s="12" t="str">
        <f>_xlfn.XLOOKUP(Sales_Transactions!$I1835,Store!$A$2:$A$181,Store!$D$2:$D$181,"East")</f>
        <v>South</v>
      </c>
      <c r="L1835" s="12" t="s">
        <v>255</v>
      </c>
      <c r="M1835" s="12" t="s">
        <v>6328</v>
      </c>
      <c r="N1835" s="12" t="str">
        <f>_xlfn.XLOOKUP(Sales_Transactions!$L1835,Table12[Employee_ID],Table12[Department],"Missing Department")</f>
        <v>HR</v>
      </c>
      <c r="O1835" s="12">
        <v>3</v>
      </c>
      <c r="P1835" s="13">
        <v>541.35</v>
      </c>
      <c r="Q1835" s="12">
        <v>10</v>
      </c>
      <c r="R1835" s="13">
        <v>162.41</v>
      </c>
      <c r="S1835" s="13">
        <v>1680.89</v>
      </c>
      <c r="T1835" s="13">
        <v>1009.2</v>
      </c>
      <c r="U1835" s="13">
        <v>671.69</v>
      </c>
      <c r="V1835" s="12" t="s">
        <v>80</v>
      </c>
      <c r="W1835" s="12" t="s">
        <v>24</v>
      </c>
      <c r="X1835" s="12" t="s">
        <v>25</v>
      </c>
      <c r="Y1835" s="12" t="s">
        <v>1661</v>
      </c>
      <c r="Z1835" s="12" t="s">
        <v>27</v>
      </c>
    </row>
    <row r="1836" spans="1:26" x14ac:dyDescent="0.3">
      <c r="A1836" s="14" t="s">
        <v>2935</v>
      </c>
      <c r="B1836" s="15">
        <v>45931</v>
      </c>
      <c r="C1836" s="16" t="s">
        <v>2936</v>
      </c>
      <c r="D1836" s="16" t="str">
        <f>_xlfn.XLOOKUP(Sales_Transactions!$C1836,Customer!$A$2:$A$701,Customer!$B$2:$B$701,"Missing")</f>
        <v>Radha Devi</v>
      </c>
      <c r="E1836" s="38" t="str">
        <f>_xlfn.XLOOKUP(Table14[[#This Row],[Customer_ID]],Table10[Customer_ID],Table10[Membership],"Missing Membership")</f>
        <v>Bronze</v>
      </c>
      <c r="F1836" s="14" t="s">
        <v>326</v>
      </c>
      <c r="G1836" s="16" t="str">
        <f>_xlfn.XLOOKUP(Sales_Transactions!$F1836,Products!$A$2:$A$151,Products!$B$2:$B$151,"missing product")</f>
        <v>Local Farm Fresh Vegetables 200g v2</v>
      </c>
      <c r="H1836" s="16" t="str">
        <f>_xlfn.XLOOKUP(Sales_Transactions!$F1836,Table9[Product_ID],Table9[Category],"Missing Catogory")</f>
        <v>Vegetables</v>
      </c>
      <c r="I1836" s="16" t="s">
        <v>1469</v>
      </c>
      <c r="J1836" s="16" t="str">
        <f>_xlfn.XLOOKUP(Sales_Transactions!$I1836,Store!$A$2:$A$181,Store!$B$2:$B$181,"Missing Store")</f>
        <v>FreshMart Surat Nagar</v>
      </c>
      <c r="K1836" s="16" t="str">
        <f>_xlfn.XLOOKUP(Sales_Transactions!$I1836,Store!$A$2:$A$181,Store!$D$2:$D$181,"East")</f>
        <v>West</v>
      </c>
      <c r="L1836" s="16" t="s">
        <v>1470</v>
      </c>
      <c r="M1836" s="16" t="s">
        <v>4741</v>
      </c>
      <c r="N1836" s="16" t="str">
        <f>_xlfn.XLOOKUP(Sales_Transactions!$L1836,Table12[Employee_ID],Table12[Department],"Missing Department")</f>
        <v>Sales</v>
      </c>
      <c r="O1836" s="16">
        <v>2</v>
      </c>
      <c r="P1836" s="17">
        <v>400.33</v>
      </c>
      <c r="Q1836" s="16">
        <v>20</v>
      </c>
      <c r="R1836" s="17">
        <v>160.13</v>
      </c>
      <c r="S1836" s="17">
        <v>640.53</v>
      </c>
      <c r="T1836" s="17">
        <v>681.8</v>
      </c>
      <c r="U1836" s="17">
        <v>-41.27</v>
      </c>
      <c r="V1836" s="16" t="s">
        <v>80</v>
      </c>
      <c r="W1836" s="16" t="s">
        <v>24</v>
      </c>
      <c r="X1836" s="16" t="s">
        <v>25</v>
      </c>
      <c r="Y1836" s="16" t="s">
        <v>2937</v>
      </c>
      <c r="Z1836" s="16" t="s">
        <v>49</v>
      </c>
    </row>
    <row r="1837" spans="1:26" x14ac:dyDescent="0.3">
      <c r="A1837" s="10" t="s">
        <v>2943</v>
      </c>
      <c r="B1837" s="11">
        <v>46060</v>
      </c>
      <c r="C1837" s="12" t="s">
        <v>2427</v>
      </c>
      <c r="D1837" s="12" t="str">
        <f>_xlfn.XLOOKUP(Sales_Transactions!$C1837,Customer!$A$2:$A$701,Customer!$B$2:$B$701,"Missing")</f>
        <v>Suresh Raj</v>
      </c>
      <c r="E1837" s="39" t="str">
        <f>_xlfn.XLOOKUP(Table14[[#This Row],[Customer_ID]],Table10[Customer_ID],Table10[Membership],"Missing Membership")</f>
        <v>Silver</v>
      </c>
      <c r="F1837" s="10" t="s">
        <v>1112</v>
      </c>
      <c r="G1837" s="12" t="str">
        <f>_xlfn.XLOOKUP(Sales_Transactions!$F1837,Products!$A$2:$A$151,Products!$B$2:$B$151,"missing product")</f>
        <v>Fortune Gingelly Oil 1L</v>
      </c>
      <c r="H1837" s="12" t="str">
        <f>_xlfn.XLOOKUP(Sales_Transactions!$F1837,Table9[Product_ID],Table9[Category],"Missing Catogory")</f>
        <v>Oil</v>
      </c>
      <c r="I1837" s="12" t="s">
        <v>285</v>
      </c>
      <c r="J1837" s="12" t="str">
        <f>_xlfn.XLOOKUP(Sales_Transactions!$I1837,Store!$A$2:$A$181,Store!$B$2:$B$181,"Missing Store")</f>
        <v>FreshMart Erode Colony</v>
      </c>
      <c r="K1837" s="12" t="str">
        <f>_xlfn.XLOOKUP(Sales_Transactions!$I1837,Store!$A$2:$A$181,Store!$D$2:$D$181,"East")</f>
        <v>South</v>
      </c>
      <c r="L1837" s="12" t="s">
        <v>286</v>
      </c>
      <c r="M1837" s="12" t="s">
        <v>6289</v>
      </c>
      <c r="N1837" s="12" t="str">
        <f>_xlfn.XLOOKUP(Sales_Transactions!$L1837,Table12[Employee_ID],Table12[Department],"Missing Department")</f>
        <v>Inventory</v>
      </c>
      <c r="O1837" s="12">
        <v>3</v>
      </c>
      <c r="P1837" s="13">
        <v>360.52</v>
      </c>
      <c r="Q1837" s="12">
        <v>0</v>
      </c>
      <c r="R1837" s="13">
        <v>0</v>
      </c>
      <c r="S1837" s="13">
        <v>1243.79</v>
      </c>
      <c r="T1837" s="13">
        <v>973.44</v>
      </c>
      <c r="U1837" s="13">
        <v>270.35000000000002</v>
      </c>
      <c r="V1837" s="12" t="s">
        <v>80</v>
      </c>
      <c r="W1837" s="12" t="s">
        <v>24</v>
      </c>
      <c r="X1837" s="12" t="s">
        <v>55</v>
      </c>
      <c r="Y1837" s="12" t="s">
        <v>618</v>
      </c>
      <c r="Z1837" s="12" t="s">
        <v>27</v>
      </c>
    </row>
    <row r="1838" spans="1:26" x14ac:dyDescent="0.3">
      <c r="A1838" s="14" t="s">
        <v>2949</v>
      </c>
      <c r="B1838" s="15">
        <v>46014</v>
      </c>
      <c r="C1838" s="16" t="s">
        <v>1963</v>
      </c>
      <c r="D1838" s="16" t="str">
        <f>_xlfn.XLOOKUP(Sales_Transactions!$C1838,Customer!$A$2:$A$701,Customer!$B$2:$B$701,"Missing")</f>
        <v>Karthik Iyer</v>
      </c>
      <c r="E1838" s="38" t="str">
        <f>_xlfn.XLOOKUP(Table14[[#This Row],[Customer_ID]],Table10[Customer_ID],Table10[Membership],"Missing Membership")</f>
        <v>Gold</v>
      </c>
      <c r="F1838" s="14" t="s">
        <v>269</v>
      </c>
      <c r="G1838" s="16" t="str">
        <f>_xlfn.XLOOKUP(Sales_Transactions!$F1838,Products!$A$2:$A$151,Products!$B$2:$B$151,"missing product")</f>
        <v>Local Farm Fresh Fruits 1kg</v>
      </c>
      <c r="H1838" s="16" t="str">
        <f>_xlfn.XLOOKUP(Sales_Transactions!$F1838,Table9[Product_ID],Table9[Category],"Missing Catogory")</f>
        <v>Oil</v>
      </c>
      <c r="I1838" s="16" t="s">
        <v>973</v>
      </c>
      <c r="J1838" s="16" t="str">
        <f>_xlfn.XLOOKUP(Sales_Transactions!$I1838,Store!$A$2:$A$181,Store!$B$2:$B$181,"Missing Store")</f>
        <v>FreshMart Pune Junction</v>
      </c>
      <c r="K1838" s="16" t="str">
        <f>_xlfn.XLOOKUP(Sales_Transactions!$I1838,Store!$A$2:$A$181,Store!$D$2:$D$181,"East")</f>
        <v>West</v>
      </c>
      <c r="L1838" s="16" t="s">
        <v>974</v>
      </c>
      <c r="M1838" s="16" t="s">
        <v>6390</v>
      </c>
      <c r="N1838" s="16" t="str">
        <f>_xlfn.XLOOKUP(Sales_Transactions!$L1838,Table12[Employee_ID],Table12[Department],"Missing Department")</f>
        <v>Cashier</v>
      </c>
      <c r="O1838" s="16">
        <v>3</v>
      </c>
      <c r="P1838" s="17">
        <v>168.57</v>
      </c>
      <c r="Q1838" s="16">
        <v>0</v>
      </c>
      <c r="R1838" s="17">
        <v>0</v>
      </c>
      <c r="S1838" s="17">
        <v>505.71</v>
      </c>
      <c r="T1838" s="17">
        <v>412.92</v>
      </c>
      <c r="U1838" s="17">
        <v>92.79</v>
      </c>
      <c r="V1838" s="16" t="s">
        <v>80</v>
      </c>
      <c r="W1838" s="16" t="s">
        <v>24</v>
      </c>
      <c r="X1838" s="16" t="s">
        <v>25</v>
      </c>
      <c r="Y1838" s="16" t="s">
        <v>836</v>
      </c>
      <c r="Z1838" s="16" t="s">
        <v>49</v>
      </c>
    </row>
    <row r="1839" spans="1:26" x14ac:dyDescent="0.3">
      <c r="A1839" s="10" t="s">
        <v>2956</v>
      </c>
      <c r="B1839" s="11">
        <v>45872</v>
      </c>
      <c r="C1839" s="12" t="s">
        <v>595</v>
      </c>
      <c r="D1839" s="12" t="str">
        <f>_xlfn.XLOOKUP(Sales_Transactions!$C1839,Customer!$A$2:$A$701,Customer!$B$2:$B$701,"Missing")</f>
        <v>Ilango Varma</v>
      </c>
      <c r="E1839" s="39" t="str">
        <f>_xlfn.XLOOKUP(Table14[[#This Row],[Customer_ID]],Table10[Customer_ID],Table10[Membership],"Missing Membership")</f>
        <v>Silver</v>
      </c>
      <c r="F1839" s="10" t="s">
        <v>314</v>
      </c>
      <c r="G1839" s="12" t="str">
        <f>_xlfn.XLOOKUP(Sales_Transactions!$F1839,Products!$A$2:$A$151,Products!$B$2:$B$151,"missing product")</f>
        <v>Nescafe Coffee 1kg</v>
      </c>
      <c r="H1839" s="12" t="str">
        <f>_xlfn.XLOOKUP(Sales_Transactions!$F1839,Table9[Product_ID],Table9[Category],"Missing Catogory")</f>
        <v>Beverages</v>
      </c>
      <c r="I1839" s="12" t="s">
        <v>1308</v>
      </c>
      <c r="J1839" s="12" t="str">
        <f>_xlfn.XLOOKUP(Sales_Transactions!$I1839,Store!$A$2:$A$181,Store!$B$2:$B$181,"Missing Store")</f>
        <v>FreshMart Mysuru Heights</v>
      </c>
      <c r="K1839" s="12" t="str">
        <f>_xlfn.XLOOKUP(Sales_Transactions!$I1839,Store!$A$2:$A$181,Store!$D$2:$D$181,"East")</f>
        <v>South</v>
      </c>
      <c r="L1839" s="12" t="s">
        <v>2608</v>
      </c>
      <c r="M1839" s="12" t="s">
        <v>5750</v>
      </c>
      <c r="N1839" s="12" t="str">
        <f>_xlfn.XLOOKUP(Sales_Transactions!$L1839,Table12[Employee_ID],Table12[Department],"Missing Department")</f>
        <v>Sales</v>
      </c>
      <c r="O1839" s="12">
        <v>4</v>
      </c>
      <c r="P1839" s="13">
        <v>329.69</v>
      </c>
      <c r="Q1839" s="12">
        <v>0</v>
      </c>
      <c r="R1839" s="13">
        <v>0</v>
      </c>
      <c r="S1839" s="13">
        <v>1516.57</v>
      </c>
      <c r="T1839" s="13">
        <v>989</v>
      </c>
      <c r="U1839" s="13">
        <v>527.57000000000005</v>
      </c>
      <c r="V1839" s="12" t="s">
        <v>80</v>
      </c>
      <c r="W1839" s="12" t="s">
        <v>24</v>
      </c>
      <c r="X1839" s="12" t="s">
        <v>25</v>
      </c>
      <c r="Y1839" s="12" t="s">
        <v>1734</v>
      </c>
      <c r="Z1839" s="12" t="s">
        <v>27</v>
      </c>
    </row>
    <row r="1840" spans="1:26" x14ac:dyDescent="0.3">
      <c r="A1840" s="14" t="s">
        <v>2967</v>
      </c>
      <c r="B1840" s="15">
        <v>45823</v>
      </c>
      <c r="C1840" s="16" t="s">
        <v>246</v>
      </c>
      <c r="D1840" s="16" t="str">
        <f>_xlfn.XLOOKUP(Sales_Transactions!$C1840,Customer!$A$2:$A$701,Customer!$B$2:$B$701,"Missing")</f>
        <v>Chandrasekar Balan</v>
      </c>
      <c r="E1840" s="38" t="str">
        <f>_xlfn.XLOOKUP(Table14[[#This Row],[Customer_ID]],Table10[Customer_ID],Table10[Membership],"Missing Membership")</f>
        <v>Gold</v>
      </c>
      <c r="F1840" s="14" t="s">
        <v>517</v>
      </c>
      <c r="G1840" s="16" t="str">
        <f>_xlfn.XLOOKUP(Sales_Transactions!$F1840,Products!$A$2:$A$151,Products!$B$2:$B$151,"missing product")</f>
        <v>Local Farm Fresh Fruits Combo v3</v>
      </c>
      <c r="H1840" s="16" t="str">
        <f>_xlfn.XLOOKUP(Sales_Transactions!$F1840,Table9[Product_ID],Table9[Category],"Missing Catogory")</f>
        <v>Fruits</v>
      </c>
      <c r="I1840" s="16" t="s">
        <v>2047</v>
      </c>
      <c r="J1840" s="16" t="str">
        <f>_xlfn.XLOOKUP(Sales_Transactions!$I1840,Store!$A$2:$A$181,Store!$B$2:$B$181,"Missing Store")</f>
        <v>FreshMart Patna Arcade</v>
      </c>
      <c r="K1840" s="16" t="str">
        <f>_xlfn.XLOOKUP(Sales_Transactions!$I1840,Store!$A$2:$A$181,Store!$D$2:$D$181,"East")</f>
        <v>East</v>
      </c>
      <c r="L1840" s="16" t="s">
        <v>555</v>
      </c>
      <c r="M1840" s="16" t="s">
        <v>5807</v>
      </c>
      <c r="N1840" s="16" t="str">
        <f>_xlfn.XLOOKUP(Sales_Transactions!$L1840,Table12[Employee_ID],Table12[Department],"Missing Department")</f>
        <v>Store Manager</v>
      </c>
      <c r="O1840" s="16">
        <v>3</v>
      </c>
      <c r="P1840" s="17">
        <v>407.72</v>
      </c>
      <c r="Q1840" s="16">
        <v>15</v>
      </c>
      <c r="R1840" s="17">
        <v>183.47</v>
      </c>
      <c r="S1840" s="17">
        <v>1195.6400000000001</v>
      </c>
      <c r="T1840" s="17">
        <v>1023.72</v>
      </c>
      <c r="U1840" s="17">
        <v>171.92</v>
      </c>
      <c r="V1840" s="16" t="s">
        <v>80</v>
      </c>
      <c r="W1840" s="16" t="s">
        <v>24</v>
      </c>
      <c r="X1840" s="16" t="s">
        <v>25</v>
      </c>
      <c r="Y1840" s="16" t="s">
        <v>1734</v>
      </c>
      <c r="Z1840" s="16" t="s">
        <v>27</v>
      </c>
    </row>
    <row r="1841" spans="1:26" x14ac:dyDescent="0.3">
      <c r="A1841" s="10" t="s">
        <v>2976</v>
      </c>
      <c r="B1841" s="11">
        <v>45877</v>
      </c>
      <c r="C1841" s="12" t="s">
        <v>2477</v>
      </c>
      <c r="D1841" s="12" t="str">
        <f>_xlfn.XLOOKUP(Sales_Transactions!$C1841,Customer!$A$2:$A$701,Customer!$B$2:$B$701,"Missing")</f>
        <v>Kalpana Murugan</v>
      </c>
      <c r="E1841" s="39" t="str">
        <f>_xlfn.XLOOKUP(Table14[[#This Row],[Customer_ID]],Table10[Customer_ID],Table10[Membership],"Missing Membership")</f>
        <v>Silver</v>
      </c>
      <c r="F1841" s="10" t="s">
        <v>399</v>
      </c>
      <c r="G1841" s="12" t="str">
        <f>_xlfn.XLOOKUP(Sales_Transactions!$F1841,Products!$A$2:$A$151,Products!$B$2:$B$151,"missing product")</f>
        <v>Aavin Milk 1L</v>
      </c>
      <c r="H1841" s="12" t="str">
        <f>_xlfn.XLOOKUP(Sales_Transactions!$F1841,Table9[Product_ID],Table9[Category],"Missing Catogory")</f>
        <v>Dairy</v>
      </c>
      <c r="I1841" s="12" t="s">
        <v>2005</v>
      </c>
      <c r="J1841" s="12" t="str">
        <f>_xlfn.XLOOKUP(Sales_Transactions!$I1841,Store!$A$2:$A$181,Store!$B$2:$B$181,"Missing Store")</f>
        <v>FreshMart Surat Junction</v>
      </c>
      <c r="K1841" s="12" t="str">
        <f>_xlfn.XLOOKUP(Sales_Transactions!$I1841,Store!$A$2:$A$181,Store!$D$2:$D$181,"East")</f>
        <v>West</v>
      </c>
      <c r="L1841" s="12" t="s">
        <v>1169</v>
      </c>
      <c r="M1841" s="12" t="s">
        <v>6141</v>
      </c>
      <c r="N1841" s="12" t="str">
        <f>_xlfn.XLOOKUP(Sales_Transactions!$L1841,Table12[Employee_ID],Table12[Department],"Missing Department")</f>
        <v>Inventory</v>
      </c>
      <c r="O1841" s="12">
        <v>3</v>
      </c>
      <c r="P1841" s="13">
        <v>99.93</v>
      </c>
      <c r="Q1841" s="12">
        <v>0</v>
      </c>
      <c r="R1841" s="13">
        <v>0</v>
      </c>
      <c r="S1841" s="13">
        <v>299.79000000000002</v>
      </c>
      <c r="T1841" s="13">
        <v>258.14999999999998</v>
      </c>
      <c r="U1841" s="13">
        <v>41.64</v>
      </c>
      <c r="V1841" s="12" t="s">
        <v>80</v>
      </c>
      <c r="W1841" s="12" t="s">
        <v>24</v>
      </c>
      <c r="X1841" s="12" t="s">
        <v>25</v>
      </c>
      <c r="Y1841" s="12" t="s">
        <v>2977</v>
      </c>
      <c r="Z1841" s="12" t="s">
        <v>49</v>
      </c>
    </row>
    <row r="1842" spans="1:26" x14ac:dyDescent="0.3">
      <c r="A1842" s="14" t="s">
        <v>2983</v>
      </c>
      <c r="B1842" s="15">
        <v>46019</v>
      </c>
      <c r="C1842" s="16" t="s">
        <v>307</v>
      </c>
      <c r="D1842" s="16" t="str">
        <f>_xlfn.XLOOKUP(Sales_Transactions!$C1842,Customer!$A$2:$A$701,Customer!$B$2:$B$701,"Missing")</f>
        <v>Lalitha Nathan</v>
      </c>
      <c r="E1842" s="38" t="str">
        <f>_xlfn.XLOOKUP(Table14[[#This Row],[Customer_ID]],Table10[Customer_ID],Table10[Membership],"Missing Membership")</f>
        <v>Gold</v>
      </c>
      <c r="F1842" s="14" t="s">
        <v>1091</v>
      </c>
      <c r="G1842" s="16" t="str">
        <f>_xlfn.XLOOKUP(Sales_Transactions!$F1842,Products!$A$2:$A$151,Products!$B$2:$B$151,"missing product")</f>
        <v>Local Farm Fresh Vegetables 200g</v>
      </c>
      <c r="H1842" s="16" t="str">
        <f>_xlfn.XLOOKUP(Sales_Transactions!$F1842,Table9[Product_ID],Table9[Category],"Missing Catogory")</f>
        <v>Household</v>
      </c>
      <c r="I1842" s="16" t="s">
        <v>856</v>
      </c>
      <c r="J1842" s="16" t="str">
        <f>_xlfn.XLOOKUP(Sales_Transactions!$I1842,Store!$A$2:$A$181,Store!$B$2:$B$181,"Missing Store")</f>
        <v>FreshMart Madurai Market</v>
      </c>
      <c r="K1842" s="16" t="str">
        <f>_xlfn.XLOOKUP(Sales_Transactions!$I1842,Store!$A$2:$A$181,Store!$D$2:$D$181,"East")</f>
        <v>South</v>
      </c>
      <c r="L1842" s="16" t="s">
        <v>121</v>
      </c>
      <c r="M1842" s="16" t="s">
        <v>6355</v>
      </c>
      <c r="N1842" s="16" t="str">
        <f>_xlfn.XLOOKUP(Sales_Transactions!$L1842,Table12[Employee_ID],Table12[Department],"Missing Department")</f>
        <v>Store Manager</v>
      </c>
      <c r="O1842" s="16">
        <v>8</v>
      </c>
      <c r="P1842" s="17">
        <v>320.10000000000002</v>
      </c>
      <c r="Q1842" s="16">
        <v>10</v>
      </c>
      <c r="R1842" s="17">
        <v>256.08</v>
      </c>
      <c r="S1842" s="17">
        <v>2650.43</v>
      </c>
      <c r="T1842" s="17">
        <v>1802.24</v>
      </c>
      <c r="U1842" s="17">
        <v>848.19</v>
      </c>
      <c r="V1842" s="16" t="s">
        <v>80</v>
      </c>
      <c r="W1842" s="16" t="s">
        <v>24</v>
      </c>
      <c r="X1842" s="16" t="s">
        <v>25</v>
      </c>
      <c r="Y1842" s="16" t="s">
        <v>2032</v>
      </c>
      <c r="Z1842" s="16" t="s">
        <v>27</v>
      </c>
    </row>
    <row r="1843" spans="1:26" x14ac:dyDescent="0.3">
      <c r="A1843" s="10" t="s">
        <v>2991</v>
      </c>
      <c r="B1843" s="11">
        <v>45767</v>
      </c>
      <c r="C1843" s="12" t="s">
        <v>533</v>
      </c>
      <c r="D1843" s="12" t="str">
        <f>_xlfn.XLOOKUP(Sales_Transactions!$C1843,Customer!$A$2:$A$701,Customer!$B$2:$B$701,"Missing")</f>
        <v>Nithya Pillai</v>
      </c>
      <c r="E1843" s="39" t="str">
        <f>_xlfn.XLOOKUP(Table14[[#This Row],[Customer_ID]],Table10[Customer_ID],Table10[Membership],"Missing Membership")</f>
        <v>Bronze</v>
      </c>
      <c r="F1843" s="10" t="s">
        <v>870</v>
      </c>
      <c r="G1843" s="12" t="str">
        <f>_xlfn.XLOOKUP(Sales_Transactions!$F1843,Products!$A$2:$A$151,Products!$B$2:$B$151,"missing product")</f>
        <v>Lizol Toilet Cleaner 200g v2</v>
      </c>
      <c r="H1843" s="12" t="str">
        <f>_xlfn.XLOOKUP(Sales_Transactions!$F1843,Table9[Product_ID],Table9[Category],"Missing Catogory")</f>
        <v>Cleaning</v>
      </c>
      <c r="I1843" s="12" t="s">
        <v>973</v>
      </c>
      <c r="J1843" s="12" t="str">
        <f>_xlfn.XLOOKUP(Sales_Transactions!$I1843,Store!$A$2:$A$181,Store!$B$2:$B$181,"Missing Store")</f>
        <v>FreshMart Pune Junction</v>
      </c>
      <c r="K1843" s="12" t="str">
        <f>_xlfn.XLOOKUP(Sales_Transactions!$I1843,Store!$A$2:$A$181,Store!$D$2:$D$181,"East")</f>
        <v>West</v>
      </c>
      <c r="L1843" s="12" t="s">
        <v>974</v>
      </c>
      <c r="M1843" s="12" t="s">
        <v>6390</v>
      </c>
      <c r="N1843" s="12" t="str">
        <f>_xlfn.XLOOKUP(Sales_Transactions!$L1843,Table12[Employee_ID],Table12[Department],"Missing Department")</f>
        <v>Cashier</v>
      </c>
      <c r="O1843" s="12">
        <v>4</v>
      </c>
      <c r="P1843" s="13">
        <v>214.04</v>
      </c>
      <c r="Q1843" s="12">
        <v>20</v>
      </c>
      <c r="R1843" s="13">
        <v>171.23</v>
      </c>
      <c r="S1843" s="13">
        <v>787.67</v>
      </c>
      <c r="T1843" s="13">
        <v>632.24</v>
      </c>
      <c r="U1843" s="13">
        <v>155.43</v>
      </c>
      <c r="V1843" s="12" t="s">
        <v>80</v>
      </c>
      <c r="W1843" s="12" t="s">
        <v>24</v>
      </c>
      <c r="X1843" s="12" t="s">
        <v>33</v>
      </c>
      <c r="Y1843" s="12" t="s">
        <v>1024</v>
      </c>
      <c r="Z1843" s="12" t="s">
        <v>27</v>
      </c>
    </row>
    <row r="1844" spans="1:26" x14ac:dyDescent="0.3">
      <c r="A1844" s="14" t="s">
        <v>3002</v>
      </c>
      <c r="B1844" s="15">
        <v>45786</v>
      </c>
      <c r="C1844" s="16" t="s">
        <v>2682</v>
      </c>
      <c r="D1844" s="16" t="str">
        <f>_xlfn.XLOOKUP(Sales_Transactions!$C1844,Customer!$A$2:$A$701,Customer!$B$2:$B$701,"Missing")</f>
        <v>Divya Raj</v>
      </c>
      <c r="E1844" s="38" t="str">
        <f>_xlfn.XLOOKUP(Table14[[#This Row],[Customer_ID]],Table10[Customer_ID],Table10[Membership],"Missing Membership")</f>
        <v>Silver</v>
      </c>
      <c r="F1844" s="14" t="s">
        <v>290</v>
      </c>
      <c r="G1844" s="16" t="str">
        <f>_xlfn.XLOOKUP(Sales_Transactions!$F1844,Products!$A$2:$A$151,Products!$B$2:$B$151,"missing product")</f>
        <v>Harpic Toilet Cleaner Pack</v>
      </c>
      <c r="H1844" s="16" t="str">
        <f>_xlfn.XLOOKUP(Sales_Transactions!$F1844,Table9[Product_ID],Table9[Category],"Missing Catogory")</f>
        <v>Cleaning</v>
      </c>
      <c r="I1844" s="16" t="s">
        <v>159</v>
      </c>
      <c r="J1844" s="16" t="str">
        <f>_xlfn.XLOOKUP(Sales_Transactions!$I1844,Store!$A$2:$A$181,Store!$B$2:$B$181,"Missing Store")</f>
        <v>FreshMart Erode Circle</v>
      </c>
      <c r="K1844" s="16" t="str">
        <f>_xlfn.XLOOKUP(Sales_Transactions!$I1844,Store!$A$2:$A$181,Store!$D$2:$D$181,"East")</f>
        <v>South</v>
      </c>
      <c r="L1844" s="16" t="s">
        <v>544</v>
      </c>
      <c r="M1844" s="16" t="s">
        <v>6380</v>
      </c>
      <c r="N1844" s="16" t="str">
        <f>_xlfn.XLOOKUP(Sales_Transactions!$L1844,Table12[Employee_ID],Table12[Department],"Missing Department")</f>
        <v>Cashier</v>
      </c>
      <c r="O1844" s="16">
        <v>1</v>
      </c>
      <c r="P1844" s="17">
        <v>210.36</v>
      </c>
      <c r="Q1844" s="16">
        <v>0</v>
      </c>
      <c r="R1844" s="17">
        <v>0</v>
      </c>
      <c r="S1844" s="17">
        <v>210.36</v>
      </c>
      <c r="T1844" s="17">
        <v>155.65</v>
      </c>
      <c r="U1844" s="17">
        <v>54.71</v>
      </c>
      <c r="V1844" s="16" t="s">
        <v>80</v>
      </c>
      <c r="W1844" s="16" t="s">
        <v>345</v>
      </c>
      <c r="X1844" s="16" t="s">
        <v>25</v>
      </c>
      <c r="Y1844" s="16" t="s">
        <v>3003</v>
      </c>
      <c r="Z1844" s="16" t="s">
        <v>49</v>
      </c>
    </row>
    <row r="1845" spans="1:26" x14ac:dyDescent="0.3">
      <c r="A1845" s="10" t="s">
        <v>3012</v>
      </c>
      <c r="B1845" s="11">
        <v>46109</v>
      </c>
      <c r="C1845" s="12" t="s">
        <v>3013</v>
      </c>
      <c r="D1845" s="12" t="str">
        <f>_xlfn.XLOOKUP(Sales_Transactions!$C1845,Customer!$A$2:$A$701,Customer!$B$2:$B$701,"Missing")</f>
        <v>Balamurugan Varma</v>
      </c>
      <c r="E1845" s="39" t="str">
        <f>_xlfn.XLOOKUP(Table14[[#This Row],[Customer_ID]],Table10[Customer_ID],Table10[Membership],"Missing Membership")</f>
        <v>Silver</v>
      </c>
      <c r="F1845" s="10" t="s">
        <v>1381</v>
      </c>
      <c r="G1845" s="12" t="str">
        <f>_xlfn.XLOOKUP(Sales_Transactions!$F1845,Products!$A$2:$A$151,Products!$B$2:$B$151,"missing product")</f>
        <v>Parle Chocolates 500g</v>
      </c>
      <c r="H1845" s="12" t="str">
        <f>_xlfn.XLOOKUP(Sales_Transactions!$F1845,Table9[Product_ID],Table9[Category],"Missing Catogory")</f>
        <v>Snacks</v>
      </c>
      <c r="I1845" s="12" t="s">
        <v>400</v>
      </c>
      <c r="J1845" s="12" t="str">
        <f>_xlfn.XLOOKUP(Sales_Transactions!$I1845,Store!$A$2:$A$181,Store!$B$2:$B$181,"Missing Store")</f>
        <v>FreshMart Chennai Junction</v>
      </c>
      <c r="K1845" s="12" t="str">
        <f>_xlfn.XLOOKUP(Sales_Transactions!$I1845,Store!$A$2:$A$181,Store!$D$2:$D$181,"East")</f>
        <v>South</v>
      </c>
      <c r="L1845" s="12" t="s">
        <v>401</v>
      </c>
      <c r="M1845" s="12" t="s">
        <v>6242</v>
      </c>
      <c r="N1845" s="12" t="str">
        <f>_xlfn.XLOOKUP(Sales_Transactions!$L1845,Table12[Employee_ID],Table12[Department],"Missing Department")</f>
        <v>Billing</v>
      </c>
      <c r="O1845" s="12">
        <v>5</v>
      </c>
      <c r="P1845" s="13">
        <v>317.99</v>
      </c>
      <c r="Q1845" s="12">
        <v>0</v>
      </c>
      <c r="R1845" s="13">
        <v>0</v>
      </c>
      <c r="S1845" s="13">
        <v>1828.44</v>
      </c>
      <c r="T1845" s="13">
        <v>1175.25</v>
      </c>
      <c r="U1845" s="13">
        <v>653.19000000000005</v>
      </c>
      <c r="V1845" s="12" t="s">
        <v>80</v>
      </c>
      <c r="W1845" s="12" t="s">
        <v>24</v>
      </c>
      <c r="X1845" s="12" t="s">
        <v>55</v>
      </c>
      <c r="Y1845" s="12" t="s">
        <v>774</v>
      </c>
      <c r="Z1845" s="12" t="s">
        <v>27</v>
      </c>
    </row>
    <row r="1846" spans="1:26" x14ac:dyDescent="0.3">
      <c r="A1846" s="14" t="s">
        <v>3014</v>
      </c>
      <c r="B1846" s="15">
        <v>46091</v>
      </c>
      <c r="C1846" s="16" t="s">
        <v>359</v>
      </c>
      <c r="D1846" s="16" t="str">
        <f>_xlfn.XLOOKUP(Sales_Transactions!$C1846,Customer!$A$2:$A$701,Customer!$B$2:$B$701,"Missing")</f>
        <v>Revathi Murugan</v>
      </c>
      <c r="E1846" s="38" t="str">
        <f>_xlfn.XLOOKUP(Table14[[#This Row],[Customer_ID]],Table10[Customer_ID],Table10[Membership],"Missing Membership")</f>
        <v>Silver</v>
      </c>
      <c r="F1846" s="14" t="s">
        <v>679</v>
      </c>
      <c r="G1846" s="16" t="str">
        <f>_xlfn.XLOOKUP(Sales_Transactions!$F1846,Products!$A$2:$A$151,Products!$B$2:$B$151,"missing product")</f>
        <v>Aachi Ponni Rice 1kg</v>
      </c>
      <c r="H1846" s="16" t="str">
        <f>_xlfn.XLOOKUP(Sales_Transactions!$F1846,Table9[Product_ID],Table9[Category],"Missing Catogory")</f>
        <v>Rice</v>
      </c>
      <c r="I1846" s="16" t="s">
        <v>1232</v>
      </c>
      <c r="J1846" s="16" t="str">
        <f>_xlfn.XLOOKUP(Sales_Transactions!$I1846,Store!$A$2:$A$181,Store!$B$2:$B$181,"Missing Store")</f>
        <v>FreshMart Tiruppur Towers</v>
      </c>
      <c r="K1846" s="16" t="str">
        <f>_xlfn.XLOOKUP(Sales_Transactions!$I1846,Store!$A$2:$A$181,Store!$D$2:$D$181,"East")</f>
        <v>South</v>
      </c>
      <c r="L1846" s="16" t="s">
        <v>928</v>
      </c>
      <c r="M1846" s="16" t="s">
        <v>6368</v>
      </c>
      <c r="N1846" s="16" t="str">
        <f>_xlfn.XLOOKUP(Sales_Transactions!$L1846,Table12[Employee_ID],Table12[Department],"Missing Department")</f>
        <v>Billing</v>
      </c>
      <c r="O1846" s="16">
        <v>1</v>
      </c>
      <c r="P1846" s="17">
        <v>157.97999999999999</v>
      </c>
      <c r="Q1846" s="16">
        <v>15</v>
      </c>
      <c r="R1846" s="17">
        <v>23.7</v>
      </c>
      <c r="S1846" s="17">
        <v>134.28</v>
      </c>
      <c r="T1846" s="17">
        <v>137.94999999999999</v>
      </c>
      <c r="U1846" s="17">
        <v>-3.67</v>
      </c>
      <c r="V1846" s="16" t="s">
        <v>80</v>
      </c>
      <c r="W1846" s="16" t="s">
        <v>24</v>
      </c>
      <c r="X1846" s="16" t="s">
        <v>25</v>
      </c>
      <c r="Y1846" s="16" t="s">
        <v>1970</v>
      </c>
      <c r="Z1846" s="16" t="s">
        <v>49</v>
      </c>
    </row>
    <row r="1847" spans="1:26" x14ac:dyDescent="0.3">
      <c r="A1847" s="10" t="s">
        <v>3029</v>
      </c>
      <c r="B1847" s="11">
        <v>45955</v>
      </c>
      <c r="C1847" s="12" t="s">
        <v>3030</v>
      </c>
      <c r="D1847" s="12" t="str">
        <f>_xlfn.XLOOKUP(Sales_Transactions!$C1847,Customer!$A$2:$A$701,Customer!$B$2:$B$701,"Missing")</f>
        <v>Deepak Venkataraman</v>
      </c>
      <c r="E1847" s="39" t="str">
        <f>_xlfn.XLOOKUP(Table14[[#This Row],[Customer_ID]],Table10[Customer_ID],Table10[Membership],"Missing Membership")</f>
        <v>Silver</v>
      </c>
      <c r="F1847" s="10" t="s">
        <v>269</v>
      </c>
      <c r="G1847" s="12" t="str">
        <f>_xlfn.XLOOKUP(Sales_Transactions!$F1847,Products!$A$2:$A$151,Products!$B$2:$B$151,"missing product")</f>
        <v>Local Farm Fresh Fruits 1kg</v>
      </c>
      <c r="H1847" s="12" t="str">
        <f>_xlfn.XLOOKUP(Sales_Transactions!$F1847,Table9[Product_ID],Table9[Category],"Missing Catogory")</f>
        <v>Oil</v>
      </c>
      <c r="I1847" s="12" t="s">
        <v>153</v>
      </c>
      <c r="J1847" s="12" t="str">
        <f>_xlfn.XLOOKUP(Sales_Transactions!$I1847,Store!$A$2:$A$181,Store!$B$2:$B$181,"Missing Store")</f>
        <v>FreshMart Mysuru Circle</v>
      </c>
      <c r="K1847" s="12" t="str">
        <f>_xlfn.XLOOKUP(Sales_Transactions!$I1847,Store!$A$2:$A$181,Store!$D$2:$D$181,"East")</f>
        <v>South</v>
      </c>
      <c r="L1847" s="12" t="s">
        <v>154</v>
      </c>
      <c r="M1847" s="12" t="s">
        <v>6139</v>
      </c>
      <c r="N1847" s="12" t="str">
        <f>_xlfn.XLOOKUP(Sales_Transactions!$L1847,Table12[Employee_ID],Table12[Department],"Missing Department")</f>
        <v>Sales</v>
      </c>
      <c r="O1847" s="12">
        <v>5</v>
      </c>
      <c r="P1847" s="13">
        <v>155.55000000000001</v>
      </c>
      <c r="Q1847" s="12">
        <v>0</v>
      </c>
      <c r="R1847" s="13">
        <v>0</v>
      </c>
      <c r="S1847" s="13">
        <v>894.41</v>
      </c>
      <c r="T1847" s="13">
        <v>688.2</v>
      </c>
      <c r="U1847" s="13">
        <v>206.21</v>
      </c>
      <c r="V1847" s="12" t="s">
        <v>80</v>
      </c>
      <c r="W1847" s="12" t="s">
        <v>24</v>
      </c>
      <c r="X1847" s="12" t="s">
        <v>25</v>
      </c>
      <c r="Y1847" s="12" t="s">
        <v>3031</v>
      </c>
      <c r="Z1847" s="12" t="s">
        <v>27</v>
      </c>
    </row>
    <row r="1848" spans="1:26" x14ac:dyDescent="0.3">
      <c r="A1848" s="14" t="s">
        <v>3049</v>
      </c>
      <c r="B1848" s="15">
        <v>46011</v>
      </c>
      <c r="C1848" s="16" t="s">
        <v>1255</v>
      </c>
      <c r="D1848" s="16" t="str">
        <f>_xlfn.XLOOKUP(Sales_Transactions!$C1848,Customer!$A$2:$A$701,Customer!$B$2:$B$701,"Missing")</f>
        <v>Hema Gounder</v>
      </c>
      <c r="E1848" s="38" t="str">
        <f>_xlfn.XLOOKUP(Table14[[#This Row],[Customer_ID]],Table10[Customer_ID],Table10[Membership],"Missing Membership")</f>
        <v>Gold</v>
      </c>
      <c r="F1848" s="14" t="s">
        <v>89</v>
      </c>
      <c r="G1848" s="16" t="str">
        <f>_xlfn.XLOOKUP(Sales_Transactions!$F1848,Products!$A$2:$A$151,Products!$B$2:$B$151,"missing product")</f>
        <v>Milky Mist Butter Pack</v>
      </c>
      <c r="H1848" s="16" t="str">
        <f>_xlfn.XLOOKUP(Sales_Transactions!$F1848,Table9[Product_ID],Table9[Category],"Missing Catogory")</f>
        <v>Dairy</v>
      </c>
      <c r="I1848" s="16" t="s">
        <v>522</v>
      </c>
      <c r="J1848" s="16" t="str">
        <f>_xlfn.XLOOKUP(Sales_Transactions!$I1848,Store!$A$2:$A$181,Store!$B$2:$B$181,"Missing Store")</f>
        <v>FreshMart Ahmedabad Nagar</v>
      </c>
      <c r="K1848" s="16" t="str">
        <f>_xlfn.XLOOKUP(Sales_Transactions!$I1848,Store!$A$2:$A$181,Store!$D$2:$D$181,"East")</f>
        <v>West</v>
      </c>
      <c r="L1848" s="16" t="s">
        <v>523</v>
      </c>
      <c r="M1848" s="16" t="s">
        <v>6215</v>
      </c>
      <c r="N1848" s="16" t="str">
        <f>_xlfn.XLOOKUP(Sales_Transactions!$L1848,Table12[Employee_ID],Table12[Department],"Missing Department")</f>
        <v>Cashier</v>
      </c>
      <c r="O1848" s="16">
        <v>7</v>
      </c>
      <c r="P1848" s="17">
        <v>39.590000000000003</v>
      </c>
      <c r="Q1848" s="16">
        <v>10</v>
      </c>
      <c r="R1848" s="17">
        <v>27.71</v>
      </c>
      <c r="S1848" s="17">
        <v>286.83</v>
      </c>
      <c r="T1848" s="17">
        <v>226.8</v>
      </c>
      <c r="U1848" s="17">
        <v>60.03</v>
      </c>
      <c r="V1848" s="16" t="s">
        <v>80</v>
      </c>
      <c r="W1848" s="16" t="s">
        <v>24</v>
      </c>
      <c r="X1848" s="16" t="s">
        <v>25</v>
      </c>
      <c r="Y1848" s="16" t="s">
        <v>2326</v>
      </c>
      <c r="Z1848" s="16" t="s">
        <v>27</v>
      </c>
    </row>
    <row r="1849" spans="1:26" x14ac:dyDescent="0.3">
      <c r="A1849" s="10" t="s">
        <v>3052</v>
      </c>
      <c r="B1849" s="11">
        <v>45965</v>
      </c>
      <c r="C1849" s="12" t="s">
        <v>3053</v>
      </c>
      <c r="D1849" s="12" t="str">
        <f>_xlfn.XLOOKUP(Sales_Transactions!$C1849,Customer!$A$2:$A$701,Customer!$B$2:$B$701,"Missing")</f>
        <v>Revathi Balan</v>
      </c>
      <c r="E1849" s="39" t="str">
        <f>_xlfn.XLOOKUP(Table14[[#This Row],[Customer_ID]],Table10[Customer_ID],Table10[Membership],"Missing Membership")</f>
        <v>Bronze</v>
      </c>
      <c r="F1849" s="10" t="s">
        <v>371</v>
      </c>
      <c r="G1849" s="12" t="str">
        <f>_xlfn.XLOOKUP(Sales_Transactions!$F1849,Products!$A$2:$A$151,Products!$B$2:$B$151,"missing product")</f>
        <v>Tata Tea Soft Drinks 500g</v>
      </c>
      <c r="H1849" s="12" t="str">
        <f>_xlfn.XLOOKUP(Sales_Transactions!$F1849,Table9[Product_ID],Table9[Category],"Missing Catogory")</f>
        <v>Beverages</v>
      </c>
      <c r="I1849" s="12" t="s">
        <v>232</v>
      </c>
      <c r="J1849" s="12" t="str">
        <f>_xlfn.XLOOKUP(Sales_Transactions!$I1849,Store!$A$2:$A$181,Store!$B$2:$B$181,"Missing Store")</f>
        <v>FreshMart Tiruppur Circle</v>
      </c>
      <c r="K1849" s="12" t="str">
        <f>_xlfn.XLOOKUP(Sales_Transactions!$I1849,Store!$A$2:$A$181,Store!$D$2:$D$181,"East")</f>
        <v>South</v>
      </c>
      <c r="L1849" s="12" t="s">
        <v>233</v>
      </c>
      <c r="M1849" s="12" t="s">
        <v>6171</v>
      </c>
      <c r="N1849" s="12" t="str">
        <f>_xlfn.XLOOKUP(Sales_Transactions!$L1849,Table12[Employee_ID],Table12[Department],"Missing Department")</f>
        <v>Billing</v>
      </c>
      <c r="O1849" s="12">
        <v>3</v>
      </c>
      <c r="P1849" s="13">
        <v>380.12</v>
      </c>
      <c r="Q1849" s="12">
        <v>0</v>
      </c>
      <c r="R1849" s="13">
        <v>0</v>
      </c>
      <c r="S1849" s="13">
        <v>1140.3599999999999</v>
      </c>
      <c r="T1849" s="13">
        <v>929.94</v>
      </c>
      <c r="U1849" s="13">
        <v>210.42</v>
      </c>
      <c r="V1849" s="12" t="s">
        <v>80</v>
      </c>
      <c r="W1849" s="12" t="s">
        <v>24</v>
      </c>
      <c r="X1849" s="12" t="s">
        <v>25</v>
      </c>
      <c r="Y1849" s="12" t="s">
        <v>299</v>
      </c>
      <c r="Z1849" s="12" t="s">
        <v>49</v>
      </c>
    </row>
    <row r="1850" spans="1:26" x14ac:dyDescent="0.3">
      <c r="A1850" s="14" t="s">
        <v>3054</v>
      </c>
      <c r="B1850" s="15">
        <v>45760</v>
      </c>
      <c r="C1850" s="16" t="s">
        <v>3055</v>
      </c>
      <c r="D1850" s="16" t="str">
        <f>_xlfn.XLOOKUP(Sales_Transactions!$C1850,Customer!$A$2:$A$701,Customer!$B$2:$B$701,"Missing")</f>
        <v>Prasath Rao</v>
      </c>
      <c r="E1850" s="38" t="str">
        <f>_xlfn.XLOOKUP(Table14[[#This Row],[Customer_ID]],Table10[Customer_ID],Table10[Membership],"Missing Membership")</f>
        <v>Bronze</v>
      </c>
      <c r="F1850" s="14" t="s">
        <v>1096</v>
      </c>
      <c r="G1850" s="16" t="str">
        <f>_xlfn.XLOOKUP(Sales_Transactions!$F1850,Products!$A$2:$A$151,Products!$B$2:$B$151,"missing product")</f>
        <v>Aachi Idli Rice Combo</v>
      </c>
      <c r="H1850" s="16" t="str">
        <f>_xlfn.XLOOKUP(Sales_Transactions!$F1850,Table9[Product_ID],Table9[Category],"Missing Catogory")</f>
        <v>Rice</v>
      </c>
      <c r="I1850" s="16" t="s">
        <v>1168</v>
      </c>
      <c r="J1850" s="16" t="str">
        <f>_xlfn.XLOOKUP(Sales_Transactions!$I1850,Store!$A$2:$A$181,Store!$B$2:$B$181,"Missing Store")</f>
        <v>FreshMart Pune Towers</v>
      </c>
      <c r="K1850" s="16" t="str">
        <f>_xlfn.XLOOKUP(Sales_Transactions!$I1850,Store!$A$2:$A$181,Store!$D$2:$D$181,"East")</f>
        <v>West</v>
      </c>
      <c r="L1850" s="16" t="s">
        <v>958</v>
      </c>
      <c r="M1850" s="16" t="s">
        <v>6312</v>
      </c>
      <c r="N1850" s="16" t="str">
        <f>_xlfn.XLOOKUP(Sales_Transactions!$L1850,Table12[Employee_ID],Table12[Department],"Missing Department")</f>
        <v>Cashier</v>
      </c>
      <c r="O1850" s="16">
        <v>2</v>
      </c>
      <c r="P1850" s="17">
        <v>405.1</v>
      </c>
      <c r="Q1850" s="16">
        <v>20</v>
      </c>
      <c r="R1850" s="17">
        <v>162.04</v>
      </c>
      <c r="S1850" s="17">
        <v>745.38</v>
      </c>
      <c r="T1850" s="17">
        <v>696.82</v>
      </c>
      <c r="U1850" s="17">
        <v>48.56</v>
      </c>
      <c r="V1850" s="16" t="s">
        <v>80</v>
      </c>
      <c r="W1850" s="16" t="s">
        <v>24</v>
      </c>
      <c r="X1850" s="16" t="s">
        <v>25</v>
      </c>
      <c r="Y1850" s="16" t="s">
        <v>2041</v>
      </c>
      <c r="Z1850" s="16" t="s">
        <v>27</v>
      </c>
    </row>
    <row r="1851" spans="1:26" x14ac:dyDescent="0.3">
      <c r="A1851" s="10" t="s">
        <v>3061</v>
      </c>
      <c r="B1851" s="11">
        <v>45949</v>
      </c>
      <c r="C1851" s="12" t="s">
        <v>1152</v>
      </c>
      <c r="D1851" s="12" t="str">
        <f>_xlfn.XLOOKUP(Sales_Transactions!$C1851,Customer!$A$2:$A$701,Customer!$B$2:$B$701,"Missing")</f>
        <v>Harini Devi</v>
      </c>
      <c r="E1851" s="39" t="str">
        <f>_xlfn.XLOOKUP(Table14[[#This Row],[Customer_ID]],Table10[Customer_ID],Table10[Membership],"Missing Membership")</f>
        <v>Bronze</v>
      </c>
      <c r="F1851" s="10" t="s">
        <v>314</v>
      </c>
      <c r="G1851" s="12" t="str">
        <f>_xlfn.XLOOKUP(Sales_Transactions!$F1851,Products!$A$2:$A$151,Products!$B$2:$B$151,"missing product")</f>
        <v>Nescafe Coffee 1kg</v>
      </c>
      <c r="H1851" s="12" t="str">
        <f>_xlfn.XLOOKUP(Sales_Transactions!$F1851,Table9[Product_ID],Table9[Category],"Missing Catogory")</f>
        <v>Beverages</v>
      </c>
      <c r="I1851" s="12" t="s">
        <v>912</v>
      </c>
      <c r="J1851" s="12" t="str">
        <f>_xlfn.XLOOKUP(Sales_Transactions!$I1851,Store!$A$2:$A$181,Store!$B$2:$B$181,"Missing Store")</f>
        <v>FreshMart Bengaluru Colony</v>
      </c>
      <c r="K1851" s="12" t="str">
        <f>_xlfn.XLOOKUP(Sales_Transactions!$I1851,Store!$A$2:$A$181,Store!$D$2:$D$181,"East")</f>
        <v>South</v>
      </c>
      <c r="L1851" s="12" t="s">
        <v>527</v>
      </c>
      <c r="M1851" s="12" t="s">
        <v>6173</v>
      </c>
      <c r="N1851" s="12" t="str">
        <f>_xlfn.XLOOKUP(Sales_Transactions!$L1851,Table12[Employee_ID],Table12[Department],"Missing Department")</f>
        <v>Operations</v>
      </c>
      <c r="O1851" s="12">
        <v>2</v>
      </c>
      <c r="P1851" s="13">
        <v>329.69</v>
      </c>
      <c r="Q1851" s="12">
        <v>5</v>
      </c>
      <c r="R1851" s="13">
        <v>32.97</v>
      </c>
      <c r="S1851" s="13">
        <v>720.37</v>
      </c>
      <c r="T1851" s="13">
        <v>494.5</v>
      </c>
      <c r="U1851" s="13">
        <v>225.87</v>
      </c>
      <c r="V1851" s="12" t="s">
        <v>80</v>
      </c>
      <c r="W1851" s="12" t="s">
        <v>24</v>
      </c>
      <c r="X1851" s="12" t="s">
        <v>25</v>
      </c>
      <c r="Y1851" s="12" t="s">
        <v>3062</v>
      </c>
      <c r="Z1851" s="12" t="s">
        <v>27</v>
      </c>
    </row>
    <row r="1852" spans="1:26" x14ac:dyDescent="0.3">
      <c r="A1852" s="14" t="s">
        <v>3066</v>
      </c>
      <c r="B1852" s="15">
        <v>45753</v>
      </c>
      <c r="C1852" s="16" t="s">
        <v>541</v>
      </c>
      <c r="D1852" s="16" t="str">
        <f>_xlfn.XLOOKUP(Sales_Transactions!$C1852,Customer!$A$2:$A$701,Customer!$B$2:$B$701,"Missing")</f>
        <v>Jagan Pandian</v>
      </c>
      <c r="E1852" s="38" t="str">
        <f>_xlfn.XLOOKUP(Table14[[#This Row],[Customer_ID]],Table10[Customer_ID],Table10[Membership],"Missing Membership")</f>
        <v>Gold</v>
      </c>
      <c r="F1852" s="14" t="s">
        <v>870</v>
      </c>
      <c r="G1852" s="16" t="str">
        <f>_xlfn.XLOOKUP(Sales_Transactions!$F1852,Products!$A$2:$A$151,Products!$B$2:$B$151,"missing product")</f>
        <v>Lizol Toilet Cleaner 200g v2</v>
      </c>
      <c r="H1852" s="16" t="str">
        <f>_xlfn.XLOOKUP(Sales_Transactions!$F1852,Table9[Product_ID],Table9[Category],"Missing Catogory")</f>
        <v>Cleaning</v>
      </c>
      <c r="I1852" s="16" t="s">
        <v>31</v>
      </c>
      <c r="J1852" s="16" t="str">
        <f>_xlfn.XLOOKUP(Sales_Transactions!$I1852,Store!$A$2:$A$181,Store!$B$2:$B$181,"Missing Store")</f>
        <v>FreshMart Salem Bypass</v>
      </c>
      <c r="K1852" s="16" t="str">
        <f>_xlfn.XLOOKUP(Sales_Transactions!$I1852,Store!$A$2:$A$181,Store!$D$2:$D$181,"East")</f>
        <v>South</v>
      </c>
      <c r="L1852" s="16" t="s">
        <v>239</v>
      </c>
      <c r="M1852" s="16" t="s">
        <v>6235</v>
      </c>
      <c r="N1852" s="16" t="str">
        <f>_xlfn.XLOOKUP(Sales_Transactions!$L1852,Table12[Employee_ID],Table12[Department],"Missing Department")</f>
        <v>Sales</v>
      </c>
      <c r="O1852" s="16">
        <v>8</v>
      </c>
      <c r="P1852" s="17">
        <v>232.72</v>
      </c>
      <c r="Q1852" s="16">
        <v>0</v>
      </c>
      <c r="R1852" s="17">
        <v>0</v>
      </c>
      <c r="S1852" s="17">
        <v>2141.02</v>
      </c>
      <c r="T1852" s="17">
        <v>1264.48</v>
      </c>
      <c r="U1852" s="17">
        <v>876.54</v>
      </c>
      <c r="V1852" s="16" t="s">
        <v>80</v>
      </c>
      <c r="W1852" s="16" t="s">
        <v>24</v>
      </c>
      <c r="X1852" s="16" t="s">
        <v>25</v>
      </c>
      <c r="Y1852" s="16" t="s">
        <v>1792</v>
      </c>
      <c r="Z1852" s="16" t="s">
        <v>27</v>
      </c>
    </row>
    <row r="1853" spans="1:26" x14ac:dyDescent="0.3">
      <c r="A1853" s="10" t="s">
        <v>3085</v>
      </c>
      <c r="B1853" s="11">
        <v>45991</v>
      </c>
      <c r="C1853" s="12" t="s">
        <v>1231</v>
      </c>
      <c r="D1853" s="12" t="str">
        <f>_xlfn.XLOOKUP(Sales_Transactions!$C1853,Customer!$A$2:$A$701,Customer!$B$2:$B$701,"Missing")</f>
        <v>Nirmala Chandran</v>
      </c>
      <c r="E1853" s="39" t="str">
        <f>_xlfn.XLOOKUP(Table14[[#This Row],[Customer_ID]],Table10[Customer_ID],Table10[Membership],"Missing Membership")</f>
        <v>Silver</v>
      </c>
      <c r="F1853" s="10" t="s">
        <v>1030</v>
      </c>
      <c r="G1853" s="12" t="str">
        <f>_xlfn.XLOOKUP(Sales_Transactions!$F1853,Products!$A$2:$A$151,Products!$B$2:$B$151,"missing product")</f>
        <v>Dove Toothpaste 1L</v>
      </c>
      <c r="H1853" s="12" t="str">
        <f>_xlfn.XLOOKUP(Sales_Transactions!$F1853,Table9[Product_ID],Table9[Category],"Missing Catogory")</f>
        <v>Personal Care</v>
      </c>
      <c r="I1853" s="12" t="s">
        <v>1402</v>
      </c>
      <c r="J1853" s="12" t="str">
        <f>_xlfn.XLOOKUP(Sales_Transactions!$I1853,Store!$A$2:$A$181,Store!$B$2:$B$181,"Missing Store")</f>
        <v>FreshMart Surat Hub</v>
      </c>
      <c r="K1853" s="12" t="str">
        <f>_xlfn.XLOOKUP(Sales_Transactions!$I1853,Store!$A$2:$A$181,Store!$D$2:$D$181,"East")</f>
        <v>West</v>
      </c>
      <c r="L1853" s="12" t="s">
        <v>1403</v>
      </c>
      <c r="M1853" s="12" t="s">
        <v>6174</v>
      </c>
      <c r="N1853" s="12" t="str">
        <f>_xlfn.XLOOKUP(Sales_Transactions!$L1853,Table12[Employee_ID],Table12[Department],"Missing Department")</f>
        <v>Store Manager</v>
      </c>
      <c r="O1853" s="12">
        <v>4</v>
      </c>
      <c r="P1853" s="13">
        <v>277.42</v>
      </c>
      <c r="Q1853" s="12">
        <v>10</v>
      </c>
      <c r="R1853" s="13">
        <v>110.97</v>
      </c>
      <c r="S1853" s="13">
        <v>1148.52</v>
      </c>
      <c r="T1853" s="13">
        <v>796.64</v>
      </c>
      <c r="U1853" s="13">
        <v>351.88</v>
      </c>
      <c r="V1853" s="12" t="s">
        <v>80</v>
      </c>
      <c r="W1853" s="12" t="s">
        <v>24</v>
      </c>
      <c r="X1853" s="12" t="s">
        <v>25</v>
      </c>
      <c r="Y1853" s="12" t="s">
        <v>450</v>
      </c>
      <c r="Z1853" s="12" t="s">
        <v>27</v>
      </c>
    </row>
    <row r="1854" spans="1:26" x14ac:dyDescent="0.3">
      <c r="A1854" s="14" t="s">
        <v>3104</v>
      </c>
      <c r="B1854" s="15">
        <v>46007</v>
      </c>
      <c r="C1854" s="16" t="s">
        <v>468</v>
      </c>
      <c r="D1854" s="16" t="str">
        <f>_xlfn.XLOOKUP(Sales_Transactions!$C1854,Customer!$A$2:$A$701,Customer!$B$2:$B$701,"Missing")</f>
        <v>Gokul Sekar</v>
      </c>
      <c r="E1854" s="38" t="str">
        <f>_xlfn.XLOOKUP(Table14[[#This Row],[Customer_ID]],Table10[Customer_ID],Table10[Membership],"Missing Membership")</f>
        <v>Gold</v>
      </c>
      <c r="F1854" s="14" t="s">
        <v>2054</v>
      </c>
      <c r="G1854" s="16" t="str">
        <f>_xlfn.XLOOKUP(Sales_Transactions!$F1854,Products!$A$2:$A$151,Products!$B$2:$B$151,"missing product")</f>
        <v>ITC Frozen Vegetables 250ml</v>
      </c>
      <c r="H1854" s="16" t="str">
        <f>_xlfn.XLOOKUP(Sales_Transactions!$F1854,Table9[Product_ID],Table9[Category],"Missing Catogory")</f>
        <v>Frozen Foods</v>
      </c>
      <c r="I1854" s="16" t="s">
        <v>254</v>
      </c>
      <c r="J1854" s="16" t="str">
        <f>_xlfn.XLOOKUP(Sales_Transactions!$I1854,Store!$A$2:$A$181,Store!$B$2:$B$181,"Missing Store")</f>
        <v>FreshMart Mysuru Crossing</v>
      </c>
      <c r="K1854" s="16" t="str">
        <f>_xlfn.XLOOKUP(Sales_Transactions!$I1854,Store!$A$2:$A$181,Store!$D$2:$D$181,"East")</f>
        <v>South</v>
      </c>
      <c r="L1854" s="16" t="s">
        <v>255</v>
      </c>
      <c r="M1854" s="16" t="s">
        <v>6328</v>
      </c>
      <c r="N1854" s="16" t="str">
        <f>_xlfn.XLOOKUP(Sales_Transactions!$L1854,Table12[Employee_ID],Table12[Department],"Missing Department")</f>
        <v>HR</v>
      </c>
      <c r="O1854" s="16">
        <v>8</v>
      </c>
      <c r="P1854" s="17">
        <v>397.84</v>
      </c>
      <c r="Q1854" s="16">
        <v>0</v>
      </c>
      <c r="R1854" s="17">
        <v>0</v>
      </c>
      <c r="S1854" s="17">
        <v>3182.72</v>
      </c>
      <c r="T1854" s="17">
        <v>2786.64</v>
      </c>
      <c r="U1854" s="17">
        <v>396.08</v>
      </c>
      <c r="V1854" s="16" t="s">
        <v>80</v>
      </c>
      <c r="W1854" s="16" t="s">
        <v>345</v>
      </c>
      <c r="X1854" s="16" t="s">
        <v>25</v>
      </c>
      <c r="Y1854" s="16" t="s">
        <v>2074</v>
      </c>
      <c r="Z1854" s="16" t="s">
        <v>49</v>
      </c>
    </row>
    <row r="1855" spans="1:26" x14ac:dyDescent="0.3">
      <c r="A1855" s="10" t="s">
        <v>3109</v>
      </c>
      <c r="B1855" s="11">
        <v>45757</v>
      </c>
      <c r="C1855" s="12" t="s">
        <v>695</v>
      </c>
      <c r="D1855" s="12" t="str">
        <f>_xlfn.XLOOKUP(Sales_Transactions!$C1855,Customer!$A$2:$A$701,Customer!$B$2:$B$701,"Missing")</f>
        <v>Thenmozhi Naicker</v>
      </c>
      <c r="E1855" s="39" t="str">
        <f>_xlfn.XLOOKUP(Table14[[#This Row],[Customer_ID]],Table10[Customer_ID],Table10[Membership],"Missing Membership")</f>
        <v>Gold</v>
      </c>
      <c r="F1855" s="10" t="s">
        <v>431</v>
      </c>
      <c r="G1855" s="12" t="str">
        <f>_xlfn.XLOOKUP(Sales_Transactions!$F1855,Products!$A$2:$A$151,Products!$B$2:$B$151,"missing product")</f>
        <v>Organic Fresh Fresh Fruits 500g</v>
      </c>
      <c r="H1855" s="12" t="str">
        <f>_xlfn.XLOOKUP(Sales_Transactions!$F1855,Table9[Product_ID],Table9[Category],"Missing Catogory")</f>
        <v>Fruits</v>
      </c>
      <c r="I1855" s="12" t="s">
        <v>863</v>
      </c>
      <c r="J1855" s="12" t="str">
        <f>_xlfn.XLOOKUP(Sales_Transactions!$I1855,Store!$A$2:$A$181,Store!$B$2:$B$181,"Missing Store")</f>
        <v>FreshMart Kochi Extension</v>
      </c>
      <c r="K1855" s="12" t="str">
        <f>_xlfn.XLOOKUP(Sales_Transactions!$I1855,Store!$A$2:$A$181,Store!$D$2:$D$181,"East")</f>
        <v>South</v>
      </c>
      <c r="L1855" s="12" t="s">
        <v>2874</v>
      </c>
      <c r="M1855" s="12" t="s">
        <v>6038</v>
      </c>
      <c r="N1855" s="12" t="str">
        <f>_xlfn.XLOOKUP(Sales_Transactions!$L1855,Table12[Employee_ID],Table12[Department],"Missing Department")</f>
        <v>Sales</v>
      </c>
      <c r="O1855" s="12">
        <v>4</v>
      </c>
      <c r="P1855" s="13">
        <v>308.60000000000002</v>
      </c>
      <c r="Q1855" s="12">
        <v>5</v>
      </c>
      <c r="R1855" s="13">
        <v>61.72</v>
      </c>
      <c r="S1855" s="13">
        <v>1172.68</v>
      </c>
      <c r="T1855" s="13">
        <v>1005.68</v>
      </c>
      <c r="U1855" s="13">
        <v>167</v>
      </c>
      <c r="V1855" s="12" t="s">
        <v>80</v>
      </c>
      <c r="W1855" s="12" t="s">
        <v>24</v>
      </c>
      <c r="X1855" s="12" t="s">
        <v>25</v>
      </c>
      <c r="Y1855" s="12" t="s">
        <v>3110</v>
      </c>
      <c r="Z1855" s="12" t="s">
        <v>49</v>
      </c>
    </row>
    <row r="1856" spans="1:26" x14ac:dyDescent="0.3">
      <c r="A1856" s="14" t="s">
        <v>3149</v>
      </c>
      <c r="B1856" s="15">
        <v>45921</v>
      </c>
      <c r="C1856" s="16" t="s">
        <v>2338</v>
      </c>
      <c r="D1856" s="16" t="str">
        <f>_xlfn.XLOOKUP(Sales_Transactions!$C1856,Customer!$A$2:$A$701,Customer!$B$2:$B$701,"Missing")</f>
        <v>Hemalatha Naicker</v>
      </c>
      <c r="E1856" s="38" t="str">
        <f>_xlfn.XLOOKUP(Table14[[#This Row],[Customer_ID]],Table10[Customer_ID],Table10[Membership],"Missing Membership")</f>
        <v>Bronze</v>
      </c>
      <c r="F1856" s="14" t="s">
        <v>529</v>
      </c>
      <c r="G1856" s="16" t="str">
        <f>_xlfn.XLOOKUP(Sales_Transactions!$F1856,Products!$A$2:$A$151,Products!$B$2:$B$151,"missing product")</f>
        <v>Cadbury Biscuits Pack</v>
      </c>
      <c r="H1856" s="16" t="str">
        <f>_xlfn.XLOOKUP(Sales_Transactions!$F1856,Table9[Product_ID],Table9[Category],"Missing Catogory")</f>
        <v>Snacks</v>
      </c>
      <c r="I1856" s="16" t="s">
        <v>400</v>
      </c>
      <c r="J1856" s="16" t="str">
        <f>_xlfn.XLOOKUP(Sales_Transactions!$I1856,Store!$A$2:$A$181,Store!$B$2:$B$181,"Missing Store")</f>
        <v>FreshMart Chennai Junction</v>
      </c>
      <c r="K1856" s="16" t="str">
        <f>_xlfn.XLOOKUP(Sales_Transactions!$I1856,Store!$A$2:$A$181,Store!$D$2:$D$181,"East")</f>
        <v>South</v>
      </c>
      <c r="L1856" s="16" t="s">
        <v>401</v>
      </c>
      <c r="M1856" s="16" t="s">
        <v>6242</v>
      </c>
      <c r="N1856" s="16" t="str">
        <f>_xlfn.XLOOKUP(Sales_Transactions!$L1856,Table12[Employee_ID],Table12[Department],"Missing Department")</f>
        <v>Billing</v>
      </c>
      <c r="O1856" s="16">
        <v>4</v>
      </c>
      <c r="P1856" s="17">
        <v>125.15</v>
      </c>
      <c r="Q1856" s="16">
        <v>5</v>
      </c>
      <c r="R1856" s="17">
        <v>25.03</v>
      </c>
      <c r="S1856" s="17">
        <v>546.91</v>
      </c>
      <c r="T1856" s="17">
        <v>382.8</v>
      </c>
      <c r="U1856" s="17">
        <v>164.11</v>
      </c>
      <c r="V1856" s="16" t="s">
        <v>80</v>
      </c>
      <c r="W1856" s="16" t="s">
        <v>24</v>
      </c>
      <c r="X1856" s="16" t="s">
        <v>55</v>
      </c>
      <c r="Y1856" s="16" t="s">
        <v>3150</v>
      </c>
      <c r="Z1856" s="16" t="s">
        <v>27</v>
      </c>
    </row>
    <row r="1857" spans="1:26" x14ac:dyDescent="0.3">
      <c r="A1857" s="10" t="s">
        <v>3181</v>
      </c>
      <c r="B1857" s="11">
        <v>45943</v>
      </c>
      <c r="C1857" s="12" t="s">
        <v>463</v>
      </c>
      <c r="D1857" s="12" t="str">
        <f>_xlfn.XLOOKUP(Sales_Transactions!$C1857,Customer!$A$2:$A$701,Customer!$B$2:$B$701,"Missing")</f>
        <v>Kalpana Nathan</v>
      </c>
      <c r="E1857" s="39" t="str">
        <f>_xlfn.XLOOKUP(Table14[[#This Row],[Customer_ID]],Table10[Customer_ID],Table10[Membership],"Missing Membership")</f>
        <v>Gold</v>
      </c>
      <c r="F1857" s="10" t="s">
        <v>2567</v>
      </c>
      <c r="G1857" s="12" t="str">
        <f>_xlfn.XLOOKUP(Sales_Transactions!$F1857,Products!$A$2:$A$151,Products!$B$2:$B$151,"missing product")</f>
        <v>Amul Frozen Vegetables 2kg</v>
      </c>
      <c r="H1857" s="12" t="str">
        <f>_xlfn.XLOOKUP(Sales_Transactions!$F1857,Table9[Product_ID],Table9[Category],"Missing Catogory")</f>
        <v>Frozen Foods</v>
      </c>
      <c r="I1857" s="12" t="s">
        <v>66</v>
      </c>
      <c r="J1857" s="12" t="str">
        <f>_xlfn.XLOOKUP(Sales_Transactions!$I1857,Store!$A$2:$A$181,Store!$B$2:$B$181,"Missing Store")</f>
        <v>FreshMart Coimbatore Plaza</v>
      </c>
      <c r="K1857" s="12" t="str">
        <f>_xlfn.XLOOKUP(Sales_Transactions!$I1857,Store!$A$2:$A$181,Store!$D$2:$D$181,"East")</f>
        <v>South</v>
      </c>
      <c r="L1857" s="12" t="s">
        <v>154</v>
      </c>
      <c r="M1857" s="12" t="s">
        <v>6139</v>
      </c>
      <c r="N1857" s="12" t="str">
        <f>_xlfn.XLOOKUP(Sales_Transactions!$L1857,Table12[Employee_ID],Table12[Department],"Missing Department")</f>
        <v>Sales</v>
      </c>
      <c r="O1857" s="12">
        <v>8</v>
      </c>
      <c r="P1857" s="13">
        <v>499.34</v>
      </c>
      <c r="Q1857" s="12">
        <v>0</v>
      </c>
      <c r="R1857" s="13">
        <v>0</v>
      </c>
      <c r="S1857" s="13">
        <v>3994.72</v>
      </c>
      <c r="T1857" s="13">
        <v>2995.84</v>
      </c>
      <c r="U1857" s="13">
        <v>998.88</v>
      </c>
      <c r="V1857" s="12" t="s">
        <v>80</v>
      </c>
      <c r="W1857" s="12" t="s">
        <v>24</v>
      </c>
      <c r="X1857" s="12" t="s">
        <v>25</v>
      </c>
      <c r="Y1857" s="12" t="s">
        <v>2259</v>
      </c>
      <c r="Z1857" s="12" t="s">
        <v>49</v>
      </c>
    </row>
    <row r="1858" spans="1:26" x14ac:dyDescent="0.3">
      <c r="A1858" s="14" t="s">
        <v>3183</v>
      </c>
      <c r="B1858" s="15">
        <v>45755</v>
      </c>
      <c r="C1858" s="16" t="s">
        <v>717</v>
      </c>
      <c r="D1858" s="16" t="str">
        <f>_xlfn.XLOOKUP(Sales_Transactions!$C1858,Customer!$A$2:$A$701,Customer!$B$2:$B$701,"Missing")</f>
        <v>Hari Prabhu</v>
      </c>
      <c r="E1858" s="38" t="str">
        <f>_xlfn.XLOOKUP(Table14[[#This Row],[Customer_ID]],Table10[Customer_ID],Table10[Membership],"Missing Membership")</f>
        <v>Silver</v>
      </c>
      <c r="F1858" s="14" t="s">
        <v>59</v>
      </c>
      <c r="G1858" s="16" t="str">
        <f>_xlfn.XLOOKUP(Sales_Transactions!$F1858,Products!$A$2:$A$151,Products!$B$2:$B$151,"missing product")</f>
        <v>Nescafe Coffee Pack</v>
      </c>
      <c r="H1858" s="16" t="str">
        <f>_xlfn.XLOOKUP(Sales_Transactions!$F1858,Table9[Product_ID],Table9[Category],"Missing Catogory")</f>
        <v>Beverages</v>
      </c>
      <c r="I1858" s="16" t="s">
        <v>85</v>
      </c>
      <c r="J1858" s="16" t="str">
        <f>_xlfn.XLOOKUP(Sales_Transactions!$I1858,Store!$A$2:$A$181,Store!$B$2:$B$181,"Missing Store")</f>
        <v>FreshMart Salem Crossing</v>
      </c>
      <c r="K1858" s="16" t="str">
        <f>_xlfn.XLOOKUP(Sales_Transactions!$I1858,Store!$A$2:$A$181,Store!$D$2:$D$181,"East")</f>
        <v>South</v>
      </c>
      <c r="L1858" s="16" t="s">
        <v>86</v>
      </c>
      <c r="M1858" s="16" t="s">
        <v>6274</v>
      </c>
      <c r="N1858" s="16" t="str">
        <f>_xlfn.XLOOKUP(Sales_Transactions!$L1858,Table12[Employee_ID],Table12[Department],"Missing Department")</f>
        <v>Billing</v>
      </c>
      <c r="O1858" s="16">
        <v>1</v>
      </c>
      <c r="P1858" s="17">
        <v>342.46</v>
      </c>
      <c r="Q1858" s="16">
        <v>0</v>
      </c>
      <c r="R1858" s="17">
        <v>0</v>
      </c>
      <c r="S1858" s="17">
        <v>342.46</v>
      </c>
      <c r="T1858" s="17">
        <v>271.77999999999997</v>
      </c>
      <c r="U1858" s="17">
        <v>70.680000000000007</v>
      </c>
      <c r="V1858" s="16" t="s">
        <v>80</v>
      </c>
      <c r="W1858" s="16" t="s">
        <v>24</v>
      </c>
      <c r="X1858" s="16" t="s">
        <v>25</v>
      </c>
      <c r="Y1858" s="16" t="s">
        <v>2294</v>
      </c>
      <c r="Z1858" s="16" t="s">
        <v>49</v>
      </c>
    </row>
    <row r="1859" spans="1:26" x14ac:dyDescent="0.3">
      <c r="A1859" s="10" t="s">
        <v>3196</v>
      </c>
      <c r="B1859" s="11">
        <v>46030</v>
      </c>
      <c r="C1859" s="12" t="s">
        <v>3068</v>
      </c>
      <c r="D1859" s="12" t="str">
        <f>_xlfn.XLOOKUP(Sales_Transactions!$C1859,Customer!$A$2:$A$701,Customer!$B$2:$B$701,"Missing")</f>
        <v>Anjali Balan</v>
      </c>
      <c r="E1859" s="39" t="str">
        <f>_xlfn.XLOOKUP(Table14[[#This Row],[Customer_ID]],Table10[Customer_ID],Table10[Membership],"Missing Membership")</f>
        <v>Bronze</v>
      </c>
      <c r="F1859" s="10" t="s">
        <v>399</v>
      </c>
      <c r="G1859" s="12" t="str">
        <f>_xlfn.XLOOKUP(Sales_Transactions!$F1859,Products!$A$2:$A$151,Products!$B$2:$B$151,"missing product")</f>
        <v>Aavin Milk 1L</v>
      </c>
      <c r="H1859" s="12" t="str">
        <f>_xlfn.XLOOKUP(Sales_Transactions!$F1859,Table9[Product_ID],Table9[Category],"Missing Catogory")</f>
        <v>Dairy</v>
      </c>
      <c r="I1859" s="12" t="s">
        <v>1322</v>
      </c>
      <c r="J1859" s="12" t="str">
        <f>_xlfn.XLOOKUP(Sales_Transactions!$I1859,Store!$A$2:$A$181,Store!$B$2:$B$181,"Missing Store")</f>
        <v>FreshMart Madurai Point</v>
      </c>
      <c r="K1859" s="12" t="str">
        <f>_xlfn.XLOOKUP(Sales_Transactions!$I1859,Store!$A$2:$A$181,Store!$D$2:$D$181,"East")</f>
        <v>South</v>
      </c>
      <c r="L1859" s="12" t="s">
        <v>2867</v>
      </c>
      <c r="M1859" s="12" t="s">
        <v>7267</v>
      </c>
      <c r="N1859" s="12" t="str">
        <f>_xlfn.XLOOKUP(Sales_Transactions!$L1859,Table12[Employee_ID],Table12[Department],"Missing Department")</f>
        <v>Cashier</v>
      </c>
      <c r="O1859" s="12">
        <v>3</v>
      </c>
      <c r="P1859" s="13">
        <v>99.93</v>
      </c>
      <c r="Q1859" s="12">
        <v>0</v>
      </c>
      <c r="R1859" s="13">
        <v>0</v>
      </c>
      <c r="S1859" s="13">
        <v>299.79000000000002</v>
      </c>
      <c r="T1859" s="13">
        <v>258.14999999999998</v>
      </c>
      <c r="U1859" s="13">
        <v>41.64</v>
      </c>
      <c r="V1859" s="12" t="s">
        <v>80</v>
      </c>
      <c r="W1859" s="12" t="s">
        <v>24</v>
      </c>
      <c r="X1859" s="12" t="s">
        <v>33</v>
      </c>
      <c r="Y1859" s="12" t="s">
        <v>1956</v>
      </c>
      <c r="Z1859" s="12" t="s">
        <v>49</v>
      </c>
    </row>
    <row r="1860" spans="1:26" x14ac:dyDescent="0.3">
      <c r="A1860" s="14" t="s">
        <v>3204</v>
      </c>
      <c r="B1860" s="15">
        <v>46060</v>
      </c>
      <c r="C1860" s="16" t="s">
        <v>1383</v>
      </c>
      <c r="D1860" s="16" t="str">
        <f>_xlfn.XLOOKUP(Sales_Transactions!$C1860,Customer!$A$2:$A$701,Customer!$B$2:$B$701,"Missing")</f>
        <v>Balamurugan Sharma</v>
      </c>
      <c r="E1860" s="38" t="str">
        <f>_xlfn.XLOOKUP(Table14[[#This Row],[Customer_ID]],Table10[Customer_ID],Table10[Membership],"Missing Membership")</f>
        <v>Gold</v>
      </c>
      <c r="F1860" s="14" t="s">
        <v>308</v>
      </c>
      <c r="G1860" s="16" t="str">
        <f>_xlfn.XLOOKUP(Sales_Transactions!$F1860,Products!$A$2:$A$151,Products!$B$2:$B$151,"missing product")</f>
        <v>Britannia Cookies 200g</v>
      </c>
      <c r="H1860" s="16" t="str">
        <f>_xlfn.XLOOKUP(Sales_Transactions!$F1860,Table9[Product_ID],Table9[Category],"Missing Catogory")</f>
        <v>Bakery</v>
      </c>
      <c r="I1860" s="16" t="s">
        <v>1322</v>
      </c>
      <c r="J1860" s="16" t="str">
        <f>_xlfn.XLOOKUP(Sales_Transactions!$I1860,Store!$A$2:$A$181,Store!$B$2:$B$181,"Missing Store")</f>
        <v>FreshMart Madurai Point</v>
      </c>
      <c r="K1860" s="16" t="str">
        <f>_xlfn.XLOOKUP(Sales_Transactions!$I1860,Store!$A$2:$A$181,Store!$D$2:$D$181,"East")</f>
        <v>South</v>
      </c>
      <c r="L1860" s="16" t="s">
        <v>1584</v>
      </c>
      <c r="M1860" s="16" t="s">
        <v>6223</v>
      </c>
      <c r="N1860" s="16" t="str">
        <f>_xlfn.XLOOKUP(Sales_Transactions!$L1860,Table12[Employee_ID],Table12[Department],"Missing Department")</f>
        <v>Sales</v>
      </c>
      <c r="O1860" s="16">
        <v>4</v>
      </c>
      <c r="P1860" s="17">
        <v>490.61</v>
      </c>
      <c r="Q1860" s="16">
        <v>20</v>
      </c>
      <c r="R1860" s="17">
        <v>392.49</v>
      </c>
      <c r="S1860" s="17">
        <v>1805.44</v>
      </c>
      <c r="T1860" s="17">
        <v>1131.52</v>
      </c>
      <c r="U1860" s="17">
        <v>673.92</v>
      </c>
      <c r="V1860" s="16" t="s">
        <v>80</v>
      </c>
      <c r="W1860" s="16" t="s">
        <v>24</v>
      </c>
      <c r="X1860" s="16" t="s">
        <v>25</v>
      </c>
      <c r="Y1860" s="16" t="s">
        <v>26</v>
      </c>
      <c r="Z1860" s="16" t="s">
        <v>27</v>
      </c>
    </row>
    <row r="1861" spans="1:26" x14ac:dyDescent="0.3">
      <c r="A1861" s="10" t="s">
        <v>3229</v>
      </c>
      <c r="B1861" s="11">
        <v>45845</v>
      </c>
      <c r="C1861" s="12" t="s">
        <v>3230</v>
      </c>
      <c r="D1861" s="12" t="str">
        <f>_xlfn.XLOOKUP(Sales_Transactions!$C1861,Customer!$A$2:$A$701,Customer!$B$2:$B$701,"Missing")</f>
        <v>Nirmala Balan</v>
      </c>
      <c r="E1861" s="39" t="str">
        <f>_xlfn.XLOOKUP(Table14[[#This Row],[Customer_ID]],Table10[Customer_ID],Table10[Membership],"Missing Membership")</f>
        <v>Silver</v>
      </c>
      <c r="F1861" s="10" t="s">
        <v>731</v>
      </c>
      <c r="G1861" s="12" t="str">
        <f>_xlfn.XLOOKUP(Sales_Transactions!$F1861,Products!$A$2:$A$151,Products!$B$2:$B$151,"missing product")</f>
        <v>Harvest Gold Buns 200g</v>
      </c>
      <c r="H1861" s="12" t="str">
        <f>_xlfn.XLOOKUP(Sales_Transactions!$F1861,Table9[Product_ID],Table9[Category],"Missing Catogory")</f>
        <v>Bakery</v>
      </c>
      <c r="I1861" s="12" t="s">
        <v>1447</v>
      </c>
      <c r="J1861" s="12" t="str">
        <f>_xlfn.XLOOKUP(Sales_Transactions!$I1861,Store!$A$2:$A$181,Store!$B$2:$B$181,"Missing Store")</f>
        <v>FreshMart Mumbai Central</v>
      </c>
      <c r="K1861" s="12" t="str">
        <f>_xlfn.XLOOKUP(Sales_Transactions!$I1861,Store!$A$2:$A$181,Store!$D$2:$D$181,"East")</f>
        <v>West</v>
      </c>
      <c r="L1861" s="12" t="s">
        <v>3083</v>
      </c>
      <c r="M1861" s="12" t="s">
        <v>6131</v>
      </c>
      <c r="N1861" s="12" t="str">
        <f>_xlfn.XLOOKUP(Sales_Transactions!$L1861,Table12[Employee_ID],Table12[Department],"Missing Department")</f>
        <v>Store Manager</v>
      </c>
      <c r="O1861" s="12">
        <v>3</v>
      </c>
      <c r="P1861" s="13">
        <v>661.91</v>
      </c>
      <c r="Q1861" s="12">
        <v>15</v>
      </c>
      <c r="R1861" s="13">
        <v>297.86</v>
      </c>
      <c r="S1861" s="13">
        <v>1687.87</v>
      </c>
      <c r="T1861" s="13">
        <v>1196.1600000000001</v>
      </c>
      <c r="U1861" s="13">
        <v>491.71</v>
      </c>
      <c r="V1861" s="12" t="s">
        <v>80</v>
      </c>
      <c r="W1861" s="12" t="s">
        <v>24</v>
      </c>
      <c r="X1861" s="12" t="s">
        <v>25</v>
      </c>
      <c r="Y1861" s="12" t="s">
        <v>2035</v>
      </c>
      <c r="Z1861" s="12" t="s">
        <v>49</v>
      </c>
    </row>
    <row r="1862" spans="1:26" x14ac:dyDescent="0.3">
      <c r="A1862" s="14" t="s">
        <v>3233</v>
      </c>
      <c r="B1862" s="15">
        <v>45828</v>
      </c>
      <c r="C1862" s="16" t="s">
        <v>2102</v>
      </c>
      <c r="D1862" s="16" t="str">
        <f>_xlfn.XLOOKUP(Sales_Transactions!$C1862,Customer!$A$2:$A$701,Customer!$B$2:$B$701,"Missing")</f>
        <v>Ishwarya Mudaliar</v>
      </c>
      <c r="E1862" s="38" t="str">
        <f>_xlfn.XLOOKUP(Table14[[#This Row],[Customer_ID]],Table10[Customer_ID],Table10[Membership],"Missing Membership")</f>
        <v>Silver</v>
      </c>
      <c r="F1862" s="14" t="s">
        <v>371</v>
      </c>
      <c r="G1862" s="16" t="str">
        <f>_xlfn.XLOOKUP(Sales_Transactions!$F1862,Products!$A$2:$A$151,Products!$B$2:$B$151,"missing product")</f>
        <v>Tata Tea Soft Drinks 500g</v>
      </c>
      <c r="H1862" s="16" t="str">
        <f>_xlfn.XLOOKUP(Sales_Transactions!$F1862,Table9[Product_ID],Table9[Category],"Missing Catogory")</f>
        <v>Beverages</v>
      </c>
      <c r="I1862" s="16" t="s">
        <v>198</v>
      </c>
      <c r="J1862" s="16" t="str">
        <f>_xlfn.XLOOKUP(Sales_Transactions!$I1862,Store!$A$2:$A$181,Store!$B$2:$B$181,"Missing Store")</f>
        <v>FreshMart Salem Extension</v>
      </c>
      <c r="K1862" s="16" t="str">
        <f>_xlfn.XLOOKUP(Sales_Transactions!$I1862,Store!$A$2:$A$181,Store!$D$2:$D$181,"East")</f>
        <v>South</v>
      </c>
      <c r="L1862" s="16" t="s">
        <v>199</v>
      </c>
      <c r="M1862" s="16" t="s">
        <v>6306</v>
      </c>
      <c r="N1862" s="16" t="str">
        <f>_xlfn.XLOOKUP(Sales_Transactions!$L1862,Table12[Employee_ID],Table12[Department],"Missing Department")</f>
        <v>Sales</v>
      </c>
      <c r="O1862" s="16">
        <v>5</v>
      </c>
      <c r="P1862" s="17">
        <v>380.12</v>
      </c>
      <c r="Q1862" s="16">
        <v>15</v>
      </c>
      <c r="R1862" s="17">
        <v>285.08999999999997</v>
      </c>
      <c r="S1862" s="17">
        <v>1615.51</v>
      </c>
      <c r="T1862" s="17">
        <v>1549.9</v>
      </c>
      <c r="U1862" s="17">
        <v>65.61</v>
      </c>
      <c r="V1862" s="16" t="s">
        <v>80</v>
      </c>
      <c r="W1862" s="16" t="s">
        <v>24</v>
      </c>
      <c r="X1862" s="16" t="s">
        <v>33</v>
      </c>
      <c r="Y1862" s="16" t="s">
        <v>1443</v>
      </c>
      <c r="Z1862" s="16" t="s">
        <v>49</v>
      </c>
    </row>
    <row r="1863" spans="1:26" x14ac:dyDescent="0.3">
      <c r="A1863" s="10" t="s">
        <v>3252</v>
      </c>
      <c r="B1863" s="11">
        <v>45787</v>
      </c>
      <c r="C1863" s="12" t="s">
        <v>3253</v>
      </c>
      <c r="D1863" s="12" t="str">
        <f>_xlfn.XLOOKUP(Sales_Transactions!$C1863,Customer!$A$2:$A$701,Customer!$B$2:$B$701,"Missing")</f>
        <v>Vijay Venkataraman</v>
      </c>
      <c r="E1863" s="39" t="str">
        <f>_xlfn.XLOOKUP(Table14[[#This Row],[Customer_ID]],Table10[Customer_ID],Table10[Membership],"Missing Membership")</f>
        <v>Bronze</v>
      </c>
      <c r="F1863" s="10" t="s">
        <v>77</v>
      </c>
      <c r="G1863" s="12" t="str">
        <f>_xlfn.XLOOKUP(Sales_Transactions!$F1863,Products!$A$2:$A$151,Products!$B$2:$B$151,"missing product")</f>
        <v>India Gate Basmati Rice 250ml</v>
      </c>
      <c r="H1863" s="12" t="str">
        <f>_xlfn.XLOOKUP(Sales_Transactions!$F1863,Table9[Product_ID],Table9[Category],"Missing Catogory")</f>
        <v>Rice</v>
      </c>
      <c r="I1863" s="12" t="s">
        <v>209</v>
      </c>
      <c r="J1863" s="12" t="str">
        <f>_xlfn.XLOOKUP(Sales_Transactions!$I1863,Store!$A$2:$A$181,Store!$B$2:$B$181,"Missing Store")</f>
        <v>FreshMart Kochi Gardens</v>
      </c>
      <c r="K1863" s="12" t="str">
        <f>_xlfn.XLOOKUP(Sales_Transactions!$I1863,Store!$A$2:$A$181,Store!$D$2:$D$181,"East")</f>
        <v>South</v>
      </c>
      <c r="L1863" s="12" t="s">
        <v>210</v>
      </c>
      <c r="M1863" s="12" t="s">
        <v>6149</v>
      </c>
      <c r="N1863" s="12" t="str">
        <f>_xlfn.XLOOKUP(Sales_Transactions!$L1863,Table12[Employee_ID],Table12[Department],"Missing Department")</f>
        <v>Cashier</v>
      </c>
      <c r="O1863" s="12">
        <v>1</v>
      </c>
      <c r="P1863" s="13">
        <v>131.03</v>
      </c>
      <c r="Q1863" s="12">
        <v>0</v>
      </c>
      <c r="R1863" s="13">
        <v>0</v>
      </c>
      <c r="S1863" s="13">
        <v>150.68</v>
      </c>
      <c r="T1863" s="13">
        <v>117.27</v>
      </c>
      <c r="U1863" s="13">
        <v>33.409999999999997</v>
      </c>
      <c r="V1863" s="12" t="s">
        <v>80</v>
      </c>
      <c r="W1863" s="12" t="s">
        <v>24</v>
      </c>
      <c r="X1863" s="12" t="s">
        <v>25</v>
      </c>
      <c r="Y1863" s="12" t="s">
        <v>1302</v>
      </c>
      <c r="Z1863" s="12" t="s">
        <v>27</v>
      </c>
    </row>
    <row r="1864" spans="1:26" x14ac:dyDescent="0.3">
      <c r="A1864" s="14" t="s">
        <v>3258</v>
      </c>
      <c r="B1864" s="15">
        <v>45798</v>
      </c>
      <c r="C1864" s="16" t="s">
        <v>1799</v>
      </c>
      <c r="D1864" s="16" t="str">
        <f>_xlfn.XLOOKUP(Sales_Transactions!$C1864,Customer!$A$2:$A$701,Customer!$B$2:$B$701,"Missing")</f>
        <v>Ramesh Naidu</v>
      </c>
      <c r="E1864" s="38" t="str">
        <f>_xlfn.XLOOKUP(Table14[[#This Row],[Customer_ID]],Table10[Customer_ID],Table10[Membership],"Missing Membership")</f>
        <v>Gold</v>
      </c>
      <c r="F1864" s="14" t="s">
        <v>580</v>
      </c>
      <c r="G1864" s="16" t="str">
        <f>_xlfn.XLOOKUP(Sales_Transactions!$F1864,Products!$A$2:$A$151,Products!$B$2:$B$151,"missing product")</f>
        <v>Coca-Cola Tea 1kg</v>
      </c>
      <c r="H1864" s="16" t="str">
        <f>_xlfn.XLOOKUP(Sales_Transactions!$F1864,Table9[Product_ID],Table9[Category],"Missing Catogory")</f>
        <v>Beverages</v>
      </c>
      <c r="I1864" s="16" t="s">
        <v>1430</v>
      </c>
      <c r="J1864" s="16" t="str">
        <f>_xlfn.XLOOKUP(Sales_Transactions!$I1864,Store!$A$2:$A$181,Store!$B$2:$B$181,"Missing Store")</f>
        <v>FreshMart Surat Colony</v>
      </c>
      <c r="K1864" s="16" t="str">
        <f>_xlfn.XLOOKUP(Sales_Transactions!$I1864,Store!$A$2:$A$181,Store!$D$2:$D$181,"East")</f>
        <v>West</v>
      </c>
      <c r="L1864" s="16" t="s">
        <v>1431</v>
      </c>
      <c r="M1864" s="16" t="s">
        <v>5540</v>
      </c>
      <c r="N1864" s="16" t="str">
        <f>_xlfn.XLOOKUP(Sales_Transactions!$L1864,Table12[Employee_ID],Table12[Department],"Missing Department")</f>
        <v>Cashier</v>
      </c>
      <c r="O1864" s="16">
        <v>5</v>
      </c>
      <c r="P1864" s="17">
        <v>156.58000000000001</v>
      </c>
      <c r="Q1864" s="16">
        <v>20</v>
      </c>
      <c r="R1864" s="17">
        <v>156.58000000000001</v>
      </c>
      <c r="S1864" s="17">
        <v>626.32000000000005</v>
      </c>
      <c r="T1864" s="17">
        <v>534.95000000000005</v>
      </c>
      <c r="U1864" s="17">
        <v>91.37</v>
      </c>
      <c r="V1864" s="16" t="s">
        <v>80</v>
      </c>
      <c r="W1864" s="16" t="s">
        <v>24</v>
      </c>
      <c r="X1864" s="16" t="s">
        <v>33</v>
      </c>
      <c r="Y1864" s="16" t="s">
        <v>2265</v>
      </c>
      <c r="Z1864" s="16" t="s">
        <v>49</v>
      </c>
    </row>
    <row r="1865" spans="1:26" x14ac:dyDescent="0.3">
      <c r="A1865" s="10" t="s">
        <v>3260</v>
      </c>
      <c r="B1865" s="11">
        <v>45963</v>
      </c>
      <c r="C1865" s="12" t="s">
        <v>1784</v>
      </c>
      <c r="D1865" s="12" t="str">
        <f>_xlfn.XLOOKUP(Sales_Transactions!$C1865,Customer!$A$2:$A$701,Customer!$B$2:$B$701,"Missing")</f>
        <v>Umesh Chandran</v>
      </c>
      <c r="E1865" s="39" t="str">
        <f>_xlfn.XLOOKUP(Table14[[#This Row],[Customer_ID]],Table10[Customer_ID],Table10[Membership],"Missing Membership")</f>
        <v>Bronze</v>
      </c>
      <c r="F1865" s="10" t="s">
        <v>2387</v>
      </c>
      <c r="G1865" s="12" t="str">
        <f>_xlfn.XLOOKUP(Sales_Transactions!$F1865,Products!$A$2:$A$151,Products!$B$2:$B$151,"missing product")</f>
        <v>Aachi Basmati Rice 200g</v>
      </c>
      <c r="H1865" s="12" t="str">
        <f>_xlfn.XLOOKUP(Sales_Transactions!$F1865,Table9[Product_ID],Table9[Category],"Missing Catogory")</f>
        <v>Rice</v>
      </c>
      <c r="I1865" s="12" t="s">
        <v>2607</v>
      </c>
      <c r="J1865" s="12" t="str">
        <f>_xlfn.XLOOKUP(Sales_Transactions!$I1865,Store!$A$2:$A$181,Store!$B$2:$B$181,"Missing Store")</f>
        <v>FreshMart Pune Complex</v>
      </c>
      <c r="K1865" s="12" t="str">
        <f>_xlfn.XLOOKUP(Sales_Transactions!$I1865,Store!$A$2:$A$181,Store!$D$2:$D$181,"East")</f>
        <v>West</v>
      </c>
      <c r="L1865" s="12" t="s">
        <v>2608</v>
      </c>
      <c r="M1865" s="12" t="s">
        <v>5750</v>
      </c>
      <c r="N1865" s="12" t="str">
        <f>_xlfn.XLOOKUP(Sales_Transactions!$L1865,Table12[Employee_ID],Table12[Department],"Missing Department")</f>
        <v>Sales</v>
      </c>
      <c r="O1865" s="12">
        <v>2</v>
      </c>
      <c r="P1865" s="13">
        <v>150.04</v>
      </c>
      <c r="Q1865" s="12">
        <v>0</v>
      </c>
      <c r="R1865" s="13">
        <v>0</v>
      </c>
      <c r="S1865" s="13">
        <v>345.09</v>
      </c>
      <c r="T1865" s="13">
        <v>255.96</v>
      </c>
      <c r="U1865" s="13">
        <v>89.13</v>
      </c>
      <c r="V1865" s="12" t="s">
        <v>80</v>
      </c>
      <c r="W1865" s="12" t="s">
        <v>24</v>
      </c>
      <c r="X1865" s="12" t="s">
        <v>25</v>
      </c>
      <c r="Y1865" s="12" t="s">
        <v>1544</v>
      </c>
      <c r="Z1865" s="12" t="s">
        <v>27</v>
      </c>
    </row>
    <row r="1866" spans="1:26" x14ac:dyDescent="0.3">
      <c r="A1866" s="14" t="s">
        <v>3263</v>
      </c>
      <c r="B1866" s="15">
        <v>45920</v>
      </c>
      <c r="C1866" s="16" t="s">
        <v>348</v>
      </c>
      <c r="D1866" s="16" t="str">
        <f>_xlfn.XLOOKUP(Sales_Transactions!$C1866,Customer!$A$2:$A$701,Customer!$B$2:$B$701,"Missing")</f>
        <v>Naveen Prabhu</v>
      </c>
      <c r="E1866" s="38" t="str">
        <f>_xlfn.XLOOKUP(Table14[[#This Row],[Customer_ID]],Table10[Customer_ID],Table10[Membership],"Missing Membership")</f>
        <v>Gold</v>
      </c>
      <c r="F1866" s="14" t="s">
        <v>176</v>
      </c>
      <c r="G1866" s="16" t="str">
        <f>_xlfn.XLOOKUP(Sales_Transactions!$F1866,Products!$A$2:$A$151,Products!$B$2:$B$151,"missing product")</f>
        <v>Organic Fresh Fresh Vegetables Pack</v>
      </c>
      <c r="H1866" s="16" t="str">
        <f>_xlfn.XLOOKUP(Sales_Transactions!$F1866,Table9[Product_ID],Table9[Category],"Missing Catogory")</f>
        <v>Vegetables</v>
      </c>
      <c r="I1866" s="16" t="s">
        <v>815</v>
      </c>
      <c r="J1866" s="16" t="str">
        <f>_xlfn.XLOOKUP(Sales_Transactions!$I1866,Store!$A$2:$A$181,Store!$B$2:$B$181,"Missing Store")</f>
        <v>FreshMart Hyderabad Hub</v>
      </c>
      <c r="K1866" s="16" t="str">
        <f>_xlfn.XLOOKUP(Sales_Transactions!$I1866,Store!$A$2:$A$181,Store!$D$2:$D$181,"East")</f>
        <v>South</v>
      </c>
      <c r="L1866" s="16" t="s">
        <v>1587</v>
      </c>
      <c r="M1866" s="16" t="s">
        <v>4751</v>
      </c>
      <c r="N1866" s="16" t="str">
        <f>_xlfn.XLOOKUP(Sales_Transactions!$L1866,Table12[Employee_ID],Table12[Department],"Missing Department")</f>
        <v>Inventory</v>
      </c>
      <c r="O1866" s="16">
        <v>6</v>
      </c>
      <c r="P1866" s="17">
        <v>365.89</v>
      </c>
      <c r="Q1866" s="16">
        <v>5</v>
      </c>
      <c r="R1866" s="17">
        <v>109.77</v>
      </c>
      <c r="S1866" s="17">
        <v>2398.41</v>
      </c>
      <c r="T1866" s="17">
        <v>1820.46</v>
      </c>
      <c r="U1866" s="17">
        <v>577.95000000000005</v>
      </c>
      <c r="V1866" s="16" t="s">
        <v>80</v>
      </c>
      <c r="W1866" s="16" t="s">
        <v>345</v>
      </c>
      <c r="X1866" s="16" t="s">
        <v>25</v>
      </c>
      <c r="Y1866" s="16" t="s">
        <v>1344</v>
      </c>
      <c r="Z1866" s="16" t="s">
        <v>27</v>
      </c>
    </row>
    <row r="1867" spans="1:26" x14ac:dyDescent="0.3">
      <c r="A1867" s="10" t="s">
        <v>3265</v>
      </c>
      <c r="B1867" s="11">
        <v>45791</v>
      </c>
      <c r="C1867" s="12" t="s">
        <v>1468</v>
      </c>
      <c r="D1867" s="12" t="str">
        <f>_xlfn.XLOOKUP(Sales_Transactions!$C1867,Customer!$A$2:$A$701,Customer!$B$2:$B$701,"Missing")</f>
        <v>Lokesh Gupta</v>
      </c>
      <c r="E1867" s="39" t="str">
        <f>_xlfn.XLOOKUP(Table14[[#This Row],[Customer_ID]],Table10[Customer_ID],Table10[Membership],"Missing Membership")</f>
        <v>Gold</v>
      </c>
      <c r="F1867" s="10" t="s">
        <v>264</v>
      </c>
      <c r="G1867" s="12" t="str">
        <f>_xlfn.XLOOKUP(Sales_Transactions!$F1867,Products!$A$2:$A$151,Products!$B$2:$B$151,"missing product")</f>
        <v>Nescafe Soft Drinks Pack</v>
      </c>
      <c r="H1867" s="12" t="str">
        <f>_xlfn.XLOOKUP(Sales_Transactions!$F1867,Table9[Product_ID],Table9[Category],"Missing Catogory")</f>
        <v>Beverages</v>
      </c>
      <c r="I1867" s="12" t="s">
        <v>777</v>
      </c>
      <c r="J1867" s="12" t="str">
        <f>_xlfn.XLOOKUP(Sales_Transactions!$I1867,Store!$A$2:$A$181,Store!$B$2:$B$181,"Missing Store")</f>
        <v>FreshMart Mumbai Square</v>
      </c>
      <c r="K1867" s="12" t="str">
        <f>_xlfn.XLOOKUP(Sales_Transactions!$I1867,Store!$A$2:$A$181,Store!$D$2:$D$181,"East")</f>
        <v>West</v>
      </c>
      <c r="L1867" s="12" t="s">
        <v>778</v>
      </c>
      <c r="M1867" s="12" t="s">
        <v>4680</v>
      </c>
      <c r="N1867" s="12" t="str">
        <f>_xlfn.XLOOKUP(Sales_Transactions!$L1867,Table12[Employee_ID],Table12[Department],"Missing Department")</f>
        <v>Cashier</v>
      </c>
      <c r="O1867" s="12">
        <v>4</v>
      </c>
      <c r="P1867" s="13">
        <v>394.14</v>
      </c>
      <c r="Q1867" s="12">
        <v>0</v>
      </c>
      <c r="R1867" s="13">
        <v>0</v>
      </c>
      <c r="S1867" s="13">
        <v>1576.56</v>
      </c>
      <c r="T1867" s="13">
        <v>1143.5999999999999</v>
      </c>
      <c r="U1867" s="13">
        <v>432.96</v>
      </c>
      <c r="V1867" s="12" t="s">
        <v>80</v>
      </c>
      <c r="W1867" s="12" t="s">
        <v>24</v>
      </c>
      <c r="X1867" s="12" t="s">
        <v>33</v>
      </c>
      <c r="Y1867" s="12" t="s">
        <v>2483</v>
      </c>
      <c r="Z1867" s="12" t="s">
        <v>49</v>
      </c>
    </row>
    <row r="1868" spans="1:26" x14ac:dyDescent="0.3">
      <c r="A1868" s="14" t="s">
        <v>3267</v>
      </c>
      <c r="B1868" s="15">
        <v>45992</v>
      </c>
      <c r="C1868" s="16" t="s">
        <v>3268</v>
      </c>
      <c r="D1868" s="16" t="str">
        <f>_xlfn.XLOOKUP(Sales_Transactions!$C1868,Customer!$A$2:$A$701,Customer!$B$2:$B$701,"Missing")</f>
        <v>Dhanush Menon</v>
      </c>
      <c r="E1868" s="38" t="str">
        <f>_xlfn.XLOOKUP(Table14[[#This Row],[Customer_ID]],Table10[Customer_ID],Table10[Membership],"Missing Membership")</f>
        <v>Bronze</v>
      </c>
      <c r="F1868" s="14" t="s">
        <v>498</v>
      </c>
      <c r="G1868" s="16" t="str">
        <f>_xlfn.XLOOKUP(Sales_Transactions!$F1868,Products!$A$2:$A$151,Products!$B$2:$B$151,"missing product")</f>
        <v>Local Farm Fresh Vegetables 200g</v>
      </c>
      <c r="H1868" s="16" t="str">
        <f>_xlfn.XLOOKUP(Sales_Transactions!$F1868,Table9[Product_ID],Table9[Category],"Missing Catogory")</f>
        <v>Vegetables</v>
      </c>
      <c r="I1868" s="16" t="s">
        <v>807</v>
      </c>
      <c r="J1868" s="16" t="str">
        <f>_xlfn.XLOOKUP(Sales_Transactions!$I1868,Store!$A$2:$A$181,Store!$B$2:$B$181,"Missing Store")</f>
        <v>FreshMart Mysuru Towers</v>
      </c>
      <c r="K1868" s="16" t="str">
        <f>_xlfn.XLOOKUP(Sales_Transactions!$I1868,Store!$A$2:$A$181,Store!$D$2:$D$181,"East")</f>
        <v>South</v>
      </c>
      <c r="L1868" s="16" t="s">
        <v>2597</v>
      </c>
      <c r="M1868" s="16" t="s">
        <v>5586</v>
      </c>
      <c r="N1868" s="16" t="str">
        <f>_xlfn.XLOOKUP(Sales_Transactions!$L1868,Table12[Employee_ID],Table12[Department],"Missing Department")</f>
        <v>Sales</v>
      </c>
      <c r="O1868" s="16">
        <v>3</v>
      </c>
      <c r="P1868" s="17">
        <v>401.06</v>
      </c>
      <c r="Q1868" s="16">
        <v>5</v>
      </c>
      <c r="R1868" s="17">
        <v>60.16</v>
      </c>
      <c r="S1868" s="17">
        <v>1143.02</v>
      </c>
      <c r="T1868" s="17">
        <v>1042.4100000000001</v>
      </c>
      <c r="U1868" s="17">
        <v>100.61</v>
      </c>
      <c r="V1868" s="16" t="s">
        <v>80</v>
      </c>
      <c r="W1868" s="16" t="s">
        <v>24</v>
      </c>
      <c r="X1868" s="16" t="s">
        <v>55</v>
      </c>
      <c r="Y1868" s="16" t="s">
        <v>3269</v>
      </c>
      <c r="Z1868" s="16" t="s">
        <v>49</v>
      </c>
    </row>
    <row r="1869" spans="1:26" x14ac:dyDescent="0.3">
      <c r="A1869" s="10" t="s">
        <v>3273</v>
      </c>
      <c r="B1869" s="11">
        <v>45871</v>
      </c>
      <c r="C1869" s="12" t="s">
        <v>3274</v>
      </c>
      <c r="D1869" s="12" t="str">
        <f>_xlfn.XLOOKUP(Sales_Transactions!$C1869,Customer!$A$2:$A$701,Customer!$B$2:$B$701,"Missing")</f>
        <v>Ezhil Iyer</v>
      </c>
      <c r="E1869" s="39" t="str">
        <f>_xlfn.XLOOKUP(Table14[[#This Row],[Customer_ID]],Table10[Customer_ID],Table10[Membership],"Missing Membership")</f>
        <v>Silver</v>
      </c>
      <c r="F1869" s="10" t="s">
        <v>1656</v>
      </c>
      <c r="G1869" s="12" t="str">
        <f>_xlfn.XLOOKUP(Sales_Transactions!$F1869,Products!$A$2:$A$151,Products!$B$2:$B$151,"missing product")</f>
        <v>Surf Excel Batteries 2kg</v>
      </c>
      <c r="H1869" s="12" t="str">
        <f>_xlfn.XLOOKUP(Sales_Transactions!$F1869,Table9[Product_ID],Table9[Category],"Missing Catogory")</f>
        <v>Household</v>
      </c>
      <c r="I1869" s="12" t="s">
        <v>1179</v>
      </c>
      <c r="J1869" s="12" t="str">
        <f>_xlfn.XLOOKUP(Sales_Transactions!$I1869,Store!$A$2:$A$181,Store!$B$2:$B$181,"Missing Store")</f>
        <v>FreshMart Erode Central</v>
      </c>
      <c r="K1869" s="12" t="str">
        <f>_xlfn.XLOOKUP(Sales_Transactions!$I1869,Store!$A$2:$A$181,Store!$D$2:$D$181,"East")</f>
        <v>South</v>
      </c>
      <c r="L1869" s="12" t="s">
        <v>928</v>
      </c>
      <c r="M1869" s="12" t="s">
        <v>6368</v>
      </c>
      <c r="N1869" s="12" t="str">
        <f>_xlfn.XLOOKUP(Sales_Transactions!$L1869,Table12[Employee_ID],Table12[Department],"Missing Department")</f>
        <v>Billing</v>
      </c>
      <c r="O1869" s="12">
        <v>2</v>
      </c>
      <c r="P1869" s="13">
        <v>233.47</v>
      </c>
      <c r="Q1869" s="12">
        <v>0</v>
      </c>
      <c r="R1869" s="13">
        <v>0</v>
      </c>
      <c r="S1869" s="13">
        <v>536.98</v>
      </c>
      <c r="T1869" s="13">
        <v>377.96</v>
      </c>
      <c r="U1869" s="13">
        <v>159.02000000000001</v>
      </c>
      <c r="V1869" s="12" t="s">
        <v>80</v>
      </c>
      <c r="W1869" s="12" t="s">
        <v>24</v>
      </c>
      <c r="X1869" s="12" t="s">
        <v>25</v>
      </c>
      <c r="Y1869" s="12" t="s">
        <v>913</v>
      </c>
      <c r="Z1869" s="12" t="s">
        <v>27</v>
      </c>
    </row>
    <row r="1870" spans="1:26" x14ac:dyDescent="0.3">
      <c r="A1870" s="14" t="s">
        <v>3301</v>
      </c>
      <c r="B1870" s="15">
        <v>45939</v>
      </c>
      <c r="C1870" s="16" t="s">
        <v>2441</v>
      </c>
      <c r="D1870" s="16" t="str">
        <f>_xlfn.XLOOKUP(Sales_Transactions!$C1870,Customer!$A$2:$A$701,Customer!$B$2:$B$701,"Missing")</f>
        <v>Senthil Sekar</v>
      </c>
      <c r="E1870" s="38" t="str">
        <f>_xlfn.XLOOKUP(Table14[[#This Row],[Customer_ID]],Table10[Customer_ID],Table10[Membership],"Missing Membership")</f>
        <v>Bronze</v>
      </c>
      <c r="F1870" s="14" t="s">
        <v>320</v>
      </c>
      <c r="G1870" s="16" t="str">
        <f>_xlfn.XLOOKUP(Sales_Transactions!$F1870,Products!$A$2:$A$151,Products!$B$2:$B$151,"missing product")</f>
        <v>Vim Dishwash 1kg</v>
      </c>
      <c r="H1870" s="16" t="str">
        <f>_xlfn.XLOOKUP(Sales_Transactions!$F1870,Table9[Product_ID],Table9[Category],"Missing Catogory")</f>
        <v>Cleaning</v>
      </c>
      <c r="I1870" s="16" t="s">
        <v>616</v>
      </c>
      <c r="J1870" s="16" t="str">
        <f>_xlfn.XLOOKUP(Sales_Transactions!$I1870,Store!$A$2:$A$181,Store!$B$2:$B$181,"Missing Store")</f>
        <v>FreshMart Bengaluru Plaza</v>
      </c>
      <c r="K1870" s="16" t="str">
        <f>_xlfn.XLOOKUP(Sales_Transactions!$I1870,Store!$A$2:$A$181,Store!$D$2:$D$181,"East")</f>
        <v>South</v>
      </c>
      <c r="L1870" s="16" t="s">
        <v>617</v>
      </c>
      <c r="M1870" s="16" t="s">
        <v>6126</v>
      </c>
      <c r="N1870" s="16" t="str">
        <f>_xlfn.XLOOKUP(Sales_Transactions!$L1870,Table12[Employee_ID],Table12[Department],"Missing Department")</f>
        <v>Inventory</v>
      </c>
      <c r="O1870" s="16">
        <v>4</v>
      </c>
      <c r="P1870" s="17">
        <v>67.37</v>
      </c>
      <c r="Q1870" s="16">
        <v>5</v>
      </c>
      <c r="R1870" s="17">
        <v>13.47</v>
      </c>
      <c r="S1870" s="17">
        <v>256.01</v>
      </c>
      <c r="T1870" s="17">
        <v>201.72</v>
      </c>
      <c r="U1870" s="17">
        <v>54.29</v>
      </c>
      <c r="V1870" s="16" t="s">
        <v>80</v>
      </c>
      <c r="W1870" s="16" t="s">
        <v>24</v>
      </c>
      <c r="X1870" s="16" t="s">
        <v>25</v>
      </c>
      <c r="Y1870" s="16" t="s">
        <v>1875</v>
      </c>
      <c r="Z1870" s="16" t="s">
        <v>49</v>
      </c>
    </row>
    <row r="1871" spans="1:26" x14ac:dyDescent="0.3">
      <c r="A1871" s="10" t="s">
        <v>3316</v>
      </c>
      <c r="B1871" s="11">
        <v>45830</v>
      </c>
      <c r="C1871" s="12" t="s">
        <v>1187</v>
      </c>
      <c r="D1871" s="12" t="str">
        <f>_xlfn.XLOOKUP(Sales_Transactions!$C1871,Customer!$A$2:$A$701,Customer!$B$2:$B$701,"Missing")</f>
        <v>Naveen Kumar</v>
      </c>
      <c r="E1871" s="39" t="str">
        <f>_xlfn.XLOOKUP(Table14[[#This Row],[Customer_ID]],Table10[Customer_ID],Table10[Membership],"Missing Membership")</f>
        <v>Gold</v>
      </c>
      <c r="F1871" s="10" t="s">
        <v>1676</v>
      </c>
      <c r="G1871" s="12" t="str">
        <f>_xlfn.XLOOKUP(Sales_Transactions!$F1871,Products!$A$2:$A$151,Products!$B$2:$B$151,"missing product")</f>
        <v>Amul Butter 1L</v>
      </c>
      <c r="H1871" s="12" t="str">
        <f>_xlfn.XLOOKUP(Sales_Transactions!$F1871,Table9[Product_ID],Table9[Category],"Missing Catogory")</f>
        <v>Dairy</v>
      </c>
      <c r="I1871" s="12" t="s">
        <v>432</v>
      </c>
      <c r="J1871" s="12" t="str">
        <f>_xlfn.XLOOKUP(Sales_Transactions!$I1871,Store!$A$2:$A$181,Store!$B$2:$B$181,"Missing Store")</f>
        <v>FreshMart Surat Central</v>
      </c>
      <c r="K1871" s="12" t="str">
        <f>_xlfn.XLOOKUP(Sales_Transactions!$I1871,Store!$A$2:$A$181,Store!$D$2:$D$181,"East")</f>
        <v>West</v>
      </c>
      <c r="L1871" s="12" t="s">
        <v>1139</v>
      </c>
      <c r="M1871" s="12" t="s">
        <v>6177</v>
      </c>
      <c r="N1871" s="12" t="str">
        <f>_xlfn.XLOOKUP(Sales_Transactions!$L1871,Table12[Employee_ID],Table12[Department],"Missing Department")</f>
        <v>Operations</v>
      </c>
      <c r="O1871" s="12">
        <v>5</v>
      </c>
      <c r="P1871" s="13">
        <v>368.06</v>
      </c>
      <c r="Q1871" s="12">
        <v>15</v>
      </c>
      <c r="R1871" s="13">
        <v>276.05</v>
      </c>
      <c r="S1871" s="13">
        <v>1798.89</v>
      </c>
      <c r="T1871" s="13">
        <v>1330.5</v>
      </c>
      <c r="U1871" s="13">
        <v>468.39</v>
      </c>
      <c r="V1871" s="12" t="s">
        <v>80</v>
      </c>
      <c r="W1871" s="12" t="s">
        <v>24</v>
      </c>
      <c r="X1871" s="12" t="s">
        <v>25</v>
      </c>
      <c r="Y1871" s="12" t="s">
        <v>3317</v>
      </c>
      <c r="Z1871" s="12" t="s">
        <v>27</v>
      </c>
    </row>
    <row r="1872" spans="1:26" x14ac:dyDescent="0.3">
      <c r="A1872" s="14" t="s">
        <v>3318</v>
      </c>
      <c r="B1872" s="15">
        <v>46047</v>
      </c>
      <c r="C1872" s="16" t="s">
        <v>3319</v>
      </c>
      <c r="D1872" s="16" t="str">
        <f>_xlfn.XLOOKUP(Sales_Transactions!$C1872,Customer!$A$2:$A$701,Customer!$B$2:$B$701,"Missing")</f>
        <v>Mala Devi</v>
      </c>
      <c r="E1872" s="38" t="str">
        <f>_xlfn.XLOOKUP(Table14[[#This Row],[Customer_ID]],Table10[Customer_ID],Table10[Membership],"Missing Membership")</f>
        <v>Silver</v>
      </c>
      <c r="F1872" s="14" t="s">
        <v>365</v>
      </c>
      <c r="G1872" s="16" t="str">
        <f>_xlfn.XLOOKUP(Sales_Transactions!$F1872,Products!$A$2:$A$151,Products!$B$2:$B$151,"missing product")</f>
        <v>Nestle Butter 250ml</v>
      </c>
      <c r="H1872" s="16" t="str">
        <f>_xlfn.XLOOKUP(Sales_Transactions!$F1872,Table9[Product_ID],Table9[Category],"Missing Catogory")</f>
        <v>Dairy</v>
      </c>
      <c r="I1872" s="16" t="s">
        <v>1081</v>
      </c>
      <c r="J1872" s="16" t="str">
        <f>_xlfn.XLOOKUP(Sales_Transactions!$I1872,Store!$A$2:$A$181,Store!$B$2:$B$181,"Missing Store")</f>
        <v>FreshMart Lucknow Square</v>
      </c>
      <c r="K1872" s="16" t="str">
        <f>_xlfn.XLOOKUP(Sales_Transactions!$I1872,Store!$A$2:$A$181,Store!$D$2:$D$181,"East")</f>
        <v>North</v>
      </c>
      <c r="L1872" s="16" t="s">
        <v>1082</v>
      </c>
      <c r="M1872" s="16" t="s">
        <v>6365</v>
      </c>
      <c r="N1872" s="16" t="str">
        <f>_xlfn.XLOOKUP(Sales_Transactions!$L1872,Table12[Employee_ID],Table12[Department],"Missing Department")</f>
        <v>Inventory</v>
      </c>
      <c r="O1872" s="16">
        <v>4</v>
      </c>
      <c r="P1872" s="17">
        <v>459.58</v>
      </c>
      <c r="Q1872" s="16">
        <v>10</v>
      </c>
      <c r="R1872" s="17">
        <v>183.83</v>
      </c>
      <c r="S1872" s="17">
        <v>1902.66</v>
      </c>
      <c r="T1872" s="17">
        <v>1547.56</v>
      </c>
      <c r="U1872" s="17">
        <v>355.1</v>
      </c>
      <c r="V1872" s="16" t="s">
        <v>80</v>
      </c>
      <c r="W1872" s="16" t="s">
        <v>24</v>
      </c>
      <c r="X1872" s="16" t="s">
        <v>25</v>
      </c>
      <c r="Y1872" s="16" t="s">
        <v>287</v>
      </c>
      <c r="Z1872" s="16" t="s">
        <v>27</v>
      </c>
    </row>
    <row r="1873" spans="1:26" x14ac:dyDescent="0.3">
      <c r="A1873" s="10" t="s">
        <v>3325</v>
      </c>
      <c r="B1873" s="11">
        <v>45826</v>
      </c>
      <c r="C1873" s="12" t="s">
        <v>2687</v>
      </c>
      <c r="D1873" s="12" t="str">
        <f>_xlfn.XLOOKUP(Sales_Transactions!$C1873,Customer!$A$2:$A$701,Customer!$B$2:$B$701,"Missing")</f>
        <v>Suresh Sekar</v>
      </c>
      <c r="E1873" s="39" t="str">
        <f>_xlfn.XLOOKUP(Table14[[#This Row],[Customer_ID]],Table10[Customer_ID],Table10[Membership],"Missing Membership")</f>
        <v>Bronze</v>
      </c>
      <c r="F1873" s="10" t="s">
        <v>141</v>
      </c>
      <c r="G1873" s="12" t="str">
        <f>_xlfn.XLOOKUP(Sales_Transactions!$F1873,Products!$A$2:$A$151,Products!$B$2:$B$151,"missing product")</f>
        <v>Britannia Buns 2kg v2</v>
      </c>
      <c r="H1873" s="12" t="str">
        <f>_xlfn.XLOOKUP(Sales_Transactions!$F1873,Table9[Product_ID],Table9[Category],"Missing Catogory")</f>
        <v>Bakery</v>
      </c>
      <c r="I1873" s="12" t="s">
        <v>270</v>
      </c>
      <c r="J1873" s="12" t="str">
        <f>_xlfn.XLOOKUP(Sales_Transactions!$I1873,Store!$A$2:$A$181,Store!$B$2:$B$181,"Missing Store")</f>
        <v>FreshMart Ahmedabad Hub</v>
      </c>
      <c r="K1873" s="12" t="str">
        <f>_xlfn.XLOOKUP(Sales_Transactions!$I1873,Store!$A$2:$A$181,Store!$D$2:$D$181,"East")</f>
        <v>West</v>
      </c>
      <c r="L1873" s="12" t="s">
        <v>271</v>
      </c>
      <c r="M1873" s="12" t="s">
        <v>5399</v>
      </c>
      <c r="N1873" s="12" t="str">
        <f>_xlfn.XLOOKUP(Sales_Transactions!$L1873,Table12[Employee_ID],Table12[Department],"Missing Department")</f>
        <v>Billing</v>
      </c>
      <c r="O1873" s="12">
        <v>1</v>
      </c>
      <c r="P1873" s="13">
        <v>437.49</v>
      </c>
      <c r="Q1873" s="12">
        <v>0</v>
      </c>
      <c r="R1873" s="13">
        <v>0</v>
      </c>
      <c r="S1873" s="13">
        <v>437.49</v>
      </c>
      <c r="T1873" s="13">
        <v>265.44</v>
      </c>
      <c r="U1873" s="13">
        <v>172.05</v>
      </c>
      <c r="V1873" s="12" t="s">
        <v>80</v>
      </c>
      <c r="W1873" s="12" t="s">
        <v>24</v>
      </c>
      <c r="X1873" s="12" t="s">
        <v>55</v>
      </c>
      <c r="Y1873" s="12" t="s">
        <v>3326</v>
      </c>
      <c r="Z1873" s="12" t="s">
        <v>49</v>
      </c>
    </row>
    <row r="1874" spans="1:26" x14ac:dyDescent="0.3">
      <c r="A1874" s="14" t="s">
        <v>3328</v>
      </c>
      <c r="B1874" s="15">
        <v>45899</v>
      </c>
      <c r="C1874" s="16" t="s">
        <v>1069</v>
      </c>
      <c r="D1874" s="16" t="str">
        <f>_xlfn.XLOOKUP(Sales_Transactions!$C1874,Customer!$A$2:$A$701,Customer!$B$2:$B$701,"Missing")</f>
        <v>Vasanthi Chandran</v>
      </c>
      <c r="E1874" s="38" t="str">
        <f>_xlfn.XLOOKUP(Table14[[#This Row],[Customer_ID]],Table10[Customer_ID],Table10[Membership],"Missing Membership")</f>
        <v>Gold</v>
      </c>
      <c r="F1874" s="14" t="s">
        <v>1112</v>
      </c>
      <c r="G1874" s="16" t="str">
        <f>_xlfn.XLOOKUP(Sales_Transactions!$F1874,Products!$A$2:$A$151,Products!$B$2:$B$151,"missing product")</f>
        <v>Fortune Gingelly Oil 1L</v>
      </c>
      <c r="H1874" s="16" t="str">
        <f>_xlfn.XLOOKUP(Sales_Transactions!$F1874,Table9[Product_ID],Table9[Category],"Missing Catogory")</f>
        <v>Oil</v>
      </c>
      <c r="I1874" s="16" t="s">
        <v>622</v>
      </c>
      <c r="J1874" s="16" t="str">
        <f>_xlfn.XLOOKUP(Sales_Transactions!$I1874,Store!$A$2:$A$181,Store!$B$2:$B$181,"Missing Store")</f>
        <v>FreshMart Mysuru Arcade</v>
      </c>
      <c r="K1874" s="16" t="str">
        <f>_xlfn.XLOOKUP(Sales_Transactions!$I1874,Store!$A$2:$A$181,Store!$D$2:$D$181,"East")</f>
        <v>South</v>
      </c>
      <c r="L1874" s="16" t="s">
        <v>239</v>
      </c>
      <c r="M1874" s="16" t="s">
        <v>6235</v>
      </c>
      <c r="N1874" s="16" t="str">
        <f>_xlfn.XLOOKUP(Sales_Transactions!$L1874,Table12[Employee_ID],Table12[Department],"Missing Department")</f>
        <v>Sales</v>
      </c>
      <c r="O1874" s="16">
        <v>8</v>
      </c>
      <c r="P1874" s="17">
        <v>372.74</v>
      </c>
      <c r="Q1874" s="16">
        <v>10</v>
      </c>
      <c r="R1874" s="17">
        <v>298.19</v>
      </c>
      <c r="S1874" s="17">
        <v>3086.29</v>
      </c>
      <c r="T1874" s="17">
        <v>2595.84</v>
      </c>
      <c r="U1874" s="17">
        <v>490.45</v>
      </c>
      <c r="V1874" s="16" t="s">
        <v>80</v>
      </c>
      <c r="W1874" s="16" t="s">
        <v>24</v>
      </c>
      <c r="X1874" s="16" t="s">
        <v>55</v>
      </c>
      <c r="Y1874" s="16" t="s">
        <v>2726</v>
      </c>
      <c r="Z1874" s="16" t="s">
        <v>27</v>
      </c>
    </row>
    <row r="1875" spans="1:26" x14ac:dyDescent="0.3">
      <c r="A1875" s="10" t="s">
        <v>3343</v>
      </c>
      <c r="B1875" s="11">
        <v>45838</v>
      </c>
      <c r="C1875" s="12" t="s">
        <v>3344</v>
      </c>
      <c r="D1875" s="12" t="str">
        <f>_xlfn.XLOOKUP(Sales_Transactions!$C1875,Customer!$A$2:$A$701,Customer!$B$2:$B$701,"Missing")</f>
        <v>Revathi Sharma</v>
      </c>
      <c r="E1875" s="39" t="str">
        <f>_xlfn.XLOOKUP(Table14[[#This Row],[Customer_ID]],Table10[Customer_ID],Table10[Membership],"Missing Membership")</f>
        <v>Bronze</v>
      </c>
      <c r="F1875" s="10" t="s">
        <v>502</v>
      </c>
      <c r="G1875" s="12" t="str">
        <f>_xlfn.XLOOKUP(Sales_Transactions!$F1875,Products!$A$2:$A$151,Products!$B$2:$B$151,"missing product")</f>
        <v>Coca-Cola Coffee 500g</v>
      </c>
      <c r="H1875" s="12" t="str">
        <f>_xlfn.XLOOKUP(Sales_Transactions!$F1875,Table9[Product_ID],Table9[Category],"Missing Catogory")</f>
        <v>Beverages</v>
      </c>
      <c r="I1875" s="12" t="s">
        <v>78</v>
      </c>
      <c r="J1875" s="12" t="str">
        <f>_xlfn.XLOOKUP(Sales_Transactions!$I1875,Store!$A$2:$A$181,Store!$B$2:$B$181,"Missing Store")</f>
        <v>FreshMart Hyderabad Crossing</v>
      </c>
      <c r="K1875" s="12" t="str">
        <f>_xlfn.XLOOKUP(Sales_Transactions!$I1875,Store!$A$2:$A$181,Store!$D$2:$D$181,"East")</f>
        <v>South</v>
      </c>
      <c r="L1875" s="12" t="s">
        <v>79</v>
      </c>
      <c r="M1875" s="12" t="s">
        <v>5275</v>
      </c>
      <c r="N1875" s="12" t="str">
        <f>_xlfn.XLOOKUP(Sales_Transactions!$L1875,Table12[Employee_ID],Table12[Department],"Missing Department")</f>
        <v>Cashier</v>
      </c>
      <c r="O1875" s="12">
        <v>4</v>
      </c>
      <c r="P1875" s="13">
        <v>503.36</v>
      </c>
      <c r="Q1875" s="12">
        <v>15</v>
      </c>
      <c r="R1875" s="13">
        <v>302.02</v>
      </c>
      <c r="S1875" s="13">
        <v>1711.42</v>
      </c>
      <c r="T1875" s="13">
        <v>1559.2</v>
      </c>
      <c r="U1875" s="13">
        <v>152.22</v>
      </c>
      <c r="V1875" s="12" t="s">
        <v>80</v>
      </c>
      <c r="W1875" s="12" t="s">
        <v>24</v>
      </c>
      <c r="X1875" s="12" t="s">
        <v>25</v>
      </c>
      <c r="Y1875" s="12" t="s">
        <v>3345</v>
      </c>
      <c r="Z1875" s="12" t="s">
        <v>49</v>
      </c>
    </row>
    <row r="1876" spans="1:26" x14ac:dyDescent="0.3">
      <c r="A1876" s="14" t="s">
        <v>3353</v>
      </c>
      <c r="B1876" s="15">
        <v>46048</v>
      </c>
      <c r="C1876" s="16" t="s">
        <v>628</v>
      </c>
      <c r="D1876" s="16" t="str">
        <f>_xlfn.XLOOKUP(Sales_Transactions!$C1876,Customer!$A$2:$A$701,Customer!$B$2:$B$701,"Missing")</f>
        <v>Nandhini Naidu</v>
      </c>
      <c r="E1876" s="38" t="str">
        <f>_xlfn.XLOOKUP(Table14[[#This Row],[Customer_ID]],Table10[Customer_ID],Table10[Membership],"Missing Membership")</f>
        <v>Gold</v>
      </c>
      <c r="F1876" s="14" t="s">
        <v>707</v>
      </c>
      <c r="G1876" s="16" t="str">
        <f>_xlfn.XLOOKUP(Sales_Transactions!$F1876,Products!$A$2:$A$151,Products!$B$2:$B$151,"missing product")</f>
        <v>Lays Chocolates Combo</v>
      </c>
      <c r="H1876" s="16" t="str">
        <f>_xlfn.XLOOKUP(Sales_Transactions!$F1876,Table9[Product_ID],Table9[Category],"Missing Catogory")</f>
        <v>Snacks</v>
      </c>
      <c r="I1876" s="16" t="s">
        <v>543</v>
      </c>
      <c r="J1876" s="16" t="str">
        <f>_xlfn.XLOOKUP(Sales_Transactions!$I1876,Store!$A$2:$A$181,Store!$B$2:$B$181,"Missing Store")</f>
        <v>FreshMart Hyderabad Main Road</v>
      </c>
      <c r="K1876" s="16" t="str">
        <f>_xlfn.XLOOKUP(Sales_Transactions!$I1876,Store!$A$2:$A$181,Store!$D$2:$D$181,"East")</f>
        <v>South</v>
      </c>
      <c r="L1876" s="16" t="s">
        <v>544</v>
      </c>
      <c r="M1876" s="16" t="s">
        <v>6380</v>
      </c>
      <c r="N1876" s="16" t="str">
        <f>_xlfn.XLOOKUP(Sales_Transactions!$L1876,Table12[Employee_ID],Table12[Department],"Missing Department")</f>
        <v>Cashier</v>
      </c>
      <c r="O1876" s="16">
        <v>5</v>
      </c>
      <c r="P1876" s="17">
        <v>537.24</v>
      </c>
      <c r="Q1876" s="16">
        <v>0</v>
      </c>
      <c r="R1876" s="17">
        <v>0</v>
      </c>
      <c r="S1876" s="17">
        <v>2686.2</v>
      </c>
      <c r="T1876" s="17">
        <v>1719.45</v>
      </c>
      <c r="U1876" s="17">
        <v>966.75</v>
      </c>
      <c r="V1876" s="16" t="s">
        <v>80</v>
      </c>
      <c r="W1876" s="16" t="s">
        <v>24</v>
      </c>
      <c r="X1876" s="16" t="s">
        <v>25</v>
      </c>
      <c r="Y1876" s="16" t="s">
        <v>1893</v>
      </c>
      <c r="Z1876" s="16" t="s">
        <v>49</v>
      </c>
    </row>
    <row r="1877" spans="1:26" x14ac:dyDescent="0.3">
      <c r="A1877" s="10" t="s">
        <v>3358</v>
      </c>
      <c r="B1877" s="11">
        <v>45773</v>
      </c>
      <c r="C1877" s="12" t="s">
        <v>1167</v>
      </c>
      <c r="D1877" s="12" t="str">
        <f>_xlfn.XLOOKUP(Sales_Transactions!$C1877,Customer!$A$2:$A$701,Customer!$B$2:$B$701,"Missing")</f>
        <v>Kalpana Gounder</v>
      </c>
      <c r="E1877" s="39" t="str">
        <f>_xlfn.XLOOKUP(Table14[[#This Row],[Customer_ID]],Table10[Customer_ID],Table10[Membership],"Missing Membership")</f>
        <v>Gold</v>
      </c>
      <c r="F1877" s="10" t="s">
        <v>237</v>
      </c>
      <c r="G1877" s="12" t="str">
        <f>_xlfn.XLOOKUP(Sales_Transactions!$F1877,Products!$A$2:$A$151,Products!$B$2:$B$151,"missing product")</f>
        <v>Harvest Gold Rusk 1kg</v>
      </c>
      <c r="H1877" s="12" t="str">
        <f>_xlfn.XLOOKUP(Sales_Transactions!$F1877,Table9[Product_ID],Table9[Category],"Missing Catogory")</f>
        <v>Bakery</v>
      </c>
      <c r="I1877" s="12" t="s">
        <v>125</v>
      </c>
      <c r="J1877" s="12" t="str">
        <f>_xlfn.XLOOKUP(Sales_Transactions!$I1877,Store!$A$2:$A$181,Store!$B$2:$B$181,"Missing Store")</f>
        <v>FreshMart Salem Main Road</v>
      </c>
      <c r="K1877" s="12" t="str">
        <f>_xlfn.XLOOKUP(Sales_Transactions!$I1877,Store!$A$2:$A$181,Store!$D$2:$D$181,"East")</f>
        <v>South</v>
      </c>
      <c r="L1877" s="12" t="s">
        <v>410</v>
      </c>
      <c r="M1877" s="12" t="s">
        <v>6152</v>
      </c>
      <c r="N1877" s="12" t="str">
        <f>_xlfn.XLOOKUP(Sales_Transactions!$L1877,Table12[Employee_ID],Table12[Department],"Missing Department")</f>
        <v>Sales</v>
      </c>
      <c r="O1877" s="12">
        <v>8</v>
      </c>
      <c r="P1877" s="13">
        <v>611.84</v>
      </c>
      <c r="Q1877" s="12">
        <v>10</v>
      </c>
      <c r="R1877" s="13">
        <v>489.47</v>
      </c>
      <c r="S1877" s="13">
        <v>5066.04</v>
      </c>
      <c r="T1877" s="13">
        <v>2691.2</v>
      </c>
      <c r="U1877" s="13">
        <v>2374.84</v>
      </c>
      <c r="V1877" s="12" t="s">
        <v>80</v>
      </c>
      <c r="W1877" s="12" t="s">
        <v>345</v>
      </c>
      <c r="X1877" s="12" t="s">
        <v>25</v>
      </c>
      <c r="Y1877" s="12" t="s">
        <v>2659</v>
      </c>
      <c r="Z1877" s="12" t="s">
        <v>27</v>
      </c>
    </row>
    <row r="1878" spans="1:26" x14ac:dyDescent="0.3">
      <c r="A1878" s="14" t="s">
        <v>3366</v>
      </c>
      <c r="B1878" s="15">
        <v>46040</v>
      </c>
      <c r="C1878" s="16" t="s">
        <v>966</v>
      </c>
      <c r="D1878" s="16" t="str">
        <f>_xlfn.XLOOKUP(Sales_Transactions!$C1878,Customer!$A$2:$A$701,Customer!$B$2:$B$701,"Missing")</f>
        <v>Malathi Naidu</v>
      </c>
      <c r="E1878" s="38" t="str">
        <f>_xlfn.XLOOKUP(Table14[[#This Row],[Customer_ID]],Table10[Customer_ID],Table10[Membership],"Missing Membership")</f>
        <v>Gold</v>
      </c>
      <c r="F1878" s="14" t="s">
        <v>107</v>
      </c>
      <c r="G1878" s="16" t="str">
        <f>_xlfn.XLOOKUP(Sales_Transactions!$F1878,Products!$A$2:$A$151,Products!$B$2:$B$151,"missing product")</f>
        <v>Milky Mist Milk 2kg</v>
      </c>
      <c r="H1878" s="16" t="str">
        <f>_xlfn.XLOOKUP(Sales_Transactions!$F1878,Table9[Product_ID],Table9[Category],"Missing Catogory")</f>
        <v>Dairy</v>
      </c>
      <c r="I1878" s="16" t="s">
        <v>464</v>
      </c>
      <c r="J1878" s="16" t="str">
        <f>_xlfn.XLOOKUP(Sales_Transactions!$I1878,Store!$A$2:$A$181,Store!$B$2:$B$181,"Missing Store")</f>
        <v>FreshMart Delhi Complex</v>
      </c>
      <c r="K1878" s="16" t="str">
        <f>_xlfn.XLOOKUP(Sales_Transactions!$I1878,Store!$A$2:$A$181,Store!$D$2:$D$181,"East")</f>
        <v>North</v>
      </c>
      <c r="L1878" s="16" t="s">
        <v>465</v>
      </c>
      <c r="M1878" s="16" t="s">
        <v>6264</v>
      </c>
      <c r="N1878" s="16" t="str">
        <f>_xlfn.XLOOKUP(Sales_Transactions!$L1878,Table12[Employee_ID],Table12[Department],"Missing Department")</f>
        <v>Sales</v>
      </c>
      <c r="O1878" s="16">
        <v>8</v>
      </c>
      <c r="P1878" s="17">
        <v>62.6</v>
      </c>
      <c r="Q1878" s="16">
        <v>20</v>
      </c>
      <c r="R1878" s="17">
        <v>100.16</v>
      </c>
      <c r="S1878" s="17">
        <v>460.74</v>
      </c>
      <c r="T1878" s="17">
        <v>385.2</v>
      </c>
      <c r="U1878" s="17">
        <v>75.540000000000006</v>
      </c>
      <c r="V1878" s="16" t="s">
        <v>80</v>
      </c>
      <c r="W1878" s="16" t="s">
        <v>24</v>
      </c>
      <c r="X1878" s="16" t="s">
        <v>25</v>
      </c>
      <c r="Y1878" s="16" t="s">
        <v>450</v>
      </c>
      <c r="Z1878" s="16" t="s">
        <v>27</v>
      </c>
    </row>
    <row r="1879" spans="1:26" x14ac:dyDescent="0.3">
      <c r="A1879" s="10" t="s">
        <v>3367</v>
      </c>
      <c r="B1879" s="11">
        <v>46000</v>
      </c>
      <c r="C1879" s="12" t="s">
        <v>1264</v>
      </c>
      <c r="D1879" s="12" t="str">
        <f>_xlfn.XLOOKUP(Sales_Transactions!$C1879,Customer!$A$2:$A$701,Customer!$B$2:$B$701,"Missing")</f>
        <v>Tamil Varma</v>
      </c>
      <c r="E1879" s="39" t="str">
        <f>_xlfn.XLOOKUP(Table14[[#This Row],[Customer_ID]],Table10[Customer_ID],Table10[Membership],"Missing Membership")</f>
        <v>Silver</v>
      </c>
      <c r="F1879" s="10" t="s">
        <v>89</v>
      </c>
      <c r="G1879" s="12" t="str">
        <f>_xlfn.XLOOKUP(Sales_Transactions!$F1879,Products!$A$2:$A$151,Products!$B$2:$B$151,"missing product")</f>
        <v>Milky Mist Butter Pack</v>
      </c>
      <c r="H1879" s="12" t="str">
        <f>_xlfn.XLOOKUP(Sales_Transactions!$F1879,Table9[Product_ID],Table9[Category],"Missing Catogory")</f>
        <v>Dairy</v>
      </c>
      <c r="I1879" s="12" t="s">
        <v>790</v>
      </c>
      <c r="J1879" s="12" t="str">
        <f>_xlfn.XLOOKUP(Sales_Transactions!$I1879,Store!$A$2:$A$181,Store!$B$2:$B$181,"Missing Store")</f>
        <v>FreshMart Jaipur Junction</v>
      </c>
      <c r="K1879" s="12" t="str">
        <f>_xlfn.XLOOKUP(Sales_Transactions!$I1879,Store!$A$2:$A$181,Store!$D$2:$D$181,"East")</f>
        <v>North</v>
      </c>
      <c r="L1879" s="12" t="s">
        <v>1243</v>
      </c>
      <c r="M1879" s="12" t="s">
        <v>5768</v>
      </c>
      <c r="N1879" s="12" t="str">
        <f>_xlfn.XLOOKUP(Sales_Transactions!$L1879,Table12[Employee_ID],Table12[Department],"Missing Department")</f>
        <v>Billing</v>
      </c>
      <c r="O1879" s="12">
        <v>5</v>
      </c>
      <c r="P1879" s="13">
        <v>38.659999999999997</v>
      </c>
      <c r="Q1879" s="12">
        <v>0</v>
      </c>
      <c r="R1879" s="13">
        <v>0</v>
      </c>
      <c r="S1879" s="13">
        <v>193.3</v>
      </c>
      <c r="T1879" s="13">
        <v>162</v>
      </c>
      <c r="U1879" s="13">
        <v>31.3</v>
      </c>
      <c r="V1879" s="12" t="s">
        <v>80</v>
      </c>
      <c r="W1879" s="12" t="s">
        <v>24</v>
      </c>
      <c r="X1879" s="12" t="s">
        <v>55</v>
      </c>
      <c r="Y1879" s="12" t="s">
        <v>901</v>
      </c>
      <c r="Z1879" s="12" t="s">
        <v>49</v>
      </c>
    </row>
    <row r="1880" spans="1:26" x14ac:dyDescent="0.3">
      <c r="A1880" s="14" t="s">
        <v>3368</v>
      </c>
      <c r="B1880" s="15">
        <v>45816</v>
      </c>
      <c r="C1880" s="16" t="s">
        <v>1916</v>
      </c>
      <c r="D1880" s="16" t="str">
        <f>_xlfn.XLOOKUP(Sales_Transactions!$C1880,Customer!$A$2:$A$701,Customer!$B$2:$B$701,"Missing")</f>
        <v>Radha Nair</v>
      </c>
      <c r="E1880" s="38" t="str">
        <f>_xlfn.XLOOKUP(Table14[[#This Row],[Customer_ID]],Table10[Customer_ID],Table10[Membership],"Missing Membership")</f>
        <v>Gold</v>
      </c>
      <c r="F1880" s="14" t="s">
        <v>1155</v>
      </c>
      <c r="G1880" s="16" t="str">
        <f>_xlfn.XLOOKUP(Sales_Transactions!$F1880,Products!$A$2:$A$151,Products!$B$2:$B$151,"missing product")</f>
        <v>Lays Chocolates 1kg</v>
      </c>
      <c r="H1880" s="16" t="str">
        <f>_xlfn.XLOOKUP(Sales_Transactions!$F1880,Table9[Product_ID],Table9[Category],"Missing Catogory")</f>
        <v>Snacks</v>
      </c>
      <c r="I1880" s="16" t="s">
        <v>343</v>
      </c>
      <c r="J1880" s="16" t="str">
        <f>_xlfn.XLOOKUP(Sales_Transactions!$I1880,Store!$A$2:$A$181,Store!$B$2:$B$181,"Missing Store")</f>
        <v>FreshMart Mysuru Junction</v>
      </c>
      <c r="K1880" s="16" t="str">
        <f>_xlfn.XLOOKUP(Sales_Transactions!$I1880,Store!$A$2:$A$181,Store!$D$2:$D$181,"East")</f>
        <v>South</v>
      </c>
      <c r="L1880" s="16" t="s">
        <v>344</v>
      </c>
      <c r="M1880" s="16" t="s">
        <v>6340</v>
      </c>
      <c r="N1880" s="16" t="str">
        <f>_xlfn.XLOOKUP(Sales_Transactions!$L1880,Table12[Employee_ID],Table12[Department],"Missing Department")</f>
        <v>Operations</v>
      </c>
      <c r="O1880" s="16">
        <v>5</v>
      </c>
      <c r="P1880" s="17">
        <v>161.82</v>
      </c>
      <c r="Q1880" s="16">
        <v>0</v>
      </c>
      <c r="R1880" s="17">
        <v>0</v>
      </c>
      <c r="S1880" s="17">
        <v>930.46</v>
      </c>
      <c r="T1880" s="17">
        <v>546.04999999999995</v>
      </c>
      <c r="U1880" s="17">
        <v>384.41</v>
      </c>
      <c r="V1880" s="16" t="s">
        <v>80</v>
      </c>
      <c r="W1880" s="16" t="s">
        <v>24</v>
      </c>
      <c r="X1880" s="16" t="s">
        <v>25</v>
      </c>
      <c r="Y1880" s="16" t="s">
        <v>2615</v>
      </c>
      <c r="Z1880" s="16" t="s">
        <v>27</v>
      </c>
    </row>
    <row r="1881" spans="1:26" x14ac:dyDescent="0.3">
      <c r="A1881" s="10" t="s">
        <v>3370</v>
      </c>
      <c r="B1881" s="11">
        <v>45986</v>
      </c>
      <c r="C1881" s="12" t="s">
        <v>806</v>
      </c>
      <c r="D1881" s="12" t="str">
        <f>_xlfn.XLOOKUP(Sales_Transactions!$C1881,Customer!$A$2:$A$701,Customer!$B$2:$B$701,"Missing")</f>
        <v>Mani Krishnan</v>
      </c>
      <c r="E1881" s="39" t="str">
        <f>_xlfn.XLOOKUP(Table14[[#This Row],[Customer_ID]],Table10[Customer_ID],Table10[Membership],"Missing Membership")</f>
        <v>Silver</v>
      </c>
      <c r="F1881" s="10" t="s">
        <v>508</v>
      </c>
      <c r="G1881" s="12" t="str">
        <f>_xlfn.XLOOKUP(Sales_Transactions!$F1881,Products!$A$2:$A$151,Products!$B$2:$B$151,"missing product")</f>
        <v>India Gate Ponni Rice 1kg</v>
      </c>
      <c r="H1881" s="12" t="str">
        <f>_xlfn.XLOOKUP(Sales_Transactions!$F1881,Table9[Product_ID],Table9[Category],"Missing Catogory")</f>
        <v>Rice</v>
      </c>
      <c r="I1881" s="12" t="s">
        <v>1063</v>
      </c>
      <c r="J1881" s="12" t="str">
        <f>_xlfn.XLOOKUP(Sales_Transactions!$I1881,Store!$A$2:$A$181,Store!$B$2:$B$181,"Missing Store")</f>
        <v>FreshMart Salem Complex</v>
      </c>
      <c r="K1881" s="12" t="str">
        <f>_xlfn.XLOOKUP(Sales_Transactions!$I1881,Store!$A$2:$A$181,Store!$D$2:$D$181,"East")</f>
        <v>South</v>
      </c>
      <c r="L1881" s="12" t="s">
        <v>1064</v>
      </c>
      <c r="M1881" s="12" t="s">
        <v>6322</v>
      </c>
      <c r="N1881" s="12" t="str">
        <f>_xlfn.XLOOKUP(Sales_Transactions!$L1881,Table12[Employee_ID],Table12[Department],"Missing Department")</f>
        <v>Sales</v>
      </c>
      <c r="O1881" s="12">
        <v>5</v>
      </c>
      <c r="P1881" s="13">
        <v>291.93</v>
      </c>
      <c r="Q1881" s="12">
        <v>5</v>
      </c>
      <c r="R1881" s="13">
        <v>72.98</v>
      </c>
      <c r="S1881" s="13">
        <v>1386.67</v>
      </c>
      <c r="T1881" s="13">
        <v>1268.5</v>
      </c>
      <c r="U1881" s="13">
        <v>118.17</v>
      </c>
      <c r="V1881" s="12" t="s">
        <v>80</v>
      </c>
      <c r="W1881" s="12" t="s">
        <v>24</v>
      </c>
      <c r="X1881" s="12" t="s">
        <v>25</v>
      </c>
      <c r="Y1881" s="12" t="s">
        <v>1413</v>
      </c>
      <c r="Z1881" s="12" t="s">
        <v>49</v>
      </c>
    </row>
    <row r="1882" spans="1:26" x14ac:dyDescent="0.3">
      <c r="A1882" s="14" t="s">
        <v>3371</v>
      </c>
      <c r="B1882" s="15">
        <v>46016</v>
      </c>
      <c r="C1882" s="16" t="s">
        <v>547</v>
      </c>
      <c r="D1882" s="16" t="str">
        <f>_xlfn.XLOOKUP(Sales_Transactions!$C1882,Customer!$A$2:$A$701,Customer!$B$2:$B$701,"Missing")</f>
        <v>Priya Varma</v>
      </c>
      <c r="E1882" s="38" t="str">
        <f>_xlfn.XLOOKUP(Table14[[#This Row],[Customer_ID]],Table10[Customer_ID],Table10[Membership],"Missing Membership")</f>
        <v>Gold</v>
      </c>
      <c r="F1882" s="14" t="s">
        <v>1537</v>
      </c>
      <c r="G1882" s="16" t="str">
        <f>_xlfn.XLOOKUP(Sales_Transactions!$F1882,Products!$A$2:$A$151,Products!$B$2:$B$151,"missing product")</f>
        <v>Lizol Floor Cleaner 200g</v>
      </c>
      <c r="H1882" s="16" t="str">
        <f>_xlfn.XLOOKUP(Sales_Transactions!$F1882,Table9[Product_ID],Table9[Category],"Missing Catogory")</f>
        <v>Cleaning</v>
      </c>
      <c r="I1882" s="16" t="s">
        <v>350</v>
      </c>
      <c r="J1882" s="16" t="str">
        <f>_xlfn.XLOOKUP(Sales_Transactions!$I1882,Store!$A$2:$A$181,Store!$B$2:$B$181,"Missing Store")</f>
        <v>FreshMart Tiruppur Square</v>
      </c>
      <c r="K1882" s="16" t="str">
        <f>_xlfn.XLOOKUP(Sales_Transactions!$I1882,Store!$A$2:$A$181,Store!$D$2:$D$181,"East")</f>
        <v>South</v>
      </c>
      <c r="L1882" s="16" t="s">
        <v>1258</v>
      </c>
      <c r="M1882" s="16" t="s">
        <v>6369</v>
      </c>
      <c r="N1882" s="16" t="str">
        <f>_xlfn.XLOOKUP(Sales_Transactions!$L1882,Table12[Employee_ID],Table12[Department],"Missing Department")</f>
        <v>Billing</v>
      </c>
      <c r="O1882" s="16">
        <v>5</v>
      </c>
      <c r="P1882" s="17">
        <v>75.23</v>
      </c>
      <c r="Q1882" s="16">
        <v>10</v>
      </c>
      <c r="R1882" s="17">
        <v>37.619999999999997</v>
      </c>
      <c r="S1882" s="17">
        <v>338.53</v>
      </c>
      <c r="T1882" s="17">
        <v>249.95</v>
      </c>
      <c r="U1882" s="17">
        <v>88.58</v>
      </c>
      <c r="V1882" s="16" t="s">
        <v>80</v>
      </c>
      <c r="W1882" s="16" t="s">
        <v>24</v>
      </c>
      <c r="X1882" s="16" t="s">
        <v>25</v>
      </c>
      <c r="Y1882" s="16" t="s">
        <v>1253</v>
      </c>
      <c r="Z1882" s="16" t="s">
        <v>49</v>
      </c>
    </row>
    <row r="1883" spans="1:26" x14ac:dyDescent="0.3">
      <c r="A1883" s="10" t="s">
        <v>3372</v>
      </c>
      <c r="B1883" s="11">
        <v>45912</v>
      </c>
      <c r="C1883" s="12" t="s">
        <v>1562</v>
      </c>
      <c r="D1883" s="12" t="str">
        <f>_xlfn.XLOOKUP(Sales_Transactions!$C1883,Customer!$A$2:$A$701,Customer!$B$2:$B$701,"Missing")</f>
        <v>Hariharan Gounder</v>
      </c>
      <c r="E1883" s="39" t="str">
        <f>_xlfn.XLOOKUP(Table14[[#This Row],[Customer_ID]],Table10[Customer_ID],Table10[Membership],"Missing Membership")</f>
        <v>Gold</v>
      </c>
      <c r="F1883" s="10" t="s">
        <v>147</v>
      </c>
      <c r="G1883" s="12" t="str">
        <f>_xlfn.XLOOKUP(Sales_Transactions!$F1883,Products!$A$2:$A$151,Products!$B$2:$B$151,"missing product")</f>
        <v>Pepsi Tea 200g</v>
      </c>
      <c r="H1883" s="12" t="str">
        <f>_xlfn.XLOOKUP(Sales_Transactions!$F1883,Table9[Product_ID],Table9[Category],"Missing Catogory")</f>
        <v>Beverages</v>
      </c>
      <c r="I1883" s="12" t="s">
        <v>670</v>
      </c>
      <c r="J1883" s="12" t="str">
        <f>_xlfn.XLOOKUP(Sales_Transactions!$I1883,Store!$A$2:$A$181,Store!$B$2:$B$181,"Missing Store")</f>
        <v>FreshMart Mumbai Extension</v>
      </c>
      <c r="K1883" s="12" t="str">
        <f>_xlfn.XLOOKUP(Sales_Transactions!$I1883,Store!$A$2:$A$181,Store!$D$2:$D$181,"East")</f>
        <v>West</v>
      </c>
      <c r="L1883" s="12" t="s">
        <v>661</v>
      </c>
      <c r="M1883" s="12" t="s">
        <v>4808</v>
      </c>
      <c r="N1883" s="12" t="str">
        <f>_xlfn.XLOOKUP(Sales_Transactions!$L1883,Table12[Employee_ID],Table12[Department],"Missing Department")</f>
        <v>Cashier</v>
      </c>
      <c r="O1883" s="12">
        <v>4</v>
      </c>
      <c r="P1883" s="13">
        <v>335.78</v>
      </c>
      <c r="Q1883" s="12">
        <v>0</v>
      </c>
      <c r="R1883" s="13">
        <v>0</v>
      </c>
      <c r="S1883" s="13">
        <v>1343.12</v>
      </c>
      <c r="T1883" s="13">
        <v>1044.8800000000001</v>
      </c>
      <c r="U1883" s="13">
        <v>298.24</v>
      </c>
      <c r="V1883" s="12" t="s">
        <v>80</v>
      </c>
      <c r="W1883" s="12" t="s">
        <v>24</v>
      </c>
      <c r="X1883" s="12" t="s">
        <v>55</v>
      </c>
      <c r="Y1883" s="12" t="s">
        <v>1165</v>
      </c>
      <c r="Z1883" s="12" t="s">
        <v>49</v>
      </c>
    </row>
    <row r="1884" spans="1:26" x14ac:dyDescent="0.3">
      <c r="A1884" s="14" t="s">
        <v>3400</v>
      </c>
      <c r="B1884" s="15">
        <v>45931</v>
      </c>
      <c r="C1884" s="16" t="s">
        <v>1239</v>
      </c>
      <c r="D1884" s="16" t="str">
        <f>_xlfn.XLOOKUP(Sales_Transactions!$C1884,Customer!$A$2:$A$701,Customer!$B$2:$B$701,"Missing")</f>
        <v>Anand Reddy</v>
      </c>
      <c r="E1884" s="38" t="str">
        <f>_xlfn.XLOOKUP(Table14[[#This Row],[Customer_ID]],Table10[Customer_ID],Table10[Membership],"Missing Membership")</f>
        <v>Gold</v>
      </c>
      <c r="F1884" s="14" t="s">
        <v>141</v>
      </c>
      <c r="G1884" s="16" t="str">
        <f>_xlfn.XLOOKUP(Sales_Transactions!$F1884,Products!$A$2:$A$151,Products!$B$2:$B$151,"missing product")</f>
        <v>Britannia Buns 2kg v2</v>
      </c>
      <c r="H1884" s="16" t="str">
        <f>_xlfn.XLOOKUP(Sales_Transactions!$F1884,Table9[Product_ID],Table9[Category],"Missing Catogory")</f>
        <v>Bakery</v>
      </c>
      <c r="I1884" s="16" t="s">
        <v>355</v>
      </c>
      <c r="J1884" s="16" t="str">
        <f>_xlfn.XLOOKUP(Sales_Transactions!$I1884,Store!$A$2:$A$181,Store!$B$2:$B$181,"Missing Store")</f>
        <v>FreshMart Salem Hub</v>
      </c>
      <c r="K1884" s="16" t="str">
        <f>_xlfn.XLOOKUP(Sales_Transactions!$I1884,Store!$A$2:$A$181,Store!$D$2:$D$181,"East")</f>
        <v>South</v>
      </c>
      <c r="L1884" s="16" t="s">
        <v>356</v>
      </c>
      <c r="M1884" s="16" t="s">
        <v>6210</v>
      </c>
      <c r="N1884" s="16" t="str">
        <f>_xlfn.XLOOKUP(Sales_Transactions!$L1884,Table12[Employee_ID],Table12[Department],"Missing Department")</f>
        <v>Cashier</v>
      </c>
      <c r="O1884" s="16">
        <v>5</v>
      </c>
      <c r="P1884" s="17">
        <v>463.77</v>
      </c>
      <c r="Q1884" s="16">
        <v>10</v>
      </c>
      <c r="R1884" s="17">
        <v>231.88</v>
      </c>
      <c r="S1884" s="17">
        <v>2086.9699999999998</v>
      </c>
      <c r="T1884" s="17">
        <v>1327.2</v>
      </c>
      <c r="U1884" s="17">
        <v>759.77</v>
      </c>
      <c r="V1884" s="16" t="s">
        <v>80</v>
      </c>
      <c r="W1884" s="16" t="s">
        <v>24</v>
      </c>
      <c r="X1884" s="16" t="s">
        <v>25</v>
      </c>
      <c r="Y1884" s="16" t="s">
        <v>368</v>
      </c>
      <c r="Z1884" s="16" t="s">
        <v>49</v>
      </c>
    </row>
    <row r="1885" spans="1:26" x14ac:dyDescent="0.3">
      <c r="A1885" s="10" t="s">
        <v>3406</v>
      </c>
      <c r="B1885" s="11">
        <v>46037</v>
      </c>
      <c r="C1885" s="12" t="s">
        <v>869</v>
      </c>
      <c r="D1885" s="12" t="str">
        <f>_xlfn.XLOOKUP(Sales_Transactions!$C1885,Customer!$A$2:$A$701,Customer!$B$2:$B$701,"Missing")</f>
        <v>Gopal Naidu</v>
      </c>
      <c r="E1885" s="39" t="str">
        <f>_xlfn.XLOOKUP(Table14[[#This Row],[Customer_ID]],Table10[Customer_ID],Table10[Membership],"Missing Membership")</f>
        <v>Gold</v>
      </c>
      <c r="F1885" s="10" t="s">
        <v>1321</v>
      </c>
      <c r="G1885" s="12" t="str">
        <f>_xlfn.XLOOKUP(Sales_Transactions!$F1885,Products!$A$2:$A$151,Products!$B$2:$B$151,"missing product")</f>
        <v>ITC Frozen Vegetables 250ml v2</v>
      </c>
      <c r="H1885" s="12" t="str">
        <f>_xlfn.XLOOKUP(Sales_Transactions!$F1885,Table9[Product_ID],Table9[Category],"Missing Catogory")</f>
        <v>Frozen Foods</v>
      </c>
      <c r="I1885" s="12" t="s">
        <v>159</v>
      </c>
      <c r="J1885" s="12" t="str">
        <f>_xlfn.XLOOKUP(Sales_Transactions!$I1885,Store!$A$2:$A$181,Store!$B$2:$B$181,"Missing Store")</f>
        <v>FreshMart Erode Circle</v>
      </c>
      <c r="K1885" s="12" t="str">
        <f>_xlfn.XLOOKUP(Sales_Transactions!$I1885,Store!$A$2:$A$181,Store!$D$2:$D$181,"East")</f>
        <v>South</v>
      </c>
      <c r="L1885" s="12" t="s">
        <v>1032</v>
      </c>
      <c r="M1885" s="12" t="s">
        <v>6407</v>
      </c>
      <c r="N1885" s="12" t="str">
        <f>_xlfn.XLOOKUP(Sales_Transactions!$L1885,Table12[Employee_ID],Table12[Department],"Missing Department")</f>
        <v>Billing</v>
      </c>
      <c r="O1885" s="12">
        <v>4</v>
      </c>
      <c r="P1885" s="13">
        <v>241.98</v>
      </c>
      <c r="Q1885" s="12">
        <v>0</v>
      </c>
      <c r="R1885" s="13">
        <v>0</v>
      </c>
      <c r="S1885" s="13">
        <v>967.92</v>
      </c>
      <c r="T1885" s="13">
        <v>832.88</v>
      </c>
      <c r="U1885" s="13">
        <v>135.04</v>
      </c>
      <c r="V1885" s="12" t="s">
        <v>80</v>
      </c>
      <c r="W1885" s="12" t="s">
        <v>24</v>
      </c>
      <c r="X1885" s="12" t="s">
        <v>25</v>
      </c>
      <c r="Y1885" s="12" t="s">
        <v>1475</v>
      </c>
      <c r="Z1885" s="12" t="s">
        <v>49</v>
      </c>
    </row>
    <row r="1886" spans="1:26" x14ac:dyDescent="0.3">
      <c r="A1886" s="14" t="s">
        <v>3424</v>
      </c>
      <c r="B1886" s="15">
        <v>45831</v>
      </c>
      <c r="C1886" s="16" t="s">
        <v>348</v>
      </c>
      <c r="D1886" s="16" t="str">
        <f>_xlfn.XLOOKUP(Sales_Transactions!$C1886,Customer!$A$2:$A$701,Customer!$B$2:$B$701,"Missing")</f>
        <v>Naveen Prabhu</v>
      </c>
      <c r="E1886" s="38" t="str">
        <f>_xlfn.XLOOKUP(Table14[[#This Row],[Customer_ID]],Table10[Customer_ID],Table10[Membership],"Missing Membership")</f>
        <v>Gold</v>
      </c>
      <c r="F1886" s="14" t="s">
        <v>1268</v>
      </c>
      <c r="G1886" s="16" t="str">
        <f>_xlfn.XLOOKUP(Sales_Transactions!$F1886,Products!$A$2:$A$151,Products!$B$2:$B$151,"missing product")</f>
        <v>Aachi Ponni Rice 1kg v2</v>
      </c>
      <c r="H1886" s="16" t="str">
        <f>_xlfn.XLOOKUP(Sales_Transactions!$F1886,Table9[Product_ID],Table9[Category],"Missing Catogory")</f>
        <v>Rice</v>
      </c>
      <c r="I1886" s="16" t="s">
        <v>1168</v>
      </c>
      <c r="J1886" s="16" t="str">
        <f>_xlfn.XLOOKUP(Sales_Transactions!$I1886,Store!$A$2:$A$181,Store!$B$2:$B$181,"Missing Store")</f>
        <v>FreshMart Pune Towers</v>
      </c>
      <c r="K1886" s="16" t="str">
        <f>_xlfn.XLOOKUP(Sales_Transactions!$I1886,Store!$A$2:$A$181,Store!$D$2:$D$181,"East")</f>
        <v>West</v>
      </c>
      <c r="L1886" s="16" t="s">
        <v>3425</v>
      </c>
      <c r="M1886" s="16" t="s">
        <v>6401</v>
      </c>
      <c r="N1886" s="16" t="str">
        <f>_xlfn.XLOOKUP(Sales_Transactions!$L1886,Table12[Employee_ID],Table12[Department],"Missing Department")</f>
        <v>Cashier</v>
      </c>
      <c r="O1886" s="16">
        <v>6</v>
      </c>
      <c r="P1886" s="17">
        <v>266.27999999999997</v>
      </c>
      <c r="Q1886" s="16">
        <v>15</v>
      </c>
      <c r="R1886" s="17">
        <v>239.65</v>
      </c>
      <c r="S1886" s="17">
        <v>1358.03</v>
      </c>
      <c r="T1886" s="17">
        <v>1270.3800000000001</v>
      </c>
      <c r="U1886" s="17">
        <v>87.65</v>
      </c>
      <c r="V1886" s="16" t="s">
        <v>80</v>
      </c>
      <c r="W1886" s="16" t="s">
        <v>24</v>
      </c>
      <c r="X1886" s="16" t="s">
        <v>55</v>
      </c>
      <c r="Y1886" s="16" t="s">
        <v>1582</v>
      </c>
      <c r="Z1886" s="16" t="s">
        <v>49</v>
      </c>
    </row>
    <row r="1887" spans="1:26" x14ac:dyDescent="0.3">
      <c r="A1887" s="10" t="s">
        <v>3427</v>
      </c>
      <c r="B1887" s="11">
        <v>45814</v>
      </c>
      <c r="C1887" s="12" t="s">
        <v>1348</v>
      </c>
      <c r="D1887" s="12" t="str">
        <f>_xlfn.XLOOKUP(Sales_Transactions!$C1887,Customer!$A$2:$A$701,Customer!$B$2:$B$701,"Missing")</f>
        <v>Padma Naicker</v>
      </c>
      <c r="E1887" s="39" t="str">
        <f>_xlfn.XLOOKUP(Table14[[#This Row],[Customer_ID]],Table10[Customer_ID],Table10[Membership],"Missing Membership")</f>
        <v>Silver</v>
      </c>
      <c r="F1887" s="10" t="s">
        <v>158</v>
      </c>
      <c r="G1887" s="12" t="str">
        <f>_xlfn.XLOOKUP(Sales_Transactions!$F1887,Products!$A$2:$A$151,Products!$B$2:$B$151,"missing product")</f>
        <v>Daawat Basmati Rice 2kg</v>
      </c>
      <c r="H1887" s="12" t="str">
        <f>_xlfn.XLOOKUP(Sales_Transactions!$F1887,Table9[Product_ID],Table9[Category],"Missing Catogory")</f>
        <v>Rice</v>
      </c>
      <c r="I1887" s="12" t="s">
        <v>60</v>
      </c>
      <c r="J1887" s="12" t="str">
        <f>_xlfn.XLOOKUP(Sales_Transactions!$I1887,Store!$A$2:$A$181,Store!$B$2:$B$181,"Missing Store")</f>
        <v>FreshMart Tiruppur Enclave</v>
      </c>
      <c r="K1887" s="12" t="str">
        <f>_xlfn.XLOOKUP(Sales_Transactions!$I1887,Store!$A$2:$A$181,Store!$D$2:$D$181,"East")</f>
        <v>South</v>
      </c>
      <c r="L1887" s="12" t="s">
        <v>1261</v>
      </c>
      <c r="M1887" s="12" t="s">
        <v>4728</v>
      </c>
      <c r="N1887" s="12" t="str">
        <f>_xlfn.XLOOKUP(Sales_Transactions!$L1887,Table12[Employee_ID],Table12[Department],"Missing Department")</f>
        <v>Billing</v>
      </c>
      <c r="O1887" s="12">
        <v>5</v>
      </c>
      <c r="P1887" s="13">
        <v>306.62</v>
      </c>
      <c r="Q1887" s="12">
        <v>0</v>
      </c>
      <c r="R1887" s="13">
        <v>0</v>
      </c>
      <c r="S1887" s="13">
        <v>1533.1</v>
      </c>
      <c r="T1887" s="13">
        <v>1299.6500000000001</v>
      </c>
      <c r="U1887" s="13">
        <v>233.45</v>
      </c>
      <c r="V1887" s="12" t="s">
        <v>80</v>
      </c>
      <c r="W1887" s="12" t="s">
        <v>345</v>
      </c>
      <c r="X1887" s="12" t="s">
        <v>25</v>
      </c>
      <c r="Y1887" s="12" t="s">
        <v>1781</v>
      </c>
      <c r="Z1887" s="12" t="s">
        <v>49</v>
      </c>
    </row>
    <row r="1888" spans="1:26" x14ac:dyDescent="0.3">
      <c r="A1888" s="14" t="s">
        <v>3443</v>
      </c>
      <c r="B1888" s="15">
        <v>46057</v>
      </c>
      <c r="C1888" s="16" t="s">
        <v>1331</v>
      </c>
      <c r="D1888" s="16" t="str">
        <f>_xlfn.XLOOKUP(Sales_Transactions!$C1888,Customer!$A$2:$A$701,Customer!$B$2:$B$701,"Missing")</f>
        <v>Geetha Achari</v>
      </c>
      <c r="E1888" s="38" t="str">
        <f>_xlfn.XLOOKUP(Table14[[#This Row],[Customer_ID]],Table10[Customer_ID],Table10[Membership],"Missing Membership")</f>
        <v>Silver</v>
      </c>
      <c r="F1888" s="14" t="s">
        <v>44</v>
      </c>
      <c r="G1888" s="16" t="str">
        <f>_xlfn.XLOOKUP(Sales_Transactions!$F1888,Products!$A$2:$A$151,Products!$B$2:$B$151,"missing product")</f>
        <v>Britannia Buns 2kg</v>
      </c>
      <c r="H1888" s="16" t="str">
        <f>_xlfn.XLOOKUP(Sales_Transactions!$F1888,Table9[Product_ID],Table9[Category],"Missing Catogory")</f>
        <v>Bakery</v>
      </c>
      <c r="I1888" s="16" t="s">
        <v>1092</v>
      </c>
      <c r="J1888" s="16" t="str">
        <f>_xlfn.XLOOKUP(Sales_Transactions!$I1888,Store!$A$2:$A$181,Store!$B$2:$B$181,"Missing Store")</f>
        <v>FreshMart Surat Arcade</v>
      </c>
      <c r="K1888" s="16" t="str">
        <f>_xlfn.XLOOKUP(Sales_Transactions!$I1888,Store!$A$2:$A$181,Store!$D$2:$D$181,"East")</f>
        <v>West</v>
      </c>
      <c r="L1888" s="16" t="s">
        <v>1093</v>
      </c>
      <c r="M1888" s="16" t="s">
        <v>6158</v>
      </c>
      <c r="N1888" s="16" t="str">
        <f>_xlfn.XLOOKUP(Sales_Transactions!$L1888,Table12[Employee_ID],Table12[Department],"Missing Department")</f>
        <v>Inventory</v>
      </c>
      <c r="O1888" s="16">
        <v>4</v>
      </c>
      <c r="P1888" s="17">
        <v>398.25</v>
      </c>
      <c r="Q1888" s="16">
        <v>0</v>
      </c>
      <c r="R1888" s="17">
        <v>0</v>
      </c>
      <c r="S1888" s="17">
        <v>1593</v>
      </c>
      <c r="T1888" s="17">
        <v>946.16</v>
      </c>
      <c r="U1888" s="17">
        <v>646.84</v>
      </c>
      <c r="V1888" s="16" t="s">
        <v>80</v>
      </c>
      <c r="W1888" s="16" t="s">
        <v>24</v>
      </c>
      <c r="X1888" s="16" t="s">
        <v>25</v>
      </c>
      <c r="Y1888" s="16" t="s">
        <v>643</v>
      </c>
      <c r="Z1888" s="16" t="s">
        <v>49</v>
      </c>
    </row>
    <row r="1889" spans="1:26" x14ac:dyDescent="0.3">
      <c r="A1889" s="10" t="s">
        <v>3444</v>
      </c>
      <c r="B1889" s="11">
        <v>45933</v>
      </c>
      <c r="C1889" s="12" t="s">
        <v>2157</v>
      </c>
      <c r="D1889" s="12" t="str">
        <f>_xlfn.XLOOKUP(Sales_Transactions!$C1889,Customer!$A$2:$A$701,Customer!$B$2:$B$701,"Missing")</f>
        <v>Bhuvana Subramaniam</v>
      </c>
      <c r="E1889" s="39" t="str">
        <f>_xlfn.XLOOKUP(Table14[[#This Row],[Customer_ID]],Table10[Customer_ID],Table10[Membership],"Missing Membership")</f>
        <v>Silver</v>
      </c>
      <c r="F1889" s="10" t="s">
        <v>2081</v>
      </c>
      <c r="G1889" s="12" t="str">
        <f>_xlfn.XLOOKUP(Sales_Transactions!$F1889,Products!$A$2:$A$151,Products!$B$2:$B$151,"missing product")</f>
        <v>Harvest Gold Rusk 1kg</v>
      </c>
      <c r="H1889" s="12" t="str">
        <f>_xlfn.XLOOKUP(Sales_Transactions!$F1889,Table9[Product_ID],Table9[Category],"Missing Catogory")</f>
        <v>Household</v>
      </c>
      <c r="I1889" s="12" t="s">
        <v>1469</v>
      </c>
      <c r="J1889" s="12" t="str">
        <f>_xlfn.XLOOKUP(Sales_Transactions!$I1889,Store!$A$2:$A$181,Store!$B$2:$B$181,"Missing Store")</f>
        <v>FreshMart Surat Nagar</v>
      </c>
      <c r="K1889" s="12" t="str">
        <f>_xlfn.XLOOKUP(Sales_Transactions!$I1889,Store!$A$2:$A$181,Store!$D$2:$D$181,"East")</f>
        <v>West</v>
      </c>
      <c r="L1889" s="12" t="s">
        <v>1626</v>
      </c>
      <c r="M1889" s="12" t="s">
        <v>6183</v>
      </c>
      <c r="N1889" s="12" t="str">
        <f>_xlfn.XLOOKUP(Sales_Transactions!$L1889,Table12[Employee_ID],Table12[Department],"Missing Department")</f>
        <v>Sales</v>
      </c>
      <c r="O1889" s="12">
        <v>3</v>
      </c>
      <c r="P1889" s="13">
        <v>392.68</v>
      </c>
      <c r="Q1889" s="12">
        <v>0</v>
      </c>
      <c r="R1889" s="13">
        <v>0</v>
      </c>
      <c r="S1889" s="13">
        <v>1178.04</v>
      </c>
      <c r="T1889" s="13">
        <v>957.15</v>
      </c>
      <c r="U1889" s="13">
        <v>220.89</v>
      </c>
      <c r="V1889" s="12" t="s">
        <v>80</v>
      </c>
      <c r="W1889" s="12" t="s">
        <v>24</v>
      </c>
      <c r="X1889" s="12" t="s">
        <v>55</v>
      </c>
      <c r="Y1889" s="12" t="s">
        <v>3445</v>
      </c>
      <c r="Z1889" s="12" t="s">
        <v>49</v>
      </c>
    </row>
    <row r="1890" spans="1:26" x14ac:dyDescent="0.3">
      <c r="A1890" s="14" t="s">
        <v>3446</v>
      </c>
      <c r="B1890" s="15">
        <v>46066</v>
      </c>
      <c r="C1890" s="16" t="s">
        <v>561</v>
      </c>
      <c r="D1890" s="16" t="str">
        <f>_xlfn.XLOOKUP(Sales_Transactions!$C1890,Customer!$A$2:$A$701,Customer!$B$2:$B$701,"Missing")</f>
        <v>Hemalatha Menon</v>
      </c>
      <c r="E1890" s="38" t="str">
        <f>_xlfn.XLOOKUP(Table14[[#This Row],[Customer_ID]],Table10[Customer_ID],Table10[Membership],"Missing Membership")</f>
        <v>Gold</v>
      </c>
      <c r="F1890" s="14" t="s">
        <v>2955</v>
      </c>
      <c r="G1890" s="16" t="str">
        <f>_xlfn.XLOOKUP(Sales_Transactions!$F1890,Products!$A$2:$A$151,Products!$B$2:$B$151,"missing product")</f>
        <v>Surf Excel Tissue Combo</v>
      </c>
      <c r="H1890" s="16" t="str">
        <f>_xlfn.XLOOKUP(Sales_Transactions!$F1890,Table9[Product_ID],Table9[Category],"Missing Catogory")</f>
        <v>Household</v>
      </c>
      <c r="I1890" s="16" t="s">
        <v>575</v>
      </c>
      <c r="J1890" s="16" t="str">
        <f>_xlfn.XLOOKUP(Sales_Transactions!$I1890,Store!$A$2:$A$181,Store!$B$2:$B$181,"Missing Store")</f>
        <v>FreshMart Ahmedabad Arcade</v>
      </c>
      <c r="K1890" s="16" t="str">
        <f>_xlfn.XLOOKUP(Sales_Transactions!$I1890,Store!$A$2:$A$181,Store!$D$2:$D$181,"East")</f>
        <v>West</v>
      </c>
      <c r="L1890" s="16" t="s">
        <v>1150</v>
      </c>
      <c r="M1890" s="16" t="s">
        <v>6406</v>
      </c>
      <c r="N1890" s="16" t="str">
        <f>_xlfn.XLOOKUP(Sales_Transactions!$L1890,Table12[Employee_ID],Table12[Department],"Missing Department")</f>
        <v>Cashier</v>
      </c>
      <c r="O1890" s="16">
        <v>3</v>
      </c>
      <c r="P1890" s="17">
        <v>461.27</v>
      </c>
      <c r="Q1890" s="16">
        <v>5</v>
      </c>
      <c r="R1890" s="17">
        <v>69.19</v>
      </c>
      <c r="S1890" s="17">
        <v>1314.62</v>
      </c>
      <c r="T1890" s="17">
        <v>942.78</v>
      </c>
      <c r="U1890" s="17">
        <v>371.84</v>
      </c>
      <c r="V1890" s="16" t="s">
        <v>80</v>
      </c>
      <c r="W1890" s="16" t="s">
        <v>24</v>
      </c>
      <c r="X1890" s="16" t="s">
        <v>55</v>
      </c>
      <c r="Y1890" s="16" t="s">
        <v>1005</v>
      </c>
      <c r="Z1890" s="16" t="s">
        <v>49</v>
      </c>
    </row>
    <row r="1891" spans="1:26" x14ac:dyDescent="0.3">
      <c r="A1891" s="10" t="s">
        <v>3449</v>
      </c>
      <c r="B1891" s="11">
        <v>45906</v>
      </c>
      <c r="C1891" s="12" t="s">
        <v>2368</v>
      </c>
      <c r="D1891" s="12" t="str">
        <f>_xlfn.XLOOKUP(Sales_Transactions!$C1891,Customer!$A$2:$A$701,Customer!$B$2:$B$701,"Missing")</f>
        <v>Hemalatha Mudaliar</v>
      </c>
      <c r="E1891" s="39" t="str">
        <f>_xlfn.XLOOKUP(Table14[[#This Row],[Customer_ID]],Table10[Customer_ID],Table10[Membership],"Missing Membership")</f>
        <v>Bronze</v>
      </c>
      <c r="F1891" s="10" t="s">
        <v>371</v>
      </c>
      <c r="G1891" s="12" t="str">
        <f>_xlfn.XLOOKUP(Sales_Transactions!$F1891,Products!$A$2:$A$151,Products!$B$2:$B$151,"missing product")</f>
        <v>Tata Tea Soft Drinks 500g</v>
      </c>
      <c r="H1891" s="12" t="str">
        <f>_xlfn.XLOOKUP(Sales_Transactions!$F1891,Table9[Product_ID],Table9[Category],"Missing Catogory")</f>
        <v>Beverages</v>
      </c>
      <c r="I1891" s="12" t="s">
        <v>72</v>
      </c>
      <c r="J1891" s="12" t="str">
        <f>_xlfn.XLOOKUP(Sales_Transactions!$I1891,Store!$A$2:$A$181,Store!$B$2:$B$181,"Missing Store")</f>
        <v>FreshMart Hyderabad Heights</v>
      </c>
      <c r="K1891" s="12" t="str">
        <f>_xlfn.XLOOKUP(Sales_Transactions!$I1891,Store!$A$2:$A$181,Store!$D$2:$D$181,"East")</f>
        <v>South</v>
      </c>
      <c r="L1891" s="12" t="s">
        <v>1982</v>
      </c>
      <c r="M1891" s="12" t="s">
        <v>6175</v>
      </c>
      <c r="N1891" s="12" t="str">
        <f>_xlfn.XLOOKUP(Sales_Transactions!$L1891,Table12[Employee_ID],Table12[Department],"Missing Department")</f>
        <v>Cashier</v>
      </c>
      <c r="O1891" s="12">
        <v>3</v>
      </c>
      <c r="P1891" s="13">
        <v>380.12</v>
      </c>
      <c r="Q1891" s="12">
        <v>10</v>
      </c>
      <c r="R1891" s="13">
        <v>114.04</v>
      </c>
      <c r="S1891" s="13">
        <v>1180.27</v>
      </c>
      <c r="T1891" s="13">
        <v>929.94</v>
      </c>
      <c r="U1891" s="13">
        <v>250.33</v>
      </c>
      <c r="V1891" s="12" t="s">
        <v>80</v>
      </c>
      <c r="W1891" s="12" t="s">
        <v>24</v>
      </c>
      <c r="X1891" s="12" t="s">
        <v>55</v>
      </c>
      <c r="Y1891" s="12" t="s">
        <v>2175</v>
      </c>
      <c r="Z1891" s="12" t="s">
        <v>27</v>
      </c>
    </row>
    <row r="1892" spans="1:26" x14ac:dyDescent="0.3">
      <c r="A1892" s="14" t="s">
        <v>3451</v>
      </c>
      <c r="B1892" s="15">
        <v>46077</v>
      </c>
      <c r="C1892" s="16" t="s">
        <v>1013</v>
      </c>
      <c r="D1892" s="16" t="str">
        <f>_xlfn.XLOOKUP(Sales_Transactions!$C1892,Customer!$A$2:$A$701,Customer!$B$2:$B$701,"Missing")</f>
        <v>Udhay Pandian</v>
      </c>
      <c r="E1892" s="38" t="str">
        <f>_xlfn.XLOOKUP(Table14[[#This Row],[Customer_ID]],Table10[Customer_ID],Table10[Membership],"Missing Membership")</f>
        <v>Gold</v>
      </c>
      <c r="F1892" s="14" t="s">
        <v>296</v>
      </c>
      <c r="G1892" s="16" t="str">
        <f>_xlfn.XLOOKUP(Sales_Transactions!$F1892,Products!$A$2:$A$151,Products!$B$2:$B$151,"missing product")</f>
        <v>Colgate Toothpaste 1kg</v>
      </c>
      <c r="H1892" s="16" t="str">
        <f>_xlfn.XLOOKUP(Sales_Transactions!$F1892,Table9[Product_ID],Table9[Category],"Missing Catogory")</f>
        <v>Personal Care</v>
      </c>
      <c r="I1892" s="16" t="s">
        <v>171</v>
      </c>
      <c r="J1892" s="16" t="str">
        <f>_xlfn.XLOOKUP(Sales_Transactions!$I1892,Store!$A$2:$A$181,Store!$B$2:$B$181,"Missing Store")</f>
        <v>FreshMart Madurai Crossing</v>
      </c>
      <c r="K1892" s="16" t="str">
        <f>_xlfn.XLOOKUP(Sales_Transactions!$I1892,Store!$A$2:$A$181,Store!$D$2:$D$181,"East")</f>
        <v>South</v>
      </c>
      <c r="L1892" s="16" t="s">
        <v>3452</v>
      </c>
      <c r="M1892" s="16" t="s">
        <v>6252</v>
      </c>
      <c r="N1892" s="16" t="str">
        <f>_xlfn.XLOOKUP(Sales_Transactions!$L1892,Table12[Employee_ID],Table12[Department],"Missing Department")</f>
        <v>Inventory</v>
      </c>
      <c r="O1892" s="16">
        <v>3</v>
      </c>
      <c r="P1892" s="17">
        <v>548.71</v>
      </c>
      <c r="Q1892" s="16">
        <v>0</v>
      </c>
      <c r="R1892" s="17">
        <v>0</v>
      </c>
      <c r="S1892" s="17">
        <v>1646.13</v>
      </c>
      <c r="T1892" s="17">
        <v>1089.8699999999999</v>
      </c>
      <c r="U1892" s="17">
        <v>556.26</v>
      </c>
      <c r="V1892" s="16" t="s">
        <v>80</v>
      </c>
      <c r="W1892" s="16" t="s">
        <v>345</v>
      </c>
      <c r="X1892" s="16" t="s">
        <v>25</v>
      </c>
      <c r="Y1892" s="16" t="s">
        <v>1970</v>
      </c>
      <c r="Z1892" s="16" t="s">
        <v>49</v>
      </c>
    </row>
    <row r="1893" spans="1:26" x14ac:dyDescent="0.3">
      <c r="A1893" s="10" t="s">
        <v>3453</v>
      </c>
      <c r="B1893" s="11">
        <v>46018</v>
      </c>
      <c r="C1893" s="12" t="s">
        <v>2046</v>
      </c>
      <c r="D1893" s="12" t="str">
        <f>_xlfn.XLOOKUP(Sales_Transactions!$C1893,Customer!$A$2:$A$701,Customer!$B$2:$B$701,"Missing")</f>
        <v>Balaji Mudaliar</v>
      </c>
      <c r="E1893" s="39" t="str">
        <f>_xlfn.XLOOKUP(Table14[[#This Row],[Customer_ID]],Table10[Customer_ID],Table10[Membership],"Missing Membership")</f>
        <v>Gold</v>
      </c>
      <c r="F1893" s="10" t="s">
        <v>44</v>
      </c>
      <c r="G1893" s="12" t="str">
        <f>_xlfn.XLOOKUP(Sales_Transactions!$F1893,Products!$A$2:$A$151,Products!$B$2:$B$151,"missing product")</f>
        <v>Britannia Buns 2kg</v>
      </c>
      <c r="H1893" s="12" t="str">
        <f>_xlfn.XLOOKUP(Sales_Transactions!$F1893,Table9[Product_ID],Table9[Category],"Missing Catogory")</f>
        <v>Bakery</v>
      </c>
      <c r="I1893" s="12" t="s">
        <v>1342</v>
      </c>
      <c r="J1893" s="12" t="str">
        <f>_xlfn.XLOOKUP(Sales_Transactions!$I1893,Store!$A$2:$A$181,Store!$B$2:$B$181,"Missing Store")</f>
        <v>FreshMart Ahmedabad Junction</v>
      </c>
      <c r="K1893" s="12" t="str">
        <f>_xlfn.XLOOKUP(Sales_Transactions!$I1893,Store!$A$2:$A$181,Store!$D$2:$D$181,"East")</f>
        <v>West</v>
      </c>
      <c r="L1893" s="12" t="s">
        <v>1343</v>
      </c>
      <c r="M1893" s="12" t="s">
        <v>6196</v>
      </c>
      <c r="N1893" s="12" t="str">
        <f>_xlfn.XLOOKUP(Sales_Transactions!$L1893,Table12[Employee_ID],Table12[Department],"Missing Department")</f>
        <v>Cashier</v>
      </c>
      <c r="O1893" s="12">
        <v>7</v>
      </c>
      <c r="P1893" s="13">
        <v>441.15</v>
      </c>
      <c r="Q1893" s="12">
        <v>0</v>
      </c>
      <c r="R1893" s="13">
        <v>0</v>
      </c>
      <c r="S1893" s="13">
        <v>3551.26</v>
      </c>
      <c r="T1893" s="13">
        <v>1655.78</v>
      </c>
      <c r="U1893" s="13">
        <v>1895.48</v>
      </c>
      <c r="V1893" s="12" t="s">
        <v>80</v>
      </c>
      <c r="W1893" s="12" t="s">
        <v>24</v>
      </c>
      <c r="X1893" s="12" t="s">
        <v>25</v>
      </c>
      <c r="Y1893" s="12" t="s">
        <v>200</v>
      </c>
      <c r="Z1893" s="12" t="s">
        <v>27</v>
      </c>
    </row>
    <row r="1894" spans="1:26" x14ac:dyDescent="0.3">
      <c r="A1894" s="14" t="s">
        <v>3457</v>
      </c>
      <c r="B1894" s="15">
        <v>45961</v>
      </c>
      <c r="C1894" s="16" t="s">
        <v>379</v>
      </c>
      <c r="D1894" s="16" t="str">
        <f>_xlfn.XLOOKUP(Sales_Transactions!$C1894,Customer!$A$2:$A$701,Customer!$B$2:$B$701,"Missing")</f>
        <v>Chandrasekar Pandian</v>
      </c>
      <c r="E1894" s="38" t="str">
        <f>_xlfn.XLOOKUP(Table14[[#This Row],[Customer_ID]],Table10[Customer_ID],Table10[Membership],"Missing Membership")</f>
        <v>Gold</v>
      </c>
      <c r="F1894" s="14" t="s">
        <v>542</v>
      </c>
      <c r="G1894" s="16" t="str">
        <f>_xlfn.XLOOKUP(Sales_Transactions!$F1894,Products!$A$2:$A$151,Products!$B$2:$B$151,"missing product")</f>
        <v>Patanjali Soap Combo</v>
      </c>
      <c r="H1894" s="16" t="str">
        <f>_xlfn.XLOOKUP(Sales_Transactions!$F1894,Table9[Product_ID],Table9[Category],"Missing Catogory")</f>
        <v>Personal Care</v>
      </c>
      <c r="I1894" s="16" t="s">
        <v>1246</v>
      </c>
      <c r="J1894" s="16" t="str">
        <f>_xlfn.XLOOKUP(Sales_Transactions!$I1894,Store!$A$2:$A$181,Store!$B$2:$B$181,"Missing Store")</f>
        <v>FreshMart Bengaluru Junction</v>
      </c>
      <c r="K1894" s="16" t="str">
        <f>_xlfn.XLOOKUP(Sales_Transactions!$I1894,Store!$A$2:$A$181,Store!$D$2:$D$181,"East")</f>
        <v>South</v>
      </c>
      <c r="L1894" s="16" t="s">
        <v>473</v>
      </c>
      <c r="M1894" s="16" t="s">
        <v>6258</v>
      </c>
      <c r="N1894" s="16" t="str">
        <f>_xlfn.XLOOKUP(Sales_Transactions!$L1894,Table12[Employee_ID],Table12[Department],"Missing Department")</f>
        <v>Cashier</v>
      </c>
      <c r="O1894" s="16">
        <v>7</v>
      </c>
      <c r="P1894" s="17">
        <v>435.89</v>
      </c>
      <c r="Q1894" s="16">
        <v>15</v>
      </c>
      <c r="R1894" s="17">
        <v>457.68</v>
      </c>
      <c r="S1894" s="17">
        <v>2593.5500000000002</v>
      </c>
      <c r="T1894" s="17">
        <v>1929.69</v>
      </c>
      <c r="U1894" s="17">
        <v>663.86</v>
      </c>
      <c r="V1894" s="16" t="s">
        <v>80</v>
      </c>
      <c r="W1894" s="16" t="s">
        <v>345</v>
      </c>
      <c r="X1894" s="16" t="s">
        <v>25</v>
      </c>
      <c r="Y1894" s="16" t="s">
        <v>635</v>
      </c>
      <c r="Z1894" s="16" t="s">
        <v>49</v>
      </c>
    </row>
    <row r="1895" spans="1:26" x14ac:dyDescent="0.3">
      <c r="A1895" s="10" t="s">
        <v>3458</v>
      </c>
      <c r="B1895" s="11">
        <v>46005</v>
      </c>
      <c r="C1895" s="12" t="s">
        <v>181</v>
      </c>
      <c r="D1895" s="12" t="str">
        <f>_xlfn.XLOOKUP(Sales_Transactions!$C1895,Customer!$A$2:$A$701,Customer!$B$2:$B$701,"Missing")</f>
        <v>Vasanth Iyer</v>
      </c>
      <c r="E1895" s="39" t="str">
        <f>_xlfn.XLOOKUP(Table14[[#This Row],[Customer_ID]],Table10[Customer_ID],Table10[Membership],"Missing Membership")</f>
        <v>Gold</v>
      </c>
      <c r="F1895" s="10" t="s">
        <v>44</v>
      </c>
      <c r="G1895" s="12" t="str">
        <f>_xlfn.XLOOKUP(Sales_Transactions!$F1895,Products!$A$2:$A$151,Products!$B$2:$B$151,"missing product")</f>
        <v>Britannia Buns 2kg</v>
      </c>
      <c r="H1895" s="12" t="str">
        <f>_xlfn.XLOOKUP(Sales_Transactions!$F1895,Table9[Product_ID],Table9[Category],"Missing Catogory")</f>
        <v>Bakery</v>
      </c>
      <c r="I1895" s="12" t="s">
        <v>142</v>
      </c>
      <c r="J1895" s="12" t="str">
        <f>_xlfn.XLOOKUP(Sales_Transactions!$I1895,Store!$A$2:$A$181,Store!$B$2:$B$181,"Missing Store")</f>
        <v>FreshMart Coimbatore Heights</v>
      </c>
      <c r="K1895" s="12" t="str">
        <f>_xlfn.XLOOKUP(Sales_Transactions!$I1895,Store!$A$2:$A$181,Store!$D$2:$D$181,"East")</f>
        <v>South</v>
      </c>
      <c r="L1895" s="12" t="s">
        <v>454</v>
      </c>
      <c r="M1895" s="12" t="s">
        <v>5715</v>
      </c>
      <c r="N1895" s="12" t="str">
        <f>_xlfn.XLOOKUP(Sales_Transactions!$L1895,Table12[Employee_ID],Table12[Department],"Missing Department")</f>
        <v>Sales</v>
      </c>
      <c r="O1895" s="12">
        <v>7</v>
      </c>
      <c r="P1895" s="13">
        <v>426.71</v>
      </c>
      <c r="Q1895" s="12">
        <v>10</v>
      </c>
      <c r="R1895" s="13">
        <v>298.7</v>
      </c>
      <c r="S1895" s="13">
        <v>3091.51</v>
      </c>
      <c r="T1895" s="13">
        <v>1655.78</v>
      </c>
      <c r="U1895" s="13">
        <v>1435.73</v>
      </c>
      <c r="V1895" s="12" t="s">
        <v>80</v>
      </c>
      <c r="W1895" s="12" t="s">
        <v>24</v>
      </c>
      <c r="X1895" s="12" t="s">
        <v>55</v>
      </c>
      <c r="Y1895" s="12" t="s">
        <v>1206</v>
      </c>
      <c r="Z1895" s="12" t="s">
        <v>27</v>
      </c>
    </row>
    <row r="1896" spans="1:26" x14ac:dyDescent="0.3">
      <c r="A1896" s="14" t="s">
        <v>3459</v>
      </c>
      <c r="B1896" s="15">
        <v>45919</v>
      </c>
      <c r="C1896" s="16" t="s">
        <v>2124</v>
      </c>
      <c r="D1896" s="16" t="str">
        <f>_xlfn.XLOOKUP(Sales_Transactions!$C1896,Customer!$A$2:$A$701,Customer!$B$2:$B$701,"Missing")</f>
        <v>Hari Pillai</v>
      </c>
      <c r="E1896" s="38" t="str">
        <f>_xlfn.XLOOKUP(Table14[[#This Row],[Customer_ID]],Table10[Customer_ID],Table10[Membership],"Missing Membership")</f>
        <v>Gold</v>
      </c>
      <c r="F1896" s="14" t="s">
        <v>197</v>
      </c>
      <c r="G1896" s="16" t="str">
        <f>_xlfn.XLOOKUP(Sales_Transactions!$F1896,Products!$A$2:$A$151,Products!$B$2:$B$151,"missing product")</f>
        <v>Gold Winner Coconut Oil 2kg</v>
      </c>
      <c r="H1896" s="16" t="str">
        <f>_xlfn.XLOOKUP(Sales_Transactions!$F1896,Table9[Product_ID],Table9[Category],"Missing Catogory")</f>
        <v>Oil</v>
      </c>
      <c r="I1896" s="16" t="s">
        <v>1156</v>
      </c>
      <c r="J1896" s="16" t="str">
        <f>_xlfn.XLOOKUP(Sales_Transactions!$I1896,Store!$A$2:$A$181,Store!$B$2:$B$181,"Missing Store")</f>
        <v>FreshMart Madurai Colony</v>
      </c>
      <c r="K1896" s="16" t="str">
        <f>_xlfn.XLOOKUP(Sales_Transactions!$I1896,Store!$A$2:$A$181,Store!$D$2:$D$181,"East")</f>
        <v>South</v>
      </c>
      <c r="L1896" s="16" t="s">
        <v>1157</v>
      </c>
      <c r="M1896" s="16" t="s">
        <v>6358</v>
      </c>
      <c r="N1896" s="16" t="str">
        <f>_xlfn.XLOOKUP(Sales_Transactions!$L1896,Table12[Employee_ID],Table12[Department],"Missing Department")</f>
        <v>Store Manager</v>
      </c>
      <c r="O1896" s="16">
        <v>6</v>
      </c>
      <c r="P1896" s="17">
        <v>124.54</v>
      </c>
      <c r="Q1896" s="16">
        <v>0</v>
      </c>
      <c r="R1896" s="17">
        <v>0</v>
      </c>
      <c r="S1896" s="17">
        <v>747.24</v>
      </c>
      <c r="T1896" s="17">
        <v>653.52</v>
      </c>
      <c r="U1896" s="17">
        <v>93.72</v>
      </c>
      <c r="V1896" s="16" t="s">
        <v>80</v>
      </c>
      <c r="W1896" s="16" t="s">
        <v>24</v>
      </c>
      <c r="X1896" s="16" t="s">
        <v>25</v>
      </c>
      <c r="Y1896" s="16" t="s">
        <v>745</v>
      </c>
      <c r="Z1896" s="16" t="s">
        <v>49</v>
      </c>
    </row>
    <row r="1897" spans="1:26" x14ac:dyDescent="0.3">
      <c r="A1897" s="10" t="s">
        <v>3462</v>
      </c>
      <c r="B1897" s="11">
        <v>45913</v>
      </c>
      <c r="C1897" s="12" t="s">
        <v>592</v>
      </c>
      <c r="D1897" s="12" t="str">
        <f>_xlfn.XLOOKUP(Sales_Transactions!$C1897,Customer!$A$2:$A$701,Customer!$B$2:$B$701,"Missing")</f>
        <v>Tara Balan</v>
      </c>
      <c r="E1897" s="39" t="str">
        <f>_xlfn.XLOOKUP(Table14[[#This Row],[Customer_ID]],Table10[Customer_ID],Table10[Membership],"Missing Membership")</f>
        <v>Silver</v>
      </c>
      <c r="F1897" s="10" t="s">
        <v>1676</v>
      </c>
      <c r="G1897" s="12" t="str">
        <f>_xlfn.XLOOKUP(Sales_Transactions!$F1897,Products!$A$2:$A$151,Products!$B$2:$B$151,"missing product")</f>
        <v>Amul Butter 1L</v>
      </c>
      <c r="H1897" s="12" t="str">
        <f>_xlfn.XLOOKUP(Sales_Transactions!$F1897,Table9[Product_ID],Table9[Category],"Missing Catogory")</f>
        <v>Dairy</v>
      </c>
      <c r="I1897" s="12" t="s">
        <v>566</v>
      </c>
      <c r="J1897" s="12" t="str">
        <f>_xlfn.XLOOKUP(Sales_Transactions!$I1897,Store!$A$2:$A$181,Store!$B$2:$B$181,"Missing Store")</f>
        <v>FreshMart Hyderabad Extension</v>
      </c>
      <c r="K1897" s="12" t="str">
        <f>_xlfn.XLOOKUP(Sales_Transactions!$I1897,Store!$A$2:$A$181,Store!$D$2:$D$181,"East")</f>
        <v>South</v>
      </c>
      <c r="L1897" s="12" t="s">
        <v>1796</v>
      </c>
      <c r="M1897" s="12" t="s">
        <v>6185</v>
      </c>
      <c r="N1897" s="12" t="str">
        <f>_xlfn.XLOOKUP(Sales_Transactions!$L1897,Table12[Employee_ID],Table12[Department],"Missing Department")</f>
        <v>Sales</v>
      </c>
      <c r="O1897" s="12">
        <v>1</v>
      </c>
      <c r="P1897" s="13">
        <v>342.27</v>
      </c>
      <c r="Q1897" s="12">
        <v>20</v>
      </c>
      <c r="R1897" s="13">
        <v>68.45</v>
      </c>
      <c r="S1897" s="13">
        <v>314.89</v>
      </c>
      <c r="T1897" s="13">
        <v>266.10000000000002</v>
      </c>
      <c r="U1897" s="13">
        <v>48.79</v>
      </c>
      <c r="V1897" s="12" t="s">
        <v>80</v>
      </c>
      <c r="W1897" s="12" t="s">
        <v>24</v>
      </c>
      <c r="X1897" s="12" t="s">
        <v>33</v>
      </c>
      <c r="Y1897" s="12" t="s">
        <v>2396</v>
      </c>
      <c r="Z1897" s="12" t="s">
        <v>27</v>
      </c>
    </row>
    <row r="1898" spans="1:26" x14ac:dyDescent="0.3">
      <c r="A1898" s="14" t="s">
        <v>3467</v>
      </c>
      <c r="B1898" s="15">
        <v>46002</v>
      </c>
      <c r="C1898" s="16" t="s">
        <v>3468</v>
      </c>
      <c r="D1898" s="16" t="str">
        <f>_xlfn.XLOOKUP(Sales_Transactions!$C1898,Customer!$A$2:$A$701,Customer!$B$2:$B$701,"Missing")</f>
        <v>Uma Pillai</v>
      </c>
      <c r="E1898" s="38" t="str">
        <f>_xlfn.XLOOKUP(Table14[[#This Row],[Customer_ID]],Table10[Customer_ID],Table10[Membership],"Missing Membership")</f>
        <v>Bronze</v>
      </c>
      <c r="F1898" s="14" t="s">
        <v>65</v>
      </c>
      <c r="G1898" s="16" t="str">
        <f>_xlfn.XLOOKUP(Sales_Transactions!$F1898,Products!$A$2:$A$151,Products!$B$2:$B$151,"missing product")</f>
        <v>Nescafe Tea Combo</v>
      </c>
      <c r="H1898" s="16" t="str">
        <f>_xlfn.XLOOKUP(Sales_Transactions!$F1898,Table9[Product_ID],Table9[Category],"Missing Catogory")</f>
        <v>Beverages</v>
      </c>
      <c r="I1898" s="16" t="s">
        <v>912</v>
      </c>
      <c r="J1898" s="16" t="str">
        <f>_xlfn.XLOOKUP(Sales_Transactions!$I1898,Store!$A$2:$A$181,Store!$B$2:$B$181,"Missing Store")</f>
        <v>FreshMart Bengaluru Colony</v>
      </c>
      <c r="K1898" s="16" t="str">
        <f>_xlfn.XLOOKUP(Sales_Transactions!$I1898,Store!$A$2:$A$181,Store!$D$2:$D$181,"East")</f>
        <v>South</v>
      </c>
      <c r="L1898" s="16" t="s">
        <v>661</v>
      </c>
      <c r="M1898" s="16" t="s">
        <v>4808</v>
      </c>
      <c r="N1898" s="16" t="str">
        <f>_xlfn.XLOOKUP(Sales_Transactions!$L1898,Table12[Employee_ID],Table12[Department],"Missing Department")</f>
        <v>Cashier</v>
      </c>
      <c r="O1898" s="16">
        <v>4</v>
      </c>
      <c r="P1898" s="17">
        <v>172.63</v>
      </c>
      <c r="Q1898" s="16">
        <v>10</v>
      </c>
      <c r="R1898" s="17">
        <v>69.05</v>
      </c>
      <c r="S1898" s="17">
        <v>621.47</v>
      </c>
      <c r="T1898" s="17">
        <v>568</v>
      </c>
      <c r="U1898" s="17">
        <v>53.47</v>
      </c>
      <c r="V1898" s="16" t="s">
        <v>80</v>
      </c>
      <c r="W1898" s="16" t="s">
        <v>24</v>
      </c>
      <c r="X1898" s="16" t="s">
        <v>25</v>
      </c>
      <c r="Y1898" s="16" t="s">
        <v>3469</v>
      </c>
      <c r="Z1898" s="16" t="s">
        <v>49</v>
      </c>
    </row>
    <row r="1899" spans="1:26" x14ac:dyDescent="0.3">
      <c r="A1899" s="10" t="s">
        <v>3480</v>
      </c>
      <c r="B1899" s="11">
        <v>45785</v>
      </c>
      <c r="C1899" s="12" t="s">
        <v>938</v>
      </c>
      <c r="D1899" s="12" t="str">
        <f>_xlfn.XLOOKUP(Sales_Transactions!$C1899,Customer!$A$2:$A$701,Customer!$B$2:$B$701,"Missing")</f>
        <v>Dinesh Nair</v>
      </c>
      <c r="E1899" s="39" t="str">
        <f>_xlfn.XLOOKUP(Table14[[#This Row],[Customer_ID]],Table10[Customer_ID],Table10[Membership],"Missing Membership")</f>
        <v>Silver</v>
      </c>
      <c r="F1899" s="10" t="s">
        <v>264</v>
      </c>
      <c r="G1899" s="12" t="str">
        <f>_xlfn.XLOOKUP(Sales_Transactions!$F1899,Products!$A$2:$A$151,Products!$B$2:$B$151,"missing product")</f>
        <v>Nescafe Soft Drinks Pack</v>
      </c>
      <c r="H1899" s="12" t="str">
        <f>_xlfn.XLOOKUP(Sales_Transactions!$F1899,Table9[Product_ID],Table9[Category],"Missing Catogory")</f>
        <v>Beverages</v>
      </c>
      <c r="I1899" s="12" t="s">
        <v>297</v>
      </c>
      <c r="J1899" s="12" t="str">
        <f>_xlfn.XLOOKUP(Sales_Transactions!$I1899,Store!$A$2:$A$181,Store!$B$2:$B$181,"Missing Store")</f>
        <v>FreshMart Kochi Circle</v>
      </c>
      <c r="K1899" s="12" t="str">
        <f>_xlfn.XLOOKUP(Sales_Transactions!$I1899,Store!$A$2:$A$181,Store!$D$2:$D$181,"East")</f>
        <v>South</v>
      </c>
      <c r="L1899" s="12" t="s">
        <v>3481</v>
      </c>
      <c r="M1899" s="12" t="s">
        <v>6363</v>
      </c>
      <c r="N1899" s="12" t="str">
        <f>_xlfn.XLOOKUP(Sales_Transactions!$L1899,Table12[Employee_ID],Table12[Department],"Missing Department")</f>
        <v>Operations</v>
      </c>
      <c r="O1899" s="12">
        <v>4</v>
      </c>
      <c r="P1899" s="13">
        <v>383.51</v>
      </c>
      <c r="Q1899" s="12">
        <v>0</v>
      </c>
      <c r="R1899" s="13">
        <v>0</v>
      </c>
      <c r="S1899" s="13">
        <v>1534.04</v>
      </c>
      <c r="T1899" s="13">
        <v>1143.5999999999999</v>
      </c>
      <c r="U1899" s="13">
        <v>390.44</v>
      </c>
      <c r="V1899" s="12" t="s">
        <v>80</v>
      </c>
      <c r="W1899" s="12" t="s">
        <v>24</v>
      </c>
      <c r="X1899" s="12" t="s">
        <v>55</v>
      </c>
      <c r="Y1899" s="12" t="s">
        <v>2971</v>
      </c>
      <c r="Z1899" s="12" t="s">
        <v>49</v>
      </c>
    </row>
    <row r="1900" spans="1:26" x14ac:dyDescent="0.3">
      <c r="A1900" s="14" t="s">
        <v>3490</v>
      </c>
      <c r="B1900" s="15">
        <v>45870</v>
      </c>
      <c r="C1900" s="16" t="s">
        <v>2065</v>
      </c>
      <c r="D1900" s="16" t="str">
        <f>_xlfn.XLOOKUP(Sales_Transactions!$C1900,Customer!$A$2:$A$701,Customer!$B$2:$B$701,"Missing")</f>
        <v>Gayathri Naicker</v>
      </c>
      <c r="E1900" s="38" t="str">
        <f>_xlfn.XLOOKUP(Table14[[#This Row],[Customer_ID]],Table10[Customer_ID],Table10[Membership],"Missing Membership")</f>
        <v>Silver</v>
      </c>
      <c r="F1900" s="14" t="s">
        <v>894</v>
      </c>
      <c r="G1900" s="16" t="str">
        <f>_xlfn.XLOOKUP(Sales_Transactions!$F1900,Products!$A$2:$A$151,Products!$B$2:$B$151,"missing product")</f>
        <v>Organic Fresh Fresh Fruits Pack v2</v>
      </c>
      <c r="H1900" s="16" t="str">
        <f>_xlfn.XLOOKUP(Sales_Transactions!$F1900,Table9[Product_ID],Table9[Category],"Missing Catogory")</f>
        <v>Fruits</v>
      </c>
      <c r="I1900" s="16" t="s">
        <v>543</v>
      </c>
      <c r="J1900" s="16" t="str">
        <f>_xlfn.XLOOKUP(Sales_Transactions!$I1900,Store!$A$2:$A$181,Store!$B$2:$B$181,"Missing Store")</f>
        <v>FreshMart Hyderabad Main Road</v>
      </c>
      <c r="K1900" s="16" t="str">
        <f>_xlfn.XLOOKUP(Sales_Transactions!$I1900,Store!$A$2:$A$181,Store!$D$2:$D$181,"East")</f>
        <v>South</v>
      </c>
      <c r="L1900" s="16" t="s">
        <v>544</v>
      </c>
      <c r="M1900" s="16" t="s">
        <v>6380</v>
      </c>
      <c r="N1900" s="16" t="str">
        <f>_xlfn.XLOOKUP(Sales_Transactions!$L1900,Table12[Employee_ID],Table12[Department],"Missing Department")</f>
        <v>Cashier</v>
      </c>
      <c r="O1900" s="16">
        <v>4</v>
      </c>
      <c r="P1900" s="17">
        <v>438.7</v>
      </c>
      <c r="Q1900" s="16">
        <v>0</v>
      </c>
      <c r="R1900" s="17">
        <v>0</v>
      </c>
      <c r="S1900" s="17">
        <v>1754.8</v>
      </c>
      <c r="T1900" s="17">
        <v>1480.72</v>
      </c>
      <c r="U1900" s="17">
        <v>274.08</v>
      </c>
      <c r="V1900" s="16" t="s">
        <v>80</v>
      </c>
      <c r="W1900" s="16" t="s">
        <v>24</v>
      </c>
      <c r="X1900" s="16" t="s">
        <v>55</v>
      </c>
      <c r="Y1900" s="16" t="s">
        <v>2122</v>
      </c>
      <c r="Z1900" s="16" t="s">
        <v>49</v>
      </c>
    </row>
    <row r="1901" spans="1:26" x14ac:dyDescent="0.3">
      <c r="A1901" s="10" t="s">
        <v>3492</v>
      </c>
      <c r="B1901" s="11">
        <v>46105</v>
      </c>
      <c r="C1901" s="12" t="s">
        <v>3493</v>
      </c>
      <c r="D1901" s="12" t="str">
        <f>_xlfn.XLOOKUP(Sales_Transactions!$C1901,Customer!$A$2:$A$701,Customer!$B$2:$B$701,"Missing")</f>
        <v>Latha Subramaniam</v>
      </c>
      <c r="E1901" s="39" t="str">
        <f>_xlfn.XLOOKUP(Table14[[#This Row],[Customer_ID]],Table10[Customer_ID],Table10[Membership],"Missing Membership")</f>
        <v>Silver</v>
      </c>
      <c r="F1901" s="10" t="s">
        <v>214</v>
      </c>
      <c r="G1901" s="12" t="str">
        <f>_xlfn.XLOOKUP(Sales_Transactions!$F1901,Products!$A$2:$A$151,Products!$B$2:$B$151,"missing product")</f>
        <v>Cadbury Biscuits 250ml</v>
      </c>
      <c r="H1901" s="12" t="str">
        <f>_xlfn.XLOOKUP(Sales_Transactions!$F1901,Table9[Product_ID],Table9[Category],"Missing Catogory")</f>
        <v>Snacks</v>
      </c>
      <c r="I1901" s="12" t="s">
        <v>192</v>
      </c>
      <c r="J1901" s="12" t="str">
        <f>_xlfn.XLOOKUP(Sales_Transactions!$I1901,Store!$A$2:$A$181,Store!$B$2:$B$181,"Missing Store")</f>
        <v>FreshMart Erode Heights</v>
      </c>
      <c r="K1901" s="12" t="str">
        <f>_xlfn.XLOOKUP(Sales_Transactions!$I1901,Store!$A$2:$A$181,Store!$D$2:$D$181,"East")</f>
        <v>South</v>
      </c>
      <c r="L1901" s="12" t="s">
        <v>2534</v>
      </c>
      <c r="M1901" s="12" t="s">
        <v>6346</v>
      </c>
      <c r="N1901" s="12" t="str">
        <f>_xlfn.XLOOKUP(Sales_Transactions!$L1901,Table12[Employee_ID],Table12[Department],"Missing Department")</f>
        <v>Inventory</v>
      </c>
      <c r="O1901" s="12">
        <v>4</v>
      </c>
      <c r="P1901" s="13">
        <v>147.97</v>
      </c>
      <c r="Q1901" s="12">
        <v>15</v>
      </c>
      <c r="R1901" s="13">
        <v>88.78</v>
      </c>
      <c r="S1901" s="13">
        <v>503.1</v>
      </c>
      <c r="T1901" s="13">
        <v>451.2</v>
      </c>
      <c r="U1901" s="13">
        <v>51.9</v>
      </c>
      <c r="V1901" s="12" t="s">
        <v>80</v>
      </c>
      <c r="W1901" s="12" t="s">
        <v>24</v>
      </c>
      <c r="X1901" s="12" t="s">
        <v>55</v>
      </c>
      <c r="Y1901" s="12" t="s">
        <v>1158</v>
      </c>
      <c r="Z1901" s="12" t="s">
        <v>49</v>
      </c>
    </row>
    <row r="1902" spans="1:26" x14ac:dyDescent="0.3">
      <c r="A1902" s="14" t="s">
        <v>3498</v>
      </c>
      <c r="B1902" s="15">
        <v>46095</v>
      </c>
      <c r="C1902" s="16" t="s">
        <v>51</v>
      </c>
      <c r="D1902" s="16" t="str">
        <f>_xlfn.XLOOKUP(Sales_Transactions!$C1902,Customer!$A$2:$A$701,Customer!$B$2:$B$701,"Missing")</f>
        <v>Raghav Selvam</v>
      </c>
      <c r="E1902" s="38" t="str">
        <f>_xlfn.XLOOKUP(Table14[[#This Row],[Customer_ID]],Table10[Customer_ID],Table10[Membership],"Missing Membership")</f>
        <v>Gold</v>
      </c>
      <c r="F1902" s="14" t="s">
        <v>2387</v>
      </c>
      <c r="G1902" s="16" t="str">
        <f>_xlfn.XLOOKUP(Sales_Transactions!$F1902,Products!$A$2:$A$151,Products!$B$2:$B$151,"missing product")</f>
        <v>Aachi Basmati Rice 200g</v>
      </c>
      <c r="H1902" s="16" t="str">
        <f>_xlfn.XLOOKUP(Sales_Transactions!$F1902,Table9[Product_ID],Table9[Category],"Missing Catogory")</f>
        <v>Rice</v>
      </c>
      <c r="I1902" s="16" t="s">
        <v>708</v>
      </c>
      <c r="J1902" s="16" t="str">
        <f>_xlfn.XLOOKUP(Sales_Transactions!$I1902,Store!$A$2:$A$181,Store!$B$2:$B$181,"Missing Store")</f>
        <v>FreshMart Surat Crossing</v>
      </c>
      <c r="K1902" s="16" t="str">
        <f>_xlfn.XLOOKUP(Sales_Transactions!$I1902,Store!$A$2:$A$181,Store!$D$2:$D$181,"East")</f>
        <v>West</v>
      </c>
      <c r="L1902" s="16" t="s">
        <v>709</v>
      </c>
      <c r="M1902" s="16" t="s">
        <v>6245</v>
      </c>
      <c r="N1902" s="16" t="str">
        <f>_xlfn.XLOOKUP(Sales_Transactions!$L1902,Table12[Employee_ID],Table12[Department],"Missing Department")</f>
        <v>Cashier</v>
      </c>
      <c r="O1902" s="16">
        <v>4</v>
      </c>
      <c r="P1902" s="17">
        <v>156.52000000000001</v>
      </c>
      <c r="Q1902" s="16">
        <v>0</v>
      </c>
      <c r="R1902" s="17">
        <v>0</v>
      </c>
      <c r="S1902" s="17">
        <v>719.99</v>
      </c>
      <c r="T1902" s="17">
        <v>511.92</v>
      </c>
      <c r="U1902" s="17">
        <v>208.07</v>
      </c>
      <c r="V1902" s="16" t="s">
        <v>80</v>
      </c>
      <c r="W1902" s="16" t="s">
        <v>24</v>
      </c>
      <c r="X1902" s="16" t="s">
        <v>55</v>
      </c>
      <c r="Y1902" s="16" t="s">
        <v>3236</v>
      </c>
      <c r="Z1902" s="16" t="s">
        <v>27</v>
      </c>
    </row>
    <row r="1903" spans="1:26" x14ac:dyDescent="0.3">
      <c r="A1903" s="10" t="s">
        <v>3499</v>
      </c>
      <c r="B1903" s="11">
        <v>45899</v>
      </c>
      <c r="C1903" s="12" t="s">
        <v>3098</v>
      </c>
      <c r="D1903" s="12" t="str">
        <f>_xlfn.XLOOKUP(Sales_Transactions!$C1903,Customer!$A$2:$A$701,Customer!$B$2:$B$701,"Missing")</f>
        <v>Chitra Nathan</v>
      </c>
      <c r="E1903" s="39" t="str">
        <f>_xlfn.XLOOKUP(Table14[[#This Row],[Customer_ID]],Table10[Customer_ID],Table10[Membership],"Missing Membership")</f>
        <v>Bronze</v>
      </c>
      <c r="F1903" s="10" t="s">
        <v>758</v>
      </c>
      <c r="G1903" s="12" t="str">
        <f>_xlfn.XLOOKUP(Sales_Transactions!$F1903,Products!$A$2:$A$151,Products!$B$2:$B$151,"missing product")</f>
        <v>Amul Frozen Vegetables 250ml</v>
      </c>
      <c r="H1903" s="12" t="str">
        <f>_xlfn.XLOOKUP(Sales_Transactions!$F1903,Table9[Product_ID],Table9[Category],"Missing Catogory")</f>
        <v>Frozen Foods</v>
      </c>
      <c r="I1903" s="12" t="s">
        <v>588</v>
      </c>
      <c r="J1903" s="12" t="str">
        <f>_xlfn.XLOOKUP(Sales_Transactions!$I1903,Store!$A$2:$A$181,Store!$B$2:$B$181,"Missing Store")</f>
        <v>FreshMart Lucknow Complex</v>
      </c>
      <c r="K1903" s="12" t="str">
        <f>_xlfn.XLOOKUP(Sales_Transactions!$I1903,Store!$A$2:$A$181,Store!$D$2:$D$181,"East")</f>
        <v>North</v>
      </c>
      <c r="L1903" s="12" t="s">
        <v>589</v>
      </c>
      <c r="M1903" s="12" t="s">
        <v>6184</v>
      </c>
      <c r="N1903" s="12" t="str">
        <f>_xlfn.XLOOKUP(Sales_Transactions!$L1903,Table12[Employee_ID],Table12[Department],"Missing Department")</f>
        <v>Sales</v>
      </c>
      <c r="O1903" s="12">
        <v>1</v>
      </c>
      <c r="P1903" s="13">
        <v>217.85</v>
      </c>
      <c r="Q1903" s="12">
        <v>0</v>
      </c>
      <c r="R1903" s="13">
        <v>0</v>
      </c>
      <c r="S1903" s="13">
        <v>250.53</v>
      </c>
      <c r="T1903" s="13">
        <v>189.69</v>
      </c>
      <c r="U1903" s="13">
        <v>60.84</v>
      </c>
      <c r="V1903" s="12" t="s">
        <v>80</v>
      </c>
      <c r="W1903" s="12" t="s">
        <v>24</v>
      </c>
      <c r="X1903" s="12" t="s">
        <v>25</v>
      </c>
      <c r="Y1903" s="12" t="s">
        <v>3500</v>
      </c>
      <c r="Z1903" s="12" t="s">
        <v>27</v>
      </c>
    </row>
    <row r="1904" spans="1:26" x14ac:dyDescent="0.3">
      <c r="A1904" s="14" t="s">
        <v>3506</v>
      </c>
      <c r="B1904" s="15">
        <v>45981</v>
      </c>
      <c r="C1904" s="16" t="s">
        <v>2461</v>
      </c>
      <c r="D1904" s="16" t="str">
        <f>_xlfn.XLOOKUP(Sales_Transactions!$C1904,Customer!$A$2:$A$701,Customer!$B$2:$B$701,"Missing")</f>
        <v>Tara Rao</v>
      </c>
      <c r="E1904" s="38" t="str">
        <f>_xlfn.XLOOKUP(Table14[[#This Row],[Customer_ID]],Table10[Customer_ID],Table10[Membership],"Missing Membership")</f>
        <v>Gold</v>
      </c>
      <c r="F1904" s="14" t="s">
        <v>176</v>
      </c>
      <c r="G1904" s="16" t="str">
        <f>_xlfn.XLOOKUP(Sales_Transactions!$F1904,Products!$A$2:$A$151,Products!$B$2:$B$151,"missing product")</f>
        <v>Organic Fresh Fresh Vegetables Pack</v>
      </c>
      <c r="H1904" s="16" t="str">
        <f>_xlfn.XLOOKUP(Sales_Transactions!$F1904,Table9[Product_ID],Table9[Category],"Missing Catogory")</f>
        <v>Vegetables</v>
      </c>
      <c r="I1904" s="16" t="s">
        <v>605</v>
      </c>
      <c r="J1904" s="16" t="str">
        <f>_xlfn.XLOOKUP(Sales_Transactions!$I1904,Store!$A$2:$A$181,Store!$B$2:$B$181,"Missing Store")</f>
        <v>FreshMart Surat Plaza</v>
      </c>
      <c r="K1904" s="16" t="str">
        <f>_xlfn.XLOOKUP(Sales_Transactions!$I1904,Store!$A$2:$A$181,Store!$D$2:$D$181,"East")</f>
        <v>West</v>
      </c>
      <c r="L1904" s="16" t="s">
        <v>629</v>
      </c>
      <c r="M1904" s="16" t="s">
        <v>6211</v>
      </c>
      <c r="N1904" s="16" t="str">
        <f>_xlfn.XLOOKUP(Sales_Transactions!$L1904,Table12[Employee_ID],Table12[Department],"Missing Department")</f>
        <v>Sales</v>
      </c>
      <c r="O1904" s="16">
        <v>6</v>
      </c>
      <c r="P1904" s="17">
        <v>404.27</v>
      </c>
      <c r="Q1904" s="16">
        <v>5</v>
      </c>
      <c r="R1904" s="17">
        <v>121.28</v>
      </c>
      <c r="S1904" s="17">
        <v>2304.34</v>
      </c>
      <c r="T1904" s="17">
        <v>1820.46</v>
      </c>
      <c r="U1904" s="17">
        <v>483.88</v>
      </c>
      <c r="V1904" s="16" t="s">
        <v>80</v>
      </c>
      <c r="W1904" s="16" t="s">
        <v>24</v>
      </c>
      <c r="X1904" s="16" t="s">
        <v>25</v>
      </c>
      <c r="Y1904" s="16" t="s">
        <v>1712</v>
      </c>
      <c r="Z1904" s="16" t="s">
        <v>49</v>
      </c>
    </row>
    <row r="1905" spans="1:26" x14ac:dyDescent="0.3">
      <c r="A1905" s="10" t="s">
        <v>3515</v>
      </c>
      <c r="B1905" s="11">
        <v>46061</v>
      </c>
      <c r="C1905" s="12" t="s">
        <v>342</v>
      </c>
      <c r="D1905" s="12" t="str">
        <f>_xlfn.XLOOKUP(Sales_Transactions!$C1905,Customer!$A$2:$A$701,Customer!$B$2:$B$701,"Missing")</f>
        <v>Elango Nair</v>
      </c>
      <c r="E1905" s="39" t="str">
        <f>_xlfn.XLOOKUP(Table14[[#This Row],[Customer_ID]],Table10[Customer_ID],Table10[Membership],"Missing Membership")</f>
        <v>Gold</v>
      </c>
      <c r="F1905" s="10" t="s">
        <v>425</v>
      </c>
      <c r="G1905" s="12" t="str">
        <f>_xlfn.XLOOKUP(Sales_Transactions!$F1905,Products!$A$2:$A$151,Products!$B$2:$B$151,"missing product")</f>
        <v>Organic Fresh Fresh Vegetables 200g v2</v>
      </c>
      <c r="H1905" s="12" t="str">
        <f>_xlfn.XLOOKUP(Sales_Transactions!$F1905,Table9[Product_ID],Table9[Category],"Missing Catogory")</f>
        <v>Vegetables</v>
      </c>
      <c r="I1905" s="12" t="s">
        <v>503</v>
      </c>
      <c r="J1905" s="12" t="str">
        <f>_xlfn.XLOOKUP(Sales_Transactions!$I1905,Store!$A$2:$A$181,Store!$B$2:$B$181,"Missing Store")</f>
        <v>FreshMart Nagpur Plaza</v>
      </c>
      <c r="K1905" s="12" t="str">
        <f>_xlfn.XLOOKUP(Sales_Transactions!$I1905,Store!$A$2:$A$181,Store!$D$2:$D$181,"East")</f>
        <v>West</v>
      </c>
      <c r="L1905" s="12" t="s">
        <v>1633</v>
      </c>
      <c r="M1905" s="12" t="s">
        <v>4705</v>
      </c>
      <c r="N1905" s="12" t="str">
        <f>_xlfn.XLOOKUP(Sales_Transactions!$L1905,Table12[Employee_ID],Table12[Department],"Missing Department")</f>
        <v>Sales</v>
      </c>
      <c r="O1905" s="12">
        <v>5</v>
      </c>
      <c r="P1905" s="13">
        <v>292.39999999999998</v>
      </c>
      <c r="Q1905" s="12">
        <v>0</v>
      </c>
      <c r="R1905" s="13">
        <v>0</v>
      </c>
      <c r="S1905" s="13">
        <v>1681.3</v>
      </c>
      <c r="T1905" s="13">
        <v>1189.45</v>
      </c>
      <c r="U1905" s="13">
        <v>491.85</v>
      </c>
      <c r="V1905" s="12" t="s">
        <v>80</v>
      </c>
      <c r="W1905" s="12" t="s">
        <v>24</v>
      </c>
      <c r="X1905" s="12" t="s">
        <v>25</v>
      </c>
      <c r="Y1905" s="12" t="s">
        <v>2854</v>
      </c>
      <c r="Z1905" s="12" t="s">
        <v>27</v>
      </c>
    </row>
    <row r="1906" spans="1:26" x14ac:dyDescent="0.3">
      <c r="A1906" s="14" t="s">
        <v>3516</v>
      </c>
      <c r="B1906" s="15">
        <v>45820</v>
      </c>
      <c r="C1906" s="16" t="s">
        <v>3517</v>
      </c>
      <c r="D1906" s="16" t="str">
        <f>_xlfn.XLOOKUP(Sales_Transactions!$C1906,Customer!$A$2:$A$701,Customer!$B$2:$B$701,"Missing")</f>
        <v>Manoj Iyer</v>
      </c>
      <c r="E1906" s="38" t="str">
        <f>_xlfn.XLOOKUP(Table14[[#This Row],[Customer_ID]],Table10[Customer_ID],Table10[Membership],"Missing Membership")</f>
        <v>Bronze</v>
      </c>
      <c r="F1906" s="14" t="s">
        <v>247</v>
      </c>
      <c r="G1906" s="16" t="str">
        <f>_xlfn.XLOOKUP(Sales_Transactions!$F1906,Products!$A$2:$A$151,Products!$B$2:$B$151,"missing product")</f>
        <v>Fortune Coconut Oil 500g</v>
      </c>
      <c r="H1906" s="16" t="str">
        <f>_xlfn.XLOOKUP(Sales_Transactions!$F1906,Table9[Product_ID],Table9[Category],"Missing Catogory")</f>
        <v>Oil</v>
      </c>
      <c r="I1906" s="16" t="s">
        <v>297</v>
      </c>
      <c r="J1906" s="16" t="str">
        <f>_xlfn.XLOOKUP(Sales_Transactions!$I1906,Store!$A$2:$A$181,Store!$B$2:$B$181,"Missing Store")</f>
        <v>FreshMart Kochi Circle</v>
      </c>
      <c r="K1906" s="16" t="str">
        <f>_xlfn.XLOOKUP(Sales_Transactions!$I1906,Store!$A$2:$A$181,Store!$D$2:$D$181,"East")</f>
        <v>South</v>
      </c>
      <c r="L1906" s="16" t="s">
        <v>298</v>
      </c>
      <c r="M1906" s="16" t="s">
        <v>6254</v>
      </c>
      <c r="N1906" s="16" t="str">
        <f>_xlfn.XLOOKUP(Sales_Transactions!$L1906,Table12[Employee_ID],Table12[Department],"Missing Department")</f>
        <v>Sales</v>
      </c>
      <c r="O1906" s="16">
        <v>3</v>
      </c>
      <c r="P1906" s="17">
        <v>317.72000000000003</v>
      </c>
      <c r="Q1906" s="16">
        <v>10</v>
      </c>
      <c r="R1906" s="17">
        <v>95.32</v>
      </c>
      <c r="S1906" s="17">
        <v>857.84</v>
      </c>
      <c r="T1906" s="17">
        <v>814.59</v>
      </c>
      <c r="U1906" s="17">
        <v>43.25</v>
      </c>
      <c r="V1906" s="16" t="s">
        <v>80</v>
      </c>
      <c r="W1906" s="16" t="s">
        <v>24</v>
      </c>
      <c r="X1906" s="16" t="s">
        <v>25</v>
      </c>
      <c r="Y1906" s="16" t="s">
        <v>1395</v>
      </c>
      <c r="Z1906" s="16" t="s">
        <v>49</v>
      </c>
    </row>
    <row r="1907" spans="1:26" x14ac:dyDescent="0.3">
      <c r="A1907" s="10" t="s">
        <v>3518</v>
      </c>
      <c r="B1907" s="11">
        <v>45867</v>
      </c>
      <c r="C1907" s="12" t="s">
        <v>603</v>
      </c>
      <c r="D1907" s="12" t="str">
        <f>_xlfn.XLOOKUP(Sales_Transactions!$C1907,Customer!$A$2:$A$701,Customer!$B$2:$B$701,"Missing")</f>
        <v>Thenmozhi Devi</v>
      </c>
      <c r="E1907" s="39" t="str">
        <f>_xlfn.XLOOKUP(Table14[[#This Row],[Customer_ID]],Table10[Customer_ID],Table10[Membership],"Missing Membership")</f>
        <v>Gold</v>
      </c>
      <c r="F1907" s="10" t="s">
        <v>203</v>
      </c>
      <c r="G1907" s="12" t="str">
        <f>_xlfn.XLOOKUP(Sales_Transactions!$F1907,Products!$A$2:$A$151,Products!$B$2:$B$151,"missing product")</f>
        <v>Local Farm Fresh Vegetables 1L</v>
      </c>
      <c r="H1907" s="12" t="str">
        <f>_xlfn.XLOOKUP(Sales_Transactions!$F1907,Table9[Product_ID],Table9[Category],"Missing Catogory")</f>
        <v>Vegetables</v>
      </c>
      <c r="I1907" s="12" t="s">
        <v>38</v>
      </c>
      <c r="J1907" s="12" t="str">
        <f>_xlfn.XLOOKUP(Sales_Transactions!$I1907,Store!$A$2:$A$181,Store!$B$2:$B$181,"Missing Store")</f>
        <v>FreshMart Kochi Plaza</v>
      </c>
      <c r="K1907" s="12" t="str">
        <f>_xlfn.XLOOKUP(Sales_Transactions!$I1907,Store!$A$2:$A$181,Store!$D$2:$D$181,"East")</f>
        <v>South</v>
      </c>
      <c r="L1907" s="12" t="s">
        <v>3272</v>
      </c>
      <c r="M1907" s="12" t="s">
        <v>6146</v>
      </c>
      <c r="N1907" s="12" t="str">
        <f>_xlfn.XLOOKUP(Sales_Transactions!$L1907,Table12[Employee_ID],Table12[Department],"Missing Department")</f>
        <v>Billing</v>
      </c>
      <c r="O1907" s="12">
        <v>8</v>
      </c>
      <c r="P1907" s="13">
        <v>226.78</v>
      </c>
      <c r="Q1907" s="12">
        <v>0</v>
      </c>
      <c r="R1907" s="13">
        <v>0</v>
      </c>
      <c r="S1907" s="13">
        <v>1814.24</v>
      </c>
      <c r="T1907" s="13">
        <v>1361.6</v>
      </c>
      <c r="U1907" s="13">
        <v>452.64</v>
      </c>
      <c r="V1907" s="12" t="s">
        <v>80</v>
      </c>
      <c r="W1907" s="12" t="s">
        <v>24</v>
      </c>
      <c r="X1907" s="12" t="s">
        <v>25</v>
      </c>
      <c r="Y1907" s="12" t="s">
        <v>474</v>
      </c>
      <c r="Z1907" s="12" t="s">
        <v>49</v>
      </c>
    </row>
    <row r="1908" spans="1:26" x14ac:dyDescent="0.3">
      <c r="A1908" s="14" t="s">
        <v>3522</v>
      </c>
      <c r="B1908" s="15">
        <v>46109</v>
      </c>
      <c r="C1908" s="16" t="s">
        <v>3384</v>
      </c>
      <c r="D1908" s="16" t="str">
        <f>_xlfn.XLOOKUP(Sales_Transactions!$C1908,Customer!$A$2:$A$701,Customer!$B$2:$B$701,"Missing")</f>
        <v>Hari Kumar</v>
      </c>
      <c r="E1908" s="38" t="str">
        <f>_xlfn.XLOOKUP(Table14[[#This Row],[Customer_ID]],Table10[Customer_ID],Table10[Membership],"Missing Membership")</f>
        <v>Silver</v>
      </c>
      <c r="F1908" s="14" t="s">
        <v>349</v>
      </c>
      <c r="G1908" s="16" t="str">
        <f>_xlfn.XLOOKUP(Sales_Transactions!$F1908,Products!$A$2:$A$151,Products!$B$2:$B$151,"missing product")</f>
        <v>Himalaya Skin Care Combo</v>
      </c>
      <c r="H1908" s="16" t="str">
        <f>_xlfn.XLOOKUP(Sales_Transactions!$F1908,Table9[Product_ID],Table9[Category],"Missing Catogory")</f>
        <v>Personal Care</v>
      </c>
      <c r="I1908" s="16" t="s">
        <v>1251</v>
      </c>
      <c r="J1908" s="16" t="str">
        <f>_xlfn.XLOOKUP(Sales_Transactions!$I1908,Store!$A$2:$A$181,Store!$B$2:$B$181,"Missing Store")</f>
        <v>FreshMart Nagpur Towers</v>
      </c>
      <c r="K1908" s="16" t="str">
        <f>_xlfn.XLOOKUP(Sales_Transactions!$I1908,Store!$A$2:$A$181,Store!$D$2:$D$181,"East")</f>
        <v>South</v>
      </c>
      <c r="L1908" s="16" t="s">
        <v>2552</v>
      </c>
      <c r="M1908" s="16" t="s">
        <v>6373</v>
      </c>
      <c r="N1908" s="16" t="str">
        <f>_xlfn.XLOOKUP(Sales_Transactions!$L1908,Table12[Employee_ID],Table12[Department],"Missing Department")</f>
        <v>Sales</v>
      </c>
      <c r="O1908" s="16">
        <v>3</v>
      </c>
      <c r="P1908" s="17">
        <v>446.17</v>
      </c>
      <c r="Q1908" s="16">
        <v>0</v>
      </c>
      <c r="R1908" s="17">
        <v>0</v>
      </c>
      <c r="S1908" s="17">
        <v>1539.29</v>
      </c>
      <c r="T1908" s="17">
        <v>976.83</v>
      </c>
      <c r="U1908" s="17">
        <v>562.46</v>
      </c>
      <c r="V1908" s="16" t="s">
        <v>80</v>
      </c>
      <c r="W1908" s="16" t="s">
        <v>24</v>
      </c>
      <c r="X1908" s="16" t="s">
        <v>55</v>
      </c>
      <c r="Y1908" s="16" t="s">
        <v>1737</v>
      </c>
      <c r="Z1908" s="16" t="s">
        <v>27</v>
      </c>
    </row>
    <row r="1909" spans="1:26" x14ac:dyDescent="0.3">
      <c r="A1909" s="10" t="s">
        <v>3523</v>
      </c>
      <c r="B1909" s="11">
        <v>45847</v>
      </c>
      <c r="C1909" s="12" t="s">
        <v>2291</v>
      </c>
      <c r="D1909" s="12" t="str">
        <f>_xlfn.XLOOKUP(Sales_Transactions!$C1909,Customer!$A$2:$A$701,Customer!$B$2:$B$701,"Missing")</f>
        <v>Kavya Reddy</v>
      </c>
      <c r="E1909" s="39" t="str">
        <f>_xlfn.XLOOKUP(Table14[[#This Row],[Customer_ID]],Table10[Customer_ID],Table10[Membership],"Missing Membership")</f>
        <v>Silver</v>
      </c>
      <c r="F1909" s="10" t="s">
        <v>1268</v>
      </c>
      <c r="G1909" s="12" t="str">
        <f>_xlfn.XLOOKUP(Sales_Transactions!$F1909,Products!$A$2:$A$151,Products!$B$2:$B$151,"missing product")</f>
        <v>Aachi Ponni Rice 1kg v2</v>
      </c>
      <c r="H1909" s="12" t="str">
        <f>_xlfn.XLOOKUP(Sales_Transactions!$F1909,Table9[Product_ID],Table9[Category],"Missing Catogory")</f>
        <v>Rice</v>
      </c>
      <c r="I1909" s="12" t="s">
        <v>1680</v>
      </c>
      <c r="J1909" s="12" t="str">
        <f>_xlfn.XLOOKUP(Sales_Transactions!$I1909,Store!$A$2:$A$181,Store!$B$2:$B$181,"Missing Store")</f>
        <v>FreshMart Hyderabad Market</v>
      </c>
      <c r="K1909" s="12" t="str">
        <f>_xlfn.XLOOKUP(Sales_Transactions!$I1909,Store!$A$2:$A$181,Store!$D$2:$D$181,"East")</f>
        <v>South</v>
      </c>
      <c r="L1909" s="12" t="s">
        <v>1584</v>
      </c>
      <c r="M1909" s="12" t="s">
        <v>6223</v>
      </c>
      <c r="N1909" s="12" t="str">
        <f>_xlfn.XLOOKUP(Sales_Transactions!$L1909,Table12[Employee_ID],Table12[Department],"Missing Department")</f>
        <v>Sales</v>
      </c>
      <c r="O1909" s="12">
        <v>1</v>
      </c>
      <c r="P1909" s="13">
        <v>236.56</v>
      </c>
      <c r="Q1909" s="12">
        <v>20</v>
      </c>
      <c r="R1909" s="13">
        <v>47.31</v>
      </c>
      <c r="S1909" s="13">
        <v>189.25</v>
      </c>
      <c r="T1909" s="13">
        <v>211.73</v>
      </c>
      <c r="U1909" s="13">
        <v>-22.48</v>
      </c>
      <c r="V1909" s="12" t="s">
        <v>80</v>
      </c>
      <c r="W1909" s="12" t="s">
        <v>24</v>
      </c>
      <c r="X1909" s="12" t="s">
        <v>25</v>
      </c>
      <c r="Y1909" s="12" t="s">
        <v>179</v>
      </c>
      <c r="Z1909" s="12" t="s">
        <v>49</v>
      </c>
    </row>
    <row r="1910" spans="1:26" x14ac:dyDescent="0.3">
      <c r="A1910" s="14" t="s">
        <v>3526</v>
      </c>
      <c r="B1910" s="15">
        <v>46008</v>
      </c>
      <c r="C1910" s="16" t="s">
        <v>2134</v>
      </c>
      <c r="D1910" s="16" t="str">
        <f>_xlfn.XLOOKUP(Sales_Transactions!$C1910,Customer!$A$2:$A$701,Customer!$B$2:$B$701,"Missing")</f>
        <v>Kavya Sharma</v>
      </c>
      <c r="E1910" s="38" t="str">
        <f>_xlfn.XLOOKUP(Table14[[#This Row],[Customer_ID]],Table10[Customer_ID],Table10[Membership],"Missing Membership")</f>
        <v>Gold</v>
      </c>
      <c r="F1910" s="14" t="s">
        <v>801</v>
      </c>
      <c r="G1910" s="16" t="str">
        <f>_xlfn.XLOOKUP(Sales_Transactions!$F1910,Products!$A$2:$A$151,Products!$B$2:$B$151,"missing product")</f>
        <v>Organic Fresh Fresh Vegetables 2kg</v>
      </c>
      <c r="H1910" s="16" t="str">
        <f>_xlfn.XLOOKUP(Sales_Transactions!$F1910,Table9[Product_ID],Table9[Category],"Missing Catogory")</f>
        <v>Vegetables</v>
      </c>
      <c r="I1910" s="16" t="s">
        <v>327</v>
      </c>
      <c r="J1910" s="16" t="str">
        <f>_xlfn.XLOOKUP(Sales_Transactions!$I1910,Store!$A$2:$A$181,Store!$B$2:$B$181,"Missing Store")</f>
        <v>FreshMart Chennai Gardens</v>
      </c>
      <c r="K1910" s="16" t="str">
        <f>_xlfn.XLOOKUP(Sales_Transactions!$I1910,Store!$A$2:$A$181,Store!$D$2:$D$181,"East")</f>
        <v>South</v>
      </c>
      <c r="L1910" s="16" t="s">
        <v>328</v>
      </c>
      <c r="M1910" s="16" t="s">
        <v>6225</v>
      </c>
      <c r="N1910" s="16" t="str">
        <f>_xlfn.XLOOKUP(Sales_Transactions!$L1910,Table12[Employee_ID],Table12[Department],"Missing Department")</f>
        <v>Cashier</v>
      </c>
      <c r="O1910" s="16">
        <v>8</v>
      </c>
      <c r="P1910" s="17">
        <v>327.9</v>
      </c>
      <c r="Q1910" s="16">
        <v>10</v>
      </c>
      <c r="R1910" s="17">
        <v>262.32</v>
      </c>
      <c r="S1910" s="17">
        <v>2360.88</v>
      </c>
      <c r="T1910" s="17">
        <v>2005.52</v>
      </c>
      <c r="U1910" s="17">
        <v>355.36</v>
      </c>
      <c r="V1910" s="16" t="s">
        <v>80</v>
      </c>
      <c r="W1910" s="16" t="s">
        <v>24</v>
      </c>
      <c r="X1910" s="16" t="s">
        <v>25</v>
      </c>
      <c r="Y1910" s="16" t="s">
        <v>1404</v>
      </c>
      <c r="Z1910" s="16" t="s">
        <v>49</v>
      </c>
    </row>
    <row r="1911" spans="1:26" x14ac:dyDescent="0.3">
      <c r="A1911" s="10" t="s">
        <v>3531</v>
      </c>
      <c r="B1911" s="11">
        <v>45748</v>
      </c>
      <c r="C1911" s="12" t="s">
        <v>440</v>
      </c>
      <c r="D1911" s="12" t="str">
        <f>_xlfn.XLOOKUP(Sales_Transactions!$C1911,Customer!$A$2:$A$701,Customer!$B$2:$B$701,"Missing")</f>
        <v>Usha Gounder</v>
      </c>
      <c r="E1911" s="39" t="str">
        <f>_xlfn.XLOOKUP(Table14[[#This Row],[Customer_ID]],Table10[Customer_ID],Table10[Membership],"Missing Membership")</f>
        <v>Bronze</v>
      </c>
      <c r="F1911" s="10" t="s">
        <v>164</v>
      </c>
      <c r="G1911" s="12" t="str">
        <f>_xlfn.XLOOKUP(Sales_Transactions!$F1911,Products!$A$2:$A$151,Products!$B$2:$B$151,"missing product")</f>
        <v>Local Farm Fresh Vegetables Combo</v>
      </c>
      <c r="H1911" s="12" t="str">
        <f>_xlfn.XLOOKUP(Sales_Transactions!$F1911,Table9[Product_ID],Table9[Category],"Missing Catogory")</f>
        <v>Vegetables</v>
      </c>
      <c r="I1911" s="12" t="s">
        <v>1109</v>
      </c>
      <c r="J1911" s="12" t="str">
        <f>_xlfn.XLOOKUP(Sales_Transactions!$I1911,Store!$A$2:$A$181,Store!$B$2:$B$181,"Missing Store")</f>
        <v>FreshMart Tiruppur Colony</v>
      </c>
      <c r="K1911" s="12" t="str">
        <f>_xlfn.XLOOKUP(Sales_Transactions!$I1911,Store!$A$2:$A$181,Store!$D$2:$D$181,"East")</f>
        <v>South</v>
      </c>
      <c r="L1911" s="12" t="s">
        <v>2023</v>
      </c>
      <c r="M1911" s="12" t="s">
        <v>6395</v>
      </c>
      <c r="N1911" s="12" t="str">
        <f>_xlfn.XLOOKUP(Sales_Transactions!$L1911,Table12[Employee_ID],Table12[Department],"Missing Department")</f>
        <v>Cashier</v>
      </c>
      <c r="O1911" s="12">
        <v>2</v>
      </c>
      <c r="P1911" s="13">
        <v>191.13</v>
      </c>
      <c r="Q1911" s="12">
        <v>15</v>
      </c>
      <c r="R1911" s="13">
        <v>57.34</v>
      </c>
      <c r="S1911" s="13">
        <v>324.92</v>
      </c>
      <c r="T1911" s="13">
        <v>306.83999999999997</v>
      </c>
      <c r="U1911" s="13">
        <v>18.079999999999998</v>
      </c>
      <c r="V1911" s="12" t="s">
        <v>80</v>
      </c>
      <c r="W1911" s="12" t="s">
        <v>24</v>
      </c>
      <c r="X1911" s="12" t="s">
        <v>25</v>
      </c>
      <c r="Y1911" s="12" t="s">
        <v>3532</v>
      </c>
      <c r="Z1911" s="12" t="s">
        <v>49</v>
      </c>
    </row>
    <row r="1912" spans="1:26" x14ac:dyDescent="0.3">
      <c r="A1912" s="14" t="s">
        <v>3536</v>
      </c>
      <c r="B1912" s="15">
        <v>45983</v>
      </c>
      <c r="C1912" s="16" t="s">
        <v>1051</v>
      </c>
      <c r="D1912" s="16" t="str">
        <f>_xlfn.XLOOKUP(Sales_Transactions!$C1912,Customer!$A$2:$A$701,Customer!$B$2:$B$701,"Missing")</f>
        <v>Harini Sharma</v>
      </c>
      <c r="E1912" s="38" t="str">
        <f>_xlfn.XLOOKUP(Table14[[#This Row],[Customer_ID]],Table10[Customer_ID],Table10[Membership],"Missing Membership")</f>
        <v>Bronze</v>
      </c>
      <c r="F1912" s="14" t="s">
        <v>226</v>
      </c>
      <c r="G1912" s="16" t="str">
        <f>_xlfn.XLOOKUP(Sales_Transactions!$F1912,Products!$A$2:$A$151,Products!$B$2:$B$151,"missing product")</f>
        <v>Colgate Shampoo Combo</v>
      </c>
      <c r="H1912" s="16" t="str">
        <f>_xlfn.XLOOKUP(Sales_Transactions!$F1912,Table9[Product_ID],Table9[Category],"Missing Catogory")</f>
        <v>Personal Care</v>
      </c>
      <c r="I1912" s="16" t="s">
        <v>2474</v>
      </c>
      <c r="J1912" s="16" t="str">
        <f>_xlfn.XLOOKUP(Sales_Transactions!$I1912,Store!$A$2:$A$181,Store!$B$2:$B$181,"Missing Store")</f>
        <v>FreshMart Ahmedabad Square</v>
      </c>
      <c r="K1912" s="16" t="str">
        <f>_xlfn.XLOOKUP(Sales_Transactions!$I1912,Store!$A$2:$A$181,Store!$D$2:$D$181,"East")</f>
        <v>West</v>
      </c>
      <c r="L1912" s="16" t="s">
        <v>3537</v>
      </c>
      <c r="M1912" s="16" t="s">
        <v>6159</v>
      </c>
      <c r="N1912" s="16" t="str">
        <f>_xlfn.XLOOKUP(Sales_Transactions!$L1912,Table12[Employee_ID],Table12[Department],"Missing Department")</f>
        <v>Store Manager</v>
      </c>
      <c r="O1912" s="16">
        <v>3</v>
      </c>
      <c r="P1912" s="17">
        <v>318.62</v>
      </c>
      <c r="Q1912" s="16">
        <v>20</v>
      </c>
      <c r="R1912" s="17">
        <v>191.17</v>
      </c>
      <c r="S1912" s="17">
        <v>879.39</v>
      </c>
      <c r="T1912" s="17">
        <v>665.16</v>
      </c>
      <c r="U1912" s="17">
        <v>214.23</v>
      </c>
      <c r="V1912" s="16" t="s">
        <v>80</v>
      </c>
      <c r="W1912" s="16" t="s">
        <v>24</v>
      </c>
      <c r="X1912" s="16" t="s">
        <v>25</v>
      </c>
      <c r="Y1912" s="16" t="s">
        <v>1176</v>
      </c>
      <c r="Z1912" s="16" t="s">
        <v>27</v>
      </c>
    </row>
    <row r="1913" spans="1:26" x14ac:dyDescent="0.3">
      <c r="A1913" s="10" t="s">
        <v>3545</v>
      </c>
      <c r="B1913" s="11">
        <v>46104</v>
      </c>
      <c r="C1913" s="12" t="s">
        <v>3546</v>
      </c>
      <c r="D1913" s="12" t="str">
        <f>_xlfn.XLOOKUP(Sales_Transactions!$C1913,Customer!$A$2:$A$701,Customer!$B$2:$B$701,"Missing")</f>
        <v>Aishwarya Iyer</v>
      </c>
      <c r="E1913" s="39" t="str">
        <f>_xlfn.XLOOKUP(Table14[[#This Row],[Customer_ID]],Table10[Customer_ID],Table10[Membership],"Missing Membership")</f>
        <v>Bronze</v>
      </c>
      <c r="F1913" s="10" t="s">
        <v>793</v>
      </c>
      <c r="G1913" s="12" t="str">
        <f>_xlfn.XLOOKUP(Sales_Transactions!$F1913,Products!$A$2:$A$151,Products!$B$2:$B$151,"missing product")</f>
        <v>Vim Toilet Cleaner 200g</v>
      </c>
      <c r="H1913" s="12" t="str">
        <f>_xlfn.XLOOKUP(Sales_Transactions!$F1913,Table9[Product_ID],Table9[Category],"Missing Catogory")</f>
        <v>Cleaning</v>
      </c>
      <c r="I1913" s="12" t="s">
        <v>31</v>
      </c>
      <c r="J1913" s="12" t="str">
        <f>_xlfn.XLOOKUP(Sales_Transactions!$I1913,Store!$A$2:$A$181,Store!$B$2:$B$181,"Missing Store")</f>
        <v>FreshMart Salem Bypass</v>
      </c>
      <c r="K1913" s="12" t="str">
        <f>_xlfn.XLOOKUP(Sales_Transactions!$I1913,Store!$A$2:$A$181,Store!$D$2:$D$181,"East")</f>
        <v>South</v>
      </c>
      <c r="L1913" s="12" t="s">
        <v>32</v>
      </c>
      <c r="M1913" s="12" t="s">
        <v>6219</v>
      </c>
      <c r="N1913" s="12" t="str">
        <f>_xlfn.XLOOKUP(Sales_Transactions!$L1913,Table12[Employee_ID],Table12[Department],"Missing Department")</f>
        <v>Store Manager</v>
      </c>
      <c r="O1913" s="12">
        <v>3</v>
      </c>
      <c r="P1913" s="13">
        <v>171.25</v>
      </c>
      <c r="Q1913" s="12">
        <v>0</v>
      </c>
      <c r="R1913" s="13">
        <v>0</v>
      </c>
      <c r="S1913" s="13">
        <v>513.75</v>
      </c>
      <c r="T1913" s="13">
        <v>372.99</v>
      </c>
      <c r="U1913" s="13">
        <v>140.76</v>
      </c>
      <c r="V1913" s="12" t="s">
        <v>80</v>
      </c>
      <c r="W1913" s="12" t="s">
        <v>24</v>
      </c>
      <c r="X1913" s="12" t="s">
        <v>25</v>
      </c>
      <c r="Y1913" s="12" t="s">
        <v>2999</v>
      </c>
      <c r="Z1913" s="12" t="s">
        <v>49</v>
      </c>
    </row>
    <row r="1914" spans="1:26" x14ac:dyDescent="0.3">
      <c r="A1914" s="14" t="s">
        <v>3568</v>
      </c>
      <c r="B1914" s="15">
        <v>46012</v>
      </c>
      <c r="C1914" s="16" t="s">
        <v>3569</v>
      </c>
      <c r="D1914" s="16" t="str">
        <f>_xlfn.XLOOKUP(Sales_Transactions!$C1914,Customer!$A$2:$A$701,Customer!$B$2:$B$701,"Missing")</f>
        <v>Arun Menon</v>
      </c>
      <c r="E1914" s="38" t="str">
        <f>_xlfn.XLOOKUP(Table14[[#This Row],[Customer_ID]],Table10[Customer_ID],Table10[Membership],"Missing Membership")</f>
        <v>Bronze</v>
      </c>
      <c r="F1914" s="14" t="s">
        <v>280</v>
      </c>
      <c r="G1914" s="16" t="str">
        <f>_xlfn.XLOOKUP(Sales_Transactions!$F1914,Products!$A$2:$A$151,Products!$B$2:$B$151,"missing product")</f>
        <v>Nescafe Coffee 500g</v>
      </c>
      <c r="H1914" s="16" t="str">
        <f>_xlfn.XLOOKUP(Sales_Transactions!$F1914,Table9[Product_ID],Table9[Category],"Missing Catogory")</f>
        <v>Beverages</v>
      </c>
      <c r="I1914" s="16" t="s">
        <v>270</v>
      </c>
      <c r="J1914" s="16" t="str">
        <f>_xlfn.XLOOKUP(Sales_Transactions!$I1914,Store!$A$2:$A$181,Store!$B$2:$B$181,"Missing Store")</f>
        <v>FreshMart Ahmedabad Hub</v>
      </c>
      <c r="K1914" s="16" t="str">
        <f>_xlfn.XLOOKUP(Sales_Transactions!$I1914,Store!$A$2:$A$181,Store!$D$2:$D$181,"East")</f>
        <v>West</v>
      </c>
      <c r="L1914" s="16" t="s">
        <v>3114</v>
      </c>
      <c r="M1914" s="16" t="s">
        <v>6240</v>
      </c>
      <c r="N1914" s="16" t="str">
        <f>_xlfn.XLOOKUP(Sales_Transactions!$L1914,Table12[Employee_ID],Table12[Department],"Missing Department")</f>
        <v>Cashier</v>
      </c>
      <c r="O1914" s="16">
        <v>3</v>
      </c>
      <c r="P1914" s="17">
        <v>124.84</v>
      </c>
      <c r="Q1914" s="16">
        <v>0</v>
      </c>
      <c r="R1914" s="17">
        <v>0</v>
      </c>
      <c r="S1914" s="17">
        <v>430.7</v>
      </c>
      <c r="T1914" s="17">
        <v>292.05</v>
      </c>
      <c r="U1914" s="17">
        <v>138.65</v>
      </c>
      <c r="V1914" s="16" t="s">
        <v>80</v>
      </c>
      <c r="W1914" s="16" t="s">
        <v>24</v>
      </c>
      <c r="X1914" s="16" t="s">
        <v>25</v>
      </c>
      <c r="Y1914" s="16" t="s">
        <v>2417</v>
      </c>
      <c r="Z1914" s="16" t="s">
        <v>27</v>
      </c>
    </row>
    <row r="1915" spans="1:26" x14ac:dyDescent="0.3">
      <c r="A1915" s="10" t="s">
        <v>3570</v>
      </c>
      <c r="B1915" s="11">
        <v>45931</v>
      </c>
      <c r="C1915" s="12" t="s">
        <v>319</v>
      </c>
      <c r="D1915" s="12" t="str">
        <f>_xlfn.XLOOKUP(Sales_Transactions!$C1915,Customer!$A$2:$A$701,Customer!$B$2:$B$701,"Missing")</f>
        <v>Chitra Mudaliar</v>
      </c>
      <c r="E1915" s="39" t="str">
        <f>_xlfn.XLOOKUP(Table14[[#This Row],[Customer_ID]],Table10[Customer_ID],Table10[Membership],"Missing Membership")</f>
        <v>Gold</v>
      </c>
      <c r="F1915" s="10" t="s">
        <v>59</v>
      </c>
      <c r="G1915" s="12" t="str">
        <f>_xlfn.XLOOKUP(Sales_Transactions!$F1915,Products!$A$2:$A$151,Products!$B$2:$B$151,"missing product")</f>
        <v>Nescafe Coffee Pack</v>
      </c>
      <c r="H1915" s="12" t="str">
        <f>_xlfn.XLOOKUP(Sales_Transactions!$F1915,Table9[Product_ID],Table9[Category],"Missing Catogory")</f>
        <v>Beverages</v>
      </c>
      <c r="I1915" s="12" t="s">
        <v>171</v>
      </c>
      <c r="J1915" s="12" t="str">
        <f>_xlfn.XLOOKUP(Sales_Transactions!$I1915,Store!$A$2:$A$181,Store!$B$2:$B$181,"Missing Store")</f>
        <v>FreshMart Madurai Crossing</v>
      </c>
      <c r="K1915" s="12" t="str">
        <f>_xlfn.XLOOKUP(Sales_Transactions!$I1915,Store!$A$2:$A$181,Store!$D$2:$D$181,"East")</f>
        <v>South</v>
      </c>
      <c r="L1915" s="12" t="s">
        <v>2458</v>
      </c>
      <c r="M1915" s="12" t="s">
        <v>5409</v>
      </c>
      <c r="N1915" s="12" t="str">
        <f>_xlfn.XLOOKUP(Sales_Transactions!$L1915,Table12[Employee_ID],Table12[Department],"Missing Department")</f>
        <v>Inventory</v>
      </c>
      <c r="O1915" s="12">
        <v>6</v>
      </c>
      <c r="P1915" s="13">
        <v>373.25</v>
      </c>
      <c r="Q1915" s="12">
        <v>10</v>
      </c>
      <c r="R1915" s="13">
        <v>223.95</v>
      </c>
      <c r="S1915" s="13">
        <v>2015.55</v>
      </c>
      <c r="T1915" s="13">
        <v>1630.68</v>
      </c>
      <c r="U1915" s="13">
        <v>384.87</v>
      </c>
      <c r="V1915" s="12" t="s">
        <v>80</v>
      </c>
      <c r="W1915" s="12" t="s">
        <v>24</v>
      </c>
      <c r="X1915" s="12" t="s">
        <v>25</v>
      </c>
      <c r="Y1915" s="12" t="s">
        <v>334</v>
      </c>
      <c r="Z1915" s="12" t="s">
        <v>49</v>
      </c>
    </row>
    <row r="1916" spans="1:26" x14ac:dyDescent="0.3">
      <c r="A1916" s="14" t="s">
        <v>3571</v>
      </c>
      <c r="B1916" s="15">
        <v>45781</v>
      </c>
      <c r="C1916" s="16" t="s">
        <v>1048</v>
      </c>
      <c r="D1916" s="16" t="str">
        <f>_xlfn.XLOOKUP(Sales_Transactions!$C1916,Customer!$A$2:$A$701,Customer!$B$2:$B$701,"Missing")</f>
        <v>Jagan Rao</v>
      </c>
      <c r="E1916" s="38" t="str">
        <f>_xlfn.XLOOKUP(Table14[[#This Row],[Customer_ID]],Table10[Customer_ID],Table10[Membership],"Missing Membership")</f>
        <v>Bronze</v>
      </c>
      <c r="F1916" s="14" t="s">
        <v>744</v>
      </c>
      <c r="G1916" s="16" t="str">
        <f>_xlfn.XLOOKUP(Sales_Transactions!$F1916,Products!$A$2:$A$151,Products!$B$2:$B$151,"missing product")</f>
        <v>Britannia Rusk 1L</v>
      </c>
      <c r="H1916" s="16" t="str">
        <f>_xlfn.XLOOKUP(Sales_Transactions!$F1916,Table9[Product_ID],Table9[Category],"Missing Catogory")</f>
        <v>Bakery</v>
      </c>
      <c r="I1916" s="16" t="s">
        <v>238</v>
      </c>
      <c r="J1916" s="16" t="str">
        <f>_xlfn.XLOOKUP(Sales_Transactions!$I1916,Store!$A$2:$A$181,Store!$B$2:$B$181,"Missing Store")</f>
        <v>FreshMart Kochi Main Road</v>
      </c>
      <c r="K1916" s="16" t="str">
        <f>_xlfn.XLOOKUP(Sales_Transactions!$I1916,Store!$A$2:$A$181,Store!$D$2:$D$181,"East")</f>
        <v>South</v>
      </c>
      <c r="L1916" s="16" t="s">
        <v>1946</v>
      </c>
      <c r="M1916" s="16" t="s">
        <v>5210</v>
      </c>
      <c r="N1916" s="16" t="str">
        <f>_xlfn.XLOOKUP(Sales_Transactions!$L1916,Table12[Employee_ID],Table12[Department],"Missing Department")</f>
        <v>Sales</v>
      </c>
      <c r="O1916" s="16">
        <v>1</v>
      </c>
      <c r="P1916" s="17">
        <v>168.36</v>
      </c>
      <c r="Q1916" s="16">
        <v>0</v>
      </c>
      <c r="R1916" s="17">
        <v>0</v>
      </c>
      <c r="S1916" s="17">
        <v>193.61</v>
      </c>
      <c r="T1916" s="17">
        <v>102.23</v>
      </c>
      <c r="U1916" s="17">
        <v>91.38</v>
      </c>
      <c r="V1916" s="16" t="s">
        <v>80</v>
      </c>
      <c r="W1916" s="16" t="s">
        <v>24</v>
      </c>
      <c r="X1916" s="16" t="s">
        <v>25</v>
      </c>
      <c r="Y1916" s="16" t="s">
        <v>2840</v>
      </c>
      <c r="Z1916" s="16" t="s">
        <v>27</v>
      </c>
    </row>
    <row r="1917" spans="1:26" x14ac:dyDescent="0.3">
      <c r="A1917" s="10" t="s">
        <v>3581</v>
      </c>
      <c r="B1917" s="11">
        <v>45949</v>
      </c>
      <c r="C1917" s="12" t="s">
        <v>152</v>
      </c>
      <c r="D1917" s="12" t="str">
        <f>_xlfn.XLOOKUP(Sales_Transactions!$C1917,Customer!$A$2:$A$701,Customer!$B$2:$B$701,"Missing")</f>
        <v>Balamurugan Menon</v>
      </c>
      <c r="E1917" s="39" t="str">
        <f>_xlfn.XLOOKUP(Table14[[#This Row],[Customer_ID]],Table10[Customer_ID],Table10[Membership],"Missing Membership")</f>
        <v>Gold</v>
      </c>
      <c r="F1917" s="10" t="s">
        <v>538</v>
      </c>
      <c r="G1917" s="12" t="str">
        <f>_xlfn.XLOOKUP(Sales_Transactions!$F1917,Products!$A$2:$A$151,Products!$B$2:$B$151,"missing product")</f>
        <v>Aachi Ponni Rice 2kg</v>
      </c>
      <c r="H1917" s="12" t="str">
        <f>_xlfn.XLOOKUP(Sales_Transactions!$F1917,Table9[Product_ID],Table9[Category],"Missing Catogory")</f>
        <v>Rice</v>
      </c>
      <c r="I1917" s="12" t="s">
        <v>254</v>
      </c>
      <c r="J1917" s="12" t="str">
        <f>_xlfn.XLOOKUP(Sales_Transactions!$I1917,Store!$A$2:$A$181,Store!$B$2:$B$181,"Missing Store")</f>
        <v>FreshMart Mysuru Crossing</v>
      </c>
      <c r="K1917" s="12" t="str">
        <f>_xlfn.XLOOKUP(Sales_Transactions!$I1917,Store!$A$2:$A$181,Store!$D$2:$D$181,"East")</f>
        <v>South</v>
      </c>
      <c r="L1917" s="12" t="s">
        <v>255</v>
      </c>
      <c r="M1917" s="12" t="s">
        <v>6328</v>
      </c>
      <c r="N1917" s="12" t="str">
        <f>_xlfn.XLOOKUP(Sales_Transactions!$L1917,Table12[Employee_ID],Table12[Department],"Missing Department")</f>
        <v>HR</v>
      </c>
      <c r="O1917" s="12">
        <v>4</v>
      </c>
      <c r="P1917" s="13">
        <v>281.60000000000002</v>
      </c>
      <c r="Q1917" s="12">
        <v>20</v>
      </c>
      <c r="R1917" s="13">
        <v>225.28</v>
      </c>
      <c r="S1917" s="13">
        <v>1036.29</v>
      </c>
      <c r="T1917" s="13">
        <v>842.08</v>
      </c>
      <c r="U1917" s="13">
        <v>194.21</v>
      </c>
      <c r="V1917" s="12" t="s">
        <v>80</v>
      </c>
      <c r="W1917" s="12" t="s">
        <v>24</v>
      </c>
      <c r="X1917" s="12" t="s">
        <v>25</v>
      </c>
      <c r="Y1917" s="12" t="s">
        <v>1132</v>
      </c>
      <c r="Z1917" s="12" t="s">
        <v>27</v>
      </c>
    </row>
    <row r="1918" spans="1:26" x14ac:dyDescent="0.3">
      <c r="A1918" s="14" t="s">
        <v>3594</v>
      </c>
      <c r="B1918" s="15">
        <v>45760</v>
      </c>
      <c r="C1918" s="16" t="s">
        <v>2350</v>
      </c>
      <c r="D1918" s="16" t="str">
        <f>_xlfn.XLOOKUP(Sales_Transactions!$C1918,Customer!$A$2:$A$701,Customer!$B$2:$B$701,"Missing")</f>
        <v>Tara Nair</v>
      </c>
      <c r="E1918" s="38" t="str">
        <f>_xlfn.XLOOKUP(Table14[[#This Row],[Customer_ID]],Table10[Customer_ID],Table10[Membership],"Missing Membership")</f>
        <v>Bronze</v>
      </c>
      <c r="F1918" s="14" t="s">
        <v>1656</v>
      </c>
      <c r="G1918" s="16" t="str">
        <f>_xlfn.XLOOKUP(Sales_Transactions!$F1918,Products!$A$2:$A$151,Products!$B$2:$B$151,"missing product")</f>
        <v>Surf Excel Batteries 2kg</v>
      </c>
      <c r="H1918" s="16" t="str">
        <f>_xlfn.XLOOKUP(Sales_Transactions!$F1918,Table9[Product_ID],Table9[Category],"Missing Catogory")</f>
        <v>Household</v>
      </c>
      <c r="I1918" s="16" t="s">
        <v>243</v>
      </c>
      <c r="J1918" s="16" t="str">
        <f>_xlfn.XLOOKUP(Sales_Transactions!$I1918,Store!$A$2:$A$181,Store!$B$2:$B$181,"Missing Store")</f>
        <v>FreshMart Tiruppur Complex</v>
      </c>
      <c r="K1918" s="16" t="str">
        <f>_xlfn.XLOOKUP(Sales_Transactions!$I1918,Store!$A$2:$A$181,Store!$D$2:$D$181,"East")</f>
        <v>South</v>
      </c>
      <c r="L1918" s="16" t="s">
        <v>1164</v>
      </c>
      <c r="M1918" s="16" t="s">
        <v>4687</v>
      </c>
      <c r="N1918" s="16" t="str">
        <f>_xlfn.XLOOKUP(Sales_Transactions!$L1918,Table12[Employee_ID],Table12[Department],"Missing Department")</f>
        <v>Sales</v>
      </c>
      <c r="O1918" s="16">
        <v>3</v>
      </c>
      <c r="P1918" s="17">
        <v>233.47</v>
      </c>
      <c r="Q1918" s="16">
        <v>0</v>
      </c>
      <c r="R1918" s="17">
        <v>0</v>
      </c>
      <c r="S1918" s="17">
        <v>805.47</v>
      </c>
      <c r="T1918" s="17">
        <v>566.94000000000005</v>
      </c>
      <c r="U1918" s="17">
        <v>238.53</v>
      </c>
      <c r="V1918" s="16" t="s">
        <v>80</v>
      </c>
      <c r="W1918" s="16" t="s">
        <v>24</v>
      </c>
      <c r="X1918" s="16" t="s">
        <v>25</v>
      </c>
      <c r="Y1918" s="16" t="s">
        <v>3003</v>
      </c>
      <c r="Z1918" s="16" t="s">
        <v>27</v>
      </c>
    </row>
    <row r="1919" spans="1:26" x14ac:dyDescent="0.3">
      <c r="A1919" s="10" t="s">
        <v>3598</v>
      </c>
      <c r="B1919" s="11">
        <v>45867</v>
      </c>
      <c r="C1919" s="12" t="s">
        <v>3599</v>
      </c>
      <c r="D1919" s="12" t="str">
        <f>_xlfn.XLOOKUP(Sales_Transactions!$C1919,Customer!$A$2:$A$701,Customer!$B$2:$B$701,"Missing")</f>
        <v>Balaji Chettiar</v>
      </c>
      <c r="E1919" s="39" t="str">
        <f>_xlfn.XLOOKUP(Table14[[#This Row],[Customer_ID]],Table10[Customer_ID],Table10[Membership],"Missing Membership")</f>
        <v>Bronze</v>
      </c>
      <c r="F1919" s="10" t="s">
        <v>141</v>
      </c>
      <c r="G1919" s="12" t="str">
        <f>_xlfn.XLOOKUP(Sales_Transactions!$F1919,Products!$A$2:$A$151,Products!$B$2:$B$151,"missing product")</f>
        <v>Britannia Buns 2kg v2</v>
      </c>
      <c r="H1919" s="12" t="str">
        <f>_xlfn.XLOOKUP(Sales_Transactions!$F1919,Table9[Product_ID],Table9[Category],"Missing Catogory")</f>
        <v>Bakery</v>
      </c>
      <c r="I1919" s="12" t="s">
        <v>390</v>
      </c>
      <c r="J1919" s="12" t="str">
        <f>_xlfn.XLOOKUP(Sales_Transactions!$I1919,Store!$A$2:$A$181,Store!$B$2:$B$181,"Missing Store")</f>
        <v>FreshMart Bengaluru Square</v>
      </c>
      <c r="K1919" s="12" t="str">
        <f>_xlfn.XLOOKUP(Sales_Transactions!$I1919,Store!$A$2:$A$181,Store!$D$2:$D$181,"East")</f>
        <v>South</v>
      </c>
      <c r="L1919" s="12" t="s">
        <v>391</v>
      </c>
      <c r="M1919" s="12" t="s">
        <v>6385</v>
      </c>
      <c r="N1919" s="12" t="str">
        <f>_xlfn.XLOOKUP(Sales_Transactions!$L1919,Table12[Employee_ID],Table12[Department],"Missing Department")</f>
        <v>Sales</v>
      </c>
      <c r="O1919" s="12">
        <v>4</v>
      </c>
      <c r="P1919" s="13">
        <v>437.49</v>
      </c>
      <c r="Q1919" s="12">
        <v>20</v>
      </c>
      <c r="R1919" s="13">
        <v>349.99</v>
      </c>
      <c r="S1919" s="13">
        <v>1399.97</v>
      </c>
      <c r="T1919" s="13">
        <v>1061.76</v>
      </c>
      <c r="U1919" s="13">
        <v>338.21</v>
      </c>
      <c r="V1919" s="12" t="s">
        <v>80</v>
      </c>
      <c r="W1919" s="12" t="s">
        <v>24</v>
      </c>
      <c r="X1919" s="12" t="s">
        <v>25</v>
      </c>
      <c r="Y1919" s="12" t="s">
        <v>1757</v>
      </c>
      <c r="Z1919" s="12" t="s">
        <v>49</v>
      </c>
    </row>
    <row r="1920" spans="1:26" x14ac:dyDescent="0.3">
      <c r="A1920" s="14" t="s">
        <v>3604</v>
      </c>
      <c r="B1920" s="15">
        <v>46014</v>
      </c>
      <c r="C1920" s="16" t="s">
        <v>3179</v>
      </c>
      <c r="D1920" s="16" t="str">
        <f>_xlfn.XLOOKUP(Sales_Transactions!$C1920,Customer!$A$2:$A$701,Customer!$B$2:$B$701,"Missing")</f>
        <v>Naveen Sekar</v>
      </c>
      <c r="E1920" s="38" t="str">
        <f>_xlfn.XLOOKUP(Table14[[#This Row],[Customer_ID]],Table10[Customer_ID],Table10[Membership],"Missing Membership")</f>
        <v>Bronze</v>
      </c>
      <c r="F1920" s="14" t="s">
        <v>124</v>
      </c>
      <c r="G1920" s="16" t="str">
        <f>_xlfn.XLOOKUP(Sales_Transactions!$F1920,Products!$A$2:$A$151,Products!$B$2:$B$151,"missing product")</f>
        <v>Aavin Milk Pack</v>
      </c>
      <c r="H1920" s="16" t="str">
        <f>_xlfn.XLOOKUP(Sales_Transactions!$F1920,Table9[Product_ID],Table9[Category],"Missing Catogory")</f>
        <v>Dairy</v>
      </c>
      <c r="I1920" s="16" t="s">
        <v>187</v>
      </c>
      <c r="J1920" s="16" t="str">
        <f>_xlfn.XLOOKUP(Sales_Transactions!$I1920,Store!$A$2:$A$181,Store!$B$2:$B$181,"Missing Store")</f>
        <v>FreshMart Bengaluru Circle</v>
      </c>
      <c r="K1920" s="16" t="str">
        <f>_xlfn.XLOOKUP(Sales_Transactions!$I1920,Store!$A$2:$A$181,Store!$D$2:$D$181,"East")</f>
        <v>South</v>
      </c>
      <c r="L1920" s="16" t="s">
        <v>188</v>
      </c>
      <c r="M1920" s="16" t="s">
        <v>6338</v>
      </c>
      <c r="N1920" s="16" t="str">
        <f>_xlfn.XLOOKUP(Sales_Transactions!$L1920,Table12[Employee_ID],Table12[Department],"Missing Department")</f>
        <v>Cashier</v>
      </c>
      <c r="O1920" s="16">
        <v>4</v>
      </c>
      <c r="P1920" s="17">
        <v>397.22</v>
      </c>
      <c r="Q1920" s="16">
        <v>10</v>
      </c>
      <c r="R1920" s="17">
        <v>158.88999999999999</v>
      </c>
      <c r="S1920" s="17">
        <v>1429.99</v>
      </c>
      <c r="T1920" s="17">
        <v>1277.48</v>
      </c>
      <c r="U1920" s="17">
        <v>152.51</v>
      </c>
      <c r="V1920" s="16" t="s">
        <v>80</v>
      </c>
      <c r="W1920" s="16" t="s">
        <v>24</v>
      </c>
      <c r="X1920" s="16" t="s">
        <v>25</v>
      </c>
      <c r="Y1920" s="16" t="s">
        <v>826</v>
      </c>
      <c r="Z1920" s="16" t="s">
        <v>49</v>
      </c>
    </row>
    <row r="1921" spans="1:26" x14ac:dyDescent="0.3">
      <c r="A1921" s="10" t="s">
        <v>3609</v>
      </c>
      <c r="B1921" s="11">
        <v>46062</v>
      </c>
      <c r="C1921" s="12" t="s">
        <v>1401</v>
      </c>
      <c r="D1921" s="12" t="str">
        <f>_xlfn.XLOOKUP(Sales_Transactions!$C1921,Customer!$A$2:$A$701,Customer!$B$2:$B$701,"Missing")</f>
        <v>Rajesh Devi</v>
      </c>
      <c r="E1921" s="39" t="str">
        <f>_xlfn.XLOOKUP(Table14[[#This Row],[Customer_ID]],Table10[Customer_ID],Table10[Membership],"Missing Membership")</f>
        <v>Silver</v>
      </c>
      <c r="F1921" s="10" t="s">
        <v>30</v>
      </c>
      <c r="G1921" s="12" t="str">
        <f>_xlfn.XLOOKUP(Sales_Transactions!$F1921,Products!$A$2:$A$151,Products!$B$2:$B$151,"missing product")</f>
        <v>Amul Paneer 1kg</v>
      </c>
      <c r="H1921" s="12" t="str">
        <f>_xlfn.XLOOKUP(Sales_Transactions!$F1921,Table9[Product_ID],Table9[Category],"Missing Catogory")</f>
        <v>Dairy</v>
      </c>
      <c r="I1921" s="12" t="s">
        <v>153</v>
      </c>
      <c r="J1921" s="12" t="str">
        <f>_xlfn.XLOOKUP(Sales_Transactions!$I1921,Store!$A$2:$A$181,Store!$B$2:$B$181,"Missing Store")</f>
        <v>FreshMart Mysuru Circle</v>
      </c>
      <c r="K1921" s="12" t="str">
        <f>_xlfn.XLOOKUP(Sales_Transactions!$I1921,Store!$A$2:$A$181,Store!$D$2:$D$181,"East")</f>
        <v>South</v>
      </c>
      <c r="L1921" s="12" t="s">
        <v>154</v>
      </c>
      <c r="M1921" s="12" t="s">
        <v>6139</v>
      </c>
      <c r="N1921" s="12" t="str">
        <f>_xlfn.XLOOKUP(Sales_Transactions!$L1921,Table12[Employee_ID],Table12[Department],"Missing Department")</f>
        <v>Sales</v>
      </c>
      <c r="O1921" s="12">
        <v>1</v>
      </c>
      <c r="P1921" s="13">
        <v>448.94</v>
      </c>
      <c r="Q1921" s="12">
        <v>0</v>
      </c>
      <c r="R1921" s="13">
        <v>0</v>
      </c>
      <c r="S1921" s="13">
        <v>448.94</v>
      </c>
      <c r="T1921" s="13">
        <v>380.08</v>
      </c>
      <c r="U1921" s="13">
        <v>68.86</v>
      </c>
      <c r="V1921" s="12" t="s">
        <v>80</v>
      </c>
      <c r="W1921" s="12" t="s">
        <v>24</v>
      </c>
      <c r="X1921" s="12" t="s">
        <v>33</v>
      </c>
      <c r="Y1921" s="12" t="s">
        <v>471</v>
      </c>
      <c r="Z1921" s="12" t="s">
        <v>49</v>
      </c>
    </row>
    <row r="1922" spans="1:26" x14ac:dyDescent="0.3">
      <c r="A1922" s="14" t="s">
        <v>3621</v>
      </c>
      <c r="B1922" s="15">
        <v>46049</v>
      </c>
      <c r="C1922" s="16" t="s">
        <v>3622</v>
      </c>
      <c r="D1922" s="16" t="str">
        <f>_xlfn.XLOOKUP(Sales_Transactions!$C1922,Customer!$A$2:$A$701,Customer!$B$2:$B$701,"Missing")</f>
        <v>Bhavani Sharma</v>
      </c>
      <c r="E1922" s="38" t="str">
        <f>_xlfn.XLOOKUP(Table14[[#This Row],[Customer_ID]],Table10[Customer_ID],Table10[Membership],"Missing Membership")</f>
        <v>Silver</v>
      </c>
      <c r="F1922" s="14" t="s">
        <v>59</v>
      </c>
      <c r="G1922" s="16" t="str">
        <f>_xlfn.XLOOKUP(Sales_Transactions!$F1922,Products!$A$2:$A$151,Products!$B$2:$B$151,"missing product")</f>
        <v>Nescafe Coffee Pack</v>
      </c>
      <c r="H1922" s="16" t="str">
        <f>_xlfn.XLOOKUP(Sales_Transactions!$F1922,Table9[Product_ID],Table9[Category],"Missing Catogory")</f>
        <v>Beverages</v>
      </c>
      <c r="I1922" s="16" t="s">
        <v>159</v>
      </c>
      <c r="J1922" s="16" t="str">
        <f>_xlfn.XLOOKUP(Sales_Transactions!$I1922,Store!$A$2:$A$181,Store!$B$2:$B$181,"Missing Store")</f>
        <v>FreshMart Erode Circle</v>
      </c>
      <c r="K1922" s="16" t="str">
        <f>_xlfn.XLOOKUP(Sales_Transactions!$I1922,Store!$A$2:$A$181,Store!$D$2:$D$181,"East")</f>
        <v>South</v>
      </c>
      <c r="L1922" s="16" t="s">
        <v>2797</v>
      </c>
      <c r="M1922" s="16" t="s">
        <v>6285</v>
      </c>
      <c r="N1922" s="16" t="str">
        <f>_xlfn.XLOOKUP(Sales_Transactions!$L1922,Table12[Employee_ID],Table12[Department],"Missing Department")</f>
        <v>Operations</v>
      </c>
      <c r="O1922" s="16">
        <v>4</v>
      </c>
      <c r="P1922" s="17">
        <v>342.46</v>
      </c>
      <c r="Q1922" s="16">
        <v>10</v>
      </c>
      <c r="R1922" s="17">
        <v>136.97999999999999</v>
      </c>
      <c r="S1922" s="17">
        <v>1232.8599999999999</v>
      </c>
      <c r="T1922" s="17">
        <v>1087.1199999999999</v>
      </c>
      <c r="U1922" s="17">
        <v>145.74</v>
      </c>
      <c r="V1922" s="16" t="s">
        <v>80</v>
      </c>
      <c r="W1922" s="16" t="s">
        <v>24</v>
      </c>
      <c r="X1922" s="16" t="s">
        <v>25</v>
      </c>
      <c r="Y1922" s="16" t="s">
        <v>783</v>
      </c>
      <c r="Z1922" s="16" t="s">
        <v>49</v>
      </c>
    </row>
    <row r="1923" spans="1:26" x14ac:dyDescent="0.3">
      <c r="A1923" s="10" t="s">
        <v>3637</v>
      </c>
      <c r="B1923" s="11">
        <v>45941</v>
      </c>
      <c r="C1923" s="12" t="s">
        <v>3410</v>
      </c>
      <c r="D1923" s="12" t="str">
        <f>_xlfn.XLOOKUP(Sales_Transactions!$C1923,Customer!$A$2:$A$701,Customer!$B$2:$B$701,"Missing")</f>
        <v>Sundar Naicker</v>
      </c>
      <c r="E1923" s="39" t="str">
        <f>_xlfn.XLOOKUP(Table14[[#This Row],[Customer_ID]],Table10[Customer_ID],Table10[Membership],"Missing Membership")</f>
        <v>Silver</v>
      </c>
      <c r="F1923" s="10" t="s">
        <v>881</v>
      </c>
      <c r="G1923" s="12" t="str">
        <f>_xlfn.XLOOKUP(Sales_Transactions!$F1923,Products!$A$2:$A$151,Products!$B$2:$B$151,"missing product")</f>
        <v>Cadbury Namkeen Pack</v>
      </c>
      <c r="H1923" s="12" t="str">
        <f>_xlfn.XLOOKUP(Sales_Transactions!$F1923,Table9[Product_ID],Table9[Category],"Missing Catogory")</f>
        <v>Snacks</v>
      </c>
      <c r="I1923" s="12" t="s">
        <v>652</v>
      </c>
      <c r="J1923" s="12" t="str">
        <f>_xlfn.XLOOKUP(Sales_Transactions!$I1923,Store!$A$2:$A$181,Store!$B$2:$B$181,"Missing Store")</f>
        <v>FreshMart Delhi Extension</v>
      </c>
      <c r="K1923" s="12" t="str">
        <f>_xlfn.XLOOKUP(Sales_Transactions!$I1923,Store!$A$2:$A$181,Store!$D$2:$D$181,"East")</f>
        <v>North</v>
      </c>
      <c r="L1923" s="12" t="s">
        <v>653</v>
      </c>
      <c r="M1923" s="12" t="s">
        <v>6151</v>
      </c>
      <c r="N1923" s="12" t="str">
        <f>_xlfn.XLOOKUP(Sales_Transactions!$L1923,Table12[Employee_ID],Table12[Department],"Missing Department")</f>
        <v>Cashier</v>
      </c>
      <c r="O1923" s="12">
        <v>1</v>
      </c>
      <c r="P1923" s="13">
        <v>262.77</v>
      </c>
      <c r="Q1923" s="12">
        <v>0</v>
      </c>
      <c r="R1923" s="13">
        <v>0</v>
      </c>
      <c r="S1923" s="13">
        <v>302.19</v>
      </c>
      <c r="T1923" s="13">
        <v>194.64</v>
      </c>
      <c r="U1923" s="13">
        <v>107.55</v>
      </c>
      <c r="V1923" s="12" t="s">
        <v>80</v>
      </c>
      <c r="W1923" s="12" t="s">
        <v>345</v>
      </c>
      <c r="X1923" s="12" t="s">
        <v>25</v>
      </c>
      <c r="Y1923" s="12" t="s">
        <v>495</v>
      </c>
      <c r="Z1923" s="12" t="s">
        <v>27</v>
      </c>
    </row>
    <row r="1924" spans="1:26" x14ac:dyDescent="0.3">
      <c r="A1924" s="14" t="s">
        <v>3639</v>
      </c>
      <c r="B1924" s="15">
        <v>45998</v>
      </c>
      <c r="C1924" s="16" t="s">
        <v>1543</v>
      </c>
      <c r="D1924" s="16" t="str">
        <f>_xlfn.XLOOKUP(Sales_Transactions!$C1924,Customer!$A$2:$A$701,Customer!$B$2:$B$701,"Missing")</f>
        <v>Nirmala Mudaliar</v>
      </c>
      <c r="E1924" s="38" t="str">
        <f>_xlfn.XLOOKUP(Table14[[#This Row],[Customer_ID]],Table10[Customer_ID],Table10[Membership],"Missing Membership")</f>
        <v>Bronze</v>
      </c>
      <c r="F1924" s="14" t="s">
        <v>508</v>
      </c>
      <c r="G1924" s="16" t="str">
        <f>_xlfn.XLOOKUP(Sales_Transactions!$F1924,Products!$A$2:$A$151,Products!$B$2:$B$151,"missing product")</f>
        <v>India Gate Ponni Rice 1kg</v>
      </c>
      <c r="H1924" s="16" t="str">
        <f>_xlfn.XLOOKUP(Sales_Transactions!$F1924,Table9[Product_ID],Table9[Category],"Missing Catogory")</f>
        <v>Rice</v>
      </c>
      <c r="I1924" s="16" t="s">
        <v>1288</v>
      </c>
      <c r="J1924" s="16" t="str">
        <f>_xlfn.XLOOKUP(Sales_Transactions!$I1924,Store!$A$2:$A$181,Store!$B$2:$B$181,"Missing Store")</f>
        <v>FreshMart Mumbai Towers</v>
      </c>
      <c r="K1924" s="16" t="str">
        <f>_xlfn.XLOOKUP(Sales_Transactions!$I1924,Store!$A$2:$A$181,Store!$D$2:$D$181,"East")</f>
        <v>West</v>
      </c>
      <c r="L1924" s="16" t="s">
        <v>991</v>
      </c>
      <c r="M1924" s="16" t="s">
        <v>6343</v>
      </c>
      <c r="N1924" s="16" t="str">
        <f>_xlfn.XLOOKUP(Sales_Transactions!$L1924,Table12[Employee_ID],Table12[Department],"Missing Department")</f>
        <v>Store Manager</v>
      </c>
      <c r="O1924" s="16">
        <v>3</v>
      </c>
      <c r="P1924" s="17">
        <v>291.93</v>
      </c>
      <c r="Q1924" s="16">
        <v>5</v>
      </c>
      <c r="R1924" s="17">
        <v>43.79</v>
      </c>
      <c r="S1924" s="17">
        <v>956.8</v>
      </c>
      <c r="T1924" s="17">
        <v>761.1</v>
      </c>
      <c r="U1924" s="17">
        <v>195.7</v>
      </c>
      <c r="V1924" s="16" t="s">
        <v>80</v>
      </c>
      <c r="W1924" s="16" t="s">
        <v>24</v>
      </c>
      <c r="X1924" s="16" t="s">
        <v>25</v>
      </c>
      <c r="Y1924" s="16" t="s">
        <v>1976</v>
      </c>
      <c r="Z1924" s="16" t="s">
        <v>27</v>
      </c>
    </row>
    <row r="1925" spans="1:26" x14ac:dyDescent="0.3">
      <c r="A1925" s="10" t="s">
        <v>3656</v>
      </c>
      <c r="B1925" s="11">
        <v>45939</v>
      </c>
      <c r="C1925" s="12" t="s">
        <v>2834</v>
      </c>
      <c r="D1925" s="12" t="str">
        <f>_xlfn.XLOOKUP(Sales_Transactions!$C1925,Customer!$A$2:$A$701,Customer!$B$2:$B$701,"Missing")</f>
        <v>Deepak Chandran</v>
      </c>
      <c r="E1925" s="39" t="str">
        <f>_xlfn.XLOOKUP(Table14[[#This Row],[Customer_ID]],Table10[Customer_ID],Table10[Membership],"Missing Membership")</f>
        <v>Silver</v>
      </c>
      <c r="F1925" s="10" t="s">
        <v>580</v>
      </c>
      <c r="G1925" s="12" t="str">
        <f>_xlfn.XLOOKUP(Sales_Transactions!$F1925,Products!$A$2:$A$151,Products!$B$2:$B$151,"missing product")</f>
        <v>Coca-Cola Tea 1kg</v>
      </c>
      <c r="H1925" s="12" t="str">
        <f>_xlfn.XLOOKUP(Sales_Transactions!$F1925,Table9[Product_ID],Table9[Category],"Missing Catogory")</f>
        <v>Beverages</v>
      </c>
      <c r="I1925" s="12" t="s">
        <v>2641</v>
      </c>
      <c r="J1925" s="12" t="str">
        <f>_xlfn.XLOOKUP(Sales_Transactions!$I1925,Store!$A$2:$A$181,Store!$B$2:$B$181,"Missing Store")</f>
        <v>FreshMart Guwahati Point</v>
      </c>
      <c r="K1925" s="12" t="str">
        <f>_xlfn.XLOOKUP(Sales_Transactions!$I1925,Store!$A$2:$A$181,Store!$D$2:$D$181,"East")</f>
        <v>East</v>
      </c>
      <c r="L1925" s="12" t="s">
        <v>3657</v>
      </c>
      <c r="M1925" s="12" t="s">
        <v>6124</v>
      </c>
      <c r="N1925" s="12" t="str">
        <f>_xlfn.XLOOKUP(Sales_Transactions!$L1925,Table12[Employee_ID],Table12[Department],"Missing Department")</f>
        <v>Sales</v>
      </c>
      <c r="O1925" s="12">
        <v>1</v>
      </c>
      <c r="P1925" s="13">
        <v>139.21</v>
      </c>
      <c r="Q1925" s="12">
        <v>0</v>
      </c>
      <c r="R1925" s="13">
        <v>0</v>
      </c>
      <c r="S1925" s="13">
        <v>139.21</v>
      </c>
      <c r="T1925" s="13">
        <v>106.99</v>
      </c>
      <c r="U1925" s="13">
        <v>32.22</v>
      </c>
      <c r="V1925" s="12" t="s">
        <v>80</v>
      </c>
      <c r="W1925" s="12" t="s">
        <v>24</v>
      </c>
      <c r="X1925" s="12" t="s">
        <v>25</v>
      </c>
      <c r="Y1925" s="12" t="s">
        <v>2529</v>
      </c>
      <c r="Z1925" s="12" t="s">
        <v>49</v>
      </c>
    </row>
    <row r="1926" spans="1:26" x14ac:dyDescent="0.3">
      <c r="A1926" s="14" t="s">
        <v>3673</v>
      </c>
      <c r="B1926" s="15">
        <v>45977</v>
      </c>
      <c r="C1926" s="16" t="s">
        <v>692</v>
      </c>
      <c r="D1926" s="16" t="str">
        <f>_xlfn.XLOOKUP(Sales_Transactions!$C1926,Customer!$A$2:$A$701,Customer!$B$2:$B$701,"Missing")</f>
        <v>Sangeetha Mudaliar</v>
      </c>
      <c r="E1926" s="38" t="str">
        <f>_xlfn.XLOOKUP(Table14[[#This Row],[Customer_ID]],Table10[Customer_ID],Table10[Membership],"Missing Membership")</f>
        <v>Silver</v>
      </c>
      <c r="F1926" s="14" t="s">
        <v>453</v>
      </c>
      <c r="G1926" s="16" t="str">
        <f>_xlfn.XLOOKUP(Sales_Transactions!$F1926,Products!$A$2:$A$151,Products!$B$2:$B$151,"missing product")</f>
        <v>Local Farm Fresh Vegetables 250ml v2</v>
      </c>
      <c r="H1926" s="16" t="str">
        <f>_xlfn.XLOOKUP(Sales_Transactions!$F1926,Table9[Product_ID],Table9[Category],"Missing Catogory")</f>
        <v>Vegetables</v>
      </c>
      <c r="I1926" s="16" t="s">
        <v>886</v>
      </c>
      <c r="J1926" s="16" t="str">
        <f>_xlfn.XLOOKUP(Sales_Transactions!$I1926,Store!$A$2:$A$181,Store!$B$2:$B$181,"Missing Store")</f>
        <v>FreshMart Jaipur Market</v>
      </c>
      <c r="K1926" s="16" t="str">
        <f>_xlfn.XLOOKUP(Sales_Transactions!$I1926,Store!$A$2:$A$181,Store!$D$2:$D$181,"East")</f>
        <v>North</v>
      </c>
      <c r="L1926" s="16" t="s">
        <v>887</v>
      </c>
      <c r="M1926" s="16" t="s">
        <v>6167</v>
      </c>
      <c r="N1926" s="16" t="str">
        <f>_xlfn.XLOOKUP(Sales_Transactions!$L1926,Table12[Employee_ID],Table12[Department],"Missing Department")</f>
        <v>Sales</v>
      </c>
      <c r="O1926" s="16">
        <v>5</v>
      </c>
      <c r="P1926" s="17">
        <v>365.92</v>
      </c>
      <c r="Q1926" s="16">
        <v>10</v>
      </c>
      <c r="R1926" s="17">
        <v>182.96</v>
      </c>
      <c r="S1926" s="17">
        <v>1893.64</v>
      </c>
      <c r="T1926" s="17">
        <v>1551.9</v>
      </c>
      <c r="U1926" s="17">
        <v>341.74</v>
      </c>
      <c r="V1926" s="16" t="s">
        <v>80</v>
      </c>
      <c r="W1926" s="16" t="s">
        <v>24</v>
      </c>
      <c r="X1926" s="16" t="s">
        <v>55</v>
      </c>
      <c r="Y1926" s="16" t="s">
        <v>1672</v>
      </c>
      <c r="Z1926" s="16" t="s">
        <v>27</v>
      </c>
    </row>
    <row r="1927" spans="1:26" x14ac:dyDescent="0.3">
      <c r="A1927" s="10" t="s">
        <v>3677</v>
      </c>
      <c r="B1927" s="11">
        <v>46054</v>
      </c>
      <c r="C1927" s="12" t="s">
        <v>486</v>
      </c>
      <c r="D1927" s="12" t="str">
        <f>_xlfn.XLOOKUP(Sales_Transactions!$C1927,Customer!$A$2:$A$701,Customer!$B$2:$B$701,"Missing")</f>
        <v>Bhavani Chettiar</v>
      </c>
      <c r="E1927" s="39" t="str">
        <f>_xlfn.XLOOKUP(Table14[[#This Row],[Customer_ID]],Table10[Customer_ID],Table10[Membership],"Missing Membership")</f>
        <v>Gold</v>
      </c>
      <c r="F1927" s="10" t="s">
        <v>1800</v>
      </c>
      <c r="G1927" s="12" t="str">
        <f>_xlfn.XLOOKUP(Sales_Transactions!$F1927,Products!$A$2:$A$151,Products!$B$2:$B$151,"missing product")</f>
        <v>McCain Ice Cream 200g</v>
      </c>
      <c r="H1927" s="12" t="str">
        <f>_xlfn.XLOOKUP(Sales_Transactions!$F1927,Table9[Product_ID],Table9[Category],"Missing Catogory")</f>
        <v>Frozen Foods</v>
      </c>
      <c r="I1927" s="12" t="s">
        <v>950</v>
      </c>
      <c r="J1927" s="12" t="str">
        <f>_xlfn.XLOOKUP(Sales_Transactions!$I1927,Store!$A$2:$A$181,Store!$B$2:$B$181,"Missing Store")</f>
        <v>FreshMart Mysuru Square</v>
      </c>
      <c r="K1927" s="12" t="str">
        <f>_xlfn.XLOOKUP(Sales_Transactions!$I1927,Store!$A$2:$A$181,Store!$D$2:$D$181,"East")</f>
        <v>South</v>
      </c>
      <c r="L1927" s="12" t="s">
        <v>1502</v>
      </c>
      <c r="M1927" s="12" t="s">
        <v>6350</v>
      </c>
      <c r="N1927" s="12" t="str">
        <f>_xlfn.XLOOKUP(Sales_Transactions!$L1927,Table12[Employee_ID],Table12[Department],"Missing Department")</f>
        <v>Billing</v>
      </c>
      <c r="O1927" s="12">
        <v>8</v>
      </c>
      <c r="P1927" s="13">
        <v>47.48</v>
      </c>
      <c r="Q1927" s="12">
        <v>0</v>
      </c>
      <c r="R1927" s="13">
        <v>0</v>
      </c>
      <c r="S1927" s="13">
        <v>436.82</v>
      </c>
      <c r="T1927" s="13">
        <v>292.72000000000003</v>
      </c>
      <c r="U1927" s="13">
        <v>144.1</v>
      </c>
      <c r="V1927" s="12" t="s">
        <v>80</v>
      </c>
      <c r="W1927" s="12" t="s">
        <v>24</v>
      </c>
      <c r="X1927" s="12" t="s">
        <v>25</v>
      </c>
      <c r="Y1927" s="12" t="s">
        <v>3678</v>
      </c>
      <c r="Z1927" s="12" t="s">
        <v>27</v>
      </c>
    </row>
    <row r="1928" spans="1:26" x14ac:dyDescent="0.3">
      <c r="A1928" s="14" t="s">
        <v>3680</v>
      </c>
      <c r="B1928" s="15">
        <v>45867</v>
      </c>
      <c r="C1928" s="16" t="s">
        <v>2673</v>
      </c>
      <c r="D1928" s="16" t="str">
        <f>_xlfn.XLOOKUP(Sales_Transactions!$C1928,Customer!$A$2:$A$701,Customer!$B$2:$B$701,"Missing")</f>
        <v>Lalitha Chandran</v>
      </c>
      <c r="E1928" s="38" t="str">
        <f>_xlfn.XLOOKUP(Table14[[#This Row],[Customer_ID]],Table10[Customer_ID],Table10[Membership],"Missing Membership")</f>
        <v>Gold</v>
      </c>
      <c r="F1928" s="14" t="s">
        <v>84</v>
      </c>
      <c r="G1928" s="16" t="str">
        <f>_xlfn.XLOOKUP(Sales_Transactions!$F1928,Products!$A$2:$A$151,Products!$B$2:$B$151,"missing product")</f>
        <v>Eveready Detergent Pack</v>
      </c>
      <c r="H1928" s="16" t="str">
        <f>_xlfn.XLOOKUP(Sales_Transactions!$F1928,Table9[Product_ID],Table9[Category],"Missing Catogory")</f>
        <v>Household</v>
      </c>
      <c r="I1928" s="16" t="s">
        <v>1288</v>
      </c>
      <c r="J1928" s="16" t="str">
        <f>_xlfn.XLOOKUP(Sales_Transactions!$I1928,Store!$A$2:$A$181,Store!$B$2:$B$181,"Missing Store")</f>
        <v>FreshMart Mumbai Towers</v>
      </c>
      <c r="K1928" s="16" t="str">
        <f>_xlfn.XLOOKUP(Sales_Transactions!$I1928,Store!$A$2:$A$181,Store!$D$2:$D$181,"East")</f>
        <v>West</v>
      </c>
      <c r="L1928" s="16" t="s">
        <v>1318</v>
      </c>
      <c r="M1928" s="16" t="s">
        <v>6379</v>
      </c>
      <c r="N1928" s="16" t="str">
        <f>_xlfn.XLOOKUP(Sales_Transactions!$L1928,Table12[Employee_ID],Table12[Department],"Missing Department")</f>
        <v>Cashier</v>
      </c>
      <c r="O1928" s="16">
        <v>8</v>
      </c>
      <c r="P1928" s="17">
        <v>263.72000000000003</v>
      </c>
      <c r="Q1928" s="16">
        <v>15</v>
      </c>
      <c r="R1928" s="17">
        <v>316.45999999999998</v>
      </c>
      <c r="S1928" s="17">
        <v>1793.3</v>
      </c>
      <c r="T1928" s="17">
        <v>1552.48</v>
      </c>
      <c r="U1928" s="17">
        <v>240.82</v>
      </c>
      <c r="V1928" s="16" t="s">
        <v>80</v>
      </c>
      <c r="W1928" s="16" t="s">
        <v>24</v>
      </c>
      <c r="X1928" s="16" t="s">
        <v>25</v>
      </c>
      <c r="Y1928" s="16" t="s">
        <v>2003</v>
      </c>
      <c r="Z1928" s="16" t="s">
        <v>49</v>
      </c>
    </row>
    <row r="1929" spans="1:26" x14ac:dyDescent="0.3">
      <c r="A1929" s="10" t="s">
        <v>3685</v>
      </c>
      <c r="B1929" s="11">
        <v>45948</v>
      </c>
      <c r="C1929" s="12" t="s">
        <v>2147</v>
      </c>
      <c r="D1929" s="12" t="str">
        <f>_xlfn.XLOOKUP(Sales_Transactions!$C1929,Customer!$A$2:$A$701,Customer!$B$2:$B$701,"Missing")</f>
        <v>Prasath Nathan</v>
      </c>
      <c r="E1929" s="39" t="str">
        <f>_xlfn.XLOOKUP(Table14[[#This Row],[Customer_ID]],Table10[Customer_ID],Table10[Membership],"Missing Membership")</f>
        <v>Silver</v>
      </c>
      <c r="F1929" s="10" t="s">
        <v>713</v>
      </c>
      <c r="G1929" s="12" t="str">
        <f>_xlfn.XLOOKUP(Sales_Transactions!$F1929,Products!$A$2:$A$151,Products!$B$2:$B$151,"missing product")</f>
        <v>Amul Paneer 250ml</v>
      </c>
      <c r="H1929" s="12" t="str">
        <f>_xlfn.XLOOKUP(Sales_Transactions!$F1929,Table9[Product_ID],Table9[Category],"Missing Catogory")</f>
        <v>Dairy</v>
      </c>
      <c r="I1929" s="12" t="s">
        <v>254</v>
      </c>
      <c r="J1929" s="12" t="str">
        <f>_xlfn.XLOOKUP(Sales_Transactions!$I1929,Store!$A$2:$A$181,Store!$B$2:$B$181,"Missing Store")</f>
        <v>FreshMart Mysuru Crossing</v>
      </c>
      <c r="K1929" s="12" t="str">
        <f>_xlfn.XLOOKUP(Sales_Transactions!$I1929,Store!$A$2:$A$181,Store!$D$2:$D$181,"East")</f>
        <v>South</v>
      </c>
      <c r="L1929" s="12" t="s">
        <v>255</v>
      </c>
      <c r="M1929" s="12" t="s">
        <v>6328</v>
      </c>
      <c r="N1929" s="12" t="str">
        <f>_xlfn.XLOOKUP(Sales_Transactions!$L1929,Table12[Employee_ID],Table12[Department],"Missing Department")</f>
        <v>HR</v>
      </c>
      <c r="O1929" s="12">
        <v>1</v>
      </c>
      <c r="P1929" s="13">
        <v>161.03</v>
      </c>
      <c r="Q1929" s="12">
        <v>10</v>
      </c>
      <c r="R1929" s="13">
        <v>16.100000000000001</v>
      </c>
      <c r="S1929" s="13">
        <v>166.67</v>
      </c>
      <c r="T1929" s="13">
        <v>124.24</v>
      </c>
      <c r="U1929" s="13">
        <v>42.43</v>
      </c>
      <c r="V1929" s="12" t="s">
        <v>80</v>
      </c>
      <c r="W1929" s="12" t="s">
        <v>345</v>
      </c>
      <c r="X1929" s="12" t="s">
        <v>55</v>
      </c>
      <c r="Y1929" s="12" t="s">
        <v>471</v>
      </c>
      <c r="Z1929" s="12" t="s">
        <v>27</v>
      </c>
    </row>
    <row r="1930" spans="1:26" x14ac:dyDescent="0.3">
      <c r="A1930" s="14" t="s">
        <v>3686</v>
      </c>
      <c r="B1930" s="15">
        <v>46007</v>
      </c>
      <c r="C1930" s="16" t="s">
        <v>307</v>
      </c>
      <c r="D1930" s="16" t="str">
        <f>_xlfn.XLOOKUP(Sales_Transactions!$C1930,Customer!$A$2:$A$701,Customer!$B$2:$B$701,"Missing")</f>
        <v>Lalitha Nathan</v>
      </c>
      <c r="E1930" s="38" t="str">
        <f>_xlfn.XLOOKUP(Table14[[#This Row],[Customer_ID]],Table10[Customer_ID],Table10[Membership],"Missing Membership")</f>
        <v>Gold</v>
      </c>
      <c r="F1930" s="14" t="s">
        <v>565</v>
      </c>
      <c r="G1930" s="16" t="str">
        <f>_xlfn.XLOOKUP(Sales_Transactions!$F1930,Products!$A$2:$A$151,Products!$B$2:$B$151,"missing product")</f>
        <v>Lays Namkeen 200g</v>
      </c>
      <c r="H1930" s="16" t="str">
        <f>_xlfn.XLOOKUP(Sales_Transactions!$F1930,Table9[Product_ID],Table9[Category],"Missing Catogory")</f>
        <v>Snacks</v>
      </c>
      <c r="I1930" s="16" t="s">
        <v>120</v>
      </c>
      <c r="J1930" s="16" t="str">
        <f>_xlfn.XLOOKUP(Sales_Transactions!$I1930,Store!$A$2:$A$181,Store!$B$2:$B$181,"Missing Store")</f>
        <v>FreshMart Tiruppur Plaza</v>
      </c>
      <c r="K1930" s="16" t="str">
        <f>_xlfn.XLOOKUP(Sales_Transactions!$I1930,Store!$A$2:$A$181,Store!$D$2:$D$181,"East")</f>
        <v>South</v>
      </c>
      <c r="L1930" s="16" t="s">
        <v>1904</v>
      </c>
      <c r="M1930" s="16" t="s">
        <v>6339</v>
      </c>
      <c r="N1930" s="16" t="str">
        <f>_xlfn.XLOOKUP(Sales_Transactions!$L1930,Table12[Employee_ID],Table12[Department],"Missing Department")</f>
        <v>Sales</v>
      </c>
      <c r="O1930" s="16">
        <v>3</v>
      </c>
      <c r="P1930" s="17">
        <v>346.68</v>
      </c>
      <c r="Q1930" s="16">
        <v>0</v>
      </c>
      <c r="R1930" s="17">
        <v>0</v>
      </c>
      <c r="S1930" s="17">
        <v>1040.04</v>
      </c>
      <c r="T1930" s="17">
        <v>766.47</v>
      </c>
      <c r="U1930" s="17">
        <v>273.57</v>
      </c>
      <c r="V1930" s="16" t="s">
        <v>80</v>
      </c>
      <c r="W1930" s="16" t="s">
        <v>24</v>
      </c>
      <c r="X1930" s="16" t="s">
        <v>25</v>
      </c>
      <c r="Y1930" s="16" t="s">
        <v>1606</v>
      </c>
      <c r="Z1930" s="16" t="s">
        <v>49</v>
      </c>
    </row>
    <row r="1931" spans="1:26" x14ac:dyDescent="0.3">
      <c r="A1931" s="10" t="s">
        <v>3693</v>
      </c>
      <c r="B1931" s="11">
        <v>45957</v>
      </c>
      <c r="C1931" s="12" t="s">
        <v>2139</v>
      </c>
      <c r="D1931" s="12" t="str">
        <f>_xlfn.XLOOKUP(Sales_Transactions!$C1931,Customer!$A$2:$A$701,Customer!$B$2:$B$701,"Missing")</f>
        <v>Aishwarya Pandian</v>
      </c>
      <c r="E1931" s="39" t="str">
        <f>_xlfn.XLOOKUP(Table14[[#This Row],[Customer_ID]],Table10[Customer_ID],Table10[Membership],"Missing Membership")</f>
        <v>Silver</v>
      </c>
      <c r="F1931" s="10" t="s">
        <v>290</v>
      </c>
      <c r="G1931" s="12" t="str">
        <f>_xlfn.XLOOKUP(Sales_Transactions!$F1931,Products!$A$2:$A$151,Products!$B$2:$B$151,"missing product")</f>
        <v>Harpic Toilet Cleaner Pack</v>
      </c>
      <c r="H1931" s="12" t="str">
        <f>_xlfn.XLOOKUP(Sales_Transactions!$F1931,Table9[Product_ID],Table9[Category],"Missing Catogory")</f>
        <v>Cleaning</v>
      </c>
      <c r="I1931" s="12" t="s">
        <v>400</v>
      </c>
      <c r="J1931" s="12" t="str">
        <f>_xlfn.XLOOKUP(Sales_Transactions!$I1931,Store!$A$2:$A$181,Store!$B$2:$B$181,"Missing Store")</f>
        <v>FreshMart Chennai Junction</v>
      </c>
      <c r="K1931" s="12" t="str">
        <f>_xlfn.XLOOKUP(Sales_Transactions!$I1931,Store!$A$2:$A$181,Store!$D$2:$D$181,"East")</f>
        <v>South</v>
      </c>
      <c r="L1931" s="12" t="s">
        <v>1222</v>
      </c>
      <c r="M1931" s="12" t="s">
        <v>6253</v>
      </c>
      <c r="N1931" s="12" t="str">
        <f>_xlfn.XLOOKUP(Sales_Transactions!$L1931,Table12[Employee_ID],Table12[Department],"Missing Department")</f>
        <v>Cashier</v>
      </c>
      <c r="O1931" s="12">
        <v>3</v>
      </c>
      <c r="P1931" s="13">
        <v>210.36</v>
      </c>
      <c r="Q1931" s="12">
        <v>0</v>
      </c>
      <c r="R1931" s="13">
        <v>0</v>
      </c>
      <c r="S1931" s="13">
        <v>631.08000000000004</v>
      </c>
      <c r="T1931" s="13">
        <v>466.95</v>
      </c>
      <c r="U1931" s="13">
        <v>164.13</v>
      </c>
      <c r="V1931" s="12" t="s">
        <v>80</v>
      </c>
      <c r="W1931" s="12" t="s">
        <v>24</v>
      </c>
      <c r="X1931" s="12" t="s">
        <v>25</v>
      </c>
      <c r="Y1931" s="12" t="s">
        <v>272</v>
      </c>
      <c r="Z1931" s="12" t="s">
        <v>49</v>
      </c>
    </row>
    <row r="1932" spans="1:26" x14ac:dyDescent="0.3">
      <c r="A1932" s="14" t="s">
        <v>3695</v>
      </c>
      <c r="B1932" s="15">
        <v>45837</v>
      </c>
      <c r="C1932" s="16" t="s">
        <v>2784</v>
      </c>
      <c r="D1932" s="16" t="str">
        <f>_xlfn.XLOOKUP(Sales_Transactions!$C1932,Customer!$A$2:$A$701,Customer!$B$2:$B$701,"Missing")</f>
        <v>Dhanya Krishnan</v>
      </c>
      <c r="E1932" s="38" t="str">
        <f>_xlfn.XLOOKUP(Table14[[#This Row],[Customer_ID]],Table10[Customer_ID],Table10[Membership],"Missing Membership")</f>
        <v>Bronze</v>
      </c>
      <c r="F1932" s="14" t="s">
        <v>744</v>
      </c>
      <c r="G1932" s="16" t="str">
        <f>_xlfn.XLOOKUP(Sales_Transactions!$F1932,Products!$A$2:$A$151,Products!$B$2:$B$151,"missing product")</f>
        <v>Britannia Rusk 1L</v>
      </c>
      <c r="H1932" s="16" t="str">
        <f>_xlfn.XLOOKUP(Sales_Transactions!$F1932,Table9[Product_ID],Table9[Category],"Missing Catogory")</f>
        <v>Bakery</v>
      </c>
      <c r="I1932" s="16" t="s">
        <v>66</v>
      </c>
      <c r="J1932" s="16" t="str">
        <f>_xlfn.XLOOKUP(Sales_Transactions!$I1932,Store!$A$2:$A$181,Store!$B$2:$B$181,"Missing Store")</f>
        <v>FreshMart Coimbatore Plaza</v>
      </c>
      <c r="K1932" s="16" t="str">
        <f>_xlfn.XLOOKUP(Sales_Transactions!$I1932,Store!$A$2:$A$181,Store!$D$2:$D$181,"East")</f>
        <v>South</v>
      </c>
      <c r="L1932" s="16" t="s">
        <v>265</v>
      </c>
      <c r="M1932" s="16" t="s">
        <v>6413</v>
      </c>
      <c r="N1932" s="16" t="str">
        <f>_xlfn.XLOOKUP(Sales_Transactions!$L1932,Table12[Employee_ID],Table12[Department],"Missing Department")</f>
        <v>Cashier</v>
      </c>
      <c r="O1932" s="16">
        <v>2</v>
      </c>
      <c r="P1932" s="17">
        <v>168.36</v>
      </c>
      <c r="Q1932" s="16">
        <v>0</v>
      </c>
      <c r="R1932" s="17">
        <v>0</v>
      </c>
      <c r="S1932" s="17">
        <v>387.23</v>
      </c>
      <c r="T1932" s="17">
        <v>204.46</v>
      </c>
      <c r="U1932" s="17">
        <v>182.77</v>
      </c>
      <c r="V1932" s="16" t="s">
        <v>80</v>
      </c>
      <c r="W1932" s="16" t="s">
        <v>24</v>
      </c>
      <c r="X1932" s="16" t="s">
        <v>33</v>
      </c>
      <c r="Y1932" s="16" t="s">
        <v>438</v>
      </c>
      <c r="Z1932" s="16" t="s">
        <v>27</v>
      </c>
    </row>
    <row r="1933" spans="1:26" x14ac:dyDescent="0.3">
      <c r="A1933" s="10" t="s">
        <v>3696</v>
      </c>
      <c r="B1933" s="11">
        <v>46015</v>
      </c>
      <c r="C1933" s="12" t="s">
        <v>650</v>
      </c>
      <c r="D1933" s="12" t="str">
        <f>_xlfn.XLOOKUP(Sales_Transactions!$C1933,Customer!$A$2:$A$701,Customer!$B$2:$B$701,"Missing")</f>
        <v>Hari Rao</v>
      </c>
      <c r="E1933" s="39" t="str">
        <f>_xlfn.XLOOKUP(Table14[[#This Row],[Customer_ID]],Table10[Customer_ID],Table10[Membership],"Missing Membership")</f>
        <v>Silver</v>
      </c>
      <c r="F1933" s="10" t="s">
        <v>314</v>
      </c>
      <c r="G1933" s="12" t="str">
        <f>_xlfn.XLOOKUP(Sales_Transactions!$F1933,Products!$A$2:$A$151,Products!$B$2:$B$151,"missing product")</f>
        <v>Nescafe Coffee 1kg</v>
      </c>
      <c r="H1933" s="12" t="str">
        <f>_xlfn.XLOOKUP(Sales_Transactions!$F1933,Table9[Product_ID],Table9[Category],"Missing Catogory")</f>
        <v>Beverages</v>
      </c>
      <c r="I1933" s="12" t="s">
        <v>2005</v>
      </c>
      <c r="J1933" s="12" t="str">
        <f>_xlfn.XLOOKUP(Sales_Transactions!$I1933,Store!$A$2:$A$181,Store!$B$2:$B$181,"Missing Store")</f>
        <v>FreshMart Surat Junction</v>
      </c>
      <c r="K1933" s="12" t="str">
        <f>_xlfn.XLOOKUP(Sales_Transactions!$I1933,Store!$A$2:$A$181,Store!$D$2:$D$181,"East")</f>
        <v>West</v>
      </c>
      <c r="L1933" s="12" t="s">
        <v>2132</v>
      </c>
      <c r="M1933" s="12" t="s">
        <v>6332</v>
      </c>
      <c r="N1933" s="12" t="str">
        <f>_xlfn.XLOOKUP(Sales_Transactions!$L1933,Table12[Employee_ID],Table12[Department],"Missing Department")</f>
        <v>Cashier</v>
      </c>
      <c r="O1933" s="12">
        <v>5</v>
      </c>
      <c r="P1933" s="13">
        <v>329.69</v>
      </c>
      <c r="Q1933" s="12">
        <v>5</v>
      </c>
      <c r="R1933" s="13">
        <v>82.42</v>
      </c>
      <c r="S1933" s="13">
        <v>1566.03</v>
      </c>
      <c r="T1933" s="13">
        <v>1236.25</v>
      </c>
      <c r="U1933" s="13">
        <v>329.78</v>
      </c>
      <c r="V1933" s="12" t="s">
        <v>80</v>
      </c>
      <c r="W1933" s="12" t="s">
        <v>24</v>
      </c>
      <c r="X1933" s="12" t="s">
        <v>55</v>
      </c>
      <c r="Y1933" s="12" t="s">
        <v>3206</v>
      </c>
      <c r="Z1933" s="12" t="s">
        <v>49</v>
      </c>
    </row>
    <row r="1934" spans="1:26" x14ac:dyDescent="0.3">
      <c r="A1934" s="14" t="s">
        <v>3698</v>
      </c>
      <c r="B1934" s="15">
        <v>45815</v>
      </c>
      <c r="C1934" s="16" t="s">
        <v>2677</v>
      </c>
      <c r="D1934" s="16" t="str">
        <f>_xlfn.XLOOKUP(Sales_Transactions!$C1934,Customer!$A$2:$A$701,Customer!$B$2:$B$701,"Missing")</f>
        <v>Nirmala Sekar</v>
      </c>
      <c r="E1934" s="38" t="str">
        <f>_xlfn.XLOOKUP(Table14[[#This Row],[Customer_ID]],Table10[Customer_ID],Table10[Membership],"Missing Membership")</f>
        <v>Bronze</v>
      </c>
      <c r="F1934" s="14" t="s">
        <v>107</v>
      </c>
      <c r="G1934" s="16" t="str">
        <f>_xlfn.XLOOKUP(Sales_Transactions!$F1934,Products!$A$2:$A$151,Products!$B$2:$B$151,"missing product")</f>
        <v>Milky Mist Milk 2kg</v>
      </c>
      <c r="H1934" s="16" t="str">
        <f>_xlfn.XLOOKUP(Sales_Transactions!$F1934,Table9[Product_ID],Table9[Category],"Missing Catogory")</f>
        <v>Dairy</v>
      </c>
      <c r="I1934" s="16" t="s">
        <v>1156</v>
      </c>
      <c r="J1934" s="16" t="str">
        <f>_xlfn.XLOOKUP(Sales_Transactions!$I1934,Store!$A$2:$A$181,Store!$B$2:$B$181,"Missing Store")</f>
        <v>FreshMart Madurai Colony</v>
      </c>
      <c r="K1934" s="16" t="str">
        <f>_xlfn.XLOOKUP(Sales_Transactions!$I1934,Store!$A$2:$A$181,Store!$D$2:$D$181,"East")</f>
        <v>South</v>
      </c>
      <c r="L1934" s="16" t="s">
        <v>1157</v>
      </c>
      <c r="M1934" s="16" t="s">
        <v>6358</v>
      </c>
      <c r="N1934" s="16" t="str">
        <f>_xlfn.XLOOKUP(Sales_Transactions!$L1934,Table12[Employee_ID],Table12[Department],"Missing Department")</f>
        <v>Store Manager</v>
      </c>
      <c r="O1934" s="16">
        <v>3</v>
      </c>
      <c r="P1934" s="17">
        <v>59.92</v>
      </c>
      <c r="Q1934" s="16">
        <v>10</v>
      </c>
      <c r="R1934" s="17">
        <v>17.98</v>
      </c>
      <c r="S1934" s="17">
        <v>186.05</v>
      </c>
      <c r="T1934" s="17">
        <v>144.44999999999999</v>
      </c>
      <c r="U1934" s="17">
        <v>41.6</v>
      </c>
      <c r="V1934" s="16" t="s">
        <v>80</v>
      </c>
      <c r="W1934" s="16" t="s">
        <v>24</v>
      </c>
      <c r="X1934" s="16" t="s">
        <v>55</v>
      </c>
      <c r="Y1934" s="16" t="s">
        <v>1577</v>
      </c>
      <c r="Z1934" s="16" t="s">
        <v>27</v>
      </c>
    </row>
    <row r="1935" spans="1:26" x14ac:dyDescent="0.3">
      <c r="A1935" s="10" t="s">
        <v>3712</v>
      </c>
      <c r="B1935" s="11">
        <v>45813</v>
      </c>
      <c r="C1935" s="12" t="s">
        <v>875</v>
      </c>
      <c r="D1935" s="12" t="str">
        <f>_xlfn.XLOOKUP(Sales_Transactions!$C1935,Customer!$A$2:$A$701,Customer!$B$2:$B$701,"Missing")</f>
        <v>Arun Iyer</v>
      </c>
      <c r="E1935" s="39" t="str">
        <f>_xlfn.XLOOKUP(Table14[[#This Row],[Customer_ID]],Table10[Customer_ID],Table10[Membership],"Missing Membership")</f>
        <v>Gold</v>
      </c>
      <c r="F1935" s="10" t="s">
        <v>280</v>
      </c>
      <c r="G1935" s="12" t="str">
        <f>_xlfn.XLOOKUP(Sales_Transactions!$F1935,Products!$A$2:$A$151,Products!$B$2:$B$151,"missing product")</f>
        <v>Nescafe Coffee 500g</v>
      </c>
      <c r="H1935" s="12" t="str">
        <f>_xlfn.XLOOKUP(Sales_Transactions!$F1935,Table9[Product_ID],Table9[Category],"Missing Catogory")</f>
        <v>Beverages</v>
      </c>
      <c r="I1935" s="12" t="s">
        <v>232</v>
      </c>
      <c r="J1935" s="12" t="str">
        <f>_xlfn.XLOOKUP(Sales_Transactions!$I1935,Store!$A$2:$A$181,Store!$B$2:$B$181,"Missing Store")</f>
        <v>FreshMart Tiruppur Circle</v>
      </c>
      <c r="K1935" s="12" t="str">
        <f>_xlfn.XLOOKUP(Sales_Transactions!$I1935,Store!$A$2:$A$181,Store!$D$2:$D$181,"East")</f>
        <v>South</v>
      </c>
      <c r="L1935" s="12" t="s">
        <v>1664</v>
      </c>
      <c r="M1935" s="12" t="s">
        <v>6327</v>
      </c>
      <c r="N1935" s="12" t="str">
        <f>_xlfn.XLOOKUP(Sales_Transactions!$L1935,Table12[Employee_ID],Table12[Department],"Missing Department")</f>
        <v>Sales</v>
      </c>
      <c r="O1935" s="12">
        <v>7</v>
      </c>
      <c r="P1935" s="13">
        <v>130.19999999999999</v>
      </c>
      <c r="Q1935" s="12">
        <v>0</v>
      </c>
      <c r="R1935" s="13">
        <v>0</v>
      </c>
      <c r="S1935" s="13">
        <v>911.4</v>
      </c>
      <c r="T1935" s="13">
        <v>681.45</v>
      </c>
      <c r="U1935" s="13">
        <v>229.95</v>
      </c>
      <c r="V1935" s="12" t="s">
        <v>80</v>
      </c>
      <c r="W1935" s="12" t="s">
        <v>24</v>
      </c>
      <c r="X1935" s="12" t="s">
        <v>25</v>
      </c>
      <c r="Y1935" s="12" t="s">
        <v>144</v>
      </c>
      <c r="Z1935" s="12" t="s">
        <v>49</v>
      </c>
    </row>
    <row r="1936" spans="1:26" x14ac:dyDescent="0.3">
      <c r="A1936" s="14" t="s">
        <v>3725</v>
      </c>
      <c r="B1936" s="15">
        <v>45899</v>
      </c>
      <c r="C1936" s="16" t="s">
        <v>348</v>
      </c>
      <c r="D1936" s="16" t="str">
        <f>_xlfn.XLOOKUP(Sales_Transactions!$C1936,Customer!$A$2:$A$701,Customer!$B$2:$B$701,"Missing")</f>
        <v>Naveen Prabhu</v>
      </c>
      <c r="E1936" s="38" t="str">
        <f>_xlfn.XLOOKUP(Table14[[#This Row],[Customer_ID]],Table10[Customer_ID],Table10[Membership],"Missing Membership")</f>
        <v>Gold</v>
      </c>
      <c r="F1936" s="14" t="s">
        <v>944</v>
      </c>
      <c r="G1936" s="16" t="str">
        <f>_xlfn.XLOOKUP(Sales_Transactions!$F1936,Products!$A$2:$A$151,Products!$B$2:$B$151,"missing product")</f>
        <v>Cadbury Namkeen Combo</v>
      </c>
      <c r="H1936" s="16" t="str">
        <f>_xlfn.XLOOKUP(Sales_Transactions!$F1936,Table9[Product_ID],Table9[Category],"Missing Catogory")</f>
        <v>Snacks</v>
      </c>
      <c r="I1936" s="16" t="s">
        <v>699</v>
      </c>
      <c r="J1936" s="16" t="str">
        <f>_xlfn.XLOOKUP(Sales_Transactions!$I1936,Store!$A$2:$A$181,Store!$B$2:$B$181,"Missing Store")</f>
        <v>FreshMart Mumbai Colony</v>
      </c>
      <c r="K1936" s="16" t="str">
        <f>_xlfn.XLOOKUP(Sales_Transactions!$I1936,Store!$A$2:$A$181,Store!$D$2:$D$181,"East")</f>
        <v>West</v>
      </c>
      <c r="L1936" s="16" t="s">
        <v>1479</v>
      </c>
      <c r="M1936" s="16" t="s">
        <v>6266</v>
      </c>
      <c r="N1936" s="16" t="str">
        <f>_xlfn.XLOOKUP(Sales_Transactions!$L1936,Table12[Employee_ID],Table12[Department],"Missing Department")</f>
        <v>Cashier</v>
      </c>
      <c r="O1936" s="16">
        <v>3</v>
      </c>
      <c r="P1936" s="17">
        <v>343.95</v>
      </c>
      <c r="Q1936" s="16">
        <v>5</v>
      </c>
      <c r="R1936" s="17">
        <v>51.59</v>
      </c>
      <c r="S1936" s="17">
        <v>1127.3</v>
      </c>
      <c r="T1936" s="17">
        <v>715.29</v>
      </c>
      <c r="U1936" s="17">
        <v>412.01</v>
      </c>
      <c r="V1936" s="16" t="s">
        <v>80</v>
      </c>
      <c r="W1936" s="16" t="s">
        <v>24</v>
      </c>
      <c r="X1936" s="16" t="s">
        <v>33</v>
      </c>
      <c r="Y1936" s="16" t="s">
        <v>3726</v>
      </c>
      <c r="Z1936" s="16" t="s">
        <v>27</v>
      </c>
    </row>
    <row r="1937" spans="1:26" x14ac:dyDescent="0.3">
      <c r="A1937" s="10" t="s">
        <v>3728</v>
      </c>
      <c r="B1937" s="11">
        <v>45935</v>
      </c>
      <c r="C1937" s="12" t="s">
        <v>1299</v>
      </c>
      <c r="D1937" s="12" t="str">
        <f>_xlfn.XLOOKUP(Sales_Transactions!$C1937,Customer!$A$2:$A$701,Customer!$B$2:$B$701,"Missing")</f>
        <v>Karthik Pillai</v>
      </c>
      <c r="E1937" s="39" t="str">
        <f>_xlfn.XLOOKUP(Table14[[#This Row],[Customer_ID]],Table10[Customer_ID],Table10[Membership],"Missing Membership")</f>
        <v>Silver</v>
      </c>
      <c r="F1937" s="10" t="s">
        <v>492</v>
      </c>
      <c r="G1937" s="12" t="str">
        <f>_xlfn.XLOOKUP(Sales_Transactions!$F1937,Products!$A$2:$A$151,Products!$B$2:$B$151,"missing product")</f>
        <v>Aavin Cheese 200g</v>
      </c>
      <c r="H1937" s="12" t="str">
        <f>_xlfn.XLOOKUP(Sales_Transactions!$F1937,Table9[Product_ID],Table9[Category],"Missing Catogory")</f>
        <v>Dairy</v>
      </c>
      <c r="I1937" s="12" t="s">
        <v>863</v>
      </c>
      <c r="J1937" s="12" t="str">
        <f>_xlfn.XLOOKUP(Sales_Transactions!$I1937,Store!$A$2:$A$181,Store!$B$2:$B$181,"Missing Store")</f>
        <v>FreshMart Kochi Extension</v>
      </c>
      <c r="K1937" s="12" t="str">
        <f>_xlfn.XLOOKUP(Sales_Transactions!$I1937,Store!$A$2:$A$181,Store!$D$2:$D$181,"East")</f>
        <v>South</v>
      </c>
      <c r="L1937" s="12" t="s">
        <v>1885</v>
      </c>
      <c r="M1937" s="12" t="s">
        <v>6392</v>
      </c>
      <c r="N1937" s="12" t="str">
        <f>_xlfn.XLOOKUP(Sales_Transactions!$L1937,Table12[Employee_ID],Table12[Department],"Missing Department")</f>
        <v>Cashier</v>
      </c>
      <c r="O1937" s="12">
        <v>1</v>
      </c>
      <c r="P1937" s="13">
        <v>232.58</v>
      </c>
      <c r="Q1937" s="12">
        <v>10</v>
      </c>
      <c r="R1937" s="13">
        <v>23.26</v>
      </c>
      <c r="S1937" s="13">
        <v>240.72</v>
      </c>
      <c r="T1937" s="13">
        <v>191.2</v>
      </c>
      <c r="U1937" s="13">
        <v>49.52</v>
      </c>
      <c r="V1937" s="12" t="s">
        <v>80</v>
      </c>
      <c r="W1937" s="12" t="s">
        <v>24</v>
      </c>
      <c r="X1937" s="12" t="s">
        <v>25</v>
      </c>
      <c r="Y1937" s="12" t="s">
        <v>2487</v>
      </c>
      <c r="Z1937" s="12" t="s">
        <v>27</v>
      </c>
    </row>
    <row r="1938" spans="1:26" x14ac:dyDescent="0.3">
      <c r="A1938" s="14" t="s">
        <v>3760</v>
      </c>
      <c r="B1938" s="15">
        <v>45898</v>
      </c>
      <c r="C1938" s="16" t="s">
        <v>2658</v>
      </c>
      <c r="D1938" s="16" t="str">
        <f>_xlfn.XLOOKUP(Sales_Transactions!$C1938,Customer!$A$2:$A$701,Customer!$B$2:$B$701,"Missing")</f>
        <v>Prakash Naicker</v>
      </c>
      <c r="E1938" s="38" t="str">
        <f>_xlfn.XLOOKUP(Table14[[#This Row],[Customer_ID]],Table10[Customer_ID],Table10[Membership],"Missing Membership")</f>
        <v>Gold</v>
      </c>
      <c r="F1938" s="14" t="s">
        <v>414</v>
      </c>
      <c r="G1938" s="16" t="str">
        <f>_xlfn.XLOOKUP(Sales_Transactions!$F1938,Products!$A$2:$A$151,Products!$B$2:$B$151,"missing product")</f>
        <v>Local Farm Fresh Vegetables 250ml</v>
      </c>
      <c r="H1938" s="16" t="str">
        <f>_xlfn.XLOOKUP(Sales_Transactions!$F1938,Table9[Product_ID],Table9[Category],"Missing Catogory")</f>
        <v>Vegetables</v>
      </c>
      <c r="I1938" s="16" t="s">
        <v>171</v>
      </c>
      <c r="J1938" s="16" t="str">
        <f>_xlfn.XLOOKUP(Sales_Transactions!$I1938,Store!$A$2:$A$181,Store!$B$2:$B$181,"Missing Store")</f>
        <v>FreshMart Madurai Crossing</v>
      </c>
      <c r="K1938" s="16" t="str">
        <f>_xlfn.XLOOKUP(Sales_Transactions!$I1938,Store!$A$2:$A$181,Store!$D$2:$D$181,"East")</f>
        <v>South</v>
      </c>
      <c r="L1938" s="16" t="s">
        <v>1172</v>
      </c>
      <c r="M1938" s="16" t="s">
        <v>6391</v>
      </c>
      <c r="N1938" s="16" t="str">
        <f>_xlfn.XLOOKUP(Sales_Transactions!$L1938,Table12[Employee_ID],Table12[Department],"Missing Department")</f>
        <v>Sales</v>
      </c>
      <c r="O1938" s="16">
        <v>7</v>
      </c>
      <c r="P1938" s="17">
        <v>102.76</v>
      </c>
      <c r="Q1938" s="16">
        <v>0</v>
      </c>
      <c r="R1938" s="17">
        <v>0</v>
      </c>
      <c r="S1938" s="17">
        <v>719.32</v>
      </c>
      <c r="T1938" s="17">
        <v>558.74</v>
      </c>
      <c r="U1938" s="17">
        <v>160.58000000000001</v>
      </c>
      <c r="V1938" s="16" t="s">
        <v>80</v>
      </c>
      <c r="W1938" s="16" t="s">
        <v>24</v>
      </c>
      <c r="X1938" s="16" t="s">
        <v>55</v>
      </c>
      <c r="Y1938" s="16" t="s">
        <v>1990</v>
      </c>
      <c r="Z1938" s="16" t="s">
        <v>49</v>
      </c>
    </row>
    <row r="1939" spans="1:26" x14ac:dyDescent="0.3">
      <c r="A1939" s="10" t="s">
        <v>3785</v>
      </c>
      <c r="B1939" s="11">
        <v>46064</v>
      </c>
      <c r="C1939" s="12" t="s">
        <v>1231</v>
      </c>
      <c r="D1939" s="12" t="str">
        <f>_xlfn.XLOOKUP(Sales_Transactions!$C1939,Customer!$A$2:$A$701,Customer!$B$2:$B$701,"Missing")</f>
        <v>Nirmala Chandran</v>
      </c>
      <c r="E1939" s="39" t="str">
        <f>_xlfn.XLOOKUP(Table14[[#This Row],[Customer_ID]],Table10[Customer_ID],Table10[Membership],"Missing Membership")</f>
        <v>Silver</v>
      </c>
      <c r="F1939" s="10" t="s">
        <v>44</v>
      </c>
      <c r="G1939" s="12" t="str">
        <f>_xlfn.XLOOKUP(Sales_Transactions!$F1939,Products!$A$2:$A$151,Products!$B$2:$B$151,"missing product")</f>
        <v>Britannia Buns 2kg</v>
      </c>
      <c r="H1939" s="12" t="str">
        <f>_xlfn.XLOOKUP(Sales_Transactions!$F1939,Table9[Product_ID],Table9[Category],"Missing Catogory")</f>
        <v>Bakery</v>
      </c>
      <c r="I1939" s="12" t="s">
        <v>343</v>
      </c>
      <c r="J1939" s="12" t="str">
        <f>_xlfn.XLOOKUP(Sales_Transactions!$I1939,Store!$A$2:$A$181,Store!$B$2:$B$181,"Missing Store")</f>
        <v>FreshMart Mysuru Junction</v>
      </c>
      <c r="K1939" s="12" t="str">
        <f>_xlfn.XLOOKUP(Sales_Transactions!$I1939,Store!$A$2:$A$181,Store!$D$2:$D$181,"East")</f>
        <v>South</v>
      </c>
      <c r="L1939" s="12" t="s">
        <v>344</v>
      </c>
      <c r="M1939" s="12" t="s">
        <v>6340</v>
      </c>
      <c r="N1939" s="12" t="str">
        <f>_xlfn.XLOOKUP(Sales_Transactions!$L1939,Table12[Employee_ID],Table12[Department],"Missing Department")</f>
        <v>Operations</v>
      </c>
      <c r="O1939" s="12">
        <v>2</v>
      </c>
      <c r="P1939" s="13">
        <v>398.25</v>
      </c>
      <c r="Q1939" s="12">
        <v>10</v>
      </c>
      <c r="R1939" s="13">
        <v>79.650000000000006</v>
      </c>
      <c r="S1939" s="12" t="s">
        <v>3786</v>
      </c>
      <c r="T1939" s="13">
        <v>473.08</v>
      </c>
      <c r="U1939" s="13">
        <v>243.77</v>
      </c>
      <c r="V1939" s="12" t="s">
        <v>80</v>
      </c>
      <c r="W1939" s="12" t="s">
        <v>24</v>
      </c>
      <c r="X1939" s="12" t="s">
        <v>25</v>
      </c>
      <c r="Y1939" s="12" t="s">
        <v>970</v>
      </c>
      <c r="Z1939" s="12" t="s">
        <v>49</v>
      </c>
    </row>
    <row r="1940" spans="1:26" x14ac:dyDescent="0.3">
      <c r="A1940" s="14" t="s">
        <v>3799</v>
      </c>
      <c r="B1940" s="15">
        <v>45755</v>
      </c>
      <c r="C1940" s="16" t="s">
        <v>1196</v>
      </c>
      <c r="D1940" s="16" t="str">
        <f>_xlfn.XLOOKUP(Sales_Transactions!$C1940,Customer!$A$2:$A$701,Customer!$B$2:$B$701,"Missing")</f>
        <v>Kishore Murugan</v>
      </c>
      <c r="E1940" s="38" t="str">
        <f>_xlfn.XLOOKUP(Table14[[#This Row],[Customer_ID]],Table10[Customer_ID],Table10[Membership],"Missing Membership")</f>
        <v>Gold</v>
      </c>
      <c r="F1940" s="14" t="s">
        <v>870</v>
      </c>
      <c r="G1940" s="16" t="str">
        <f>_xlfn.XLOOKUP(Sales_Transactions!$F1940,Products!$A$2:$A$151,Products!$B$2:$B$151,"missing product")</f>
        <v>Lizol Toilet Cleaner 200g v2</v>
      </c>
      <c r="H1940" s="16" t="str">
        <f>_xlfn.XLOOKUP(Sales_Transactions!$F1940,Table9[Product_ID],Table9[Category],"Missing Catogory")</f>
        <v>Cleaning</v>
      </c>
      <c r="I1940" s="16" t="s">
        <v>905</v>
      </c>
      <c r="J1940" s="16" t="str">
        <f>_xlfn.XLOOKUP(Sales_Transactions!$I1940,Store!$A$2:$A$181,Store!$B$2:$B$181,"Missing Store")</f>
        <v>FreshMart Madurai Circle</v>
      </c>
      <c r="K1940" s="16" t="str">
        <f>_xlfn.XLOOKUP(Sales_Transactions!$I1940,Store!$A$2:$A$181,Store!$D$2:$D$181,"East")</f>
        <v>South</v>
      </c>
      <c r="L1940" s="16" t="s">
        <v>906</v>
      </c>
      <c r="M1940" s="16" t="s">
        <v>6179</v>
      </c>
      <c r="N1940" s="16" t="str">
        <f>_xlfn.XLOOKUP(Sales_Transactions!$L1940,Table12[Employee_ID],Table12[Department],"Missing Department")</f>
        <v>Sales</v>
      </c>
      <c r="O1940" s="16">
        <v>4</v>
      </c>
      <c r="P1940" s="17">
        <v>242.02</v>
      </c>
      <c r="Q1940" s="16">
        <v>5</v>
      </c>
      <c r="R1940" s="17">
        <v>48.4</v>
      </c>
      <c r="S1940" s="17">
        <v>919.68</v>
      </c>
      <c r="T1940" s="17">
        <v>632.24</v>
      </c>
      <c r="U1940" s="17">
        <v>287.44</v>
      </c>
      <c r="V1940" s="16" t="s">
        <v>80</v>
      </c>
      <c r="W1940" s="16" t="s">
        <v>345</v>
      </c>
      <c r="X1940" s="16" t="s">
        <v>25</v>
      </c>
      <c r="Y1940" s="16" t="s">
        <v>2186</v>
      </c>
      <c r="Z1940" s="16" t="s">
        <v>49</v>
      </c>
    </row>
    <row r="1941" spans="1:26" x14ac:dyDescent="0.3">
      <c r="A1941" s="10" t="s">
        <v>3802</v>
      </c>
      <c r="B1941" s="11">
        <v>46082</v>
      </c>
      <c r="C1941" s="12" t="s">
        <v>3013</v>
      </c>
      <c r="D1941" s="12" t="str">
        <f>_xlfn.XLOOKUP(Sales_Transactions!$C1941,Customer!$A$2:$A$701,Customer!$B$2:$B$701,"Missing")</f>
        <v>Balamurugan Varma</v>
      </c>
      <c r="E1941" s="39" t="str">
        <f>_xlfn.XLOOKUP(Table14[[#This Row],[Customer_ID]],Table10[Customer_ID],Table10[Membership],"Missing Membership")</f>
        <v>Silver</v>
      </c>
      <c r="F1941" s="10" t="s">
        <v>713</v>
      </c>
      <c r="G1941" s="12" t="str">
        <f>_xlfn.XLOOKUP(Sales_Transactions!$F1941,Products!$A$2:$A$151,Products!$B$2:$B$151,"missing product")</f>
        <v>Amul Paneer 250ml</v>
      </c>
      <c r="H1941" s="12" t="str">
        <f>_xlfn.XLOOKUP(Sales_Transactions!$F1941,Table9[Product_ID],Table9[Category],"Missing Catogory")</f>
        <v>Dairy</v>
      </c>
      <c r="I1941" s="12" t="s">
        <v>192</v>
      </c>
      <c r="J1941" s="12" t="str">
        <f>_xlfn.XLOOKUP(Sales_Transactions!$I1941,Store!$A$2:$A$181,Store!$B$2:$B$181,"Missing Store")</f>
        <v>FreshMart Erode Heights</v>
      </c>
      <c r="K1941" s="12" t="str">
        <f>_xlfn.XLOOKUP(Sales_Transactions!$I1941,Store!$A$2:$A$181,Store!$D$2:$D$181,"East")</f>
        <v>South</v>
      </c>
      <c r="L1941" s="12" t="s">
        <v>227</v>
      </c>
      <c r="M1941" s="12" t="s">
        <v>6353</v>
      </c>
      <c r="N1941" s="12" t="str">
        <f>_xlfn.XLOOKUP(Sales_Transactions!$L1941,Table12[Employee_ID],Table12[Department],"Missing Department")</f>
        <v>Inventory</v>
      </c>
      <c r="O1941" s="12">
        <v>1</v>
      </c>
      <c r="P1941" s="13">
        <v>161.03</v>
      </c>
      <c r="Q1941" s="12">
        <v>0</v>
      </c>
      <c r="R1941" s="13">
        <v>0</v>
      </c>
      <c r="S1941" s="13">
        <v>185.18</v>
      </c>
      <c r="T1941" s="13">
        <v>124.24</v>
      </c>
      <c r="U1941" s="13">
        <v>60.94</v>
      </c>
      <c r="V1941" s="12" t="s">
        <v>80</v>
      </c>
      <c r="W1941" s="12" t="s">
        <v>24</v>
      </c>
      <c r="X1941" s="12" t="s">
        <v>55</v>
      </c>
      <c r="Y1941" s="12" t="s">
        <v>601</v>
      </c>
      <c r="Z1941" s="12" t="s">
        <v>27</v>
      </c>
    </row>
    <row r="1942" spans="1:26" x14ac:dyDescent="0.3">
      <c r="A1942" s="14" t="s">
        <v>3804</v>
      </c>
      <c r="B1942" s="15">
        <v>45893</v>
      </c>
      <c r="C1942" s="16" t="s">
        <v>268</v>
      </c>
      <c r="D1942" s="16" t="str">
        <f>_xlfn.XLOOKUP(Sales_Transactions!$C1942,Customer!$A$2:$A$701,Customer!$B$2:$B$701,"Missing")</f>
        <v>Thiru Devi</v>
      </c>
      <c r="E1942" s="38" t="str">
        <f>_xlfn.XLOOKUP(Table14[[#This Row],[Customer_ID]],Table10[Customer_ID],Table10[Membership],"Missing Membership")</f>
        <v>Silver</v>
      </c>
      <c r="F1942" s="14" t="s">
        <v>113</v>
      </c>
      <c r="G1942" s="16" t="str">
        <f>_xlfn.XLOOKUP(Sales_Transactions!$F1942,Products!$A$2:$A$151,Products!$B$2:$B$151,"missing product")</f>
        <v>Aachi Powdered Spices Pack</v>
      </c>
      <c r="H1942" s="16" t="str">
        <f>_xlfn.XLOOKUP(Sales_Transactions!$F1942,Table9[Product_ID],Table9[Category],"Missing Catogory")</f>
        <v>Masala</v>
      </c>
      <c r="I1942" s="16" t="s">
        <v>487</v>
      </c>
      <c r="J1942" s="16" t="str">
        <f>_xlfn.XLOOKUP(Sales_Transactions!$I1942,Store!$A$2:$A$181,Store!$B$2:$B$181,"Missing Store")</f>
        <v>FreshMart Erode Hub</v>
      </c>
      <c r="K1942" s="16" t="str">
        <f>_xlfn.XLOOKUP(Sales_Transactions!$I1942,Store!$A$2:$A$181,Store!$D$2:$D$181,"East")</f>
        <v>South</v>
      </c>
      <c r="L1942" s="16" t="s">
        <v>488</v>
      </c>
      <c r="M1942" s="16" t="s">
        <v>6367</v>
      </c>
      <c r="N1942" s="16" t="str">
        <f>_xlfn.XLOOKUP(Sales_Transactions!$L1942,Table12[Employee_ID],Table12[Department],"Missing Department")</f>
        <v>Inventory</v>
      </c>
      <c r="O1942" s="16">
        <v>5</v>
      </c>
      <c r="P1942" s="17">
        <v>253.11</v>
      </c>
      <c r="Q1942" s="16">
        <v>10</v>
      </c>
      <c r="R1942" s="17">
        <v>126.56</v>
      </c>
      <c r="S1942" s="17">
        <v>1309.8399999999999</v>
      </c>
      <c r="T1942" s="17">
        <v>953.7</v>
      </c>
      <c r="U1942" s="17">
        <v>356.14</v>
      </c>
      <c r="V1942" s="16" t="s">
        <v>80</v>
      </c>
      <c r="W1942" s="16" t="s">
        <v>24</v>
      </c>
      <c r="X1942" s="16" t="s">
        <v>25</v>
      </c>
      <c r="Y1942" s="16" t="s">
        <v>1290</v>
      </c>
      <c r="Z1942" s="16" t="s">
        <v>27</v>
      </c>
    </row>
    <row r="1943" spans="1:26" x14ac:dyDescent="0.3">
      <c r="A1943" s="10" t="s">
        <v>3808</v>
      </c>
      <c r="B1943" s="11">
        <v>46104</v>
      </c>
      <c r="C1943" s="12" t="s">
        <v>1954</v>
      </c>
      <c r="D1943" s="12" t="str">
        <f>_xlfn.XLOOKUP(Sales_Transactions!$C1943,Customer!$A$2:$A$701,Customer!$B$2:$B$701,"Missing")</f>
        <v>Nirmala Nair</v>
      </c>
      <c r="E1943" s="39" t="str">
        <f>_xlfn.XLOOKUP(Table14[[#This Row],[Customer_ID]],Table10[Customer_ID],Table10[Membership],"Missing Membership")</f>
        <v>Silver</v>
      </c>
      <c r="F1943" s="10" t="s">
        <v>389</v>
      </c>
      <c r="G1943" s="12" t="str">
        <f>_xlfn.XLOOKUP(Sales_Transactions!$F1943,Products!$A$2:$A$151,Products!$B$2:$B$151,"missing product")</f>
        <v>Organic Fresh Fresh Vegetables 250ml</v>
      </c>
      <c r="H1943" s="12" t="str">
        <f>_xlfn.XLOOKUP(Sales_Transactions!$F1943,Table9[Product_ID],Table9[Category],"Missing Catogory")</f>
        <v>Vegetables</v>
      </c>
      <c r="I1943" s="12" t="s">
        <v>575</v>
      </c>
      <c r="J1943" s="12" t="str">
        <f>_xlfn.XLOOKUP(Sales_Transactions!$I1943,Store!$A$2:$A$181,Store!$B$2:$B$181,"Missing Store")</f>
        <v>FreshMart Ahmedabad Arcade</v>
      </c>
      <c r="K1943" s="12" t="str">
        <f>_xlfn.XLOOKUP(Sales_Transactions!$I1943,Store!$A$2:$A$181,Store!$D$2:$D$181,"East")</f>
        <v>West</v>
      </c>
      <c r="L1943" s="12" t="s">
        <v>1150</v>
      </c>
      <c r="M1943" s="12" t="s">
        <v>6406</v>
      </c>
      <c r="N1943" s="12" t="str">
        <f>_xlfn.XLOOKUP(Sales_Transactions!$L1943,Table12[Employee_ID],Table12[Department],"Missing Department")</f>
        <v>Cashier</v>
      </c>
      <c r="O1943" s="12">
        <v>4</v>
      </c>
      <c r="P1943" s="13">
        <v>83.13</v>
      </c>
      <c r="Q1943" s="12">
        <v>15</v>
      </c>
      <c r="R1943" s="13">
        <v>49.88</v>
      </c>
      <c r="S1943" s="13">
        <v>282.64</v>
      </c>
      <c r="T1943" s="13">
        <v>276.36</v>
      </c>
      <c r="U1943" s="13">
        <v>6.28</v>
      </c>
      <c r="V1943" s="12" t="s">
        <v>80</v>
      </c>
      <c r="W1943" s="12" t="s">
        <v>24</v>
      </c>
      <c r="X1943" s="12" t="s">
        <v>25</v>
      </c>
      <c r="Y1943" s="12" t="s">
        <v>3110</v>
      </c>
      <c r="Z1943" s="12" t="s">
        <v>49</v>
      </c>
    </row>
    <row r="1944" spans="1:26" x14ac:dyDescent="0.3">
      <c r="A1944" s="14" t="s">
        <v>3809</v>
      </c>
      <c r="B1944" s="15">
        <v>46051</v>
      </c>
      <c r="C1944" s="16" t="s">
        <v>2454</v>
      </c>
      <c r="D1944" s="16" t="str">
        <f>_xlfn.XLOOKUP(Sales_Transactions!$C1944,Customer!$A$2:$A$701,Customer!$B$2:$B$701,"Missing")</f>
        <v>Indira Chettiar</v>
      </c>
      <c r="E1944" s="38" t="str">
        <f>_xlfn.XLOOKUP(Table14[[#This Row],[Customer_ID]],Table10[Customer_ID],Table10[Membership],"Missing Membership")</f>
        <v>Gold</v>
      </c>
      <c r="F1944" s="14" t="s">
        <v>1648</v>
      </c>
      <c r="G1944" s="16" t="str">
        <f>_xlfn.XLOOKUP(Sales_Transactions!$F1944,Products!$A$2:$A$151,Products!$B$2:$B$151,"missing product")</f>
        <v>Patanjali Shampoo 2kg</v>
      </c>
      <c r="H1944" s="16" t="str">
        <f>_xlfn.XLOOKUP(Sales_Transactions!$F1944,Table9[Product_ID],Table9[Category],"Missing Catogory")</f>
        <v>Personal Care</v>
      </c>
      <c r="I1944" s="16" t="s">
        <v>303</v>
      </c>
      <c r="J1944" s="16" t="str">
        <f>_xlfn.XLOOKUP(Sales_Transactions!$I1944,Store!$A$2:$A$181,Store!$B$2:$B$181,"Missing Store")</f>
        <v>FreshMart Mysuru Market</v>
      </c>
      <c r="K1944" s="16" t="str">
        <f>_xlfn.XLOOKUP(Sales_Transactions!$I1944,Store!$A$2:$A$181,Store!$D$2:$D$181,"East")</f>
        <v>South</v>
      </c>
      <c r="L1944" s="16" t="s">
        <v>2639</v>
      </c>
      <c r="M1944" s="16" t="s">
        <v>5337</v>
      </c>
      <c r="N1944" s="16" t="str">
        <f>_xlfn.XLOOKUP(Sales_Transactions!$L1944,Table12[Employee_ID],Table12[Department],"Missing Department")</f>
        <v>Sales</v>
      </c>
      <c r="O1944" s="16">
        <v>5</v>
      </c>
      <c r="P1944" s="17">
        <v>254.39</v>
      </c>
      <c r="Q1944" s="16">
        <v>15</v>
      </c>
      <c r="R1944" s="17">
        <v>190.79</v>
      </c>
      <c r="S1944" s="17">
        <v>1081.1600000000001</v>
      </c>
      <c r="T1944" s="17">
        <v>804.9</v>
      </c>
      <c r="U1944" s="17">
        <v>276.26</v>
      </c>
      <c r="V1944" s="16" t="s">
        <v>80</v>
      </c>
      <c r="W1944" s="16" t="s">
        <v>24</v>
      </c>
      <c r="X1944" s="16" t="s">
        <v>25</v>
      </c>
      <c r="Y1944" s="16" t="s">
        <v>1886</v>
      </c>
      <c r="Z1944" s="16" t="s">
        <v>49</v>
      </c>
    </row>
    <row r="1945" spans="1:26" x14ac:dyDescent="0.3">
      <c r="A1945" s="10" t="s">
        <v>3812</v>
      </c>
      <c r="B1945" s="11">
        <v>46065</v>
      </c>
      <c r="C1945" s="12" t="s">
        <v>1575</v>
      </c>
      <c r="D1945" s="12" t="str">
        <f>_xlfn.XLOOKUP(Sales_Transactions!$C1945,Customer!$A$2:$A$701,Customer!$B$2:$B$701,"Missing")</f>
        <v>Nandhini Prabhu</v>
      </c>
      <c r="E1945" s="39" t="str">
        <f>_xlfn.XLOOKUP(Table14[[#This Row],[Customer_ID]],Table10[Customer_ID],Table10[Membership],"Missing Membership")</f>
        <v>Gold</v>
      </c>
      <c r="F1945" s="10" t="s">
        <v>1149</v>
      </c>
      <c r="G1945" s="12" t="str">
        <f>_xlfn.XLOOKUP(Sales_Transactions!$F1945,Products!$A$2:$A$151,Products!$B$2:$B$151,"missing product")</f>
        <v>Patanjali Shampoo 1kg</v>
      </c>
      <c r="H1945" s="12" t="str">
        <f>_xlfn.XLOOKUP(Sales_Transactions!$F1945,Table9[Product_ID],Table9[Category],"Missing Catogory")</f>
        <v>Personal Care</v>
      </c>
      <c r="I1945" s="12" t="s">
        <v>420</v>
      </c>
      <c r="J1945" s="12" t="str">
        <f>_xlfn.XLOOKUP(Sales_Transactions!$I1945,Store!$A$2:$A$181,Store!$B$2:$B$181,"Missing Store")</f>
        <v>FreshMart Chennai Complex</v>
      </c>
      <c r="K1945" s="12" t="str">
        <f>_xlfn.XLOOKUP(Sales_Transactions!$I1945,Store!$A$2:$A$181,Store!$D$2:$D$181,"East")</f>
        <v>South</v>
      </c>
      <c r="L1945" s="12" t="s">
        <v>786</v>
      </c>
      <c r="M1945" s="12" t="s">
        <v>4657</v>
      </c>
      <c r="N1945" s="12" t="str">
        <f>_xlfn.XLOOKUP(Sales_Transactions!$L1945,Table12[Employee_ID],Table12[Department],"Missing Department")</f>
        <v>Sales</v>
      </c>
      <c r="O1945" s="12">
        <v>4</v>
      </c>
      <c r="P1945" s="13">
        <v>520.39</v>
      </c>
      <c r="Q1945" s="12">
        <v>0</v>
      </c>
      <c r="R1945" s="13">
        <v>0</v>
      </c>
      <c r="S1945" s="13">
        <v>2081.56</v>
      </c>
      <c r="T1945" s="13">
        <v>1347.2</v>
      </c>
      <c r="U1945" s="13">
        <v>734.36</v>
      </c>
      <c r="V1945" s="12" t="s">
        <v>80</v>
      </c>
      <c r="W1945" s="12" t="s">
        <v>24</v>
      </c>
      <c r="X1945" s="12" t="s">
        <v>55</v>
      </c>
      <c r="Y1945" s="12" t="s">
        <v>144</v>
      </c>
      <c r="Z1945" s="12" t="s">
        <v>49</v>
      </c>
    </row>
    <row r="1946" spans="1:26" x14ac:dyDescent="0.3">
      <c r="A1946" s="14" t="s">
        <v>3813</v>
      </c>
      <c r="B1946" s="15">
        <v>45984</v>
      </c>
      <c r="C1946" s="16" t="s">
        <v>1055</v>
      </c>
      <c r="D1946" s="16" t="str">
        <f>_xlfn.XLOOKUP(Sales_Transactions!$C1946,Customer!$A$2:$A$701,Customer!$B$2:$B$701,"Missing")</f>
        <v>Ramesh Sharma</v>
      </c>
      <c r="E1946" s="38" t="str">
        <f>_xlfn.XLOOKUP(Table14[[#This Row],[Customer_ID]],Table10[Customer_ID],Table10[Membership],"Missing Membership")</f>
        <v>Silver</v>
      </c>
      <c r="F1946" s="14" t="s">
        <v>1865</v>
      </c>
      <c r="G1946" s="16" t="str">
        <f>_xlfn.XLOOKUP(Sales_Transactions!$F1946,Products!$A$2:$A$151,Products!$B$2:$B$151,"missing product")</f>
        <v>Lizol Toilet Cleaner 200g</v>
      </c>
      <c r="H1946" s="16" t="str">
        <f>_xlfn.XLOOKUP(Sales_Transactions!$F1946,Table9[Product_ID],Table9[Category],"Missing Catogory")</f>
        <v>Cleaning</v>
      </c>
      <c r="I1946" s="16" t="s">
        <v>85</v>
      </c>
      <c r="J1946" s="16" t="str">
        <f>_xlfn.XLOOKUP(Sales_Transactions!$I1946,Store!$A$2:$A$181,Store!$B$2:$B$181,"Missing Store")</f>
        <v>FreshMart Salem Crossing</v>
      </c>
      <c r="K1946" s="16" t="str">
        <f>_xlfn.XLOOKUP(Sales_Transactions!$I1946,Store!$A$2:$A$181,Store!$D$2:$D$181,"East")</f>
        <v>South</v>
      </c>
      <c r="L1946" s="16" t="s">
        <v>276</v>
      </c>
      <c r="M1946" s="16" t="s">
        <v>4860</v>
      </c>
      <c r="N1946" s="16" t="str">
        <f>_xlfn.XLOOKUP(Sales_Transactions!$L1946,Table12[Employee_ID],Table12[Department],"Missing Department")</f>
        <v>Billing</v>
      </c>
      <c r="O1946" s="16">
        <v>2</v>
      </c>
      <c r="P1946" s="17">
        <v>108.97</v>
      </c>
      <c r="Q1946" s="16">
        <v>0</v>
      </c>
      <c r="R1946" s="17">
        <v>0</v>
      </c>
      <c r="S1946" s="17">
        <v>250.63</v>
      </c>
      <c r="T1946" s="17">
        <v>166.66</v>
      </c>
      <c r="U1946" s="17">
        <v>83.97</v>
      </c>
      <c r="V1946" s="16" t="s">
        <v>80</v>
      </c>
      <c r="W1946" s="16" t="s">
        <v>24</v>
      </c>
      <c r="X1946" s="16" t="s">
        <v>25</v>
      </c>
      <c r="Y1946" s="16" t="s">
        <v>479</v>
      </c>
      <c r="Z1946" s="16" t="s">
        <v>27</v>
      </c>
    </row>
    <row r="1947" spans="1:26" x14ac:dyDescent="0.3">
      <c r="A1947" s="10" t="s">
        <v>3814</v>
      </c>
      <c r="B1947" s="11">
        <v>46096</v>
      </c>
      <c r="C1947" s="12" t="s">
        <v>3068</v>
      </c>
      <c r="D1947" s="12" t="str">
        <f>_xlfn.XLOOKUP(Sales_Transactions!$C1947,Customer!$A$2:$A$701,Customer!$B$2:$B$701,"Missing")</f>
        <v>Anjali Balan</v>
      </c>
      <c r="E1947" s="39" t="str">
        <f>_xlfn.XLOOKUP(Table14[[#This Row],[Customer_ID]],Table10[Customer_ID],Table10[Membership],"Missing Membership")</f>
        <v>Bronze</v>
      </c>
      <c r="F1947" s="10" t="s">
        <v>164</v>
      </c>
      <c r="G1947" s="12" t="str">
        <f>_xlfn.XLOOKUP(Sales_Transactions!$F1947,Products!$A$2:$A$151,Products!$B$2:$B$151,"missing product")</f>
        <v>Local Farm Fresh Vegetables Combo</v>
      </c>
      <c r="H1947" s="12" t="str">
        <f>_xlfn.XLOOKUP(Sales_Transactions!$F1947,Table9[Product_ID],Table9[Category],"Missing Catogory")</f>
        <v>Vegetables</v>
      </c>
      <c r="I1947" s="12" t="s">
        <v>21</v>
      </c>
      <c r="J1947" s="12" t="str">
        <f>_xlfn.XLOOKUP(Sales_Transactions!$I1947,Store!$A$2:$A$181,Store!$B$2:$B$181,"Missing Store")</f>
        <v>FreshMart Madurai Arcade</v>
      </c>
      <c r="K1947" s="12" t="str">
        <f>_xlfn.XLOOKUP(Sales_Transactions!$I1947,Store!$A$2:$A$181,Store!$D$2:$D$181,"East")</f>
        <v>South</v>
      </c>
      <c r="L1947" s="12" t="s">
        <v>860</v>
      </c>
      <c r="M1947" s="12" t="s">
        <v>5707</v>
      </c>
      <c r="N1947" s="12" t="str">
        <f>_xlfn.XLOOKUP(Sales_Transactions!$L1947,Table12[Employee_ID],Table12[Department],"Missing Department")</f>
        <v>Sales</v>
      </c>
      <c r="O1947" s="12">
        <v>1</v>
      </c>
      <c r="P1947" s="13">
        <v>191.13</v>
      </c>
      <c r="Q1947" s="12">
        <v>0</v>
      </c>
      <c r="R1947" s="13">
        <v>0</v>
      </c>
      <c r="S1947" s="13">
        <v>219.8</v>
      </c>
      <c r="T1947" s="13">
        <v>153.41999999999999</v>
      </c>
      <c r="U1947" s="13">
        <v>66.38</v>
      </c>
      <c r="V1947" s="12" t="s">
        <v>80</v>
      </c>
      <c r="W1947" s="12" t="s">
        <v>24</v>
      </c>
      <c r="X1947" s="12" t="s">
        <v>55</v>
      </c>
      <c r="Y1947" s="12" t="s">
        <v>1316</v>
      </c>
      <c r="Z1947" s="12" t="s">
        <v>27</v>
      </c>
    </row>
    <row r="1948" spans="1:26" x14ac:dyDescent="0.3">
      <c r="A1948" s="14" t="s">
        <v>3816</v>
      </c>
      <c r="B1948" s="15">
        <v>46013</v>
      </c>
      <c r="C1948" s="16" t="s">
        <v>443</v>
      </c>
      <c r="D1948" s="16" t="str">
        <f>_xlfn.XLOOKUP(Sales_Transactions!$C1948,Customer!$A$2:$A$701,Customer!$B$2:$B$701,"Missing")</f>
        <v>Bharath Balan</v>
      </c>
      <c r="E1948" s="38" t="str">
        <f>_xlfn.XLOOKUP(Table14[[#This Row],[Customer_ID]],Table10[Customer_ID],Table10[Membership],"Missing Membership")</f>
        <v>Gold</v>
      </c>
      <c r="F1948" s="14" t="s">
        <v>1381</v>
      </c>
      <c r="G1948" s="16" t="str">
        <f>_xlfn.XLOOKUP(Sales_Transactions!$F1948,Products!$A$2:$A$151,Products!$B$2:$B$151,"missing product")</f>
        <v>Parle Chocolates 500g</v>
      </c>
      <c r="H1948" s="16" t="str">
        <f>_xlfn.XLOOKUP(Sales_Transactions!$F1948,Table9[Product_ID],Table9[Category],"Missing Catogory")</f>
        <v>Snacks</v>
      </c>
      <c r="I1948" s="16" t="s">
        <v>1469</v>
      </c>
      <c r="J1948" s="16" t="str">
        <f>_xlfn.XLOOKUP(Sales_Transactions!$I1948,Store!$A$2:$A$181,Store!$B$2:$B$181,"Missing Store")</f>
        <v>FreshMart Surat Nagar</v>
      </c>
      <c r="K1948" s="16" t="str">
        <f>_xlfn.XLOOKUP(Sales_Transactions!$I1948,Store!$A$2:$A$181,Store!$D$2:$D$181,"East")</f>
        <v>West</v>
      </c>
      <c r="L1948" s="16" t="s">
        <v>2190</v>
      </c>
      <c r="M1948" s="16" t="s">
        <v>6344</v>
      </c>
      <c r="N1948" s="16" t="str">
        <f>_xlfn.XLOOKUP(Sales_Transactions!$L1948,Table12[Employee_ID],Table12[Department],"Missing Department")</f>
        <v>Billing</v>
      </c>
      <c r="O1948" s="16">
        <v>8</v>
      </c>
      <c r="P1948" s="17">
        <v>318.92</v>
      </c>
      <c r="Q1948" s="16">
        <v>10</v>
      </c>
      <c r="R1948" s="17">
        <v>255.14</v>
      </c>
      <c r="S1948" s="17">
        <v>2296.2199999999998</v>
      </c>
      <c r="T1948" s="17">
        <v>1880.4</v>
      </c>
      <c r="U1948" s="17">
        <v>415.82</v>
      </c>
      <c r="V1948" s="16" t="s">
        <v>80</v>
      </c>
      <c r="W1948" s="16" t="s">
        <v>24</v>
      </c>
      <c r="X1948" s="16" t="s">
        <v>55</v>
      </c>
      <c r="Y1948" s="16" t="s">
        <v>3326</v>
      </c>
      <c r="Z1948" s="16" t="s">
        <v>49</v>
      </c>
    </row>
    <row r="1949" spans="1:26" x14ac:dyDescent="0.3">
      <c r="A1949" s="10" t="s">
        <v>3820</v>
      </c>
      <c r="B1949" s="11">
        <v>45948</v>
      </c>
      <c r="C1949" s="12" t="s">
        <v>3821</v>
      </c>
      <c r="D1949" s="12" t="str">
        <f>_xlfn.XLOOKUP(Sales_Transactions!$C1949,Customer!$A$2:$A$701,Customer!$B$2:$B$701,"Missing")</f>
        <v>Poornima Krishnan</v>
      </c>
      <c r="E1949" s="39" t="str">
        <f>_xlfn.XLOOKUP(Table14[[#This Row],[Customer_ID]],Table10[Customer_ID],Table10[Membership],"Missing Membership")</f>
        <v>Bronze</v>
      </c>
      <c r="F1949" s="10" t="s">
        <v>881</v>
      </c>
      <c r="G1949" s="12" t="str">
        <f>_xlfn.XLOOKUP(Sales_Transactions!$F1949,Products!$A$2:$A$151,Products!$B$2:$B$151,"missing product")</f>
        <v>Cadbury Namkeen Pack</v>
      </c>
      <c r="H1949" s="12" t="str">
        <f>_xlfn.XLOOKUP(Sales_Transactions!$F1949,Table9[Product_ID],Table9[Category],"Missing Catogory")</f>
        <v>Snacks</v>
      </c>
      <c r="I1949" s="12" t="s">
        <v>85</v>
      </c>
      <c r="J1949" s="12" t="str">
        <f>_xlfn.XLOOKUP(Sales_Transactions!$I1949,Store!$A$2:$A$181,Store!$B$2:$B$181,"Missing Store")</f>
        <v>FreshMart Salem Crossing</v>
      </c>
      <c r="K1949" s="12" t="str">
        <f>_xlfn.XLOOKUP(Sales_Transactions!$I1949,Store!$A$2:$A$181,Store!$D$2:$D$181,"East")</f>
        <v>South</v>
      </c>
      <c r="L1949" s="12" t="s">
        <v>292</v>
      </c>
      <c r="M1949" s="12" t="s">
        <v>6291</v>
      </c>
      <c r="N1949" s="12" t="str">
        <f>_xlfn.XLOOKUP(Sales_Transactions!$L1949,Table12[Employee_ID],Table12[Department],"Missing Department")</f>
        <v>Sales</v>
      </c>
      <c r="O1949" s="12">
        <v>4</v>
      </c>
      <c r="P1949" s="13">
        <v>262.77</v>
      </c>
      <c r="Q1949" s="12">
        <v>20</v>
      </c>
      <c r="R1949" s="13">
        <v>210.22</v>
      </c>
      <c r="S1949" s="13">
        <v>966.99</v>
      </c>
      <c r="T1949" s="13">
        <v>778.56</v>
      </c>
      <c r="U1949" s="13">
        <v>188.43</v>
      </c>
      <c r="V1949" s="12" t="s">
        <v>80</v>
      </c>
      <c r="W1949" s="12" t="s">
        <v>24</v>
      </c>
      <c r="X1949" s="12" t="s">
        <v>25</v>
      </c>
      <c r="Y1949" s="12" t="s">
        <v>3188</v>
      </c>
      <c r="Z1949" s="12" t="s">
        <v>27</v>
      </c>
    </row>
    <row r="1950" spans="1:26" x14ac:dyDescent="0.3">
      <c r="A1950" s="14" t="s">
        <v>3825</v>
      </c>
      <c r="B1950" s="15">
        <v>45963</v>
      </c>
      <c r="C1950" s="16" t="s">
        <v>2106</v>
      </c>
      <c r="D1950" s="16" t="str">
        <f>_xlfn.XLOOKUP(Sales_Transactions!$C1950,Customer!$A$2:$A$701,Customer!$B$2:$B$701,"Missing")</f>
        <v>Aishwarya Prabhu</v>
      </c>
      <c r="E1950" s="38" t="str">
        <f>_xlfn.XLOOKUP(Table14[[#This Row],[Customer_ID]],Table10[Customer_ID],Table10[Membership],"Missing Membership")</f>
        <v>Gold</v>
      </c>
      <c r="F1950" s="14" t="s">
        <v>2054</v>
      </c>
      <c r="G1950" s="16" t="str">
        <f>_xlfn.XLOOKUP(Sales_Transactions!$F1950,Products!$A$2:$A$151,Products!$B$2:$B$151,"missing product")</f>
        <v>ITC Frozen Vegetables 250ml</v>
      </c>
      <c r="H1950" s="16" t="str">
        <f>_xlfn.XLOOKUP(Sales_Transactions!$F1950,Table9[Product_ID],Table9[Category],"Missing Catogory")</f>
        <v>Frozen Foods</v>
      </c>
      <c r="I1950" s="16" t="s">
        <v>1251</v>
      </c>
      <c r="J1950" s="16" t="str">
        <f>_xlfn.XLOOKUP(Sales_Transactions!$I1950,Store!$A$2:$A$181,Store!$B$2:$B$181,"Missing Store")</f>
        <v>FreshMart Nagpur Towers</v>
      </c>
      <c r="K1950" s="16" t="str">
        <f>_xlfn.XLOOKUP(Sales_Transactions!$I1950,Store!$A$2:$A$181,Store!$D$2:$D$181,"East")</f>
        <v>South</v>
      </c>
      <c r="L1950" s="16" t="s">
        <v>1334</v>
      </c>
      <c r="M1950" s="16" t="s">
        <v>6278</v>
      </c>
      <c r="N1950" s="16" t="str">
        <f>_xlfn.XLOOKUP(Sales_Transactions!$L1950,Table12[Employee_ID],Table12[Department],"Missing Department")</f>
        <v>HR</v>
      </c>
      <c r="O1950" s="16">
        <v>4</v>
      </c>
      <c r="P1950" s="17">
        <v>418.56</v>
      </c>
      <c r="Q1950" s="16">
        <v>0</v>
      </c>
      <c r="R1950" s="17">
        <v>0</v>
      </c>
      <c r="S1950" s="17">
        <v>1925.38</v>
      </c>
      <c r="T1950" s="17">
        <v>1393.32</v>
      </c>
      <c r="U1950" s="17">
        <v>532.05999999999995</v>
      </c>
      <c r="V1950" s="16" t="s">
        <v>80</v>
      </c>
      <c r="W1950" s="16" t="s">
        <v>24</v>
      </c>
      <c r="X1950" s="16" t="s">
        <v>33</v>
      </c>
      <c r="Y1950" s="16" t="s">
        <v>613</v>
      </c>
      <c r="Z1950" s="16" t="s">
        <v>27</v>
      </c>
    </row>
    <row r="1951" spans="1:26" x14ac:dyDescent="0.3">
      <c r="A1951" s="10" t="s">
        <v>3826</v>
      </c>
      <c r="B1951" s="11">
        <v>46013</v>
      </c>
      <c r="C1951" s="12" t="s">
        <v>507</v>
      </c>
      <c r="D1951" s="12" t="str">
        <f>_xlfn.XLOOKUP(Sales_Transactions!$C1951,Customer!$A$2:$A$701,Customer!$B$2:$B$701,"Missing")</f>
        <v>Meena Menon</v>
      </c>
      <c r="E1951" s="39" t="str">
        <f>_xlfn.XLOOKUP(Table14[[#This Row],[Customer_ID]],Table10[Customer_ID],Table10[Membership],"Missing Membership")</f>
        <v>Gold</v>
      </c>
      <c r="F1951" s="10" t="s">
        <v>707</v>
      </c>
      <c r="G1951" s="12" t="str">
        <f>_xlfn.XLOOKUP(Sales_Transactions!$F1951,Products!$A$2:$A$151,Products!$B$2:$B$151,"missing product")</f>
        <v>Lays Chocolates Combo</v>
      </c>
      <c r="H1951" s="12" t="str">
        <f>_xlfn.XLOOKUP(Sales_Transactions!$F1951,Table9[Product_ID],Table9[Category],"Missing Catogory")</f>
        <v>Snacks</v>
      </c>
      <c r="I1951" s="12" t="s">
        <v>1680</v>
      </c>
      <c r="J1951" s="12" t="str">
        <f>_xlfn.XLOOKUP(Sales_Transactions!$I1951,Store!$A$2:$A$181,Store!$B$2:$B$181,"Missing Store")</f>
        <v>FreshMart Hyderabad Market</v>
      </c>
      <c r="K1951" s="12" t="str">
        <f>_xlfn.XLOOKUP(Sales_Transactions!$I1951,Store!$A$2:$A$181,Store!$D$2:$D$181,"East")</f>
        <v>South</v>
      </c>
      <c r="L1951" s="12" t="s">
        <v>2867</v>
      </c>
      <c r="M1951" s="12" t="s">
        <v>7267</v>
      </c>
      <c r="N1951" s="12" t="str">
        <f>_xlfn.XLOOKUP(Sales_Transactions!$L1951,Table12[Employee_ID],Table12[Department],"Missing Department")</f>
        <v>Cashier</v>
      </c>
      <c r="O1951" s="12">
        <v>5</v>
      </c>
      <c r="P1951" s="13">
        <v>498.75</v>
      </c>
      <c r="Q1951" s="12">
        <v>0</v>
      </c>
      <c r="R1951" s="13">
        <v>0</v>
      </c>
      <c r="S1951" s="13">
        <v>2493.75</v>
      </c>
      <c r="T1951" s="13">
        <v>1719.45</v>
      </c>
      <c r="U1951" s="13">
        <v>774.3</v>
      </c>
      <c r="V1951" s="12" t="s">
        <v>80</v>
      </c>
      <c r="W1951" s="12" t="s">
        <v>24</v>
      </c>
      <c r="X1951" s="12" t="s">
        <v>25</v>
      </c>
      <c r="Y1951" s="12" t="s">
        <v>1070</v>
      </c>
      <c r="Z1951" s="12" t="s">
        <v>49</v>
      </c>
    </row>
    <row r="1952" spans="1:26" x14ac:dyDescent="0.3">
      <c r="A1952" s="14" t="s">
        <v>3827</v>
      </c>
      <c r="B1952" s="15">
        <v>45955</v>
      </c>
      <c r="C1952" s="16" t="s">
        <v>2614</v>
      </c>
      <c r="D1952" s="16" t="str">
        <f>_xlfn.XLOOKUP(Sales_Transactions!$C1952,Customer!$A$2:$A$701,Customer!$B$2:$B$701,"Missing")</f>
        <v>Venkat Raj</v>
      </c>
      <c r="E1952" s="38" t="str">
        <f>_xlfn.XLOOKUP(Table14[[#This Row],[Customer_ID]],Table10[Customer_ID],Table10[Membership],"Missing Membership")</f>
        <v>Silver</v>
      </c>
      <c r="F1952" s="14" t="s">
        <v>95</v>
      </c>
      <c r="G1952" s="16" t="str">
        <f>_xlfn.XLOOKUP(Sales_Transactions!$F1952,Products!$A$2:$A$151,Products!$B$2:$B$151,"missing product")</f>
        <v>Lizol Dishwash 200g</v>
      </c>
      <c r="H1952" s="16" t="str">
        <f>_xlfn.XLOOKUP(Sales_Transactions!$F1952,Table9[Product_ID],Table9[Category],"Missing Catogory")</f>
        <v>Cleaning</v>
      </c>
      <c r="I1952" s="16" t="s">
        <v>232</v>
      </c>
      <c r="J1952" s="16" t="str">
        <f>_xlfn.XLOOKUP(Sales_Transactions!$I1952,Store!$A$2:$A$181,Store!$B$2:$B$181,"Missing Store")</f>
        <v>FreshMart Tiruppur Circle</v>
      </c>
      <c r="K1952" s="16" t="str">
        <f>_xlfn.XLOOKUP(Sales_Transactions!$I1952,Store!$A$2:$A$181,Store!$D$2:$D$181,"East")</f>
        <v>South</v>
      </c>
      <c r="L1952" s="16" t="s">
        <v>233</v>
      </c>
      <c r="M1952" s="16" t="s">
        <v>6171</v>
      </c>
      <c r="N1952" s="16" t="str">
        <f>_xlfn.XLOOKUP(Sales_Transactions!$L1952,Table12[Employee_ID],Table12[Department],"Missing Department")</f>
        <v>Billing</v>
      </c>
      <c r="O1952" s="16">
        <v>1</v>
      </c>
      <c r="P1952" s="17">
        <v>522.78</v>
      </c>
      <c r="Q1952" s="16">
        <v>15</v>
      </c>
      <c r="R1952" s="17">
        <v>78.42</v>
      </c>
      <c r="S1952" s="17">
        <v>511.01</v>
      </c>
      <c r="T1952" s="17">
        <v>395.87</v>
      </c>
      <c r="U1952" s="17">
        <v>115.14</v>
      </c>
      <c r="V1952" s="16" t="s">
        <v>80</v>
      </c>
      <c r="W1952" s="16" t="s">
        <v>24</v>
      </c>
      <c r="X1952" s="16" t="s">
        <v>25</v>
      </c>
      <c r="Y1952" s="16" t="s">
        <v>1995</v>
      </c>
      <c r="Z1952" s="16" t="s">
        <v>27</v>
      </c>
    </row>
    <row r="1953" spans="1:26" x14ac:dyDescent="0.3">
      <c r="A1953" s="10" t="s">
        <v>3841</v>
      </c>
      <c r="B1953" s="11">
        <v>45752</v>
      </c>
      <c r="C1953" s="12" t="s">
        <v>1851</v>
      </c>
      <c r="D1953" s="12" t="str">
        <f>_xlfn.XLOOKUP(Sales_Transactions!$C1953,Customer!$A$2:$A$701,Customer!$B$2:$B$701,"Missing")</f>
        <v>Geetha Balan</v>
      </c>
      <c r="E1953" s="39" t="str">
        <f>_xlfn.XLOOKUP(Table14[[#This Row],[Customer_ID]],Table10[Customer_ID],Table10[Membership],"Missing Membership")</f>
        <v>Silver</v>
      </c>
      <c r="F1953" s="10" t="s">
        <v>811</v>
      </c>
      <c r="G1953" s="12" t="str">
        <f>_xlfn.XLOOKUP(Sales_Transactions!$F1953,Products!$A$2:$A$151,Products!$B$2:$B$151,"missing product")</f>
        <v>Lays Namkeen 2kg</v>
      </c>
      <c r="H1953" s="12" t="str">
        <f>_xlfn.XLOOKUP(Sales_Transactions!$F1953,Table9[Product_ID],Table9[Category],"Missing Catogory")</f>
        <v>Snacks</v>
      </c>
      <c r="I1953" s="12" t="s">
        <v>1901</v>
      </c>
      <c r="J1953" s="12" t="str">
        <f>_xlfn.XLOOKUP(Sales_Transactions!$I1953,Store!$A$2:$A$181,Store!$B$2:$B$181,"Missing Store")</f>
        <v>FreshMart Ahmedabad Heights</v>
      </c>
      <c r="K1953" s="12" t="str">
        <f>_xlfn.XLOOKUP(Sales_Transactions!$I1953,Store!$A$2:$A$181,Store!$D$2:$D$181,"East")</f>
        <v>West</v>
      </c>
      <c r="L1953" s="12" t="s">
        <v>1197</v>
      </c>
      <c r="M1953" s="12" t="s">
        <v>5781</v>
      </c>
      <c r="N1953" s="12" t="str">
        <f>_xlfn.XLOOKUP(Sales_Transactions!$L1953,Table12[Employee_ID],Table12[Department],"Missing Department")</f>
        <v>Billing</v>
      </c>
      <c r="O1953" s="12">
        <v>3</v>
      </c>
      <c r="P1953" s="13">
        <v>530.16</v>
      </c>
      <c r="Q1953" s="12">
        <v>0</v>
      </c>
      <c r="R1953" s="13">
        <v>0</v>
      </c>
      <c r="S1953" s="13">
        <v>1829.05</v>
      </c>
      <c r="T1953" s="13">
        <v>1137.57</v>
      </c>
      <c r="U1953" s="13">
        <v>691.48</v>
      </c>
      <c r="V1953" s="12" t="s">
        <v>80</v>
      </c>
      <c r="W1953" s="12" t="s">
        <v>24</v>
      </c>
      <c r="X1953" s="12" t="s">
        <v>55</v>
      </c>
      <c r="Y1953" s="12" t="s">
        <v>2794</v>
      </c>
      <c r="Z1953" s="12" t="s">
        <v>27</v>
      </c>
    </row>
    <row r="1954" spans="1:26" x14ac:dyDescent="0.3">
      <c r="A1954" s="14" t="s">
        <v>3842</v>
      </c>
      <c r="B1954" s="15">
        <v>46061</v>
      </c>
      <c r="C1954" s="16" t="s">
        <v>1616</v>
      </c>
      <c r="D1954" s="16" t="str">
        <f>_xlfn.XLOOKUP(Sales_Transactions!$C1954,Customer!$A$2:$A$701,Customer!$B$2:$B$701,"Missing")</f>
        <v>Nithya Prabhu</v>
      </c>
      <c r="E1954" s="38" t="str">
        <f>_xlfn.XLOOKUP(Table14[[#This Row],[Customer_ID]],Table10[Customer_ID],Table10[Membership],"Missing Membership")</f>
        <v>Silver</v>
      </c>
      <c r="F1954" s="14" t="s">
        <v>20</v>
      </c>
      <c r="G1954" s="16" t="str">
        <f>_xlfn.XLOOKUP(Sales_Transactions!$F1954,Products!$A$2:$A$151,Products!$B$2:$B$151,"missing product")</f>
        <v>MDH Whole Spices Combo</v>
      </c>
      <c r="H1954" s="16" t="str">
        <f>_xlfn.XLOOKUP(Sales_Transactions!$F1954,Table9[Product_ID],Table9[Category],"Missing Catogory")</f>
        <v>Masala</v>
      </c>
      <c r="I1954" s="16" t="s">
        <v>72</v>
      </c>
      <c r="J1954" s="16" t="str">
        <f>_xlfn.XLOOKUP(Sales_Transactions!$I1954,Store!$A$2:$A$181,Store!$B$2:$B$181,"Missing Store")</f>
        <v>FreshMart Hyderabad Heights</v>
      </c>
      <c r="K1954" s="16" t="str">
        <f>_xlfn.XLOOKUP(Sales_Transactions!$I1954,Store!$A$2:$A$181,Store!$D$2:$D$181,"East")</f>
        <v>South</v>
      </c>
      <c r="L1954" s="16" t="s">
        <v>1982</v>
      </c>
      <c r="M1954" s="16" t="s">
        <v>6175</v>
      </c>
      <c r="N1954" s="16" t="str">
        <f>_xlfn.XLOOKUP(Sales_Transactions!$L1954,Table12[Employee_ID],Table12[Department],"Missing Department")</f>
        <v>Cashier</v>
      </c>
      <c r="O1954" s="16">
        <v>3</v>
      </c>
      <c r="P1954" s="17">
        <v>416.08</v>
      </c>
      <c r="Q1954" s="16">
        <v>5</v>
      </c>
      <c r="R1954" s="17">
        <v>62.41</v>
      </c>
      <c r="S1954" s="17">
        <v>1363.7</v>
      </c>
      <c r="T1954" s="17">
        <v>958.92</v>
      </c>
      <c r="U1954" s="17">
        <v>404.78</v>
      </c>
      <c r="V1954" s="16" t="s">
        <v>80</v>
      </c>
      <c r="W1954" s="16" t="s">
        <v>24</v>
      </c>
      <c r="X1954" s="16" t="s">
        <v>55</v>
      </c>
      <c r="Y1954" s="16" t="s">
        <v>1053</v>
      </c>
      <c r="Z1954" s="16" t="s">
        <v>27</v>
      </c>
    </row>
    <row r="1955" spans="1:26" x14ac:dyDescent="0.3">
      <c r="A1955" s="10" t="s">
        <v>3866</v>
      </c>
      <c r="B1955" s="11">
        <v>45773</v>
      </c>
      <c r="C1955" s="12" t="s">
        <v>3308</v>
      </c>
      <c r="D1955" s="12" t="str">
        <f>_xlfn.XLOOKUP(Sales_Transactions!$C1955,Customer!$A$2:$A$701,Customer!$B$2:$B$701,"Missing")</f>
        <v>Deepak Prabhu</v>
      </c>
      <c r="E1955" s="39" t="str">
        <f>_xlfn.XLOOKUP(Table14[[#This Row],[Customer_ID]],Table10[Customer_ID],Table10[Membership],"Missing Membership")</f>
        <v>Bronze</v>
      </c>
      <c r="F1955" s="10" t="s">
        <v>529</v>
      </c>
      <c r="G1955" s="12" t="str">
        <f>_xlfn.XLOOKUP(Sales_Transactions!$F1955,Products!$A$2:$A$151,Products!$B$2:$B$151,"missing product")</f>
        <v>Cadbury Biscuits Pack</v>
      </c>
      <c r="H1955" s="12" t="str">
        <f>_xlfn.XLOOKUP(Sales_Transactions!$F1955,Table9[Product_ID],Table9[Category],"Missing Catogory")</f>
        <v>Snacks</v>
      </c>
      <c r="I1955" s="12" t="s">
        <v>297</v>
      </c>
      <c r="J1955" s="12" t="str">
        <f>_xlfn.XLOOKUP(Sales_Transactions!$I1955,Store!$A$2:$A$181,Store!$B$2:$B$181,"Missing Store")</f>
        <v>FreshMart Kochi Circle</v>
      </c>
      <c r="K1955" s="12" t="str">
        <f>_xlfn.XLOOKUP(Sales_Transactions!$I1955,Store!$A$2:$A$181,Store!$D$2:$D$181,"East")</f>
        <v>South</v>
      </c>
      <c r="L1955" s="12" t="s">
        <v>298</v>
      </c>
      <c r="M1955" s="12" t="s">
        <v>6254</v>
      </c>
      <c r="N1955" s="12" t="str">
        <f>_xlfn.XLOOKUP(Sales_Transactions!$L1955,Table12[Employee_ID],Table12[Department],"Missing Department")</f>
        <v>Sales</v>
      </c>
      <c r="O1955" s="12">
        <v>3</v>
      </c>
      <c r="P1955" s="13">
        <v>125.15</v>
      </c>
      <c r="Q1955" s="12">
        <v>20</v>
      </c>
      <c r="R1955" s="13">
        <v>75.09</v>
      </c>
      <c r="S1955" s="13">
        <v>345.41</v>
      </c>
      <c r="T1955" s="13">
        <v>287.10000000000002</v>
      </c>
      <c r="U1955" s="13">
        <v>58.31</v>
      </c>
      <c r="V1955" s="12" t="s">
        <v>80</v>
      </c>
      <c r="W1955" s="12" t="s">
        <v>24</v>
      </c>
      <c r="X1955" s="12" t="s">
        <v>25</v>
      </c>
      <c r="Y1955" s="12" t="s">
        <v>1262</v>
      </c>
      <c r="Z1955" s="12" t="s">
        <v>27</v>
      </c>
    </row>
    <row r="1956" spans="1:26" x14ac:dyDescent="0.3">
      <c r="A1956" s="14" t="s">
        <v>3868</v>
      </c>
      <c r="B1956" s="15">
        <v>46009</v>
      </c>
      <c r="C1956" s="16" t="s">
        <v>684</v>
      </c>
      <c r="D1956" s="16" t="str">
        <f>_xlfn.XLOOKUP(Sales_Transactions!$C1956,Customer!$A$2:$A$701,Customer!$B$2:$B$701,"Missing")</f>
        <v>Padma Varma</v>
      </c>
      <c r="E1956" s="38" t="str">
        <f>_xlfn.XLOOKUP(Table14[[#This Row],[Customer_ID]],Table10[Customer_ID],Table10[Membership],"Missing Membership")</f>
        <v>Bronze</v>
      </c>
      <c r="F1956" s="14" t="s">
        <v>164</v>
      </c>
      <c r="G1956" s="16" t="str">
        <f>_xlfn.XLOOKUP(Sales_Transactions!$F1956,Products!$A$2:$A$151,Products!$B$2:$B$151,"missing product")</f>
        <v>Local Farm Fresh Vegetables Combo</v>
      </c>
      <c r="H1956" s="16" t="str">
        <f>_xlfn.XLOOKUP(Sales_Transactions!$F1956,Table9[Product_ID],Table9[Category],"Missing Catogory")</f>
        <v>Vegetables</v>
      </c>
      <c r="I1956" s="16" t="s">
        <v>221</v>
      </c>
      <c r="J1956" s="16" t="str">
        <f>_xlfn.XLOOKUP(Sales_Transactions!$I1956,Store!$A$2:$A$181,Store!$B$2:$B$181,"Missing Store")</f>
        <v>FreshMart Salem Circle</v>
      </c>
      <c r="K1956" s="16" t="str">
        <f>_xlfn.XLOOKUP(Sales_Transactions!$I1956,Store!$A$2:$A$181,Store!$D$2:$D$181,"East")</f>
        <v>South</v>
      </c>
      <c r="L1956" s="16" t="s">
        <v>1507</v>
      </c>
      <c r="M1956" s="16" t="s">
        <v>6376</v>
      </c>
      <c r="N1956" s="16" t="str">
        <f>_xlfn.XLOOKUP(Sales_Transactions!$L1956,Table12[Employee_ID],Table12[Department],"Missing Department")</f>
        <v>Billing</v>
      </c>
      <c r="O1956" s="16">
        <v>7</v>
      </c>
      <c r="P1956" s="17">
        <v>203.55</v>
      </c>
      <c r="Q1956" s="16">
        <v>15</v>
      </c>
      <c r="R1956" s="17">
        <v>213.73</v>
      </c>
      <c r="S1956" s="17">
        <v>1211.1199999999999</v>
      </c>
      <c r="T1956" s="17">
        <v>1073.94</v>
      </c>
      <c r="U1956" s="17">
        <v>137.18</v>
      </c>
      <c r="V1956" s="16" t="s">
        <v>80</v>
      </c>
      <c r="W1956" s="16" t="s">
        <v>24</v>
      </c>
      <c r="X1956" s="16" t="s">
        <v>25</v>
      </c>
      <c r="Y1956" s="16" t="s">
        <v>1266</v>
      </c>
      <c r="Z1956" s="16" t="s">
        <v>49</v>
      </c>
    </row>
    <row r="1957" spans="1:26" x14ac:dyDescent="0.3">
      <c r="A1957" s="10" t="s">
        <v>3869</v>
      </c>
      <c r="B1957" s="11">
        <v>45927</v>
      </c>
      <c r="C1957" s="12" t="s">
        <v>1242</v>
      </c>
      <c r="D1957" s="12" t="str">
        <f>_xlfn.XLOOKUP(Sales_Transactions!$C1957,Customer!$A$2:$A$701,Customer!$B$2:$B$701,"Missing")</f>
        <v>Vijay Mudaliar</v>
      </c>
      <c r="E1957" s="39" t="str">
        <f>_xlfn.XLOOKUP(Table14[[#This Row],[Customer_ID]],Table10[Customer_ID],Table10[Membership],"Missing Membership")</f>
        <v>Bronze</v>
      </c>
      <c r="F1957" s="10" t="s">
        <v>365</v>
      </c>
      <c r="G1957" s="12" t="str">
        <f>_xlfn.XLOOKUP(Sales_Transactions!$F1957,Products!$A$2:$A$151,Products!$B$2:$B$151,"missing product")</f>
        <v>Nestle Butter 250ml</v>
      </c>
      <c r="H1957" s="12" t="str">
        <f>_xlfn.XLOOKUP(Sales_Transactions!$F1957,Table9[Product_ID],Table9[Category],"Missing Catogory")</f>
        <v>Dairy</v>
      </c>
      <c r="I1957" s="12" t="s">
        <v>1430</v>
      </c>
      <c r="J1957" s="12" t="str">
        <f>_xlfn.XLOOKUP(Sales_Transactions!$I1957,Store!$A$2:$A$181,Store!$B$2:$B$181,"Missing Store")</f>
        <v>FreshMart Surat Colony</v>
      </c>
      <c r="K1957" s="12" t="str">
        <f>_xlfn.XLOOKUP(Sales_Transactions!$I1957,Store!$A$2:$A$181,Store!$D$2:$D$181,"East")</f>
        <v>West</v>
      </c>
      <c r="L1957" s="12" t="s">
        <v>1431</v>
      </c>
      <c r="M1957" s="12" t="s">
        <v>5540</v>
      </c>
      <c r="N1957" s="12" t="str">
        <f>_xlfn.XLOOKUP(Sales_Transactions!$L1957,Table12[Employee_ID],Table12[Department],"Missing Department")</f>
        <v>Cashier</v>
      </c>
      <c r="O1957" s="12">
        <v>3</v>
      </c>
      <c r="P1957" s="13">
        <v>459.58</v>
      </c>
      <c r="Q1957" s="12">
        <v>0</v>
      </c>
      <c r="R1957" s="13">
        <v>0</v>
      </c>
      <c r="S1957" s="13">
        <v>1585.55</v>
      </c>
      <c r="T1957" s="13">
        <v>1160.67</v>
      </c>
      <c r="U1957" s="13">
        <v>424.88</v>
      </c>
      <c r="V1957" s="12" t="s">
        <v>80</v>
      </c>
      <c r="W1957" s="12" t="s">
        <v>24</v>
      </c>
      <c r="X1957" s="12" t="s">
        <v>55</v>
      </c>
      <c r="Y1957" s="12" t="s">
        <v>941</v>
      </c>
      <c r="Z1957" s="12" t="s">
        <v>27</v>
      </c>
    </row>
    <row r="1958" spans="1:26" x14ac:dyDescent="0.3">
      <c r="A1958" s="14" t="s">
        <v>3872</v>
      </c>
      <c r="B1958" s="15">
        <v>45913</v>
      </c>
      <c r="C1958" s="16" t="s">
        <v>3308</v>
      </c>
      <c r="D1958" s="16" t="str">
        <f>_xlfn.XLOOKUP(Sales_Transactions!$C1958,Customer!$A$2:$A$701,Customer!$B$2:$B$701,"Missing")</f>
        <v>Deepak Prabhu</v>
      </c>
      <c r="E1958" s="38" t="str">
        <f>_xlfn.XLOOKUP(Table14[[#This Row],[Customer_ID]],Table10[Customer_ID],Table10[Membership],"Missing Membership")</f>
        <v>Bronze</v>
      </c>
      <c r="F1958" s="14" t="s">
        <v>1149</v>
      </c>
      <c r="G1958" s="16" t="str">
        <f>_xlfn.XLOOKUP(Sales_Transactions!$F1958,Products!$A$2:$A$151,Products!$B$2:$B$151,"missing product")</f>
        <v>Patanjali Shampoo 1kg</v>
      </c>
      <c r="H1958" s="16" t="str">
        <f>_xlfn.XLOOKUP(Sales_Transactions!$F1958,Table9[Product_ID],Table9[Category],"Missing Catogory")</f>
        <v>Personal Care</v>
      </c>
      <c r="I1958" s="16" t="s">
        <v>1059</v>
      </c>
      <c r="J1958" s="16" t="str">
        <f>_xlfn.XLOOKUP(Sales_Transactions!$I1958,Store!$A$2:$A$181,Store!$B$2:$B$181,"Missing Store")</f>
        <v>FreshMart Coimbatore Colony</v>
      </c>
      <c r="K1958" s="16" t="str">
        <f>_xlfn.XLOOKUP(Sales_Transactions!$I1958,Store!$A$2:$A$181,Store!$D$2:$D$181,"East")</f>
        <v>West</v>
      </c>
      <c r="L1958" s="16" t="s">
        <v>304</v>
      </c>
      <c r="M1958" s="16" t="s">
        <v>5564</v>
      </c>
      <c r="N1958" s="16" t="str">
        <f>_xlfn.XLOOKUP(Sales_Transactions!$L1958,Table12[Employee_ID],Table12[Department],"Missing Department")</f>
        <v>Billing</v>
      </c>
      <c r="O1958" s="16">
        <v>3</v>
      </c>
      <c r="P1958" s="17">
        <v>468.94</v>
      </c>
      <c r="Q1958" s="16">
        <v>0</v>
      </c>
      <c r="R1958" s="17">
        <v>0</v>
      </c>
      <c r="S1958" s="17">
        <v>1617.84</v>
      </c>
      <c r="T1958" s="17">
        <v>1010.4</v>
      </c>
      <c r="U1958" s="17">
        <v>607.44000000000005</v>
      </c>
      <c r="V1958" s="16" t="s">
        <v>80</v>
      </c>
      <c r="W1958" s="16" t="s">
        <v>24</v>
      </c>
      <c r="X1958" s="16" t="s">
        <v>25</v>
      </c>
      <c r="Y1958" s="16" t="s">
        <v>3437</v>
      </c>
      <c r="Z1958" s="16" t="s">
        <v>27</v>
      </c>
    </row>
    <row r="1959" spans="1:26" x14ac:dyDescent="0.3">
      <c r="A1959" s="10" t="s">
        <v>3876</v>
      </c>
      <c r="B1959" s="11">
        <v>45865</v>
      </c>
      <c r="C1959" s="12" t="s">
        <v>1828</v>
      </c>
      <c r="D1959" s="12" t="str">
        <f>_xlfn.XLOOKUP(Sales_Transactions!$C1959,Customer!$A$2:$A$701,Customer!$B$2:$B$701,"Missing")</f>
        <v>Eswari Balan</v>
      </c>
      <c r="E1959" s="39" t="str">
        <f>_xlfn.XLOOKUP(Table14[[#This Row],[Customer_ID]],Table10[Customer_ID],Table10[Membership],"Missing Membership")</f>
        <v>Silver</v>
      </c>
      <c r="F1959" s="10" t="s">
        <v>529</v>
      </c>
      <c r="G1959" s="12" t="str">
        <f>_xlfn.XLOOKUP(Sales_Transactions!$F1959,Products!$A$2:$A$151,Products!$B$2:$B$151,"missing product")</f>
        <v>Cadbury Biscuits Pack</v>
      </c>
      <c r="H1959" s="12" t="str">
        <f>_xlfn.XLOOKUP(Sales_Transactions!$F1959,Table9[Product_ID],Table9[Category],"Missing Catogory")</f>
        <v>Snacks</v>
      </c>
      <c r="I1959" s="12" t="s">
        <v>794</v>
      </c>
      <c r="J1959" s="12" t="str">
        <f>_xlfn.XLOOKUP(Sales_Transactions!$I1959,Store!$A$2:$A$181,Store!$B$2:$B$181,"Missing Store")</f>
        <v>FreshMart Bengaluru Market</v>
      </c>
      <c r="K1959" s="12" t="str">
        <f>_xlfn.XLOOKUP(Sales_Transactions!$I1959,Store!$A$2:$A$181,Store!$D$2:$D$181,"East")</f>
        <v>South</v>
      </c>
      <c r="L1959" s="12" t="s">
        <v>795</v>
      </c>
      <c r="M1959" s="12" t="s">
        <v>6218</v>
      </c>
      <c r="N1959" s="12" t="str">
        <f>_xlfn.XLOOKUP(Sales_Transactions!$L1959,Table12[Employee_ID],Table12[Department],"Missing Department")</f>
        <v>Store Manager</v>
      </c>
      <c r="O1959" s="12">
        <v>3</v>
      </c>
      <c r="P1959" s="13">
        <v>125.15</v>
      </c>
      <c r="Q1959" s="12">
        <v>10</v>
      </c>
      <c r="R1959" s="13">
        <v>37.549999999999997</v>
      </c>
      <c r="S1959" s="13">
        <v>388.59</v>
      </c>
      <c r="T1959" s="13">
        <v>287.10000000000002</v>
      </c>
      <c r="U1959" s="13">
        <v>101.49</v>
      </c>
      <c r="V1959" s="12" t="s">
        <v>80</v>
      </c>
      <c r="W1959" s="12" t="s">
        <v>24</v>
      </c>
      <c r="X1959" s="12" t="s">
        <v>25</v>
      </c>
      <c r="Y1959" s="12" t="s">
        <v>2077</v>
      </c>
      <c r="Z1959" s="12" t="s">
        <v>27</v>
      </c>
    </row>
    <row r="1960" spans="1:26" x14ac:dyDescent="0.3">
      <c r="A1960" s="14" t="s">
        <v>3877</v>
      </c>
      <c r="B1960" s="15">
        <v>46012</v>
      </c>
      <c r="C1960" s="16" t="s">
        <v>146</v>
      </c>
      <c r="D1960" s="16" t="str">
        <f>_xlfn.XLOOKUP(Sales_Transactions!$C1960,Customer!$A$2:$A$701,Customer!$B$2:$B$701,"Missing")</f>
        <v>Ovi Venkataraman</v>
      </c>
      <c r="E1960" s="38" t="str">
        <f>_xlfn.XLOOKUP(Table14[[#This Row],[Customer_ID]],Table10[Customer_ID],Table10[Membership],"Missing Membership")</f>
        <v>Silver</v>
      </c>
      <c r="F1960" s="14" t="s">
        <v>1193</v>
      </c>
      <c r="G1960" s="16" t="str">
        <f>_xlfn.XLOOKUP(Sales_Transactions!$F1960,Products!$A$2:$A$151,Products!$B$2:$B$151,"missing product")</f>
        <v>Idhayam Groundnut Oil 2kg</v>
      </c>
      <c r="H1960" s="16" t="str">
        <f>_xlfn.XLOOKUP(Sales_Transactions!$F1960,Table9[Product_ID],Table9[Category],"Missing Catogory")</f>
        <v>Oil</v>
      </c>
      <c r="I1960" s="16" t="s">
        <v>355</v>
      </c>
      <c r="J1960" s="16" t="str">
        <f>_xlfn.XLOOKUP(Sales_Transactions!$I1960,Store!$A$2:$A$181,Store!$B$2:$B$181,"Missing Store")</f>
        <v>FreshMart Salem Hub</v>
      </c>
      <c r="K1960" s="16" t="str">
        <f>_xlfn.XLOOKUP(Sales_Transactions!$I1960,Store!$A$2:$A$181,Store!$D$2:$D$181,"East")</f>
        <v>South</v>
      </c>
      <c r="L1960" s="16" t="s">
        <v>3878</v>
      </c>
      <c r="M1960" s="16" t="s">
        <v>5407</v>
      </c>
      <c r="N1960" s="16" t="str">
        <f>_xlfn.XLOOKUP(Sales_Transactions!$L1960,Table12[Employee_ID],Table12[Department],"Missing Department")</f>
        <v>Cashier</v>
      </c>
      <c r="O1960" s="16">
        <v>1</v>
      </c>
      <c r="P1960" s="17">
        <v>109.69</v>
      </c>
      <c r="Q1960" s="16">
        <v>10</v>
      </c>
      <c r="R1960" s="17">
        <v>10.97</v>
      </c>
      <c r="S1960" s="17">
        <v>113.53</v>
      </c>
      <c r="T1960" s="17">
        <v>92.96</v>
      </c>
      <c r="U1960" s="17">
        <v>20.57</v>
      </c>
      <c r="V1960" s="16" t="s">
        <v>80</v>
      </c>
      <c r="W1960" s="16" t="s">
        <v>24</v>
      </c>
      <c r="X1960" s="16" t="s">
        <v>25</v>
      </c>
      <c r="Y1960" s="16" t="s">
        <v>970</v>
      </c>
      <c r="Z1960" s="16" t="s">
        <v>27</v>
      </c>
    </row>
    <row r="1961" spans="1:26" x14ac:dyDescent="0.3">
      <c r="A1961" s="10" t="s">
        <v>3879</v>
      </c>
      <c r="B1961" s="11">
        <v>45864</v>
      </c>
      <c r="C1961" s="12" t="s">
        <v>1183</v>
      </c>
      <c r="D1961" s="12" t="str">
        <f>_xlfn.XLOOKUP(Sales_Transactions!$C1961,Customer!$A$2:$A$701,Customer!$B$2:$B$701,"Missing")</f>
        <v>Kavya Raj</v>
      </c>
      <c r="E1961" s="39" t="str">
        <f>_xlfn.XLOOKUP(Table14[[#This Row],[Customer_ID]],Table10[Customer_ID],Table10[Membership],"Missing Membership")</f>
        <v>Gold</v>
      </c>
      <c r="F1961" s="10" t="s">
        <v>237</v>
      </c>
      <c r="G1961" s="12" t="str">
        <f>_xlfn.XLOOKUP(Sales_Transactions!$F1961,Products!$A$2:$A$151,Products!$B$2:$B$151,"missing product")</f>
        <v>Harvest Gold Rusk 1kg</v>
      </c>
      <c r="H1961" s="12" t="str">
        <f>_xlfn.XLOOKUP(Sales_Transactions!$F1961,Table9[Product_ID],Table9[Category],"Missing Catogory")</f>
        <v>Bakery</v>
      </c>
      <c r="I1961" s="12" t="s">
        <v>187</v>
      </c>
      <c r="J1961" s="12" t="str">
        <f>_xlfn.XLOOKUP(Sales_Transactions!$I1961,Store!$A$2:$A$181,Store!$B$2:$B$181,"Missing Store")</f>
        <v>FreshMart Bengaluru Circle</v>
      </c>
      <c r="K1961" s="12" t="str">
        <f>_xlfn.XLOOKUP(Sales_Transactions!$I1961,Store!$A$2:$A$181,Store!$D$2:$D$181,"East")</f>
        <v>South</v>
      </c>
      <c r="L1961" s="12" t="s">
        <v>188</v>
      </c>
      <c r="M1961" s="12" t="s">
        <v>6338</v>
      </c>
      <c r="N1961" s="12" t="str">
        <f>_xlfn.XLOOKUP(Sales_Transactions!$L1961,Table12[Employee_ID],Table12[Department],"Missing Department")</f>
        <v>Cashier</v>
      </c>
      <c r="O1961" s="12">
        <v>6</v>
      </c>
      <c r="P1961" s="13">
        <v>541.83000000000004</v>
      </c>
      <c r="Q1961" s="12">
        <v>0</v>
      </c>
      <c r="R1961" s="13">
        <v>0</v>
      </c>
      <c r="S1961" s="13">
        <v>3738.63</v>
      </c>
      <c r="T1961" s="13">
        <v>2018.4</v>
      </c>
      <c r="U1961" s="13">
        <v>1720.23</v>
      </c>
      <c r="V1961" s="12" t="s">
        <v>80</v>
      </c>
      <c r="W1961" s="12" t="s">
        <v>24</v>
      </c>
      <c r="X1961" s="12" t="s">
        <v>55</v>
      </c>
      <c r="Y1961" s="12" t="s">
        <v>2192</v>
      </c>
      <c r="Z1961" s="12" t="s">
        <v>27</v>
      </c>
    </row>
    <row r="1962" spans="1:26" x14ac:dyDescent="0.3">
      <c r="A1962" s="14" t="s">
        <v>3888</v>
      </c>
      <c r="B1962" s="15">
        <v>45781</v>
      </c>
      <c r="C1962" s="16" t="s">
        <v>2510</v>
      </c>
      <c r="D1962" s="16" t="str">
        <f>_xlfn.XLOOKUP(Sales_Transactions!$C1962,Customer!$A$2:$A$701,Customer!$B$2:$B$701,"Missing")</f>
        <v>Banu Chandran</v>
      </c>
      <c r="E1962" s="38" t="str">
        <f>_xlfn.XLOOKUP(Table14[[#This Row],[Customer_ID]],Table10[Customer_ID],Table10[Membership],"Missing Membership")</f>
        <v>Gold</v>
      </c>
      <c r="F1962" s="14" t="s">
        <v>538</v>
      </c>
      <c r="G1962" s="16" t="str">
        <f>_xlfn.XLOOKUP(Sales_Transactions!$F1962,Products!$A$2:$A$151,Products!$B$2:$B$151,"missing product")</f>
        <v>Aachi Ponni Rice 2kg</v>
      </c>
      <c r="H1962" s="16" t="str">
        <f>_xlfn.XLOOKUP(Sales_Transactions!$F1962,Table9[Product_ID],Table9[Category],"Missing Catogory")</f>
        <v>Rice</v>
      </c>
      <c r="I1962" s="16" t="s">
        <v>1412</v>
      </c>
      <c r="J1962" s="16" t="str">
        <f>_xlfn.XLOOKUP(Sales_Transactions!$I1962,Store!$A$2:$A$181,Store!$B$2:$B$181,"Missing Store")</f>
        <v>FreshMart Kochi Square</v>
      </c>
      <c r="K1962" s="16" t="str">
        <f>_xlfn.XLOOKUP(Sales_Transactions!$I1962,Store!$A$2:$A$181,Store!$D$2:$D$181,"East")</f>
        <v>South</v>
      </c>
      <c r="L1962" s="16" t="s">
        <v>1825</v>
      </c>
      <c r="M1962" s="16" t="s">
        <v>6393</v>
      </c>
      <c r="N1962" s="16" t="str">
        <f>_xlfn.XLOOKUP(Sales_Transactions!$L1962,Table12[Employee_ID],Table12[Department],"Missing Department")</f>
        <v>Billing</v>
      </c>
      <c r="O1962" s="16">
        <v>6</v>
      </c>
      <c r="P1962" s="17">
        <v>265.69</v>
      </c>
      <c r="Q1962" s="16">
        <v>0</v>
      </c>
      <c r="R1962" s="17">
        <v>0</v>
      </c>
      <c r="S1962" s="17">
        <v>1833.26</v>
      </c>
      <c r="T1962" s="17">
        <v>1263.1199999999999</v>
      </c>
      <c r="U1962" s="17">
        <v>570.14</v>
      </c>
      <c r="V1962" s="16" t="s">
        <v>80</v>
      </c>
      <c r="W1962" s="16" t="s">
        <v>24</v>
      </c>
      <c r="X1962" s="16" t="s">
        <v>55</v>
      </c>
      <c r="Y1962" s="16" t="s">
        <v>3889</v>
      </c>
      <c r="Z1962" s="16" t="s">
        <v>27</v>
      </c>
    </row>
    <row r="1963" spans="1:26" x14ac:dyDescent="0.3">
      <c r="A1963" s="10" t="s">
        <v>3904</v>
      </c>
      <c r="B1963" s="11">
        <v>45945</v>
      </c>
      <c r="C1963" s="12" t="s">
        <v>2884</v>
      </c>
      <c r="D1963" s="12" t="str">
        <f>_xlfn.XLOOKUP(Sales_Transactions!$C1963,Customer!$A$2:$A$701,Customer!$B$2:$B$701,"Missing")</f>
        <v>Sudha Achari</v>
      </c>
      <c r="E1963" s="39" t="str">
        <f>_xlfn.XLOOKUP(Table14[[#This Row],[Customer_ID]],Table10[Customer_ID],Table10[Membership],"Missing Membership")</f>
        <v>Silver</v>
      </c>
      <c r="F1963" s="10" t="s">
        <v>894</v>
      </c>
      <c r="G1963" s="12" t="str">
        <f>_xlfn.XLOOKUP(Sales_Transactions!$F1963,Products!$A$2:$A$151,Products!$B$2:$B$151,"missing product")</f>
        <v>Organic Fresh Fresh Fruits Pack v2</v>
      </c>
      <c r="H1963" s="12" t="str">
        <f>_xlfn.XLOOKUP(Sales_Transactions!$F1963,Table9[Product_ID],Table9[Category],"Missing Catogory")</f>
        <v>Fruits</v>
      </c>
      <c r="I1963" s="12" t="s">
        <v>1031</v>
      </c>
      <c r="J1963" s="12" t="str">
        <f>_xlfn.XLOOKUP(Sales_Transactions!$I1963,Store!$A$2:$A$181,Store!$B$2:$B$181,"Missing Store")</f>
        <v>FreshMart Bengaluru Enclave</v>
      </c>
      <c r="K1963" s="12" t="str">
        <f>_xlfn.XLOOKUP(Sales_Transactions!$I1963,Store!$A$2:$A$181,Store!$D$2:$D$181,"East")</f>
        <v>South</v>
      </c>
      <c r="L1963" s="12" t="s">
        <v>2308</v>
      </c>
      <c r="M1963" s="12" t="s">
        <v>6208</v>
      </c>
      <c r="N1963" s="12" t="str">
        <f>_xlfn.XLOOKUP(Sales_Transactions!$L1963,Table12[Employee_ID],Table12[Department],"Missing Department")</f>
        <v>Cashier</v>
      </c>
      <c r="O1963" s="12">
        <v>4</v>
      </c>
      <c r="P1963" s="13">
        <v>438.7</v>
      </c>
      <c r="Q1963" s="12">
        <v>5</v>
      </c>
      <c r="R1963" s="13">
        <v>87.74</v>
      </c>
      <c r="S1963" s="13">
        <v>1667.06</v>
      </c>
      <c r="T1963" s="13">
        <v>1480.72</v>
      </c>
      <c r="U1963" s="13">
        <v>186.34</v>
      </c>
      <c r="V1963" s="12" t="s">
        <v>80</v>
      </c>
      <c r="W1963" s="12" t="s">
        <v>24</v>
      </c>
      <c r="X1963" s="12" t="s">
        <v>25</v>
      </c>
      <c r="Y1963" s="12" t="s">
        <v>346</v>
      </c>
      <c r="Z1963" s="12" t="s">
        <v>49</v>
      </c>
    </row>
    <row r="1964" spans="1:26" x14ac:dyDescent="0.3">
      <c r="A1964" s="14" t="s">
        <v>3926</v>
      </c>
      <c r="B1964" s="15">
        <v>45757</v>
      </c>
      <c r="C1964" s="16" t="s">
        <v>283</v>
      </c>
      <c r="D1964" s="16" t="str">
        <f>_xlfn.XLOOKUP(Sales_Transactions!$C1964,Customer!$A$2:$A$701,Customer!$B$2:$B$701,"Missing")</f>
        <v>Yazhini Sekar</v>
      </c>
      <c r="E1964" s="38" t="str">
        <f>_xlfn.XLOOKUP(Table14[[#This Row],[Customer_ID]],Table10[Customer_ID],Table10[Membership],"Missing Membership")</f>
        <v>Gold</v>
      </c>
      <c r="F1964" s="14" t="s">
        <v>77</v>
      </c>
      <c r="G1964" s="16" t="str">
        <f>_xlfn.XLOOKUP(Sales_Transactions!$F1964,Products!$A$2:$A$151,Products!$B$2:$B$151,"missing product")</f>
        <v>India Gate Basmati Rice 250ml</v>
      </c>
      <c r="H1964" s="16" t="str">
        <f>_xlfn.XLOOKUP(Sales_Transactions!$F1964,Table9[Product_ID],Table9[Category],"Missing Catogory")</f>
        <v>Rice</v>
      </c>
      <c r="I1964" s="16" t="s">
        <v>622</v>
      </c>
      <c r="J1964" s="16" t="str">
        <f>_xlfn.XLOOKUP(Sales_Transactions!$I1964,Store!$A$2:$A$181,Store!$B$2:$B$181,"Missing Store")</f>
        <v>FreshMart Mysuru Arcade</v>
      </c>
      <c r="K1964" s="16" t="str">
        <f>_xlfn.XLOOKUP(Sales_Transactions!$I1964,Store!$A$2:$A$181,Store!$D$2:$D$181,"East")</f>
        <v>South</v>
      </c>
      <c r="L1964" s="16" t="s">
        <v>1124</v>
      </c>
      <c r="M1964" s="16" t="s">
        <v>6193</v>
      </c>
      <c r="N1964" s="16" t="str">
        <f>_xlfn.XLOOKUP(Sales_Transactions!$L1964,Table12[Employee_ID],Table12[Department],"Missing Department")</f>
        <v>Sales</v>
      </c>
      <c r="O1964" s="16">
        <v>8</v>
      </c>
      <c r="P1964" s="17">
        <v>149.47</v>
      </c>
      <c r="Q1964" s="16">
        <v>20</v>
      </c>
      <c r="R1964" s="17">
        <v>239.15</v>
      </c>
      <c r="S1964" s="17">
        <v>956.61</v>
      </c>
      <c r="T1964" s="17">
        <v>938.16</v>
      </c>
      <c r="U1964" s="17">
        <v>18.45</v>
      </c>
      <c r="V1964" s="16" t="s">
        <v>80</v>
      </c>
      <c r="W1964" s="16" t="s">
        <v>24</v>
      </c>
      <c r="X1964" s="16" t="s">
        <v>33</v>
      </c>
      <c r="Y1964" s="16" t="s">
        <v>1513</v>
      </c>
      <c r="Z1964" s="16" t="s">
        <v>49</v>
      </c>
    </row>
    <row r="1965" spans="1:26" x14ac:dyDescent="0.3">
      <c r="A1965" s="10" t="s">
        <v>3929</v>
      </c>
      <c r="B1965" s="11">
        <v>46100</v>
      </c>
      <c r="C1965" s="12" t="s">
        <v>1143</v>
      </c>
      <c r="D1965" s="12" t="str">
        <f>_xlfn.XLOOKUP(Sales_Transactions!$C1965,Customer!$A$2:$A$701,Customer!$B$2:$B$701,"Missing")</f>
        <v>Raghav Prabhu</v>
      </c>
      <c r="E1965" s="39" t="str">
        <f>_xlfn.XLOOKUP(Table14[[#This Row],[Customer_ID]],Table10[Customer_ID],Table10[Membership],"Missing Membership")</f>
        <v>Silver</v>
      </c>
      <c r="F1965" s="10" t="s">
        <v>65</v>
      </c>
      <c r="G1965" s="12" t="str">
        <f>_xlfn.XLOOKUP(Sales_Transactions!$F1965,Products!$A$2:$A$151,Products!$B$2:$B$151,"missing product")</f>
        <v>Nescafe Tea Combo</v>
      </c>
      <c r="H1965" s="12" t="str">
        <f>_xlfn.XLOOKUP(Sales_Transactions!$F1965,Table9[Product_ID],Table9[Category],"Missing Catogory")</f>
        <v>Beverages</v>
      </c>
      <c r="I1965" s="12" t="s">
        <v>477</v>
      </c>
      <c r="J1965" s="12" t="str">
        <f>_xlfn.XLOOKUP(Sales_Transactions!$I1965,Store!$A$2:$A$181,Store!$B$2:$B$181,"Missing Store")</f>
        <v>FreshMart Pune Enclave</v>
      </c>
      <c r="K1965" s="12" t="str">
        <f>_xlfn.XLOOKUP(Sales_Transactions!$I1965,Store!$A$2:$A$181,Store!$D$2:$D$181,"East")</f>
        <v>West</v>
      </c>
      <c r="L1965" s="12" t="s">
        <v>478</v>
      </c>
      <c r="M1965" s="12" t="s">
        <v>6188</v>
      </c>
      <c r="N1965" s="12" t="str">
        <f>_xlfn.XLOOKUP(Sales_Transactions!$L1965,Table12[Employee_ID],Table12[Department],"Missing Department")</f>
        <v>Cashier</v>
      </c>
      <c r="O1965" s="12">
        <v>1</v>
      </c>
      <c r="P1965" s="13">
        <v>172.63</v>
      </c>
      <c r="Q1965" s="12">
        <v>0</v>
      </c>
      <c r="R1965" s="13">
        <v>0</v>
      </c>
      <c r="S1965" s="13">
        <v>172.63</v>
      </c>
      <c r="T1965" s="13">
        <v>142</v>
      </c>
      <c r="U1965" s="13">
        <v>30.63</v>
      </c>
      <c r="V1965" s="12" t="s">
        <v>80</v>
      </c>
      <c r="W1965" s="12" t="s">
        <v>24</v>
      </c>
      <c r="X1965" s="12" t="s">
        <v>25</v>
      </c>
      <c r="Y1965" s="12" t="s">
        <v>826</v>
      </c>
      <c r="Z1965" s="12" t="s">
        <v>49</v>
      </c>
    </row>
    <row r="1966" spans="1:26" x14ac:dyDescent="0.3">
      <c r="A1966" s="14" t="s">
        <v>3930</v>
      </c>
      <c r="B1966" s="15">
        <v>46039</v>
      </c>
      <c r="C1966" s="16" t="s">
        <v>1603</v>
      </c>
      <c r="D1966" s="16" t="str">
        <f>_xlfn.XLOOKUP(Sales_Transactions!$C1966,Customer!$A$2:$A$701,Customer!$B$2:$B$701,"Missing")</f>
        <v>Revathi Pillai</v>
      </c>
      <c r="E1966" s="38" t="str">
        <f>_xlfn.XLOOKUP(Table14[[#This Row],[Customer_ID]],Table10[Customer_ID],Table10[Membership],"Missing Membership")</f>
        <v>Silver</v>
      </c>
      <c r="F1966" s="14" t="s">
        <v>1987</v>
      </c>
      <c r="G1966" s="16" t="str">
        <f>_xlfn.XLOOKUP(Sales_Transactions!$F1966,Products!$A$2:$A$151,Products!$B$2:$B$151,"missing product")</f>
        <v>Vim Toilet Cleaner 2kg</v>
      </c>
      <c r="H1966" s="16" t="str">
        <f>_xlfn.XLOOKUP(Sales_Transactions!$F1966,Table9[Product_ID],Table9[Category],"Missing Catogory")</f>
        <v>Cleaning</v>
      </c>
      <c r="I1966" s="16" t="s">
        <v>192</v>
      </c>
      <c r="J1966" s="16" t="str">
        <f>_xlfn.XLOOKUP(Sales_Transactions!$I1966,Store!$A$2:$A$181,Store!$B$2:$B$181,"Missing Store")</f>
        <v>FreshMart Erode Heights</v>
      </c>
      <c r="K1966" s="16" t="str">
        <f>_xlfn.XLOOKUP(Sales_Transactions!$I1966,Store!$A$2:$A$181,Store!$D$2:$D$181,"East")</f>
        <v>South</v>
      </c>
      <c r="L1966" s="16" t="s">
        <v>227</v>
      </c>
      <c r="M1966" s="16" t="s">
        <v>6353</v>
      </c>
      <c r="N1966" s="16" t="str">
        <f>_xlfn.XLOOKUP(Sales_Transactions!$L1966,Table12[Employee_ID],Table12[Department],"Missing Department")</f>
        <v>Inventory</v>
      </c>
      <c r="O1966" s="16">
        <v>4</v>
      </c>
      <c r="P1966" s="17">
        <v>352.51</v>
      </c>
      <c r="Q1966" s="16">
        <v>5</v>
      </c>
      <c r="R1966" s="17">
        <v>70.5</v>
      </c>
      <c r="S1966" s="17">
        <v>1540.47</v>
      </c>
      <c r="T1966" s="17">
        <v>1040.24</v>
      </c>
      <c r="U1966" s="17">
        <v>500.23</v>
      </c>
      <c r="V1966" s="16" t="s">
        <v>80</v>
      </c>
      <c r="W1966" s="16" t="s">
        <v>24</v>
      </c>
      <c r="X1966" s="16" t="s">
        <v>25</v>
      </c>
      <c r="Y1966" s="16" t="s">
        <v>406</v>
      </c>
      <c r="Z1966" s="16" t="s">
        <v>27</v>
      </c>
    </row>
    <row r="1967" spans="1:26" x14ac:dyDescent="0.3">
      <c r="A1967" s="10" t="s">
        <v>3934</v>
      </c>
      <c r="B1967" s="11">
        <v>45872</v>
      </c>
      <c r="C1967" s="12" t="s">
        <v>833</v>
      </c>
      <c r="D1967" s="12" t="str">
        <f>_xlfn.XLOOKUP(Sales_Transactions!$C1967,Customer!$A$2:$A$701,Customer!$B$2:$B$701,"Missing")</f>
        <v>Kamala Velan</v>
      </c>
      <c r="E1967" s="39" t="str">
        <f>_xlfn.XLOOKUP(Table14[[#This Row],[Customer_ID]],Table10[Customer_ID],Table10[Membership],"Missing Membership")</f>
        <v>Gold</v>
      </c>
      <c r="F1967" s="10" t="s">
        <v>2548</v>
      </c>
      <c r="G1967" s="12" t="str">
        <f>_xlfn.XLOOKUP(Sales_Transactions!$F1967,Products!$A$2:$A$151,Products!$B$2:$B$151,"missing product")</f>
        <v>Himalaya Soap 250ml</v>
      </c>
      <c r="H1967" s="12" t="str">
        <f>_xlfn.XLOOKUP(Sales_Transactions!$F1967,Table9[Product_ID],Table9[Category],"Missing Catogory")</f>
        <v>Personal Care</v>
      </c>
      <c r="I1967" s="12" t="s">
        <v>1288</v>
      </c>
      <c r="J1967" s="12" t="str">
        <f>_xlfn.XLOOKUP(Sales_Transactions!$I1967,Store!$A$2:$A$181,Store!$B$2:$B$181,"Missing Store")</f>
        <v>FreshMart Mumbai Towers</v>
      </c>
      <c r="K1967" s="12" t="str">
        <f>_xlfn.XLOOKUP(Sales_Transactions!$I1967,Store!$A$2:$A$181,Store!$D$2:$D$181,"East")</f>
        <v>West</v>
      </c>
      <c r="L1967" s="12" t="s">
        <v>634</v>
      </c>
      <c r="M1967" s="12" t="s">
        <v>6231</v>
      </c>
      <c r="N1967" s="12" t="str">
        <f>_xlfn.XLOOKUP(Sales_Transactions!$L1967,Table12[Employee_ID],Table12[Department],"Missing Department")</f>
        <v>Inventory</v>
      </c>
      <c r="O1967" s="12">
        <v>3</v>
      </c>
      <c r="P1967" s="13">
        <v>82.38</v>
      </c>
      <c r="Q1967" s="12">
        <v>10</v>
      </c>
      <c r="R1967" s="13">
        <v>24.71</v>
      </c>
      <c r="S1967" s="13">
        <v>255.79</v>
      </c>
      <c r="T1967" s="13">
        <v>162.75</v>
      </c>
      <c r="U1967" s="13">
        <v>93.04</v>
      </c>
      <c r="V1967" s="12" t="s">
        <v>80</v>
      </c>
      <c r="W1967" s="12" t="s">
        <v>24</v>
      </c>
      <c r="X1967" s="12" t="s">
        <v>33</v>
      </c>
      <c r="Y1967" s="12" t="s">
        <v>975</v>
      </c>
      <c r="Z1967" s="12" t="s">
        <v>27</v>
      </c>
    </row>
    <row r="1968" spans="1:26" x14ac:dyDescent="0.3">
      <c r="A1968" s="14" t="s">
        <v>3945</v>
      </c>
      <c r="B1968" s="15">
        <v>45954</v>
      </c>
      <c r="C1968" s="16" t="s">
        <v>342</v>
      </c>
      <c r="D1968" s="16" t="str">
        <f>_xlfn.XLOOKUP(Sales_Transactions!$C1968,Customer!$A$2:$A$701,Customer!$B$2:$B$701,"Missing")</f>
        <v>Elango Nair</v>
      </c>
      <c r="E1968" s="38" t="str">
        <f>_xlfn.XLOOKUP(Table14[[#This Row],[Customer_ID]],Table10[Customer_ID],Table10[Membership],"Missing Membership")</f>
        <v>Gold</v>
      </c>
      <c r="F1968" s="14" t="s">
        <v>754</v>
      </c>
      <c r="G1968" s="16" t="str">
        <f>_xlfn.XLOOKUP(Sales_Transactions!$F1968,Products!$A$2:$A$151,Products!$B$2:$B$151,"missing product")</f>
        <v>MDH Powdered Spices 200g</v>
      </c>
      <c r="H1968" s="16" t="str">
        <f>_xlfn.XLOOKUP(Sales_Transactions!$F1968,Table9[Product_ID],Table9[Category],"Missing Catogory")</f>
        <v>Masala</v>
      </c>
      <c r="I1968" s="16" t="s">
        <v>78</v>
      </c>
      <c r="J1968" s="16" t="str">
        <f>_xlfn.XLOOKUP(Sales_Transactions!$I1968,Store!$A$2:$A$181,Store!$B$2:$B$181,"Missing Store")</f>
        <v>FreshMart Hyderabad Crossing</v>
      </c>
      <c r="K1968" s="16" t="str">
        <f>_xlfn.XLOOKUP(Sales_Transactions!$I1968,Store!$A$2:$A$181,Store!$D$2:$D$181,"East")</f>
        <v>South</v>
      </c>
      <c r="L1968" s="16" t="s">
        <v>79</v>
      </c>
      <c r="M1968" s="16" t="s">
        <v>5275</v>
      </c>
      <c r="N1968" s="16" t="str">
        <f>_xlfn.XLOOKUP(Sales_Transactions!$L1968,Table12[Employee_ID],Table12[Department],"Missing Department")</f>
        <v>Cashier</v>
      </c>
      <c r="O1968" s="16">
        <v>6</v>
      </c>
      <c r="P1968" s="17">
        <v>485.63</v>
      </c>
      <c r="Q1968" s="16">
        <v>5</v>
      </c>
      <c r="R1968" s="17">
        <v>145.69</v>
      </c>
      <c r="S1968" s="17">
        <v>2768.09</v>
      </c>
      <c r="T1968" s="17">
        <v>2111.2199999999998</v>
      </c>
      <c r="U1968" s="17">
        <v>656.87</v>
      </c>
      <c r="V1968" s="16" t="s">
        <v>80</v>
      </c>
      <c r="W1968" s="16" t="s">
        <v>24</v>
      </c>
      <c r="X1968" s="16" t="s">
        <v>55</v>
      </c>
      <c r="Y1968" s="16" t="s">
        <v>2074</v>
      </c>
      <c r="Z1968" s="16" t="s">
        <v>49</v>
      </c>
    </row>
    <row r="1969" spans="1:26" x14ac:dyDescent="0.3">
      <c r="A1969" s="10" t="s">
        <v>3948</v>
      </c>
      <c r="B1969" s="11">
        <v>45941</v>
      </c>
      <c r="C1969" s="12" t="s">
        <v>3601</v>
      </c>
      <c r="D1969" s="12" t="str">
        <f>_xlfn.XLOOKUP(Sales_Transactions!$C1969,Customer!$A$2:$A$701,Customer!$B$2:$B$701,"Missing")</f>
        <v>Divya Krishnan</v>
      </c>
      <c r="E1969" s="39" t="str">
        <f>_xlfn.XLOOKUP(Table14[[#This Row],[Customer_ID]],Table10[Customer_ID],Table10[Membership],"Missing Membership")</f>
        <v>Bronze</v>
      </c>
      <c r="F1969" s="10" t="s">
        <v>1096</v>
      </c>
      <c r="G1969" s="12" t="str">
        <f>_xlfn.XLOOKUP(Sales_Transactions!$F1969,Products!$A$2:$A$151,Products!$B$2:$B$151,"missing product")</f>
        <v>Aachi Idli Rice Combo</v>
      </c>
      <c r="H1969" s="12" t="str">
        <f>_xlfn.XLOOKUP(Sales_Transactions!$F1969,Table9[Product_ID],Table9[Category],"Missing Catogory")</f>
        <v>Rice</v>
      </c>
      <c r="I1969" s="12" t="s">
        <v>1179</v>
      </c>
      <c r="J1969" s="12" t="str">
        <f>_xlfn.XLOOKUP(Sales_Transactions!$I1969,Store!$A$2:$A$181,Store!$B$2:$B$181,"Missing Store")</f>
        <v>FreshMart Erode Central</v>
      </c>
      <c r="K1969" s="12" t="str">
        <f>_xlfn.XLOOKUP(Sales_Transactions!$I1969,Store!$A$2:$A$181,Store!$D$2:$D$181,"East")</f>
        <v>South</v>
      </c>
      <c r="L1969" s="12" t="s">
        <v>2947</v>
      </c>
      <c r="M1969" s="12" t="s">
        <v>6221</v>
      </c>
      <c r="N1969" s="12" t="str">
        <f>_xlfn.XLOOKUP(Sales_Transactions!$L1969,Table12[Employee_ID],Table12[Department],"Missing Department")</f>
        <v>Billing</v>
      </c>
      <c r="O1969" s="12">
        <v>1</v>
      </c>
      <c r="P1969" s="13">
        <v>405.1</v>
      </c>
      <c r="Q1969" s="12">
        <v>0</v>
      </c>
      <c r="R1969" s="13">
        <v>0</v>
      </c>
      <c r="S1969" s="13">
        <v>465.87</v>
      </c>
      <c r="T1969" s="13">
        <v>348.41</v>
      </c>
      <c r="U1969" s="13">
        <v>117.46</v>
      </c>
      <c r="V1969" s="12" t="s">
        <v>80</v>
      </c>
      <c r="W1969" s="12" t="s">
        <v>24</v>
      </c>
      <c r="X1969" s="12" t="s">
        <v>25</v>
      </c>
      <c r="Y1969" s="12" t="s">
        <v>2343</v>
      </c>
      <c r="Z1969" s="12" t="s">
        <v>27</v>
      </c>
    </row>
    <row r="1970" spans="1:26" x14ac:dyDescent="0.3">
      <c r="A1970" s="14" t="s">
        <v>3953</v>
      </c>
      <c r="B1970" s="15">
        <v>45928</v>
      </c>
      <c r="C1970" s="16" t="s">
        <v>3155</v>
      </c>
      <c r="D1970" s="16" t="str">
        <f>_xlfn.XLOOKUP(Sales_Transactions!$C1970,Customer!$A$2:$A$701,Customer!$B$2:$B$701,"Missing")</f>
        <v>Bhuvana Pillai</v>
      </c>
      <c r="E1970" s="38" t="str">
        <f>_xlfn.XLOOKUP(Table14[[#This Row],[Customer_ID]],Table10[Customer_ID],Table10[Membership],"Missing Membership")</f>
        <v>Gold</v>
      </c>
      <c r="F1970" s="14" t="s">
        <v>722</v>
      </c>
      <c r="G1970" s="16" t="str">
        <f>_xlfn.XLOOKUP(Sales_Transactions!$F1970,Products!$A$2:$A$151,Products!$B$2:$B$151,"missing product")</f>
        <v>Local Farm Fresh Fruits 250ml</v>
      </c>
      <c r="H1970" s="16" t="str">
        <f>_xlfn.XLOOKUP(Sales_Transactions!$F1970,Table9[Product_ID],Table9[Category],"Missing Catogory")</f>
        <v xml:space="preserve"> Fruits</v>
      </c>
      <c r="I1970" s="16" t="s">
        <v>829</v>
      </c>
      <c r="J1970" s="16" t="str">
        <f>_xlfn.XLOOKUP(Sales_Transactions!$I1970,Store!$A$2:$A$181,Store!$B$2:$B$181,"Missing Store")</f>
        <v>FreshMart Mysuru Main Road</v>
      </c>
      <c r="K1970" s="16" t="str">
        <f>_xlfn.XLOOKUP(Sales_Transactions!$I1970,Store!$A$2:$A$181,Store!$D$2:$D$181,"East")</f>
        <v>South</v>
      </c>
      <c r="L1970" s="16" t="s">
        <v>830</v>
      </c>
      <c r="M1970" s="16" t="s">
        <v>6345</v>
      </c>
      <c r="N1970" s="16" t="str">
        <f>_xlfn.XLOOKUP(Sales_Transactions!$L1970,Table12[Employee_ID],Table12[Department],"Missing Department")</f>
        <v>Operations</v>
      </c>
      <c r="O1970" s="16">
        <v>7</v>
      </c>
      <c r="P1970" s="17">
        <v>401.61</v>
      </c>
      <c r="Q1970" s="16">
        <v>10</v>
      </c>
      <c r="R1970" s="17">
        <v>281.13</v>
      </c>
      <c r="S1970" s="17">
        <v>2909.66</v>
      </c>
      <c r="T1970" s="17">
        <v>2110.9899999999998</v>
      </c>
      <c r="U1970" s="17">
        <v>798.67</v>
      </c>
      <c r="V1970" s="16" t="s">
        <v>80</v>
      </c>
      <c r="W1970" s="16" t="s">
        <v>24</v>
      </c>
      <c r="X1970" s="16" t="s">
        <v>55</v>
      </c>
      <c r="Y1970" s="16" t="s">
        <v>1220</v>
      </c>
      <c r="Z1970" s="16" t="s">
        <v>27</v>
      </c>
    </row>
    <row r="1971" spans="1:26" x14ac:dyDescent="0.3">
      <c r="A1971" s="10" t="s">
        <v>3960</v>
      </c>
      <c r="B1971" s="11">
        <v>45771</v>
      </c>
      <c r="C1971" s="12" t="s">
        <v>1951</v>
      </c>
      <c r="D1971" s="12" t="str">
        <f>_xlfn.XLOOKUP(Sales_Transactions!$C1971,Customer!$A$2:$A$701,Customer!$B$2:$B$701,"Missing")</f>
        <v>Sundar Menon</v>
      </c>
      <c r="E1971" s="39" t="str">
        <f>_xlfn.XLOOKUP(Table14[[#This Row],[Customer_ID]],Table10[Customer_ID],Table10[Membership],"Missing Membership")</f>
        <v>Bronze</v>
      </c>
      <c r="F1971" s="10" t="s">
        <v>365</v>
      </c>
      <c r="G1971" s="12" t="str">
        <f>_xlfn.XLOOKUP(Sales_Transactions!$F1971,Products!$A$2:$A$151,Products!$B$2:$B$151,"missing product")</f>
        <v>Nestle Butter 250ml</v>
      </c>
      <c r="H1971" s="12" t="str">
        <f>_xlfn.XLOOKUP(Sales_Transactions!$F1971,Table9[Product_ID],Table9[Category],"Missing Catogory")</f>
        <v>Dairy</v>
      </c>
      <c r="I1971" s="12" t="s">
        <v>518</v>
      </c>
      <c r="J1971" s="12" t="str">
        <f>_xlfn.XLOOKUP(Sales_Transactions!$I1971,Store!$A$2:$A$181,Store!$B$2:$B$181,"Missing Store")</f>
        <v>FreshMart Nagpur Central</v>
      </c>
      <c r="K1971" s="12" t="str">
        <f>_xlfn.XLOOKUP(Sales_Transactions!$I1971,Store!$A$2:$A$181,Store!$D$2:$D$181,"East")</f>
        <v>West</v>
      </c>
      <c r="L1971" s="12" t="s">
        <v>519</v>
      </c>
      <c r="M1971" s="12" t="s">
        <v>5333</v>
      </c>
      <c r="N1971" s="12" t="str">
        <f>_xlfn.XLOOKUP(Sales_Transactions!$L1971,Table12[Employee_ID],Table12[Department],"Missing Department")</f>
        <v>Sales</v>
      </c>
      <c r="O1971" s="12">
        <v>4</v>
      </c>
      <c r="P1971" s="13">
        <v>459.58</v>
      </c>
      <c r="Q1971" s="12">
        <v>0</v>
      </c>
      <c r="R1971" s="13">
        <v>0</v>
      </c>
      <c r="S1971" s="13">
        <v>1838.32</v>
      </c>
      <c r="T1971" s="13">
        <v>1547.56</v>
      </c>
      <c r="U1971" s="13">
        <v>290.76</v>
      </c>
      <c r="V1971" s="12" t="s">
        <v>80</v>
      </c>
      <c r="W1971" s="12" t="s">
        <v>24</v>
      </c>
      <c r="X1971" s="12" t="s">
        <v>25</v>
      </c>
      <c r="Y1971" s="12" t="s">
        <v>3448</v>
      </c>
      <c r="Z1971" s="12" t="s">
        <v>49</v>
      </c>
    </row>
    <row r="1972" spans="1:26" x14ac:dyDescent="0.3">
      <c r="A1972" s="14" t="s">
        <v>3962</v>
      </c>
      <c r="B1972" s="15">
        <v>45961</v>
      </c>
      <c r="C1972" s="16" t="s">
        <v>1613</v>
      </c>
      <c r="D1972" s="16" t="str">
        <f>_xlfn.XLOOKUP(Sales_Transactions!$C1972,Customer!$A$2:$A$701,Customer!$B$2:$B$701,"Missing")</f>
        <v>Missing Customer Name</v>
      </c>
      <c r="E1972" s="38" t="str">
        <f>_xlfn.XLOOKUP(Table14[[#This Row],[Customer_ID]],Table10[Customer_ID],Table10[Membership],"Missing Membership")</f>
        <v>Silver</v>
      </c>
      <c r="F1972" s="14" t="s">
        <v>565</v>
      </c>
      <c r="G1972" s="16" t="str">
        <f>_xlfn.XLOOKUP(Sales_Transactions!$F1972,Products!$A$2:$A$151,Products!$B$2:$B$151,"missing product")</f>
        <v>Lays Namkeen 200g</v>
      </c>
      <c r="H1972" s="16" t="str">
        <f>_xlfn.XLOOKUP(Sales_Transactions!$F1972,Table9[Product_ID],Table9[Category],"Missing Catogory")</f>
        <v>Snacks</v>
      </c>
      <c r="I1972" s="16" t="s">
        <v>66</v>
      </c>
      <c r="J1972" s="16" t="str">
        <f>_xlfn.XLOOKUP(Sales_Transactions!$I1972,Store!$A$2:$A$181,Store!$B$2:$B$181,"Missing Store")</f>
        <v>FreshMart Coimbatore Plaza</v>
      </c>
      <c r="K1972" s="16" t="str">
        <f>_xlfn.XLOOKUP(Sales_Transactions!$I1972,Store!$A$2:$A$181,Store!$D$2:$D$181,"East")</f>
        <v>South</v>
      </c>
      <c r="L1972" s="16" t="s">
        <v>1004</v>
      </c>
      <c r="M1972" s="16" t="s">
        <v>6232</v>
      </c>
      <c r="N1972" s="16" t="str">
        <f>_xlfn.XLOOKUP(Sales_Transactions!$L1972,Table12[Employee_ID],Table12[Department],"Missing Department")</f>
        <v>Inventory</v>
      </c>
      <c r="O1972" s="16">
        <v>2</v>
      </c>
      <c r="P1972" s="17">
        <v>328.59</v>
      </c>
      <c r="Q1972" s="16">
        <v>0</v>
      </c>
      <c r="R1972" s="17">
        <v>0</v>
      </c>
      <c r="S1972" s="17">
        <v>657.18</v>
      </c>
      <c r="T1972" s="17">
        <v>510.98</v>
      </c>
      <c r="U1972" s="17">
        <v>146.19999999999999</v>
      </c>
      <c r="V1972" s="16" t="s">
        <v>80</v>
      </c>
      <c r="W1972" s="16" t="s">
        <v>24</v>
      </c>
      <c r="X1972" s="16" t="s">
        <v>25</v>
      </c>
      <c r="Y1972" s="16" t="s">
        <v>2003</v>
      </c>
      <c r="Z1972" s="16" t="s">
        <v>49</v>
      </c>
    </row>
    <row r="1973" spans="1:26" x14ac:dyDescent="0.3">
      <c r="A1973" s="10" t="s">
        <v>3963</v>
      </c>
      <c r="B1973" s="11">
        <v>45763</v>
      </c>
      <c r="C1973" s="12" t="s">
        <v>2691</v>
      </c>
      <c r="D1973" s="12" t="str">
        <f>_xlfn.XLOOKUP(Sales_Transactions!$C1973,Customer!$A$2:$A$701,Customer!$B$2:$B$701,"Missing")</f>
        <v>Elango Raj</v>
      </c>
      <c r="E1973" s="39" t="str">
        <f>_xlfn.XLOOKUP(Table14[[#This Row],[Customer_ID]],Table10[Customer_ID],Table10[Membership],"Missing Membership")</f>
        <v>Silver</v>
      </c>
      <c r="F1973" s="10" t="s">
        <v>360</v>
      </c>
      <c r="G1973" s="12" t="str">
        <f>_xlfn.XLOOKUP(Sales_Transactions!$F1973,Products!$A$2:$A$151,Products!$B$2:$B$151,"missing product")</f>
        <v>Aachi Powdered Spices 200g v2</v>
      </c>
      <c r="H1973" s="12" t="str">
        <f>_xlfn.XLOOKUP(Sales_Transactions!$F1973,Table9[Product_ID],Table9[Category],"Missing Catogory")</f>
        <v>Masala</v>
      </c>
      <c r="I1973" s="12" t="s">
        <v>1288</v>
      </c>
      <c r="J1973" s="12" t="str">
        <f>_xlfn.XLOOKUP(Sales_Transactions!$I1973,Store!$A$2:$A$181,Store!$B$2:$B$181,"Missing Store")</f>
        <v>FreshMart Mumbai Towers</v>
      </c>
      <c r="K1973" s="12" t="str">
        <f>_xlfn.XLOOKUP(Sales_Transactions!$I1973,Store!$A$2:$A$181,Store!$D$2:$D$181,"East")</f>
        <v>West</v>
      </c>
      <c r="L1973" s="12" t="s">
        <v>1462</v>
      </c>
      <c r="M1973" s="12" t="s">
        <v>6334</v>
      </c>
      <c r="N1973" s="12" t="str">
        <f>_xlfn.XLOOKUP(Sales_Transactions!$L1973,Table12[Employee_ID],Table12[Department],"Missing Department")</f>
        <v>Inventory</v>
      </c>
      <c r="O1973" s="12">
        <v>1</v>
      </c>
      <c r="P1973" s="13">
        <v>353.05</v>
      </c>
      <c r="Q1973" s="12">
        <v>15</v>
      </c>
      <c r="R1973" s="13">
        <v>52.96</v>
      </c>
      <c r="S1973" s="13">
        <v>300.08999999999997</v>
      </c>
      <c r="T1973" s="13">
        <v>262.8</v>
      </c>
      <c r="U1973" s="13">
        <v>37.29</v>
      </c>
      <c r="V1973" s="12" t="s">
        <v>80</v>
      </c>
      <c r="W1973" s="12" t="s">
        <v>24</v>
      </c>
      <c r="X1973" s="12" t="s">
        <v>25</v>
      </c>
      <c r="Y1973" s="12" t="s">
        <v>1797</v>
      </c>
      <c r="Z1973" s="12" t="s">
        <v>49</v>
      </c>
    </row>
    <row r="1974" spans="1:26" x14ac:dyDescent="0.3">
      <c r="A1974" s="14" t="s">
        <v>3967</v>
      </c>
      <c r="B1974" s="15">
        <v>45938</v>
      </c>
      <c r="C1974" s="16" t="s">
        <v>3968</v>
      </c>
      <c r="D1974" s="16" t="str">
        <f>_xlfn.XLOOKUP(Sales_Transactions!$C1974,Customer!$A$2:$A$701,Customer!$B$2:$B$701,"Missing")</f>
        <v>Raghav Nathan</v>
      </c>
      <c r="E1974" s="38" t="str">
        <f>_xlfn.XLOOKUP(Table14[[#This Row],[Customer_ID]],Table10[Customer_ID],Table10[Membership],"Missing Membership")</f>
        <v>Bronze</v>
      </c>
      <c r="F1974" s="14" t="s">
        <v>453</v>
      </c>
      <c r="G1974" s="16" t="str">
        <f>_xlfn.XLOOKUP(Sales_Transactions!$F1974,Products!$A$2:$A$151,Products!$B$2:$B$151,"missing product")</f>
        <v>Local Farm Fresh Vegetables 250ml v2</v>
      </c>
      <c r="H1974" s="16" t="str">
        <f>_xlfn.XLOOKUP(Sales_Transactions!$F1974,Table9[Product_ID],Table9[Category],"Missing Catogory")</f>
        <v>Vegetables</v>
      </c>
      <c r="I1974" s="16" t="s">
        <v>297</v>
      </c>
      <c r="J1974" s="16" t="str">
        <f>_xlfn.XLOOKUP(Sales_Transactions!$I1974,Store!$A$2:$A$181,Store!$B$2:$B$181,"Missing Store")</f>
        <v>FreshMart Kochi Circle</v>
      </c>
      <c r="K1974" s="16" t="str">
        <f>_xlfn.XLOOKUP(Sales_Transactions!$I1974,Store!$A$2:$A$181,Store!$D$2:$D$181,"East")</f>
        <v>South</v>
      </c>
      <c r="L1974" s="16" t="s">
        <v>3481</v>
      </c>
      <c r="M1974" s="16" t="s">
        <v>6363</v>
      </c>
      <c r="N1974" s="16" t="str">
        <f>_xlfn.XLOOKUP(Sales_Transactions!$L1974,Table12[Employee_ID],Table12[Department],"Missing Department")</f>
        <v>Operations</v>
      </c>
      <c r="O1974" s="16">
        <v>1</v>
      </c>
      <c r="P1974" s="17">
        <v>365.92</v>
      </c>
      <c r="Q1974" s="16">
        <v>5</v>
      </c>
      <c r="R1974" s="17">
        <v>18.3</v>
      </c>
      <c r="S1974" s="17">
        <v>347.62</v>
      </c>
      <c r="T1974" s="17">
        <v>310.38</v>
      </c>
      <c r="U1974" s="17">
        <v>37.24</v>
      </c>
      <c r="V1974" s="16" t="s">
        <v>80</v>
      </c>
      <c r="W1974" s="16" t="s">
        <v>24</v>
      </c>
      <c r="X1974" s="16" t="s">
        <v>25</v>
      </c>
      <c r="Y1974" s="16" t="s">
        <v>1974</v>
      </c>
      <c r="Z1974" s="16" t="s">
        <v>49</v>
      </c>
    </row>
    <row r="1975" spans="1:26" x14ac:dyDescent="0.3">
      <c r="A1975" s="10" t="s">
        <v>3976</v>
      </c>
      <c r="B1975" s="11">
        <v>45953</v>
      </c>
      <c r="C1975" s="12" t="s">
        <v>561</v>
      </c>
      <c r="D1975" s="12" t="str">
        <f>_xlfn.XLOOKUP(Sales_Transactions!$C1975,Customer!$A$2:$A$701,Customer!$B$2:$B$701,"Missing")</f>
        <v>Hemalatha Menon</v>
      </c>
      <c r="E1975" s="39" t="str">
        <f>_xlfn.XLOOKUP(Table14[[#This Row],[Customer_ID]],Table10[Customer_ID],Table10[Membership],"Missing Membership")</f>
        <v>Gold</v>
      </c>
      <c r="F1975" s="10" t="s">
        <v>2548</v>
      </c>
      <c r="G1975" s="12" t="str">
        <f>_xlfn.XLOOKUP(Sales_Transactions!$F1975,Products!$A$2:$A$151,Products!$B$2:$B$151,"missing product")</f>
        <v>Himalaya Soap 250ml</v>
      </c>
      <c r="H1975" s="12" t="str">
        <f>_xlfn.XLOOKUP(Sales_Transactions!$F1975,Table9[Product_ID],Table9[Category],"Missing Catogory")</f>
        <v>Personal Care</v>
      </c>
      <c r="I1975" s="12" t="s">
        <v>2220</v>
      </c>
      <c r="J1975" s="12" t="str">
        <f>_xlfn.XLOOKUP(Sales_Transactions!$I1975,Store!$A$2:$A$181,Store!$B$2:$B$181,"Missing Store")</f>
        <v>FreshMart Chandigarh Hub</v>
      </c>
      <c r="K1975" s="12" t="str">
        <f>_xlfn.XLOOKUP(Sales_Transactions!$I1975,Store!$A$2:$A$181,Store!$D$2:$D$181,"East")</f>
        <v>North</v>
      </c>
      <c r="L1975" s="12" t="s">
        <v>1100</v>
      </c>
      <c r="M1975" s="12" t="s">
        <v>6409</v>
      </c>
      <c r="N1975" s="12" t="str">
        <f>_xlfn.XLOOKUP(Sales_Transactions!$L1975,Table12[Employee_ID],Table12[Department],"Missing Department")</f>
        <v>Inventory</v>
      </c>
      <c r="O1975" s="12">
        <v>7</v>
      </c>
      <c r="P1975" s="13">
        <v>76.86</v>
      </c>
      <c r="Q1975" s="12">
        <v>20</v>
      </c>
      <c r="R1975" s="13">
        <v>107.6</v>
      </c>
      <c r="S1975" s="13">
        <v>430.42</v>
      </c>
      <c r="T1975" s="13">
        <v>379.75</v>
      </c>
      <c r="U1975" s="13">
        <v>50.67</v>
      </c>
      <c r="V1975" s="12" t="s">
        <v>80</v>
      </c>
      <c r="W1975" s="12" t="s">
        <v>24</v>
      </c>
      <c r="X1975" s="12" t="s">
        <v>55</v>
      </c>
      <c r="Y1975" s="12" t="s">
        <v>2015</v>
      </c>
      <c r="Z1975" s="12" t="s">
        <v>49</v>
      </c>
    </row>
    <row r="1976" spans="1:26" x14ac:dyDescent="0.3">
      <c r="A1976" s="14" t="s">
        <v>3985</v>
      </c>
      <c r="B1976" s="15">
        <v>45860</v>
      </c>
      <c r="C1976" s="16" t="s">
        <v>1000</v>
      </c>
      <c r="D1976" s="16" t="str">
        <f>_xlfn.XLOOKUP(Sales_Transactions!$C1976,Customer!$A$2:$A$701,Customer!$B$2:$B$701,"Missing")</f>
        <v>Eswari Achari</v>
      </c>
      <c r="E1976" s="38" t="str">
        <f>_xlfn.XLOOKUP(Table14[[#This Row],[Customer_ID]],Table10[Customer_ID],Table10[Membership],"Missing Membership")</f>
        <v>Silver</v>
      </c>
      <c r="F1976" s="14" t="s">
        <v>731</v>
      </c>
      <c r="G1976" s="16" t="str">
        <f>_xlfn.XLOOKUP(Sales_Transactions!$F1976,Products!$A$2:$A$151,Products!$B$2:$B$151,"missing product")</f>
        <v>Harvest Gold Buns 200g</v>
      </c>
      <c r="H1976" s="16" t="str">
        <f>_xlfn.XLOOKUP(Sales_Transactions!$F1976,Table9[Product_ID],Table9[Category],"Missing Catogory")</f>
        <v>Bakery</v>
      </c>
      <c r="I1976" s="16" t="s">
        <v>633</v>
      </c>
      <c r="J1976" s="16" t="str">
        <f>_xlfn.XLOOKUP(Sales_Transactions!$I1976,Store!$A$2:$A$181,Store!$B$2:$B$181,"Missing Store")</f>
        <v>FreshMart Kochi Colony</v>
      </c>
      <c r="K1976" s="16" t="str">
        <f>_xlfn.XLOOKUP(Sales_Transactions!$I1976,Store!$A$2:$A$181,Store!$D$2:$D$181,"East")</f>
        <v>South</v>
      </c>
      <c r="L1976" s="16" t="s">
        <v>2012</v>
      </c>
      <c r="M1976" s="16" t="s">
        <v>6263</v>
      </c>
      <c r="N1976" s="16" t="str">
        <f>_xlfn.XLOOKUP(Sales_Transactions!$L1976,Table12[Employee_ID],Table12[Department],"Missing Department")</f>
        <v>Inventory</v>
      </c>
      <c r="O1976" s="16">
        <v>4</v>
      </c>
      <c r="P1976" s="17">
        <v>661.91</v>
      </c>
      <c r="Q1976" s="16">
        <v>15</v>
      </c>
      <c r="R1976" s="17">
        <v>397.15</v>
      </c>
      <c r="S1976" s="17">
        <v>2250.4899999999998</v>
      </c>
      <c r="T1976" s="17">
        <v>1594.88</v>
      </c>
      <c r="U1976" s="17">
        <v>655.61</v>
      </c>
      <c r="V1976" s="16" t="s">
        <v>80</v>
      </c>
      <c r="W1976" s="16" t="s">
        <v>24</v>
      </c>
      <c r="X1976" s="16" t="s">
        <v>25</v>
      </c>
      <c r="Y1976" s="16" t="s">
        <v>2406</v>
      </c>
      <c r="Z1976" s="16" t="s">
        <v>49</v>
      </c>
    </row>
    <row r="1977" spans="1:26" x14ac:dyDescent="0.3">
      <c r="A1977" s="10" t="s">
        <v>3986</v>
      </c>
      <c r="B1977" s="11">
        <v>45843</v>
      </c>
      <c r="C1977" s="12" t="s">
        <v>1859</v>
      </c>
      <c r="D1977" s="12" t="str">
        <f>_xlfn.XLOOKUP(Sales_Transactions!$C1977,Customer!$A$2:$A$701,Customer!$B$2:$B$701,"Missing")</f>
        <v>Elango Devi</v>
      </c>
      <c r="E1977" s="39" t="str">
        <f>_xlfn.XLOOKUP(Table14[[#This Row],[Customer_ID]],Table10[Customer_ID],Table10[Membership],"Missing Membership")</f>
        <v>Bronze</v>
      </c>
      <c r="F1977" s="10" t="s">
        <v>242</v>
      </c>
      <c r="G1977" s="12" t="str">
        <f>_xlfn.XLOOKUP(Sales_Transactions!$F1977,Products!$A$2:$A$151,Products!$B$2:$B$151,"missing product")</f>
        <v>Aachi Powdered Spices 200g</v>
      </c>
      <c r="H1977" s="12" t="str">
        <f>_xlfn.XLOOKUP(Sales_Transactions!$F1977,Table9[Product_ID],Table9[Category],"Missing Catogory")</f>
        <v>Masala</v>
      </c>
      <c r="I1977" s="12" t="s">
        <v>1156</v>
      </c>
      <c r="J1977" s="12" t="str">
        <f>_xlfn.XLOOKUP(Sales_Transactions!$I1977,Store!$A$2:$A$181,Store!$B$2:$B$181,"Missing Store")</f>
        <v>FreshMart Madurai Colony</v>
      </c>
      <c r="K1977" s="12" t="str">
        <f>_xlfn.XLOOKUP(Sales_Transactions!$I1977,Store!$A$2:$A$181,Store!$D$2:$D$181,"East")</f>
        <v>South</v>
      </c>
      <c r="L1977" s="12" t="s">
        <v>1157</v>
      </c>
      <c r="M1977" s="12" t="s">
        <v>6358</v>
      </c>
      <c r="N1977" s="12" t="str">
        <f>_xlfn.XLOOKUP(Sales_Transactions!$L1977,Table12[Employee_ID],Table12[Department],"Missing Department")</f>
        <v>Store Manager</v>
      </c>
      <c r="O1977" s="12">
        <v>2</v>
      </c>
      <c r="P1977" s="13">
        <v>80.5</v>
      </c>
      <c r="Q1977" s="12">
        <v>10</v>
      </c>
      <c r="R1977" s="13">
        <v>16.100000000000001</v>
      </c>
      <c r="S1977" s="13">
        <v>166.63</v>
      </c>
      <c r="T1977" s="13">
        <v>124.5</v>
      </c>
      <c r="U1977" s="13">
        <v>42.13</v>
      </c>
      <c r="V1977" s="12" t="s">
        <v>80</v>
      </c>
      <c r="W1977" s="12" t="s">
        <v>24</v>
      </c>
      <c r="X1977" s="12" t="s">
        <v>25</v>
      </c>
      <c r="Y1977" s="12" t="s">
        <v>2015</v>
      </c>
      <c r="Z1977" s="12" t="s">
        <v>27</v>
      </c>
    </row>
    <row r="1978" spans="1:26" x14ac:dyDescent="0.3">
      <c r="A1978" s="14" t="s">
        <v>4003</v>
      </c>
      <c r="B1978" s="15">
        <v>45917</v>
      </c>
      <c r="C1978" s="16" t="s">
        <v>2477</v>
      </c>
      <c r="D1978" s="16" t="str">
        <f>_xlfn.XLOOKUP(Sales_Transactions!$C1978,Customer!$A$2:$A$701,Customer!$B$2:$B$701,"Missing")</f>
        <v>Kalpana Murugan</v>
      </c>
      <c r="E1978" s="38" t="str">
        <f>_xlfn.XLOOKUP(Table14[[#This Row],[Customer_ID]],Table10[Customer_ID],Table10[Membership],"Missing Membership")</f>
        <v>Silver</v>
      </c>
      <c r="F1978" s="14" t="s">
        <v>405</v>
      </c>
      <c r="G1978" s="16" t="str">
        <f>_xlfn.XLOOKUP(Sales_Transactions!$F1978,Products!$A$2:$A$151,Products!$B$2:$B$151,"missing product")</f>
        <v>Britannia Buns Pack</v>
      </c>
      <c r="H1978" s="16" t="str">
        <f>_xlfn.XLOOKUP(Sales_Transactions!$F1978,Table9[Product_ID],Table9[Category],"Missing Catogory")</f>
        <v>Bakery</v>
      </c>
      <c r="I1978" s="16" t="s">
        <v>159</v>
      </c>
      <c r="J1978" s="16" t="str">
        <f>_xlfn.XLOOKUP(Sales_Transactions!$I1978,Store!$A$2:$A$181,Store!$B$2:$B$181,"Missing Store")</f>
        <v>FreshMart Erode Circle</v>
      </c>
      <c r="K1978" s="16" t="str">
        <f>_xlfn.XLOOKUP(Sales_Transactions!$I1978,Store!$A$2:$A$181,Store!$D$2:$D$181,"East")</f>
        <v>South</v>
      </c>
      <c r="L1978" s="16" t="s">
        <v>666</v>
      </c>
      <c r="M1978" s="16" t="s">
        <v>6360</v>
      </c>
      <c r="N1978" s="16" t="str">
        <f>_xlfn.XLOOKUP(Sales_Transactions!$L1978,Table12[Employee_ID],Table12[Department],"Missing Department")</f>
        <v>Store Manager</v>
      </c>
      <c r="O1978" s="16">
        <v>4</v>
      </c>
      <c r="P1978" s="17">
        <v>440.5</v>
      </c>
      <c r="Q1978" s="16">
        <v>20</v>
      </c>
      <c r="R1978" s="17">
        <v>352.4</v>
      </c>
      <c r="S1978" s="17">
        <v>1409.6</v>
      </c>
      <c r="T1978" s="17">
        <v>1016.2</v>
      </c>
      <c r="U1978" s="17">
        <v>393.4</v>
      </c>
      <c r="V1978" s="16" t="s">
        <v>80</v>
      </c>
      <c r="W1978" s="16" t="s">
        <v>24</v>
      </c>
      <c r="X1978" s="16" t="s">
        <v>25</v>
      </c>
      <c r="Y1978" s="16" t="s">
        <v>2288</v>
      </c>
      <c r="Z1978" s="16" t="s">
        <v>49</v>
      </c>
    </row>
    <row r="1979" spans="1:26" x14ac:dyDescent="0.3">
      <c r="A1979" s="10" t="s">
        <v>4007</v>
      </c>
      <c r="B1979" s="11">
        <v>45939</v>
      </c>
      <c r="C1979" s="12" t="s">
        <v>1694</v>
      </c>
      <c r="D1979" s="12" t="str">
        <f>_xlfn.XLOOKUP(Sales_Transactions!$C1979,Customer!$A$2:$A$701,Customer!$B$2:$B$701,"Missing")</f>
        <v>Hemalatha Murugan</v>
      </c>
      <c r="E1979" s="39" t="str">
        <f>_xlfn.XLOOKUP(Table14[[#This Row],[Customer_ID]],Table10[Customer_ID],Table10[Membership],"Missing Membership")</f>
        <v>Bronze</v>
      </c>
      <c r="F1979" s="10" t="s">
        <v>1010</v>
      </c>
      <c r="G1979" s="12" t="str">
        <f>_xlfn.XLOOKUP(Sales_Transactions!$F1979,Products!$A$2:$A$151,Products!$B$2:$B$151,"missing product")</f>
        <v>Vim Kitchenware Combo</v>
      </c>
      <c r="H1979" s="12" t="str">
        <f>_xlfn.XLOOKUP(Sales_Transactions!$F1979,Table9[Product_ID],Table9[Category],"Missing Catogory")</f>
        <v>Household</v>
      </c>
      <c r="I1979" s="12" t="s">
        <v>670</v>
      </c>
      <c r="J1979" s="12" t="str">
        <f>_xlfn.XLOOKUP(Sales_Transactions!$I1979,Store!$A$2:$A$181,Store!$B$2:$B$181,"Missing Store")</f>
        <v>FreshMart Mumbai Extension</v>
      </c>
      <c r="K1979" s="12" t="str">
        <f>_xlfn.XLOOKUP(Sales_Transactions!$I1979,Store!$A$2:$A$181,Store!$D$2:$D$181,"East")</f>
        <v>West</v>
      </c>
      <c r="L1979" s="12" t="s">
        <v>755</v>
      </c>
      <c r="M1979" s="12" t="s">
        <v>6370</v>
      </c>
      <c r="N1979" s="12" t="str">
        <f>_xlfn.XLOOKUP(Sales_Transactions!$L1979,Table12[Employee_ID],Table12[Department],"Missing Department")</f>
        <v>Cashier</v>
      </c>
      <c r="O1979" s="12">
        <v>2</v>
      </c>
      <c r="P1979" s="13">
        <v>261.55</v>
      </c>
      <c r="Q1979" s="12">
        <v>0</v>
      </c>
      <c r="R1979" s="13">
        <v>0</v>
      </c>
      <c r="S1979" s="13">
        <v>523.1</v>
      </c>
      <c r="T1979" s="13">
        <v>430.06</v>
      </c>
      <c r="U1979" s="13">
        <v>93.04</v>
      </c>
      <c r="V1979" s="12" t="s">
        <v>80</v>
      </c>
      <c r="W1979" s="12" t="s">
        <v>24</v>
      </c>
      <c r="X1979" s="12" t="s">
        <v>25</v>
      </c>
      <c r="Y1979" s="12" t="s">
        <v>1482</v>
      </c>
      <c r="Z1979" s="12" t="s">
        <v>49</v>
      </c>
    </row>
    <row r="1980" spans="1:26" x14ac:dyDescent="0.3">
      <c r="A1980" s="14" t="s">
        <v>4013</v>
      </c>
      <c r="B1980" s="15">
        <v>46111</v>
      </c>
      <c r="C1980" s="16" t="s">
        <v>2381</v>
      </c>
      <c r="D1980" s="16" t="str">
        <f>_xlfn.XLOOKUP(Sales_Transactions!$C1980,Customer!$A$2:$A$701,Customer!$B$2:$B$701,"Missing")</f>
        <v>Hemalatha Gounder</v>
      </c>
      <c r="E1980" s="38" t="str">
        <f>_xlfn.XLOOKUP(Table14[[#This Row],[Customer_ID]],Table10[Customer_ID],Table10[Membership],"Missing Membership")</f>
        <v>Silver</v>
      </c>
      <c r="F1980" s="14" t="s">
        <v>944</v>
      </c>
      <c r="G1980" s="16" t="str">
        <f>_xlfn.XLOOKUP(Sales_Transactions!$F1980,Products!$A$2:$A$151,Products!$B$2:$B$151,"missing product")</f>
        <v>Cadbury Namkeen Combo</v>
      </c>
      <c r="H1980" s="16" t="str">
        <f>_xlfn.XLOOKUP(Sales_Transactions!$F1980,Table9[Product_ID],Table9[Category],"Missing Catogory")</f>
        <v>Snacks</v>
      </c>
      <c r="I1980" s="16" t="s">
        <v>1477</v>
      </c>
      <c r="J1980" s="16" t="str">
        <f>_xlfn.XLOOKUP(Sales_Transactions!$I1980,Store!$A$2:$A$181,Store!$B$2:$B$181,"Missing Store")</f>
        <v>FreshMart Bhubaneswar Complex</v>
      </c>
      <c r="K1980" s="16" t="str">
        <f>_xlfn.XLOOKUP(Sales_Transactions!$I1980,Store!$A$2:$A$181,Store!$D$2:$D$181,"East")</f>
        <v>East</v>
      </c>
      <c r="L1980" s="16" t="s">
        <v>1113</v>
      </c>
      <c r="M1980" s="16" t="s">
        <v>6378</v>
      </c>
      <c r="N1980" s="16" t="str">
        <f>_xlfn.XLOOKUP(Sales_Transactions!$L1980,Table12[Employee_ID],Table12[Department],"Missing Department")</f>
        <v>Cashier</v>
      </c>
      <c r="O1980" s="16">
        <v>5</v>
      </c>
      <c r="P1980" s="17">
        <v>333.54</v>
      </c>
      <c r="Q1980" s="16">
        <v>0</v>
      </c>
      <c r="R1980" s="17">
        <v>0</v>
      </c>
      <c r="S1980" s="17">
        <v>1667.7</v>
      </c>
      <c r="T1980" s="17">
        <v>1192.1500000000001</v>
      </c>
      <c r="U1980" s="17">
        <v>475.55</v>
      </c>
      <c r="V1980" s="16" t="s">
        <v>80</v>
      </c>
      <c r="W1980" s="16" t="s">
        <v>24</v>
      </c>
      <c r="X1980" s="16" t="s">
        <v>25</v>
      </c>
      <c r="Y1980" s="16" t="s">
        <v>81</v>
      </c>
      <c r="Z1980" s="16" t="s">
        <v>49</v>
      </c>
    </row>
    <row r="1981" spans="1:26" x14ac:dyDescent="0.3">
      <c r="A1981" s="10" t="s">
        <v>4029</v>
      </c>
      <c r="B1981" s="11">
        <v>45847</v>
      </c>
      <c r="C1981" s="12" t="s">
        <v>1255</v>
      </c>
      <c r="D1981" s="12" t="str">
        <f>_xlfn.XLOOKUP(Sales_Transactions!$C1981,Customer!$A$2:$A$701,Customer!$B$2:$B$701,"Missing")</f>
        <v>Hema Gounder</v>
      </c>
      <c r="E1981" s="39" t="str">
        <f>_xlfn.XLOOKUP(Table14[[#This Row],[Customer_ID]],Table10[Customer_ID],Table10[Membership],"Missing Membership")</f>
        <v>Gold</v>
      </c>
      <c r="F1981" s="10" t="s">
        <v>164</v>
      </c>
      <c r="G1981" s="12" t="str">
        <f>_xlfn.XLOOKUP(Sales_Transactions!$F1981,Products!$A$2:$A$151,Products!$B$2:$B$151,"missing product")</f>
        <v>Local Farm Fresh Vegetables Combo</v>
      </c>
      <c r="H1981" s="12" t="str">
        <f>_xlfn.XLOOKUP(Sales_Transactions!$F1981,Table9[Product_ID],Table9[Category],"Missing Catogory")</f>
        <v>Vegetables</v>
      </c>
      <c r="I1981" s="12" t="s">
        <v>1251</v>
      </c>
      <c r="J1981" s="12" t="str">
        <f>_xlfn.XLOOKUP(Sales_Transactions!$I1981,Store!$A$2:$A$181,Store!$B$2:$B$181,"Missing Store")</f>
        <v>FreshMart Nagpur Towers</v>
      </c>
      <c r="K1981" s="12" t="str">
        <f>_xlfn.XLOOKUP(Sales_Transactions!$I1981,Store!$A$2:$A$181,Store!$D$2:$D$181,"East")</f>
        <v>South</v>
      </c>
      <c r="L1981" s="12" t="s">
        <v>1334</v>
      </c>
      <c r="M1981" s="12" t="s">
        <v>6278</v>
      </c>
      <c r="N1981" s="12" t="str">
        <f>_xlfn.XLOOKUP(Sales_Transactions!$L1981,Table12[Employee_ID],Table12[Department],"Missing Department")</f>
        <v>HR</v>
      </c>
      <c r="O1981" s="12">
        <v>5</v>
      </c>
      <c r="P1981" s="13">
        <v>200.83</v>
      </c>
      <c r="Q1981" s="12">
        <v>5</v>
      </c>
      <c r="R1981" s="13">
        <v>50.21</v>
      </c>
      <c r="S1981" s="13">
        <v>953.94</v>
      </c>
      <c r="T1981" s="13">
        <v>767.1</v>
      </c>
      <c r="U1981" s="13">
        <v>186.84</v>
      </c>
      <c r="V1981" s="12" t="s">
        <v>80</v>
      </c>
      <c r="W1981" s="12" t="s">
        <v>24</v>
      </c>
      <c r="X1981" s="12" t="s">
        <v>55</v>
      </c>
      <c r="Y1981" s="12" t="s">
        <v>2213</v>
      </c>
      <c r="Z1981" s="12" t="s">
        <v>49</v>
      </c>
    </row>
    <row r="1982" spans="1:26" x14ac:dyDescent="0.3">
      <c r="A1982" s="14" t="s">
        <v>4042</v>
      </c>
      <c r="B1982" s="15">
        <v>45823</v>
      </c>
      <c r="C1982" s="16" t="s">
        <v>3468</v>
      </c>
      <c r="D1982" s="16" t="str">
        <f>_xlfn.XLOOKUP(Sales_Transactions!$C1982,Customer!$A$2:$A$701,Customer!$B$2:$B$701,"Missing")</f>
        <v>Uma Pillai</v>
      </c>
      <c r="E1982" s="38" t="str">
        <f>_xlfn.XLOOKUP(Table14[[#This Row],[Customer_ID]],Table10[Customer_ID],Table10[Membership],"Missing Membership")</f>
        <v>Bronze</v>
      </c>
      <c r="F1982" s="14" t="s">
        <v>508</v>
      </c>
      <c r="G1982" s="16" t="str">
        <f>_xlfn.XLOOKUP(Sales_Transactions!$F1982,Products!$A$2:$A$151,Products!$B$2:$B$151,"missing product")</f>
        <v>India Gate Ponni Rice 1kg</v>
      </c>
      <c r="H1982" s="16" t="str">
        <f>_xlfn.XLOOKUP(Sales_Transactions!$F1982,Table9[Product_ID],Table9[Category],"Missing Catogory")</f>
        <v>Rice</v>
      </c>
      <c r="I1982" s="16" t="s">
        <v>876</v>
      </c>
      <c r="J1982" s="16" t="str">
        <f>_xlfn.XLOOKUP(Sales_Transactions!$I1982,Store!$A$2:$A$181,Store!$B$2:$B$181,"Missing Store")</f>
        <v>FreshMart Pune Heights</v>
      </c>
      <c r="K1982" s="16" t="str">
        <f>_xlfn.XLOOKUP(Sales_Transactions!$I1982,Store!$A$2:$A$181,Store!$D$2:$D$181,"East")</f>
        <v>West</v>
      </c>
      <c r="L1982" s="16" t="s">
        <v>877</v>
      </c>
      <c r="M1982" s="16" t="s">
        <v>6405</v>
      </c>
      <c r="N1982" s="16" t="str">
        <f>_xlfn.XLOOKUP(Sales_Transactions!$L1982,Table12[Employee_ID],Table12[Department],"Missing Department")</f>
        <v>Cashier</v>
      </c>
      <c r="O1982" s="16">
        <v>4</v>
      </c>
      <c r="P1982" s="17">
        <v>291.93</v>
      </c>
      <c r="Q1982" s="16">
        <v>10</v>
      </c>
      <c r="R1982" s="17">
        <v>116.77</v>
      </c>
      <c r="S1982" s="17">
        <v>1208.5899999999999</v>
      </c>
      <c r="T1982" s="17">
        <v>1014.8</v>
      </c>
      <c r="U1982" s="17">
        <v>193.79</v>
      </c>
      <c r="V1982" s="16" t="s">
        <v>80</v>
      </c>
      <c r="W1982" s="16" t="s">
        <v>24</v>
      </c>
      <c r="X1982" s="16" t="s">
        <v>25</v>
      </c>
      <c r="Y1982" s="16" t="s">
        <v>556</v>
      </c>
      <c r="Z1982" s="16" t="s">
        <v>27</v>
      </c>
    </row>
    <row r="1983" spans="1:26" x14ac:dyDescent="0.3">
      <c r="A1983" s="10" t="s">
        <v>4059</v>
      </c>
      <c r="B1983" s="11">
        <v>46012</v>
      </c>
      <c r="C1983" s="12" t="s">
        <v>289</v>
      </c>
      <c r="D1983" s="12" t="str">
        <f>_xlfn.XLOOKUP(Sales_Transactions!$C1983,Customer!$A$2:$A$701,Customer!$B$2:$B$701,"Missing")</f>
        <v>Dhanush Mudaliar</v>
      </c>
      <c r="E1983" s="39" t="str">
        <f>_xlfn.XLOOKUP(Table14[[#This Row],[Customer_ID]],Table10[Customer_ID],Table10[Membership],"Missing Membership")</f>
        <v>Gold</v>
      </c>
      <c r="F1983" s="10" t="s">
        <v>30</v>
      </c>
      <c r="G1983" s="12" t="str">
        <f>_xlfn.XLOOKUP(Sales_Transactions!$F1983,Products!$A$2:$A$151,Products!$B$2:$B$151,"missing product")</f>
        <v>Amul Paneer 1kg</v>
      </c>
      <c r="H1983" s="12" t="str">
        <f>_xlfn.XLOOKUP(Sales_Transactions!$F1983,Table9[Product_ID],Table9[Category],"Missing Catogory")</f>
        <v>Dairy</v>
      </c>
      <c r="I1983" s="12" t="s">
        <v>90</v>
      </c>
      <c r="J1983" s="12" t="str">
        <f>_xlfn.XLOOKUP(Sales_Transactions!$I1983,Store!$A$2:$A$181,Store!$B$2:$B$181,"Missing Store")</f>
        <v>FreshMart Tiruppur Market</v>
      </c>
      <c r="K1983" s="12" t="str">
        <f>_xlfn.XLOOKUP(Sales_Transactions!$I1983,Store!$A$2:$A$181,Store!$D$2:$D$181,"East")</f>
        <v>South</v>
      </c>
      <c r="L1983" s="12" t="s">
        <v>91</v>
      </c>
      <c r="M1983" s="12" t="s">
        <v>6361</v>
      </c>
      <c r="N1983" s="12" t="str">
        <f>_xlfn.XLOOKUP(Sales_Transactions!$L1983,Table12[Employee_ID],Table12[Department],"Missing Department")</f>
        <v>Sales</v>
      </c>
      <c r="O1983" s="12">
        <v>7</v>
      </c>
      <c r="P1983" s="13">
        <v>457.23</v>
      </c>
      <c r="Q1983" s="12">
        <v>5</v>
      </c>
      <c r="R1983" s="13">
        <v>160.03</v>
      </c>
      <c r="S1983" s="13">
        <v>3496.67</v>
      </c>
      <c r="T1983" s="13">
        <v>2660.56</v>
      </c>
      <c r="U1983" s="13">
        <v>836.11</v>
      </c>
      <c r="V1983" s="12" t="s">
        <v>80</v>
      </c>
      <c r="W1983" s="12" t="s">
        <v>24</v>
      </c>
      <c r="X1983" s="12" t="s">
        <v>25</v>
      </c>
      <c r="Y1983" s="12" t="s">
        <v>2732</v>
      </c>
      <c r="Z1983" s="12" t="s">
        <v>27</v>
      </c>
    </row>
    <row r="1984" spans="1:26" x14ac:dyDescent="0.3">
      <c r="A1984" s="14" t="s">
        <v>4080</v>
      </c>
      <c r="B1984" s="15">
        <v>45874</v>
      </c>
      <c r="C1984" s="16" t="s">
        <v>4081</v>
      </c>
      <c r="D1984" s="16" t="str">
        <f>_xlfn.XLOOKUP(Sales_Transactions!$C1984,Customer!$A$2:$A$701,Customer!$B$2:$B$701,"Missing")</f>
        <v>Chitra Reddy</v>
      </c>
      <c r="E1984" s="38" t="str">
        <f>_xlfn.XLOOKUP(Table14[[#This Row],[Customer_ID]],Table10[Customer_ID],Table10[Membership],"Missing Membership")</f>
        <v>Bronze</v>
      </c>
      <c r="F1984" s="14" t="s">
        <v>360</v>
      </c>
      <c r="G1984" s="16" t="str">
        <f>_xlfn.XLOOKUP(Sales_Transactions!$F1984,Products!$A$2:$A$151,Products!$B$2:$B$151,"missing product")</f>
        <v>Aachi Powdered Spices 200g v2</v>
      </c>
      <c r="H1984" s="16" t="str">
        <f>_xlfn.XLOOKUP(Sales_Transactions!$F1984,Table9[Product_ID],Table9[Category],"Missing Catogory")</f>
        <v>Masala</v>
      </c>
      <c r="I1984" s="16" t="s">
        <v>670</v>
      </c>
      <c r="J1984" s="16" t="str">
        <f>_xlfn.XLOOKUP(Sales_Transactions!$I1984,Store!$A$2:$A$181,Store!$B$2:$B$181,"Missing Store")</f>
        <v>FreshMart Mumbai Extension</v>
      </c>
      <c r="K1984" s="16" t="str">
        <f>_xlfn.XLOOKUP(Sales_Transactions!$I1984,Store!$A$2:$A$181,Store!$D$2:$D$181,"East")</f>
        <v>West</v>
      </c>
      <c r="L1984" s="16" t="s">
        <v>755</v>
      </c>
      <c r="M1984" s="16" t="s">
        <v>6370</v>
      </c>
      <c r="N1984" s="16" t="str">
        <f>_xlfn.XLOOKUP(Sales_Transactions!$L1984,Table12[Employee_ID],Table12[Department],"Missing Department")</f>
        <v>Cashier</v>
      </c>
      <c r="O1984" s="16">
        <v>3</v>
      </c>
      <c r="P1984" s="17">
        <v>353.05</v>
      </c>
      <c r="Q1984" s="16">
        <v>0</v>
      </c>
      <c r="R1984" s="17">
        <v>0</v>
      </c>
      <c r="S1984" s="17">
        <v>1059.1500000000001</v>
      </c>
      <c r="T1984" s="17">
        <v>788.4</v>
      </c>
      <c r="U1984" s="17">
        <v>270.75</v>
      </c>
      <c r="V1984" s="16" t="s">
        <v>80</v>
      </c>
      <c r="W1984" s="16" t="s">
        <v>24</v>
      </c>
      <c r="X1984" s="16" t="s">
        <v>25</v>
      </c>
      <c r="Y1984" s="16" t="s">
        <v>719</v>
      </c>
      <c r="Z1984" s="16" t="s">
        <v>49</v>
      </c>
    </row>
    <row r="1985" spans="1:26" x14ac:dyDescent="0.3">
      <c r="A1985" s="10" t="s">
        <v>4083</v>
      </c>
      <c r="B1985" s="11">
        <v>45779</v>
      </c>
      <c r="C1985" s="12" t="s">
        <v>196</v>
      </c>
      <c r="D1985" s="12" t="str">
        <f>_xlfn.XLOOKUP(Sales_Transactions!$C1985,Customer!$A$2:$A$701,Customer!$B$2:$B$701,"Missing")</f>
        <v>Karthik Nathan</v>
      </c>
      <c r="E1985" s="39" t="str">
        <f>_xlfn.XLOOKUP(Table14[[#This Row],[Customer_ID]],Table10[Customer_ID],Table10[Membership],"Missing Membership")</f>
        <v>Bronze</v>
      </c>
      <c r="F1985" s="10" t="s">
        <v>610</v>
      </c>
      <c r="G1985" s="12" t="str">
        <f>_xlfn.XLOOKUP(Sales_Transactions!$F1985,Products!$A$2:$A$151,Products!$B$2:$B$151,"missing product")</f>
        <v>Himalaya Skin Care 1L</v>
      </c>
      <c r="H1985" s="12" t="str">
        <f>_xlfn.XLOOKUP(Sales_Transactions!$F1985,Table9[Product_ID],Table9[Category],"Missing Catogory")</f>
        <v>Personal Care</v>
      </c>
      <c r="I1985" s="12" t="s">
        <v>432</v>
      </c>
      <c r="J1985" s="12" t="str">
        <f>_xlfn.XLOOKUP(Sales_Transactions!$I1985,Store!$A$2:$A$181,Store!$B$2:$B$181,"Missing Store")</f>
        <v>FreshMart Surat Central</v>
      </c>
      <c r="K1985" s="12" t="str">
        <f>_xlfn.XLOOKUP(Sales_Transactions!$I1985,Store!$A$2:$A$181,Store!$D$2:$D$181,"East")</f>
        <v>West</v>
      </c>
      <c r="L1985" s="12" t="s">
        <v>1139</v>
      </c>
      <c r="M1985" s="12" t="s">
        <v>6177</v>
      </c>
      <c r="N1985" s="12" t="str">
        <f>_xlfn.XLOOKUP(Sales_Transactions!$L1985,Table12[Employee_ID],Table12[Department],"Missing Department")</f>
        <v>Operations</v>
      </c>
      <c r="O1985" s="12">
        <v>3</v>
      </c>
      <c r="P1985" s="13">
        <v>339.13</v>
      </c>
      <c r="Q1985" s="12">
        <v>0</v>
      </c>
      <c r="R1985" s="13">
        <v>0</v>
      </c>
      <c r="S1985" s="13">
        <v>1017.39</v>
      </c>
      <c r="T1985" s="13">
        <v>752.04</v>
      </c>
      <c r="U1985" s="13">
        <v>265.35000000000002</v>
      </c>
      <c r="V1985" s="12" t="s">
        <v>80</v>
      </c>
      <c r="W1985" s="12" t="s">
        <v>24</v>
      </c>
      <c r="X1985" s="12" t="s">
        <v>25</v>
      </c>
      <c r="Y1985" s="12" t="s">
        <v>1395</v>
      </c>
      <c r="Z1985" s="12" t="s">
        <v>49</v>
      </c>
    </row>
    <row r="1986" spans="1:26" x14ac:dyDescent="0.3">
      <c r="A1986" s="14" t="s">
        <v>4085</v>
      </c>
      <c r="B1986" s="15">
        <v>45907</v>
      </c>
      <c r="C1986" s="16" t="s">
        <v>926</v>
      </c>
      <c r="D1986" s="16" t="str">
        <f>_xlfn.XLOOKUP(Sales_Transactions!$C1986,Customer!$A$2:$A$701,Customer!$B$2:$B$701,"Missing")</f>
        <v>Deepak Nathan</v>
      </c>
      <c r="E1986" s="38" t="str">
        <f>_xlfn.XLOOKUP(Table14[[#This Row],[Customer_ID]],Table10[Customer_ID],Table10[Membership],"Missing Membership")</f>
        <v>Bronze</v>
      </c>
      <c r="F1986" s="14" t="s">
        <v>186</v>
      </c>
      <c r="G1986" s="16" t="str">
        <f>_xlfn.XLOOKUP(Sales_Transactions!$F1986,Products!$A$2:$A$151,Products!$B$2:$B$151,"missing product")</f>
        <v>Bisleri Soft Drinks 2kg</v>
      </c>
      <c r="H1986" s="16" t="str">
        <f>_xlfn.XLOOKUP(Sales_Transactions!$F1986,Table9[Product_ID],Table9[Category],"Missing Catogory")</f>
        <v>Beverages</v>
      </c>
      <c r="I1986" s="16" t="s">
        <v>905</v>
      </c>
      <c r="J1986" s="16" t="str">
        <f>_xlfn.XLOOKUP(Sales_Transactions!$I1986,Store!$A$2:$A$181,Store!$B$2:$B$181,"Missing Store")</f>
        <v>FreshMart Madurai Circle</v>
      </c>
      <c r="K1986" s="16" t="str">
        <f>_xlfn.XLOOKUP(Sales_Transactions!$I1986,Store!$A$2:$A$181,Store!$D$2:$D$181,"East")</f>
        <v>South</v>
      </c>
      <c r="L1986" s="16" t="s">
        <v>906</v>
      </c>
      <c r="M1986" s="16" t="s">
        <v>6179</v>
      </c>
      <c r="N1986" s="16" t="str">
        <f>_xlfn.XLOOKUP(Sales_Transactions!$L1986,Table12[Employee_ID],Table12[Department],"Missing Department")</f>
        <v>Sales</v>
      </c>
      <c r="O1986" s="16">
        <v>2</v>
      </c>
      <c r="P1986" s="17">
        <v>217.42</v>
      </c>
      <c r="Q1986" s="16">
        <v>5</v>
      </c>
      <c r="R1986" s="17">
        <v>21.74</v>
      </c>
      <c r="S1986" s="17">
        <v>475.06</v>
      </c>
      <c r="T1986" s="17">
        <v>354.06</v>
      </c>
      <c r="U1986" s="17">
        <v>121</v>
      </c>
      <c r="V1986" s="16" t="s">
        <v>80</v>
      </c>
      <c r="W1986" s="16" t="s">
        <v>24</v>
      </c>
      <c r="X1986" s="16" t="s">
        <v>55</v>
      </c>
      <c r="Y1986" s="16" t="s">
        <v>742</v>
      </c>
      <c r="Z1986" s="16" t="s">
        <v>27</v>
      </c>
    </row>
    <row r="1987" spans="1:26" x14ac:dyDescent="0.3">
      <c r="A1987" s="10" t="s">
        <v>4099</v>
      </c>
      <c r="B1987" s="11">
        <v>46102</v>
      </c>
      <c r="C1987" s="12" t="s">
        <v>2058</v>
      </c>
      <c r="D1987" s="12" t="str">
        <f>_xlfn.XLOOKUP(Sales_Transactions!$C1987,Customer!$A$2:$A$701,Customer!$B$2:$B$701,"Missing")</f>
        <v>Vani Rao</v>
      </c>
      <c r="E1987" s="39" t="str">
        <f>_xlfn.XLOOKUP(Table14[[#This Row],[Customer_ID]],Table10[Customer_ID],Table10[Membership],"Missing Membership")</f>
        <v>Silver</v>
      </c>
      <c r="F1987" s="10" t="s">
        <v>1704</v>
      </c>
      <c r="G1987" s="12" t="str">
        <f>_xlfn.XLOOKUP(Sales_Transactions!$F1987,Products!$A$2:$A$151,Products!$B$2:$B$151,"missing product")</f>
        <v>Idhayam Groundnut Oil 1kg</v>
      </c>
      <c r="H1987" s="12" t="str">
        <f>_xlfn.XLOOKUP(Sales_Transactions!$F1987,Table9[Product_ID],Table9[Category],"Missing Catogory")</f>
        <v>Oil</v>
      </c>
      <c r="I1987" s="12" t="s">
        <v>38</v>
      </c>
      <c r="J1987" s="12" t="str">
        <f>_xlfn.XLOOKUP(Sales_Transactions!$I1987,Store!$A$2:$A$181,Store!$B$2:$B$181,"Missing Store")</f>
        <v>FreshMart Kochi Plaza</v>
      </c>
      <c r="K1987" s="12" t="str">
        <f>_xlfn.XLOOKUP(Sales_Transactions!$I1987,Store!$A$2:$A$181,Store!$D$2:$D$181,"East")</f>
        <v>South</v>
      </c>
      <c r="L1987" s="12" t="s">
        <v>2874</v>
      </c>
      <c r="M1987" s="12" t="s">
        <v>6038</v>
      </c>
      <c r="N1987" s="12" t="str">
        <f>_xlfn.XLOOKUP(Sales_Transactions!$L1987,Table12[Employee_ID],Table12[Department],"Missing Department")</f>
        <v>Sales</v>
      </c>
      <c r="O1987" s="12">
        <v>4</v>
      </c>
      <c r="P1987" s="13">
        <v>268.32</v>
      </c>
      <c r="Q1987" s="12">
        <v>15</v>
      </c>
      <c r="R1987" s="13">
        <v>160.99</v>
      </c>
      <c r="S1987" s="13">
        <v>1049.1300000000001</v>
      </c>
      <c r="T1987" s="13">
        <v>965.76</v>
      </c>
      <c r="U1987" s="13">
        <v>83.37</v>
      </c>
      <c r="V1987" s="12" t="s">
        <v>80</v>
      </c>
      <c r="W1987" s="12" t="s">
        <v>24</v>
      </c>
      <c r="X1987" s="12" t="s">
        <v>25</v>
      </c>
      <c r="Y1987" s="12" t="s">
        <v>1001</v>
      </c>
      <c r="Z1987" s="12" t="s">
        <v>27</v>
      </c>
    </row>
    <row r="1988" spans="1:26" x14ac:dyDescent="0.3">
      <c r="A1988" s="14" t="s">
        <v>4101</v>
      </c>
      <c r="B1988" s="15">
        <v>46112</v>
      </c>
      <c r="C1988" s="16" t="s">
        <v>4076</v>
      </c>
      <c r="D1988" s="16" t="str">
        <f>_xlfn.XLOOKUP(Sales_Transactions!$C1988,Customer!$A$2:$A$701,Customer!$B$2:$B$701,"Missing")</f>
        <v>Prakash Menon</v>
      </c>
      <c r="E1988" s="38" t="str">
        <f>_xlfn.XLOOKUP(Table14[[#This Row],[Customer_ID]],Table10[Customer_ID],Table10[Membership],"Missing Membership")</f>
        <v>Silver</v>
      </c>
      <c r="F1988" s="14" t="s">
        <v>651</v>
      </c>
      <c r="G1988" s="16" t="str">
        <f>_xlfn.XLOOKUP(Sales_Transactions!$F1988,Products!$A$2:$A$151,Products!$B$2:$B$151,"missing product")</f>
        <v>Idhayam Gingelly Oil 1kg</v>
      </c>
      <c r="H1988" s="16" t="str">
        <f>_xlfn.XLOOKUP(Sales_Transactions!$F1988,Table9[Product_ID],Table9[Category],"Missing Catogory")</f>
        <v>Oil</v>
      </c>
      <c r="I1988" s="16" t="s">
        <v>285</v>
      </c>
      <c r="J1988" s="16" t="str">
        <f>_xlfn.XLOOKUP(Sales_Transactions!$I1988,Store!$A$2:$A$181,Store!$B$2:$B$181,"Missing Store")</f>
        <v>FreshMart Erode Colony</v>
      </c>
      <c r="K1988" s="16" t="str">
        <f>_xlfn.XLOOKUP(Sales_Transactions!$I1988,Store!$A$2:$A$181,Store!$D$2:$D$181,"East")</f>
        <v>South</v>
      </c>
      <c r="L1988" s="16" t="s">
        <v>239</v>
      </c>
      <c r="M1988" s="16" t="s">
        <v>6235</v>
      </c>
      <c r="N1988" s="16" t="str">
        <f>_xlfn.XLOOKUP(Sales_Transactions!$L1988,Table12[Employee_ID],Table12[Department],"Missing Department")</f>
        <v>Sales</v>
      </c>
      <c r="O1988" s="16">
        <v>3</v>
      </c>
      <c r="P1988" s="17">
        <v>331.35</v>
      </c>
      <c r="Q1988" s="16">
        <v>20</v>
      </c>
      <c r="R1988" s="17">
        <v>198.81</v>
      </c>
      <c r="S1988" s="17">
        <v>795.24</v>
      </c>
      <c r="T1988" s="17">
        <v>870.99</v>
      </c>
      <c r="U1988" s="17">
        <v>-75.75</v>
      </c>
      <c r="V1988" s="16" t="s">
        <v>80</v>
      </c>
      <c r="W1988" s="16" t="s">
        <v>24</v>
      </c>
      <c r="X1988" s="16" t="s">
        <v>25</v>
      </c>
      <c r="Y1988" s="16" t="s">
        <v>2027</v>
      </c>
      <c r="Z1988" s="16" t="s">
        <v>49</v>
      </c>
    </row>
    <row r="1989" spans="1:26" x14ac:dyDescent="0.3">
      <c r="A1989" s="10" t="s">
        <v>4107</v>
      </c>
      <c r="B1989" s="11">
        <v>46109</v>
      </c>
      <c r="C1989" s="12" t="s">
        <v>4108</v>
      </c>
      <c r="D1989" s="12" t="str">
        <f>_xlfn.XLOOKUP(Sales_Transactions!$C1989,Customer!$A$2:$A$701,Customer!$B$2:$B$701,"Missing")</f>
        <v>Naveen Sharma</v>
      </c>
      <c r="E1989" s="39" t="str">
        <f>_xlfn.XLOOKUP(Table14[[#This Row],[Customer_ID]],Table10[Customer_ID],Table10[Membership],"Missing Membership")</f>
        <v>Silver</v>
      </c>
      <c r="F1989" s="10" t="s">
        <v>365</v>
      </c>
      <c r="G1989" s="12" t="str">
        <f>_xlfn.XLOOKUP(Sales_Transactions!$F1989,Products!$A$2:$A$151,Products!$B$2:$B$151,"missing product")</f>
        <v>Nestle Butter 250ml</v>
      </c>
      <c r="H1989" s="12" t="str">
        <f>_xlfn.XLOOKUP(Sales_Transactions!$F1989,Table9[Product_ID],Table9[Category],"Missing Catogory")</f>
        <v>Dairy</v>
      </c>
      <c r="I1989" s="12" t="s">
        <v>38</v>
      </c>
      <c r="J1989" s="12" t="str">
        <f>_xlfn.XLOOKUP(Sales_Transactions!$I1989,Store!$A$2:$A$181,Store!$B$2:$B$181,"Missing Store")</f>
        <v>FreshMart Kochi Plaza</v>
      </c>
      <c r="K1989" s="12" t="str">
        <f>_xlfn.XLOOKUP(Sales_Transactions!$I1989,Store!$A$2:$A$181,Store!$D$2:$D$181,"East")</f>
        <v>South</v>
      </c>
      <c r="L1989" s="12" t="s">
        <v>210</v>
      </c>
      <c r="M1989" s="12" t="s">
        <v>6149</v>
      </c>
      <c r="N1989" s="12" t="str">
        <f>_xlfn.XLOOKUP(Sales_Transactions!$L1989,Table12[Employee_ID],Table12[Department],"Missing Department")</f>
        <v>Cashier</v>
      </c>
      <c r="O1989" s="12">
        <v>1</v>
      </c>
      <c r="P1989" s="13">
        <v>459.58</v>
      </c>
      <c r="Q1989" s="12">
        <v>5</v>
      </c>
      <c r="R1989" s="13">
        <v>22.98</v>
      </c>
      <c r="S1989" s="13">
        <v>502.09</v>
      </c>
      <c r="T1989" s="13">
        <v>386.89</v>
      </c>
      <c r="U1989" s="13">
        <v>115.2</v>
      </c>
      <c r="V1989" s="12" t="s">
        <v>80</v>
      </c>
      <c r="W1989" s="12" t="s">
        <v>24</v>
      </c>
      <c r="X1989" s="12" t="s">
        <v>55</v>
      </c>
      <c r="Y1989" s="12" t="s">
        <v>1698</v>
      </c>
      <c r="Z1989" s="12" t="s">
        <v>27</v>
      </c>
    </row>
    <row r="1990" spans="1:26" x14ac:dyDescent="0.3">
      <c r="A1990" s="14" t="s">
        <v>4109</v>
      </c>
      <c r="B1990" s="15">
        <v>45998</v>
      </c>
      <c r="C1990" s="16" t="s">
        <v>4110</v>
      </c>
      <c r="D1990" s="16" t="str">
        <f>_xlfn.XLOOKUP(Sales_Transactions!$C1990,Customer!$A$2:$A$701,Customer!$B$2:$B$701,"Missing")</f>
        <v>Revathi Naicker</v>
      </c>
      <c r="E1990" s="38" t="str">
        <f>_xlfn.XLOOKUP(Table14[[#This Row],[Customer_ID]],Table10[Customer_ID],Table10[Membership],"Missing Membership")</f>
        <v>Bronze</v>
      </c>
      <c r="F1990" s="14" t="s">
        <v>158</v>
      </c>
      <c r="G1990" s="16" t="str">
        <f>_xlfn.XLOOKUP(Sales_Transactions!$F1990,Products!$A$2:$A$151,Products!$B$2:$B$151,"missing product")</f>
        <v>Daawat Basmati Rice 2kg</v>
      </c>
      <c r="H1990" s="16" t="str">
        <f>_xlfn.XLOOKUP(Sales_Transactions!$F1990,Table9[Product_ID],Table9[Category],"Missing Catogory")</f>
        <v>Rice</v>
      </c>
      <c r="I1990" s="16" t="s">
        <v>871</v>
      </c>
      <c r="J1990" s="16" t="str">
        <f>_xlfn.XLOOKUP(Sales_Transactions!$I1990,Store!$A$2:$A$181,Store!$B$2:$B$181,"Missing Store")</f>
        <v>FreshMart Guwahati Extension</v>
      </c>
      <c r="K1990" s="16" t="str">
        <f>_xlfn.XLOOKUP(Sales_Transactions!$I1990,Store!$A$2:$A$181,Store!$D$2:$D$181,"East")</f>
        <v>East</v>
      </c>
      <c r="L1990" s="16" t="s">
        <v>1773</v>
      </c>
      <c r="M1990" s="16" t="s">
        <v>6280</v>
      </c>
      <c r="N1990" s="16" t="str">
        <f>_xlfn.XLOOKUP(Sales_Transactions!$L1990,Table12[Employee_ID],Table12[Department],"Missing Department")</f>
        <v>Sales</v>
      </c>
      <c r="O1990" s="16">
        <v>3</v>
      </c>
      <c r="P1990" s="17">
        <v>306.62</v>
      </c>
      <c r="Q1990" s="16">
        <v>5</v>
      </c>
      <c r="R1990" s="17">
        <v>45.99</v>
      </c>
      <c r="S1990" s="17">
        <v>1004.95</v>
      </c>
      <c r="T1990" s="17">
        <v>779.79</v>
      </c>
      <c r="U1990" s="17">
        <v>225.16</v>
      </c>
      <c r="V1990" s="16" t="s">
        <v>80</v>
      </c>
      <c r="W1990" s="16" t="s">
        <v>24</v>
      </c>
      <c r="X1990" s="16" t="s">
        <v>55</v>
      </c>
      <c r="Y1990" s="16" t="s">
        <v>104</v>
      </c>
      <c r="Z1990" s="16" t="s">
        <v>27</v>
      </c>
    </row>
    <row r="1991" spans="1:26" x14ac:dyDescent="0.3">
      <c r="A1991" s="10" t="s">
        <v>4117</v>
      </c>
      <c r="B1991" s="11">
        <v>46050</v>
      </c>
      <c r="C1991" s="12" t="s">
        <v>2846</v>
      </c>
      <c r="D1991" s="12" t="str">
        <f>_xlfn.XLOOKUP(Sales_Transactions!$C1991,Customer!$A$2:$A$701,Customer!$B$2:$B$701,"Missing")</f>
        <v>Thenmozhi Gupta</v>
      </c>
      <c r="E1991" s="39" t="str">
        <f>_xlfn.XLOOKUP(Table14[[#This Row],[Customer_ID]],Table10[Customer_ID],Table10[Membership],"Missing Membership")</f>
        <v>Silver</v>
      </c>
      <c r="F1991" s="10" t="s">
        <v>365</v>
      </c>
      <c r="G1991" s="12" t="str">
        <f>_xlfn.XLOOKUP(Sales_Transactions!$F1991,Products!$A$2:$A$151,Products!$B$2:$B$151,"missing product")</f>
        <v>Nestle Butter 250ml</v>
      </c>
      <c r="H1991" s="12" t="str">
        <f>_xlfn.XLOOKUP(Sales_Transactions!$F1991,Table9[Product_ID],Table9[Category],"Missing Catogory")</f>
        <v>Dairy</v>
      </c>
      <c r="I1991" s="12" t="s">
        <v>291</v>
      </c>
      <c r="J1991" s="12" t="str">
        <f>_xlfn.XLOOKUP(Sales_Transactions!$I1991,Store!$A$2:$A$181,Store!$B$2:$B$181,"Missing Store")</f>
        <v>FreshMart Chennai Main Road</v>
      </c>
      <c r="K1991" s="12" t="str">
        <f>_xlfn.XLOOKUP(Sales_Transactions!$I1991,Store!$A$2:$A$181,Store!$D$2:$D$181,"East")</f>
        <v>South</v>
      </c>
      <c r="L1991" s="12" t="s">
        <v>328</v>
      </c>
      <c r="M1991" s="12" t="s">
        <v>6225</v>
      </c>
      <c r="N1991" s="12" t="str">
        <f>_xlfn.XLOOKUP(Sales_Transactions!$L1991,Table12[Employee_ID],Table12[Department],"Missing Department")</f>
        <v>Cashier</v>
      </c>
      <c r="O1991" s="12">
        <v>5</v>
      </c>
      <c r="P1991" s="13">
        <v>459.58</v>
      </c>
      <c r="Q1991" s="12">
        <v>20</v>
      </c>
      <c r="R1991" s="13">
        <v>459.58</v>
      </c>
      <c r="S1991" s="13">
        <v>1838.32</v>
      </c>
      <c r="T1991" s="13">
        <v>1934.45</v>
      </c>
      <c r="U1991" s="13">
        <v>-96.13</v>
      </c>
      <c r="V1991" s="12" t="s">
        <v>80</v>
      </c>
      <c r="W1991" s="12" t="s">
        <v>24</v>
      </c>
      <c r="X1991" s="12" t="s">
        <v>33</v>
      </c>
      <c r="Y1991" s="12" t="s">
        <v>2591</v>
      </c>
      <c r="Z1991" s="12" t="s">
        <v>49</v>
      </c>
    </row>
    <row r="1992" spans="1:26" x14ac:dyDescent="0.3">
      <c r="A1992" s="14" t="s">
        <v>4130</v>
      </c>
      <c r="B1992" s="15">
        <v>45826</v>
      </c>
      <c r="C1992" s="16" t="s">
        <v>2425</v>
      </c>
      <c r="D1992" s="16" t="str">
        <f>_xlfn.XLOOKUP(Sales_Transactions!$C1992,Customer!$A$2:$A$701,Customer!$B$2:$B$701,"Missing")</f>
        <v>Sundar Prabhu</v>
      </c>
      <c r="E1992" s="38" t="str">
        <f>_xlfn.XLOOKUP(Table14[[#This Row],[Customer_ID]],Table10[Customer_ID],Table10[Membership],"Missing Membership")</f>
        <v>Bronze</v>
      </c>
      <c r="F1992" s="14" t="s">
        <v>52</v>
      </c>
      <c r="G1992" s="16" t="str">
        <f>_xlfn.XLOOKUP(Sales_Transactions!$F1992,Products!$A$2:$A$151,Products!$B$2:$B$151,"missing product")</f>
        <v>Aavin Milk Pack v2</v>
      </c>
      <c r="H1992" s="16" t="str">
        <f>_xlfn.XLOOKUP(Sales_Transactions!$F1992,Table9[Product_ID],Table9[Category],"Missing Catogory")</f>
        <v>Dairy</v>
      </c>
      <c r="I1992" s="16" t="s">
        <v>31</v>
      </c>
      <c r="J1992" s="16" t="str">
        <f>_xlfn.XLOOKUP(Sales_Transactions!$I1992,Store!$A$2:$A$181,Store!$B$2:$B$181,"Missing Store")</f>
        <v>FreshMart Salem Bypass</v>
      </c>
      <c r="K1992" s="16" t="str">
        <f>_xlfn.XLOOKUP(Sales_Transactions!$I1992,Store!$A$2:$A$181,Store!$D$2:$D$181,"East")</f>
        <v>South</v>
      </c>
      <c r="L1992" s="16" t="s">
        <v>32</v>
      </c>
      <c r="M1992" s="16" t="s">
        <v>6219</v>
      </c>
      <c r="N1992" s="16" t="str">
        <f>_xlfn.XLOOKUP(Sales_Transactions!$L1992,Table12[Employee_ID],Table12[Department],"Missing Department")</f>
        <v>Store Manager</v>
      </c>
      <c r="O1992" s="16">
        <v>2</v>
      </c>
      <c r="P1992" s="17">
        <v>313.47000000000003</v>
      </c>
      <c r="Q1992" s="16">
        <v>10</v>
      </c>
      <c r="R1992" s="17">
        <v>62.69</v>
      </c>
      <c r="S1992" s="17">
        <v>564.25</v>
      </c>
      <c r="T1992" s="17">
        <v>492.24</v>
      </c>
      <c r="U1992" s="17">
        <v>72.010000000000005</v>
      </c>
      <c r="V1992" s="16" t="s">
        <v>80</v>
      </c>
      <c r="W1992" s="16" t="s">
        <v>24</v>
      </c>
      <c r="X1992" s="16" t="s">
        <v>55</v>
      </c>
      <c r="Y1992" s="16" t="s">
        <v>1185</v>
      </c>
      <c r="Z1992" s="16" t="s">
        <v>49</v>
      </c>
    </row>
    <row r="1993" spans="1:26" x14ac:dyDescent="0.3">
      <c r="A1993" s="10" t="s">
        <v>4132</v>
      </c>
      <c r="B1993" s="11">
        <v>45909</v>
      </c>
      <c r="C1993" s="12" t="s">
        <v>1939</v>
      </c>
      <c r="D1993" s="12" t="str">
        <f>_xlfn.XLOOKUP(Sales_Transactions!$C1993,Customer!$A$2:$A$701,Customer!$B$2:$B$701,"Missing")</f>
        <v>Lakshmi Krishnan</v>
      </c>
      <c r="E1993" s="39" t="str">
        <f>_xlfn.XLOOKUP(Table14[[#This Row],[Customer_ID]],Table10[Customer_ID],Table10[Membership],"Missing Membership")</f>
        <v>Silver</v>
      </c>
      <c r="F1993" s="10" t="s">
        <v>59</v>
      </c>
      <c r="G1993" s="12" t="str">
        <f>_xlfn.XLOOKUP(Sales_Transactions!$F1993,Products!$A$2:$A$151,Products!$B$2:$B$151,"missing product")</f>
        <v>Nescafe Coffee Pack</v>
      </c>
      <c r="H1993" s="12" t="str">
        <f>_xlfn.XLOOKUP(Sales_Transactions!$F1993,Table9[Product_ID],Table9[Category],"Missing Catogory")</f>
        <v>Beverages</v>
      </c>
      <c r="I1993" s="12" t="s">
        <v>1452</v>
      </c>
      <c r="J1993" s="12" t="str">
        <f>_xlfn.XLOOKUP(Sales_Transactions!$I1993,Store!$A$2:$A$181,Store!$B$2:$B$181,"Missing Store")</f>
        <v>FreshMart Nagpur Market</v>
      </c>
      <c r="K1993" s="12" t="str">
        <f>_xlfn.XLOOKUP(Sales_Transactions!$I1993,Store!$A$2:$A$181,Store!$D$2:$D$181,"East")</f>
        <v>South</v>
      </c>
      <c r="L1993" s="12" t="s">
        <v>1453</v>
      </c>
      <c r="M1993" s="12" t="s">
        <v>6133</v>
      </c>
      <c r="N1993" s="12" t="str">
        <f>_xlfn.XLOOKUP(Sales_Transactions!$L1993,Table12[Employee_ID],Table12[Department],"Missing Department")</f>
        <v>Cashier</v>
      </c>
      <c r="O1993" s="12">
        <v>5</v>
      </c>
      <c r="P1993" s="13">
        <v>342.46</v>
      </c>
      <c r="Q1993" s="12">
        <v>15</v>
      </c>
      <c r="R1993" s="13">
        <v>256.85000000000002</v>
      </c>
      <c r="S1993" s="13">
        <v>1455.45</v>
      </c>
      <c r="T1993" s="13">
        <v>1358.9</v>
      </c>
      <c r="U1993" s="13">
        <v>96.55</v>
      </c>
      <c r="V1993" s="12" t="s">
        <v>80</v>
      </c>
      <c r="W1993" s="12" t="s">
        <v>24</v>
      </c>
      <c r="X1993" s="12" t="s">
        <v>55</v>
      </c>
      <c r="Y1993" s="12" t="s">
        <v>194</v>
      </c>
      <c r="Z1993" s="12" t="s">
        <v>49</v>
      </c>
    </row>
    <row r="1994" spans="1:26" x14ac:dyDescent="0.3">
      <c r="A1994" s="14" t="s">
        <v>4163</v>
      </c>
      <c r="B1994" s="15">
        <v>45905</v>
      </c>
      <c r="C1994" s="16" t="s">
        <v>413</v>
      </c>
      <c r="D1994" s="16" t="str">
        <f>_xlfn.XLOOKUP(Sales_Transactions!$C1994,Customer!$A$2:$A$701,Customer!$B$2:$B$701,"Missing")</f>
        <v>Gopal Prabhu</v>
      </c>
      <c r="E1994" s="38" t="str">
        <f>_xlfn.XLOOKUP(Table14[[#This Row],[Customer_ID]],Table10[Customer_ID],Table10[Membership],"Missing Membership")</f>
        <v>Gold</v>
      </c>
      <c r="F1994" s="14" t="s">
        <v>84</v>
      </c>
      <c r="G1994" s="16" t="str">
        <f>_xlfn.XLOOKUP(Sales_Transactions!$F1994,Products!$A$2:$A$151,Products!$B$2:$B$151,"missing product")</f>
        <v>Eveready Detergent Pack</v>
      </c>
      <c r="H1994" s="16" t="str">
        <f>_xlfn.XLOOKUP(Sales_Transactions!$F1994,Table9[Product_ID],Table9[Category],"Missing Catogory")</f>
        <v>Household</v>
      </c>
      <c r="I1994" s="16" t="s">
        <v>415</v>
      </c>
      <c r="J1994" s="16" t="str">
        <f>_xlfn.XLOOKUP(Sales_Transactions!$I1994,Store!$A$2:$A$181,Store!$B$2:$B$181,"Missing Store")</f>
        <v>FreshMart Hyderabad Towers</v>
      </c>
      <c r="K1994" s="16" t="str">
        <f>_xlfn.XLOOKUP(Sales_Transactions!$I1994,Store!$A$2:$A$181,Store!$D$2:$D$181,"East")</f>
        <v>South</v>
      </c>
      <c r="L1994" s="16" t="s">
        <v>3474</v>
      </c>
      <c r="M1994" s="16" t="s">
        <v>6408</v>
      </c>
      <c r="N1994" s="16" t="str">
        <f>_xlfn.XLOOKUP(Sales_Transactions!$L1994,Table12[Employee_ID],Table12[Department],"Missing Department")</f>
        <v>Inventory</v>
      </c>
      <c r="O1994" s="16">
        <v>8</v>
      </c>
      <c r="P1994" s="17">
        <v>270.83</v>
      </c>
      <c r="Q1994" s="16">
        <v>0</v>
      </c>
      <c r="R1994" s="17">
        <v>0</v>
      </c>
      <c r="S1994" s="17">
        <v>2166.64</v>
      </c>
      <c r="T1994" s="17">
        <v>1552.48</v>
      </c>
      <c r="U1994" s="17">
        <v>614.16</v>
      </c>
      <c r="V1994" s="16" t="s">
        <v>80</v>
      </c>
      <c r="W1994" s="16" t="s">
        <v>24</v>
      </c>
      <c r="X1994" s="16" t="s">
        <v>25</v>
      </c>
      <c r="Y1994" s="16" t="s">
        <v>2006</v>
      </c>
      <c r="Z1994" s="16" t="s">
        <v>49</v>
      </c>
    </row>
    <row r="1995" spans="1:26" x14ac:dyDescent="0.3">
      <c r="A1995" s="10" t="s">
        <v>4173</v>
      </c>
      <c r="B1995" s="11">
        <v>46060</v>
      </c>
      <c r="C1995" s="12" t="s">
        <v>4174</v>
      </c>
      <c r="D1995" s="12" t="str">
        <f>_xlfn.XLOOKUP(Sales_Transactions!$C1995,Customer!$A$2:$A$701,Customer!$B$2:$B$701,"Missing")</f>
        <v>Mala Murugan</v>
      </c>
      <c r="E1995" s="39" t="str">
        <f>_xlfn.XLOOKUP(Table14[[#This Row],[Customer_ID]],Table10[Customer_ID],Table10[Membership],"Missing Membership")</f>
        <v>Bronze</v>
      </c>
      <c r="F1995" s="10" t="s">
        <v>1321</v>
      </c>
      <c r="G1995" s="12" t="str">
        <f>_xlfn.XLOOKUP(Sales_Transactions!$F1995,Products!$A$2:$A$151,Products!$B$2:$B$151,"missing product")</f>
        <v>ITC Frozen Vegetables 250ml v2</v>
      </c>
      <c r="H1995" s="12" t="str">
        <f>_xlfn.XLOOKUP(Sales_Transactions!$F1995,Table9[Product_ID],Table9[Category],"Missing Catogory")</f>
        <v>Frozen Foods</v>
      </c>
      <c r="I1995" s="12" t="s">
        <v>131</v>
      </c>
      <c r="J1995" s="12" t="str">
        <f>_xlfn.XLOOKUP(Sales_Transactions!$I1995,Store!$A$2:$A$181,Store!$B$2:$B$181,"Missing Store")</f>
        <v>FreshMart Ahmedabad Complex</v>
      </c>
      <c r="K1995" s="12" t="str">
        <f>_xlfn.XLOOKUP(Sales_Transactions!$I1995,Store!$A$2:$A$181,Store!$D$2:$D$181,"East")</f>
        <v>West</v>
      </c>
      <c r="L1995" s="12" t="s">
        <v>765</v>
      </c>
      <c r="M1995" s="12" t="s">
        <v>5185</v>
      </c>
      <c r="N1995" s="12" t="str">
        <f>_xlfn.XLOOKUP(Sales_Transactions!$L1995,Table12[Employee_ID],Table12[Department],"Missing Department")</f>
        <v>Cashier</v>
      </c>
      <c r="O1995" s="12">
        <v>2</v>
      </c>
      <c r="P1995" s="13">
        <v>229.81</v>
      </c>
      <c r="Q1995" s="12">
        <v>15</v>
      </c>
      <c r="R1995" s="13">
        <v>68.94</v>
      </c>
      <c r="S1995" s="13">
        <v>449.28</v>
      </c>
      <c r="T1995" s="13">
        <v>416.44</v>
      </c>
      <c r="U1995" s="13">
        <v>32.840000000000003</v>
      </c>
      <c r="V1995" s="12" t="s">
        <v>80</v>
      </c>
      <c r="W1995" s="12" t="s">
        <v>24</v>
      </c>
      <c r="X1995" s="12" t="s">
        <v>25</v>
      </c>
      <c r="Y1995" s="12" t="s">
        <v>3206</v>
      </c>
      <c r="Z1995" s="12" t="s">
        <v>27</v>
      </c>
    </row>
    <row r="1996" spans="1:26" x14ac:dyDescent="0.3">
      <c r="A1996" s="14" t="s">
        <v>4182</v>
      </c>
      <c r="B1996" s="15">
        <v>45950</v>
      </c>
      <c r="C1996" s="16" t="s">
        <v>1579</v>
      </c>
      <c r="D1996" s="16" t="str">
        <f>_xlfn.XLOOKUP(Sales_Transactions!$C1996,Customer!$A$2:$A$701,Customer!$B$2:$B$701,"Missing")</f>
        <v>Balaji Krishnan</v>
      </c>
      <c r="E1996" s="38" t="str">
        <f>_xlfn.XLOOKUP(Table14[[#This Row],[Customer_ID]],Table10[Customer_ID],Table10[Membership],"Missing Membership")</f>
        <v>Bronze</v>
      </c>
      <c r="F1996" s="14" t="s">
        <v>1676</v>
      </c>
      <c r="G1996" s="16" t="str">
        <f>_xlfn.XLOOKUP(Sales_Transactions!$F1996,Products!$A$2:$A$151,Products!$B$2:$B$151,"missing product")</f>
        <v>Amul Butter 1L</v>
      </c>
      <c r="H1996" s="16" t="str">
        <f>_xlfn.XLOOKUP(Sales_Transactions!$F1996,Table9[Product_ID],Table9[Category],"Missing Catogory")</f>
        <v>Dairy</v>
      </c>
      <c r="I1996" s="16" t="s">
        <v>400</v>
      </c>
      <c r="J1996" s="16" t="str">
        <f>_xlfn.XLOOKUP(Sales_Transactions!$I1996,Store!$A$2:$A$181,Store!$B$2:$B$181,"Missing Store")</f>
        <v>FreshMart Chennai Junction</v>
      </c>
      <c r="K1996" s="16" t="str">
        <f>_xlfn.XLOOKUP(Sales_Transactions!$I1996,Store!$A$2:$A$181,Store!$D$2:$D$181,"East")</f>
        <v>South</v>
      </c>
      <c r="L1996" s="16" t="s">
        <v>1222</v>
      </c>
      <c r="M1996" s="16" t="s">
        <v>6253</v>
      </c>
      <c r="N1996" s="16" t="str">
        <f>_xlfn.XLOOKUP(Sales_Transactions!$L1996,Table12[Employee_ID],Table12[Department],"Missing Department")</f>
        <v>Cashier</v>
      </c>
      <c r="O1996" s="16">
        <v>3</v>
      </c>
      <c r="P1996" s="17">
        <v>342.27</v>
      </c>
      <c r="Q1996" s="16">
        <v>10</v>
      </c>
      <c r="R1996" s="17">
        <v>102.68</v>
      </c>
      <c r="S1996" s="17">
        <v>924.13</v>
      </c>
      <c r="T1996" s="17">
        <v>798.3</v>
      </c>
      <c r="U1996" s="17">
        <v>125.83</v>
      </c>
      <c r="V1996" s="16" t="s">
        <v>80</v>
      </c>
      <c r="W1996" s="16" t="s">
        <v>24</v>
      </c>
      <c r="X1996" s="16" t="s">
        <v>25</v>
      </c>
      <c r="Y1996" s="16" t="s">
        <v>676</v>
      </c>
      <c r="Z1996" s="16" t="s">
        <v>49</v>
      </c>
    </row>
    <row r="1997" spans="1:26" x14ac:dyDescent="0.3">
      <c r="A1997" s="10" t="s">
        <v>4186</v>
      </c>
      <c r="B1997" s="11">
        <v>45818</v>
      </c>
      <c r="C1997" s="12" t="s">
        <v>954</v>
      </c>
      <c r="D1997" s="12" t="str">
        <f>_xlfn.XLOOKUP(Sales_Transactions!$C1997,Customer!$A$2:$A$701,Customer!$B$2:$B$701,"Missing")</f>
        <v>Sathish Iyer</v>
      </c>
      <c r="E1997" s="39" t="str">
        <f>_xlfn.XLOOKUP(Table14[[#This Row],[Customer_ID]],Table10[Customer_ID],Table10[Membership],"Missing Membership")</f>
        <v>Bronze</v>
      </c>
      <c r="F1997" s="10" t="s">
        <v>124</v>
      </c>
      <c r="G1997" s="12" t="str">
        <f>_xlfn.XLOOKUP(Sales_Transactions!$F1997,Products!$A$2:$A$151,Products!$B$2:$B$151,"missing product")</f>
        <v>Aavin Milk Pack</v>
      </c>
      <c r="H1997" s="12" t="str">
        <f>_xlfn.XLOOKUP(Sales_Transactions!$F1997,Table9[Product_ID],Table9[Category],"Missing Catogory")</f>
        <v>Dairy</v>
      </c>
      <c r="I1997" s="12" t="s">
        <v>950</v>
      </c>
      <c r="J1997" s="12" t="str">
        <f>_xlfn.XLOOKUP(Sales_Transactions!$I1997,Store!$A$2:$A$181,Store!$B$2:$B$181,"Missing Store")</f>
        <v>FreshMart Mysuru Square</v>
      </c>
      <c r="K1997" s="12" t="str">
        <f>_xlfn.XLOOKUP(Sales_Transactions!$I1997,Store!$A$2:$A$181,Store!$D$2:$D$181,"East")</f>
        <v>South</v>
      </c>
      <c r="L1997" s="12" t="s">
        <v>421</v>
      </c>
      <c r="M1997" s="12" t="s">
        <v>5673</v>
      </c>
      <c r="N1997" s="12" t="str">
        <f>_xlfn.XLOOKUP(Sales_Transactions!$L1997,Table12[Employee_ID],Table12[Department],"Missing Department")</f>
        <v>Cashier</v>
      </c>
      <c r="O1997" s="12">
        <v>3</v>
      </c>
      <c r="P1997" s="13">
        <v>397.22</v>
      </c>
      <c r="Q1997" s="12">
        <v>10</v>
      </c>
      <c r="R1997" s="13">
        <v>119.17</v>
      </c>
      <c r="S1997" s="13">
        <v>1072.49</v>
      </c>
      <c r="T1997" s="13">
        <v>958.11</v>
      </c>
      <c r="U1997" s="13">
        <v>114.38</v>
      </c>
      <c r="V1997" s="12" t="s">
        <v>80</v>
      </c>
      <c r="W1997" s="12" t="s">
        <v>24</v>
      </c>
      <c r="X1997" s="12" t="s">
        <v>25</v>
      </c>
      <c r="Y1997" s="12" t="s">
        <v>441</v>
      </c>
      <c r="Z1997" s="12" t="s">
        <v>49</v>
      </c>
    </row>
    <row r="1998" spans="1:26" x14ac:dyDescent="0.3">
      <c r="A1998" s="14" t="s">
        <v>4189</v>
      </c>
      <c r="B1998" s="15">
        <v>45950</v>
      </c>
      <c r="C1998" s="16" t="s">
        <v>931</v>
      </c>
      <c r="D1998" s="16" t="str">
        <f>_xlfn.XLOOKUP(Sales_Transactions!$C1998,Customer!$A$2:$A$701,Customer!$B$2:$B$701,"Missing")</f>
        <v>Hemalatha Balan</v>
      </c>
      <c r="E1998" s="38" t="str">
        <f>_xlfn.XLOOKUP(Table14[[#This Row],[Customer_ID]],Table10[Customer_ID],Table10[Membership],"Missing Membership")</f>
        <v>Gold</v>
      </c>
      <c r="F1998" s="14" t="s">
        <v>147</v>
      </c>
      <c r="G1998" s="16" t="str">
        <f>_xlfn.XLOOKUP(Sales_Transactions!$F1998,Products!$A$2:$A$151,Products!$B$2:$B$151,"missing product")</f>
        <v>Pepsi Tea 200g</v>
      </c>
      <c r="H1998" s="16" t="str">
        <f>_xlfn.XLOOKUP(Sales_Transactions!$F1998,Table9[Product_ID],Table9[Category],"Missing Catogory")</f>
        <v>Beverages</v>
      </c>
      <c r="I1998" s="16" t="s">
        <v>633</v>
      </c>
      <c r="J1998" s="16" t="str">
        <f>_xlfn.XLOOKUP(Sales_Transactions!$I1998,Store!$A$2:$A$181,Store!$B$2:$B$181,"Missing Store")</f>
        <v>FreshMart Kochi Colony</v>
      </c>
      <c r="K1998" s="16" t="str">
        <f>_xlfn.XLOOKUP(Sales_Transactions!$I1998,Store!$A$2:$A$181,Store!$D$2:$D$181,"East")</f>
        <v>South</v>
      </c>
      <c r="L1998" s="16" t="s">
        <v>634</v>
      </c>
      <c r="M1998" s="16" t="s">
        <v>6231</v>
      </c>
      <c r="N1998" s="16" t="str">
        <f>_xlfn.XLOOKUP(Sales_Transactions!$L1998,Table12[Employee_ID],Table12[Department],"Missing Department")</f>
        <v>Inventory</v>
      </c>
      <c r="O1998" s="16">
        <v>7</v>
      </c>
      <c r="P1998" s="17">
        <v>377.86</v>
      </c>
      <c r="Q1998" s="16">
        <v>0</v>
      </c>
      <c r="R1998" s="17">
        <v>0</v>
      </c>
      <c r="S1998" s="17">
        <v>2645.02</v>
      </c>
      <c r="T1998" s="17">
        <v>1828.54</v>
      </c>
      <c r="U1998" s="17">
        <v>816.48</v>
      </c>
      <c r="V1998" s="16" t="s">
        <v>80</v>
      </c>
      <c r="W1998" s="16" t="s">
        <v>24</v>
      </c>
      <c r="X1998" s="16" t="s">
        <v>33</v>
      </c>
      <c r="Y1998" s="16" t="s">
        <v>1070</v>
      </c>
      <c r="Z1998" s="16" t="s">
        <v>49</v>
      </c>
    </row>
    <row r="1999" spans="1:26" x14ac:dyDescent="0.3">
      <c r="A1999" s="10" t="s">
        <v>4191</v>
      </c>
      <c r="B1999" s="11">
        <v>46062</v>
      </c>
      <c r="C1999" s="12" t="s">
        <v>430</v>
      </c>
      <c r="D1999" s="12" t="str">
        <f>_xlfn.XLOOKUP(Sales_Transactions!$C1999,Customer!$A$2:$A$701,Customer!$B$2:$B$701,"Missing")</f>
        <v>Jaya Pandian</v>
      </c>
      <c r="E1999" s="39" t="str">
        <f>_xlfn.XLOOKUP(Table14[[#This Row],[Customer_ID]],Table10[Customer_ID],Table10[Membership],"Missing Membership")</f>
        <v>Silver</v>
      </c>
      <c r="F1999" s="10" t="s">
        <v>302</v>
      </c>
      <c r="G1999" s="12" t="str">
        <f>_xlfn.XLOOKUP(Sales_Transactions!$F1999,Products!$A$2:$A$151,Products!$B$2:$B$151,"missing product")</f>
        <v>Harvest Gold Cookies 500g</v>
      </c>
      <c r="H1999" s="12" t="str">
        <f>_xlfn.XLOOKUP(Sales_Transactions!$F1999,Table9[Product_ID],Table9[Category],"Missing Catogory")</f>
        <v>Bakery</v>
      </c>
      <c r="I1999" s="12" t="s">
        <v>215</v>
      </c>
      <c r="J1999" s="12" t="str">
        <f>_xlfn.XLOOKUP(Sales_Transactions!$I1999,Store!$A$2:$A$181,Store!$B$2:$B$181,"Missing Store")</f>
        <v>FreshMart Salem Point</v>
      </c>
      <c r="K1999" s="12" t="str">
        <f>_xlfn.XLOOKUP(Sales_Transactions!$I1999,Store!$A$2:$A$181,Store!$D$2:$D$181,"East")</f>
        <v>South</v>
      </c>
      <c r="L1999" s="12" t="s">
        <v>216</v>
      </c>
      <c r="M1999" s="12" t="s">
        <v>6227</v>
      </c>
      <c r="N1999" s="12" t="str">
        <f>_xlfn.XLOOKUP(Sales_Transactions!$L1999,Table12[Employee_ID],Table12[Department],"Missing Department")</f>
        <v>Sales</v>
      </c>
      <c r="O1999" s="12">
        <v>1</v>
      </c>
      <c r="P1999" s="13">
        <v>343.56</v>
      </c>
      <c r="Q1999" s="12">
        <v>0</v>
      </c>
      <c r="R1999" s="13">
        <v>0</v>
      </c>
      <c r="S1999" s="13">
        <v>343.56</v>
      </c>
      <c r="T1999" s="13">
        <v>216.32</v>
      </c>
      <c r="U1999" s="13">
        <v>127.24</v>
      </c>
      <c r="V1999" s="12" t="s">
        <v>80</v>
      </c>
      <c r="W1999" s="12" t="s">
        <v>24</v>
      </c>
      <c r="X1999" s="12" t="s">
        <v>33</v>
      </c>
      <c r="Y1999" s="12" t="s">
        <v>751</v>
      </c>
      <c r="Z1999" s="12" t="s">
        <v>49</v>
      </c>
    </row>
    <row r="2000" spans="1:26" x14ac:dyDescent="0.3">
      <c r="A2000" s="14" t="s">
        <v>4194</v>
      </c>
      <c r="B2000" s="15">
        <v>45938</v>
      </c>
      <c r="C2000" s="16" t="s">
        <v>319</v>
      </c>
      <c r="D2000" s="16" t="str">
        <f>_xlfn.XLOOKUP(Sales_Transactions!$C2000,Customer!$A$2:$A$701,Customer!$B$2:$B$701,"Missing")</f>
        <v>Chitra Mudaliar</v>
      </c>
      <c r="E2000" s="38" t="str">
        <f>_xlfn.XLOOKUP(Table14[[#This Row],[Customer_ID]],Table10[Customer_ID],Table10[Membership],"Missing Membership")</f>
        <v>Gold</v>
      </c>
      <c r="F2000" s="14" t="s">
        <v>529</v>
      </c>
      <c r="G2000" s="16" t="str">
        <f>_xlfn.XLOOKUP(Sales_Transactions!$F2000,Products!$A$2:$A$151,Products!$B$2:$B$151,"missing product")</f>
        <v>Cadbury Biscuits Pack</v>
      </c>
      <c r="H2000" s="16" t="str">
        <f>_xlfn.XLOOKUP(Sales_Transactions!$F2000,Table9[Product_ID],Table9[Category],"Missing Catogory")</f>
        <v>Snacks</v>
      </c>
      <c r="I2000" s="16" t="s">
        <v>1412</v>
      </c>
      <c r="J2000" s="16" t="str">
        <f>_xlfn.XLOOKUP(Sales_Transactions!$I2000,Store!$A$2:$A$181,Store!$B$2:$B$181,"Missing Store")</f>
        <v>FreshMart Kochi Square</v>
      </c>
      <c r="K2000" s="16" t="str">
        <f>_xlfn.XLOOKUP(Sales_Transactions!$I2000,Store!$A$2:$A$181,Store!$D$2:$D$181,"East")</f>
        <v>South</v>
      </c>
      <c r="L2000" s="16" t="s">
        <v>2800</v>
      </c>
      <c r="M2000" s="16" t="s">
        <v>6388</v>
      </c>
      <c r="N2000" s="16" t="str">
        <f>_xlfn.XLOOKUP(Sales_Transactions!$L2000,Table12[Employee_ID],Table12[Department],"Missing Department")</f>
        <v>HR</v>
      </c>
      <c r="O2000" s="16">
        <v>6</v>
      </c>
      <c r="P2000" s="17">
        <v>135.41</v>
      </c>
      <c r="Q2000" s="16">
        <v>0</v>
      </c>
      <c r="R2000" s="17">
        <v>0</v>
      </c>
      <c r="S2000" s="17">
        <v>812.46</v>
      </c>
      <c r="T2000" s="17">
        <v>574.20000000000005</v>
      </c>
      <c r="U2000" s="17">
        <v>238.26</v>
      </c>
      <c r="V2000" s="16" t="s">
        <v>80</v>
      </c>
      <c r="W2000" s="16" t="s">
        <v>345</v>
      </c>
      <c r="X2000" s="16" t="s">
        <v>25</v>
      </c>
      <c r="Y2000" s="16" t="s">
        <v>1681</v>
      </c>
      <c r="Z2000" s="16" t="s">
        <v>49</v>
      </c>
    </row>
    <row r="2001" spans="1:26" x14ac:dyDescent="0.3">
      <c r="A2001" s="10" t="s">
        <v>4196</v>
      </c>
      <c r="B2001" s="11">
        <v>45885</v>
      </c>
      <c r="C2001" s="12" t="s">
        <v>1944</v>
      </c>
      <c r="D2001" s="12" t="str">
        <f>_xlfn.XLOOKUP(Sales_Transactions!$C2001,Customer!$A$2:$A$701,Customer!$B$2:$B$701,"Missing")</f>
        <v>Jaya Naicker</v>
      </c>
      <c r="E2001" s="39" t="str">
        <f>_xlfn.XLOOKUP(Table14[[#This Row],[Customer_ID]],Table10[Customer_ID],Table10[Membership],"Missing Membership")</f>
        <v>Gold</v>
      </c>
      <c r="F2001" s="10" t="s">
        <v>399</v>
      </c>
      <c r="G2001" s="12" t="str">
        <f>_xlfn.XLOOKUP(Sales_Transactions!$F2001,Products!$A$2:$A$151,Products!$B$2:$B$151,"missing product")</f>
        <v>Aavin Milk 1L</v>
      </c>
      <c r="H2001" s="12" t="str">
        <f>_xlfn.XLOOKUP(Sales_Transactions!$F2001,Table9[Product_ID],Table9[Category],"Missing Catogory")</f>
        <v>Dairy</v>
      </c>
      <c r="I2001" s="12" t="s">
        <v>153</v>
      </c>
      <c r="J2001" s="12" t="str">
        <f>_xlfn.XLOOKUP(Sales_Transactions!$I2001,Store!$A$2:$A$181,Store!$B$2:$B$181,"Missing Store")</f>
        <v>FreshMart Mysuru Circle</v>
      </c>
      <c r="K2001" s="12" t="str">
        <f>_xlfn.XLOOKUP(Sales_Transactions!$I2001,Store!$A$2:$A$181,Store!$D$2:$D$181,"East")</f>
        <v>South</v>
      </c>
      <c r="L2001" s="12" t="s">
        <v>2208</v>
      </c>
      <c r="M2001" s="12" t="s">
        <v>6217</v>
      </c>
      <c r="N2001" s="12" t="str">
        <f>_xlfn.XLOOKUP(Sales_Transactions!$L2001,Table12[Employee_ID],Table12[Department],"Missing Department")</f>
        <v>Inventory</v>
      </c>
      <c r="O2001" s="12">
        <v>4</v>
      </c>
      <c r="P2001" s="13">
        <v>114.38</v>
      </c>
      <c r="Q2001" s="12">
        <v>20</v>
      </c>
      <c r="R2001" s="13">
        <v>91.5</v>
      </c>
      <c r="S2001" s="13">
        <v>420.92</v>
      </c>
      <c r="T2001" s="13">
        <v>344.2</v>
      </c>
      <c r="U2001" s="13">
        <v>76.72</v>
      </c>
      <c r="V2001" s="12" t="s">
        <v>80</v>
      </c>
      <c r="W2001" s="12" t="s">
        <v>24</v>
      </c>
      <c r="X2001" s="12" t="s">
        <v>25</v>
      </c>
      <c r="Y2001" s="12" t="s">
        <v>1088</v>
      </c>
      <c r="Z2001" s="12" t="s">
        <v>27</v>
      </c>
    </row>
    <row r="2002" spans="1:26" x14ac:dyDescent="0.3">
      <c r="A2002" s="14" t="s">
        <v>4200</v>
      </c>
      <c r="B2002" s="15">
        <v>45857</v>
      </c>
      <c r="C2002" s="16" t="s">
        <v>1315</v>
      </c>
      <c r="D2002" s="16" t="str">
        <f>_xlfn.XLOOKUP(Sales_Transactions!$C2002,Customer!$A$2:$A$701,Customer!$B$2:$B$701,"Missing")</f>
        <v>Vasanth Krishnan</v>
      </c>
      <c r="E2002" s="38" t="str">
        <f>_xlfn.XLOOKUP(Table14[[#This Row],[Customer_ID]],Table10[Customer_ID],Table10[Membership],"Missing Membership")</f>
        <v>Silver</v>
      </c>
      <c r="F2002" s="14" t="s">
        <v>197</v>
      </c>
      <c r="G2002" s="16" t="str">
        <f>_xlfn.XLOOKUP(Sales_Transactions!$F2002,Products!$A$2:$A$151,Products!$B$2:$B$151,"missing product")</f>
        <v>Gold Winner Coconut Oil 2kg</v>
      </c>
      <c r="H2002" s="16" t="str">
        <f>_xlfn.XLOOKUP(Sales_Transactions!$F2002,Table9[Product_ID],Table9[Category],"Missing Catogory")</f>
        <v>Oil</v>
      </c>
      <c r="I2002" s="16" t="s">
        <v>1474</v>
      </c>
      <c r="J2002" s="16" t="str">
        <f>_xlfn.XLOOKUP(Sales_Transactions!$I2002,Store!$A$2:$A$181,Store!$B$2:$B$181,"Missing Store")</f>
        <v>FreshMart Delhi Towers</v>
      </c>
      <c r="K2002" s="16" t="str">
        <f>_xlfn.XLOOKUP(Sales_Transactions!$I2002,Store!$A$2:$A$181,Store!$D$2:$D$181,"East")</f>
        <v>North</v>
      </c>
      <c r="L2002" s="16" t="s">
        <v>2034</v>
      </c>
      <c r="M2002" s="16" t="s">
        <v>6381</v>
      </c>
      <c r="N2002" s="16" t="str">
        <f>_xlfn.XLOOKUP(Sales_Transactions!$L2002,Table12[Employee_ID],Table12[Department],"Missing Department")</f>
        <v>Sales</v>
      </c>
      <c r="O2002" s="16">
        <v>5</v>
      </c>
      <c r="P2002" s="17">
        <v>121.9</v>
      </c>
      <c r="Q2002" s="16">
        <v>0</v>
      </c>
      <c r="R2002" s="17">
        <v>0</v>
      </c>
      <c r="S2002" s="17">
        <v>700.92</v>
      </c>
      <c r="T2002" s="17">
        <v>544.6</v>
      </c>
      <c r="U2002" s="17">
        <v>156.32</v>
      </c>
      <c r="V2002" s="16" t="s">
        <v>80</v>
      </c>
      <c r="W2002" s="16" t="s">
        <v>24</v>
      </c>
      <c r="X2002" s="16" t="s">
        <v>25</v>
      </c>
      <c r="Y2002" s="16" t="s">
        <v>2576</v>
      </c>
      <c r="Z2002" s="16" t="s">
        <v>27</v>
      </c>
    </row>
    <row r="2003" spans="1:26" x14ac:dyDescent="0.3">
      <c r="A2003" s="10" t="s">
        <v>4206</v>
      </c>
      <c r="B2003" s="11">
        <v>45873</v>
      </c>
      <c r="C2003" s="12" t="s">
        <v>4207</v>
      </c>
      <c r="D2003" s="12" t="str">
        <f>_xlfn.XLOOKUP(Sales_Transactions!$C2003,Customer!$A$2:$A$701,Customer!$B$2:$B$701,"Missing")</f>
        <v>Nithya Reddy</v>
      </c>
      <c r="E2003" s="39" t="str">
        <f>_xlfn.XLOOKUP(Table14[[#This Row],[Customer_ID]],Table10[Customer_ID],Table10[Membership],"Missing Membership")</f>
        <v>Bronze</v>
      </c>
      <c r="F2003" s="10" t="s">
        <v>660</v>
      </c>
      <c r="G2003" s="12" t="str">
        <f>_xlfn.XLOOKUP(Sales_Transactions!$F2003,Products!$A$2:$A$151,Products!$B$2:$B$151,"missing product")</f>
        <v>Organic Fresh Fresh Fruits 200g</v>
      </c>
      <c r="H2003" s="12" t="str">
        <f>_xlfn.XLOOKUP(Sales_Transactions!$F2003,Table9[Product_ID],Table9[Category],"Missing Catogory")</f>
        <v>Fruits</v>
      </c>
      <c r="I2003" s="12" t="s">
        <v>605</v>
      </c>
      <c r="J2003" s="12" t="str">
        <f>_xlfn.XLOOKUP(Sales_Transactions!$I2003,Store!$A$2:$A$181,Store!$B$2:$B$181,"Missing Store")</f>
        <v>FreshMart Surat Plaza</v>
      </c>
      <c r="K2003" s="12" t="str">
        <f>_xlfn.XLOOKUP(Sales_Transactions!$I2003,Store!$A$2:$A$181,Store!$D$2:$D$181,"East")</f>
        <v>West</v>
      </c>
      <c r="L2003" s="12" t="s">
        <v>1269</v>
      </c>
      <c r="M2003" s="12" t="s">
        <v>6297</v>
      </c>
      <c r="N2003" s="12" t="str">
        <f>_xlfn.XLOOKUP(Sales_Transactions!$L2003,Table12[Employee_ID],Table12[Department],"Missing Department")</f>
        <v>Billing</v>
      </c>
      <c r="O2003" s="12">
        <v>1</v>
      </c>
      <c r="P2003" s="13">
        <v>224.28</v>
      </c>
      <c r="Q2003" s="12">
        <v>0</v>
      </c>
      <c r="R2003" s="13">
        <v>0</v>
      </c>
      <c r="S2003" s="13">
        <v>224.28</v>
      </c>
      <c r="T2003" s="13">
        <v>192.39</v>
      </c>
      <c r="U2003" s="13">
        <v>31.89</v>
      </c>
      <c r="V2003" s="12" t="s">
        <v>80</v>
      </c>
      <c r="W2003" s="12" t="s">
        <v>24</v>
      </c>
      <c r="X2003" s="12" t="s">
        <v>25</v>
      </c>
      <c r="Y2003" s="12" t="s">
        <v>2336</v>
      </c>
      <c r="Z2003" s="12" t="s">
        <v>49</v>
      </c>
    </row>
    <row r="2004" spans="1:26" x14ac:dyDescent="0.3">
      <c r="A2004" s="14" t="s">
        <v>4208</v>
      </c>
      <c r="B2004" s="15">
        <v>45960</v>
      </c>
      <c r="C2004" s="16" t="s">
        <v>1468</v>
      </c>
      <c r="D2004" s="16" t="str">
        <f>_xlfn.XLOOKUP(Sales_Transactions!$C2004,Customer!$A$2:$A$701,Customer!$B$2:$B$701,"Missing")</f>
        <v>Lokesh Gupta</v>
      </c>
      <c r="E2004" s="38" t="str">
        <f>_xlfn.XLOOKUP(Table14[[#This Row],[Customer_ID]],Table10[Customer_ID],Table10[Membership],"Missing Membership")</f>
        <v>Gold</v>
      </c>
      <c r="F2004" s="14" t="s">
        <v>247</v>
      </c>
      <c r="G2004" s="16" t="str">
        <f>_xlfn.XLOOKUP(Sales_Transactions!$F2004,Products!$A$2:$A$151,Products!$B$2:$B$151,"missing product")</f>
        <v>Fortune Coconut Oil 500g</v>
      </c>
      <c r="H2004" s="16" t="str">
        <f>_xlfn.XLOOKUP(Sales_Transactions!$F2004,Table9[Product_ID],Table9[Category],"Missing Catogory")</f>
        <v>Oil</v>
      </c>
      <c r="I2004" s="16" t="s">
        <v>957</v>
      </c>
      <c r="J2004" s="16" t="str">
        <f>_xlfn.XLOOKUP(Sales_Transactions!$I2004,Store!$A$2:$A$181,Store!$B$2:$B$181,"Missing Store")</f>
        <v>FreshMart Ahmedabad Hub</v>
      </c>
      <c r="K2004" s="16" t="str">
        <f>_xlfn.XLOOKUP(Sales_Transactions!$I2004,Store!$A$2:$A$181,Store!$D$2:$D$181,"East")</f>
        <v>South</v>
      </c>
      <c r="L2004" s="16" t="s">
        <v>958</v>
      </c>
      <c r="M2004" s="16" t="s">
        <v>6312</v>
      </c>
      <c r="N2004" s="16" t="str">
        <f>_xlfn.XLOOKUP(Sales_Transactions!$L2004,Table12[Employee_ID],Table12[Department],"Missing Department")</f>
        <v>Cashier</v>
      </c>
      <c r="O2004" s="16">
        <v>6</v>
      </c>
      <c r="P2004" s="17">
        <v>339.33</v>
      </c>
      <c r="Q2004" s="16">
        <v>20</v>
      </c>
      <c r="R2004" s="17">
        <v>407.2</v>
      </c>
      <c r="S2004" s="17">
        <v>1628.78</v>
      </c>
      <c r="T2004" s="17">
        <v>1629.18</v>
      </c>
      <c r="U2004" s="17">
        <v>-0.4</v>
      </c>
      <c r="V2004" s="16" t="s">
        <v>80</v>
      </c>
      <c r="W2004" s="16" t="s">
        <v>24</v>
      </c>
      <c r="X2004" s="16" t="s">
        <v>55</v>
      </c>
      <c r="Y2004" s="16" t="s">
        <v>1764</v>
      </c>
      <c r="Z2004" s="16" t="s">
        <v>49</v>
      </c>
    </row>
    <row r="2005" spans="1:26" x14ac:dyDescent="0.3">
      <c r="A2005" s="10" t="s">
        <v>4212</v>
      </c>
      <c r="B2005" s="11">
        <v>46004</v>
      </c>
      <c r="C2005" s="12" t="s">
        <v>2217</v>
      </c>
      <c r="D2005" s="12" t="str">
        <f>_xlfn.XLOOKUP(Sales_Transactions!$C2005,Customer!$A$2:$A$701,Customer!$B$2:$B$701,"Missing")</f>
        <v>Senthil Devi</v>
      </c>
      <c r="E2005" s="39" t="str">
        <f>_xlfn.XLOOKUP(Table14[[#This Row],[Customer_ID]],Table10[Customer_ID],Table10[Membership],"Missing Membership")</f>
        <v>Silver</v>
      </c>
      <c r="F2005" s="10" t="s">
        <v>269</v>
      </c>
      <c r="G2005" s="12" t="str">
        <f>_xlfn.XLOOKUP(Sales_Transactions!$F2005,Products!$A$2:$A$151,Products!$B$2:$B$151,"missing product")</f>
        <v>Local Farm Fresh Fruits 1kg</v>
      </c>
      <c r="H2005" s="12" t="str">
        <f>_xlfn.XLOOKUP(Sales_Transactions!$F2005,Table9[Product_ID],Table9[Category],"Missing Catogory")</f>
        <v>Oil</v>
      </c>
      <c r="I2005" s="12" t="s">
        <v>390</v>
      </c>
      <c r="J2005" s="12" t="str">
        <f>_xlfn.XLOOKUP(Sales_Transactions!$I2005,Store!$A$2:$A$181,Store!$B$2:$B$181,"Missing Store")</f>
        <v>FreshMart Bengaluru Square</v>
      </c>
      <c r="K2005" s="12" t="str">
        <f>_xlfn.XLOOKUP(Sales_Transactions!$I2005,Store!$A$2:$A$181,Store!$D$2:$D$181,"East")</f>
        <v>South</v>
      </c>
      <c r="L2005" s="12" t="s">
        <v>391</v>
      </c>
      <c r="M2005" s="12" t="s">
        <v>6385</v>
      </c>
      <c r="N2005" s="12" t="str">
        <f>_xlfn.XLOOKUP(Sales_Transactions!$L2005,Table12[Employee_ID],Table12[Department],"Missing Department")</f>
        <v>Sales</v>
      </c>
      <c r="O2005" s="12">
        <v>3</v>
      </c>
      <c r="P2005" s="13">
        <v>155.55000000000001</v>
      </c>
      <c r="Q2005" s="12">
        <v>5</v>
      </c>
      <c r="R2005" s="13">
        <v>23.33</v>
      </c>
      <c r="S2005" s="13">
        <v>509.82</v>
      </c>
      <c r="T2005" s="13">
        <v>412.92</v>
      </c>
      <c r="U2005" s="13">
        <v>96.9</v>
      </c>
      <c r="V2005" s="12" t="s">
        <v>80</v>
      </c>
      <c r="W2005" s="12" t="s">
        <v>24</v>
      </c>
      <c r="X2005" s="12" t="s">
        <v>25</v>
      </c>
      <c r="Y2005" s="12" t="s">
        <v>1460</v>
      </c>
      <c r="Z2005" s="12" t="s">
        <v>27</v>
      </c>
    </row>
    <row r="2006" spans="1:26" x14ac:dyDescent="0.3">
      <c r="A2006" s="14" t="s">
        <v>4222</v>
      </c>
      <c r="B2006" s="15">
        <v>45995</v>
      </c>
      <c r="C2006" s="16" t="s">
        <v>1231</v>
      </c>
      <c r="D2006" s="16" t="str">
        <f>_xlfn.XLOOKUP(Sales_Transactions!$C2006,Customer!$A$2:$A$701,Customer!$B$2:$B$701,"Missing")</f>
        <v>Nirmala Chandran</v>
      </c>
      <c r="E2006" s="38" t="str">
        <f>_xlfn.XLOOKUP(Table14[[#This Row],[Customer_ID]],Table10[Customer_ID],Table10[Membership],"Missing Membership")</f>
        <v>Silver</v>
      </c>
      <c r="F2006" s="14" t="s">
        <v>284</v>
      </c>
      <c r="G2006" s="16" t="str">
        <f>_xlfn.XLOOKUP(Sales_Transactions!$F2006,Products!$A$2:$A$151,Products!$B$2:$B$151,"missing product")</f>
        <v>Patanjali Shampoo Combo</v>
      </c>
      <c r="H2006" s="16" t="str">
        <f>_xlfn.XLOOKUP(Sales_Transactions!$F2006,Table9[Product_ID],Table9[Category],"Missing Catogory")</f>
        <v>Personal Care</v>
      </c>
      <c r="I2006" s="16" t="s">
        <v>2474</v>
      </c>
      <c r="J2006" s="16" t="str">
        <f>_xlfn.XLOOKUP(Sales_Transactions!$I2006,Store!$A$2:$A$181,Store!$B$2:$B$181,"Missing Store")</f>
        <v>FreshMart Ahmedabad Square</v>
      </c>
      <c r="K2006" s="16" t="str">
        <f>_xlfn.XLOOKUP(Sales_Transactions!$I2006,Store!$A$2:$A$181,Store!$D$2:$D$181,"East")</f>
        <v>West</v>
      </c>
      <c r="L2006" s="16" t="s">
        <v>1874</v>
      </c>
      <c r="M2006" s="16" t="s">
        <v>6198</v>
      </c>
      <c r="N2006" s="16" t="str">
        <f>_xlfn.XLOOKUP(Sales_Transactions!$L2006,Table12[Employee_ID],Table12[Department],"Missing Department")</f>
        <v>Sales</v>
      </c>
      <c r="O2006" s="16">
        <v>3</v>
      </c>
      <c r="P2006" s="17">
        <v>73.83</v>
      </c>
      <c r="Q2006" s="16">
        <v>0</v>
      </c>
      <c r="R2006" s="17">
        <v>0</v>
      </c>
      <c r="S2006" s="17">
        <v>221.49</v>
      </c>
      <c r="T2006" s="17">
        <v>162.96</v>
      </c>
      <c r="U2006" s="17">
        <v>58.53</v>
      </c>
      <c r="V2006" s="16" t="s">
        <v>80</v>
      </c>
      <c r="W2006" s="16" t="s">
        <v>24</v>
      </c>
      <c r="X2006" s="16" t="s">
        <v>33</v>
      </c>
      <c r="Y2006" s="16" t="s">
        <v>545</v>
      </c>
      <c r="Z2006" s="16" t="s">
        <v>49</v>
      </c>
    </row>
    <row r="2007" spans="1:26" x14ac:dyDescent="0.3">
      <c r="A2007" s="10" t="s">
        <v>4227</v>
      </c>
      <c r="B2007" s="11">
        <v>46112</v>
      </c>
      <c r="C2007" s="12" t="s">
        <v>1283</v>
      </c>
      <c r="D2007" s="12" t="str">
        <f>_xlfn.XLOOKUP(Sales_Transactions!$C2007,Customer!$A$2:$A$701,Customer!$B$2:$B$701,"Missing")</f>
        <v>Om Iyer</v>
      </c>
      <c r="E2007" s="39" t="str">
        <f>_xlfn.XLOOKUP(Table14[[#This Row],[Customer_ID]],Table10[Customer_ID],Table10[Membership],"Missing Membership")</f>
        <v>Silver</v>
      </c>
      <c r="F2007" s="10" t="s">
        <v>1224</v>
      </c>
      <c r="G2007" s="12" t="str">
        <f>_xlfn.XLOOKUP(Sales_Transactions!$F2007,Products!$A$2:$A$151,Products!$B$2:$B$151,"missing product")</f>
        <v>Harvest Gold Cookies Pack</v>
      </c>
      <c r="H2007" s="12" t="str">
        <f>_xlfn.XLOOKUP(Sales_Transactions!$F2007,Table9[Product_ID],Table9[Category],"Missing Catogory")</f>
        <v xml:space="preserve"> Bakery</v>
      </c>
      <c r="I2007" s="12" t="s">
        <v>1063</v>
      </c>
      <c r="J2007" s="12" t="str">
        <f>_xlfn.XLOOKUP(Sales_Transactions!$I2007,Store!$A$2:$A$181,Store!$B$2:$B$181,"Missing Store")</f>
        <v>FreshMart Salem Complex</v>
      </c>
      <c r="K2007" s="12" t="str">
        <f>_xlfn.XLOOKUP(Sales_Transactions!$I2007,Store!$A$2:$A$181,Store!$D$2:$D$181,"East")</f>
        <v>South</v>
      </c>
      <c r="L2007" s="12" t="s">
        <v>1064</v>
      </c>
      <c r="M2007" s="12" t="s">
        <v>6322</v>
      </c>
      <c r="N2007" s="12" t="str">
        <f>_xlfn.XLOOKUP(Sales_Transactions!$L2007,Table12[Employee_ID],Table12[Department],"Missing Department")</f>
        <v>Sales</v>
      </c>
      <c r="O2007" s="12">
        <v>2</v>
      </c>
      <c r="P2007" s="13">
        <v>182.3</v>
      </c>
      <c r="Q2007" s="12">
        <v>5</v>
      </c>
      <c r="R2007" s="13">
        <v>18.23</v>
      </c>
      <c r="S2007" s="13">
        <v>346.37</v>
      </c>
      <c r="T2007" s="13">
        <v>215.2</v>
      </c>
      <c r="U2007" s="13">
        <v>131.16999999999999</v>
      </c>
      <c r="V2007" s="12" t="s">
        <v>80</v>
      </c>
      <c r="W2007" s="12" t="s">
        <v>24</v>
      </c>
      <c r="X2007" s="12" t="s">
        <v>55</v>
      </c>
      <c r="Y2007" s="12" t="s">
        <v>4228</v>
      </c>
      <c r="Z2007" s="12" t="s">
        <v>49</v>
      </c>
    </row>
    <row r="2008" spans="1:26" x14ac:dyDescent="0.3">
      <c r="A2008" s="14" t="s">
        <v>4234</v>
      </c>
      <c r="B2008" s="15">
        <v>45955</v>
      </c>
      <c r="C2008" s="16" t="s">
        <v>659</v>
      </c>
      <c r="D2008" s="16" t="str">
        <f>_xlfn.XLOOKUP(Sales_Transactions!$C2008,Customer!$A$2:$A$701,Customer!$B$2:$B$701,"Missing")</f>
        <v>Vasanth Mudaliar</v>
      </c>
      <c r="E2008" s="38" t="str">
        <f>_xlfn.XLOOKUP(Table14[[#This Row],[Customer_ID]],Table10[Customer_ID],Table10[Membership],"Missing Membership")</f>
        <v>Silver</v>
      </c>
      <c r="F2008" s="14" t="s">
        <v>1648</v>
      </c>
      <c r="G2008" s="16" t="str">
        <f>_xlfn.XLOOKUP(Sales_Transactions!$F2008,Products!$A$2:$A$151,Products!$B$2:$B$151,"missing product")</f>
        <v>Patanjali Shampoo 2kg</v>
      </c>
      <c r="H2008" s="16" t="str">
        <f>_xlfn.XLOOKUP(Sales_Transactions!$F2008,Table9[Product_ID],Table9[Category],"Missing Catogory")</f>
        <v>Personal Care</v>
      </c>
      <c r="I2008" s="16" t="s">
        <v>38</v>
      </c>
      <c r="J2008" s="16" t="str">
        <f>_xlfn.XLOOKUP(Sales_Transactions!$I2008,Store!$A$2:$A$181,Store!$B$2:$B$181,"Missing Store")</f>
        <v>FreshMart Kochi Plaza</v>
      </c>
      <c r="K2008" s="16" t="str">
        <f>_xlfn.XLOOKUP(Sales_Transactions!$I2008,Store!$A$2:$A$181,Store!$D$2:$D$181,"East")</f>
        <v>South</v>
      </c>
      <c r="L2008" s="16" t="s">
        <v>2599</v>
      </c>
      <c r="M2008" s="16" t="s">
        <v>6192</v>
      </c>
      <c r="N2008" s="16" t="str">
        <f>_xlfn.XLOOKUP(Sales_Transactions!$L2008,Table12[Employee_ID],Table12[Department],"Missing Department")</f>
        <v>Store Manager</v>
      </c>
      <c r="O2008" s="16">
        <v>3</v>
      </c>
      <c r="P2008" s="17">
        <v>232.2</v>
      </c>
      <c r="Q2008" s="16">
        <v>0</v>
      </c>
      <c r="R2008" s="17">
        <v>0</v>
      </c>
      <c r="S2008" s="17">
        <v>801.09</v>
      </c>
      <c r="T2008" s="17">
        <v>482.94</v>
      </c>
      <c r="U2008" s="17">
        <v>318.14999999999998</v>
      </c>
      <c r="V2008" s="16" t="s">
        <v>80</v>
      </c>
      <c r="W2008" s="16" t="s">
        <v>24</v>
      </c>
      <c r="X2008" s="16" t="s">
        <v>25</v>
      </c>
      <c r="Y2008" s="16" t="s">
        <v>2077</v>
      </c>
      <c r="Z2008" s="16" t="s">
        <v>27</v>
      </c>
    </row>
    <row r="2009" spans="1:26" x14ac:dyDescent="0.3">
      <c r="A2009" s="10" t="s">
        <v>4237</v>
      </c>
      <c r="B2009" s="11">
        <v>45916</v>
      </c>
      <c r="C2009" s="12" t="s">
        <v>2139</v>
      </c>
      <c r="D2009" s="12" t="str">
        <f>_xlfn.XLOOKUP(Sales_Transactions!$C2009,Customer!$A$2:$A$701,Customer!$B$2:$B$701,"Missing")</f>
        <v>Aishwarya Pandian</v>
      </c>
      <c r="E2009" s="39" t="str">
        <f>_xlfn.XLOOKUP(Table14[[#This Row],[Customer_ID]],Table10[Customer_ID],Table10[Membership],"Missing Membership")</f>
        <v>Silver</v>
      </c>
      <c r="F2009" s="10" t="s">
        <v>927</v>
      </c>
      <c r="G2009" s="12" t="str">
        <f>_xlfn.XLOOKUP(Sales_Transactions!$F2009,Products!$A$2:$A$151,Products!$B$2:$B$151,"missing product")</f>
        <v>Everest Blended Masala 2kg</v>
      </c>
      <c r="H2009" s="12" t="str">
        <f>_xlfn.XLOOKUP(Sales_Transactions!$F2009,Table9[Product_ID],Table9[Category],"Missing Catogory")</f>
        <v>Masala</v>
      </c>
      <c r="I2009" s="12" t="s">
        <v>583</v>
      </c>
      <c r="J2009" s="12" t="str">
        <f>_xlfn.XLOOKUP(Sales_Transactions!$I2009,Store!$A$2:$A$181,Store!$B$2:$B$181,"Missing Store")</f>
        <v>FreshMart Nagpur Junction</v>
      </c>
      <c r="K2009" s="12" t="str">
        <f>_xlfn.XLOOKUP(Sales_Transactions!$I2009,Store!$A$2:$A$181,Store!$D$2:$D$181,"East")</f>
        <v>West</v>
      </c>
      <c r="L2009" s="12" t="s">
        <v>2314</v>
      </c>
      <c r="M2009" s="12" t="s">
        <v>6205</v>
      </c>
      <c r="N2009" s="12" t="str">
        <f>_xlfn.XLOOKUP(Sales_Transactions!$L2009,Table12[Employee_ID],Table12[Department],"Missing Department")</f>
        <v>Inventory</v>
      </c>
      <c r="O2009" s="12">
        <v>3</v>
      </c>
      <c r="P2009" s="13">
        <v>351.78</v>
      </c>
      <c r="Q2009" s="12">
        <v>0</v>
      </c>
      <c r="R2009" s="13">
        <v>0</v>
      </c>
      <c r="S2009" s="13">
        <v>1055.3399999999999</v>
      </c>
      <c r="T2009" s="13">
        <v>761.49</v>
      </c>
      <c r="U2009" s="13">
        <v>293.85000000000002</v>
      </c>
      <c r="V2009" s="12" t="s">
        <v>80</v>
      </c>
      <c r="W2009" s="12" t="s">
        <v>24</v>
      </c>
      <c r="X2009" s="12" t="s">
        <v>25</v>
      </c>
      <c r="Y2009" s="12" t="s">
        <v>3018</v>
      </c>
      <c r="Z2009" s="12" t="s">
        <v>49</v>
      </c>
    </row>
    <row r="2010" spans="1:26" x14ac:dyDescent="0.3">
      <c r="A2010" s="14" t="s">
        <v>4238</v>
      </c>
      <c r="B2010" s="15">
        <v>45972</v>
      </c>
      <c r="C2010" s="16" t="s">
        <v>4076</v>
      </c>
      <c r="D2010" s="16" t="str">
        <f>_xlfn.XLOOKUP(Sales_Transactions!$C2010,Customer!$A$2:$A$701,Customer!$B$2:$B$701,"Missing")</f>
        <v>Prakash Menon</v>
      </c>
      <c r="E2010" s="38" t="str">
        <f>_xlfn.XLOOKUP(Table14[[#This Row],[Customer_ID]],Table10[Customer_ID],Table10[Membership],"Missing Membership")</f>
        <v>Silver</v>
      </c>
      <c r="F2010" s="14" t="s">
        <v>1030</v>
      </c>
      <c r="G2010" s="16" t="str">
        <f>_xlfn.XLOOKUP(Sales_Transactions!$F2010,Products!$A$2:$A$151,Products!$B$2:$B$151,"missing product")</f>
        <v>Dove Toothpaste 1L</v>
      </c>
      <c r="H2010" s="16" t="str">
        <f>_xlfn.XLOOKUP(Sales_Transactions!$F2010,Table9[Product_ID],Table9[Category],"Missing Catogory")</f>
        <v>Personal Care</v>
      </c>
      <c r="I2010" s="16" t="s">
        <v>599</v>
      </c>
      <c r="J2010" s="16" t="str">
        <f>_xlfn.XLOOKUP(Sales_Transactions!$I2010,Store!$A$2:$A$181,Store!$B$2:$B$181,"Missing Store")</f>
        <v>FreshMart Kochi Bypass</v>
      </c>
      <c r="K2010" s="16" t="str">
        <f>_xlfn.XLOOKUP(Sales_Transactions!$I2010,Store!$A$2:$A$181,Store!$D$2:$D$181,"East")</f>
        <v>South</v>
      </c>
      <c r="L2010" s="16" t="s">
        <v>2485</v>
      </c>
      <c r="M2010" s="16" t="s">
        <v>6320</v>
      </c>
      <c r="N2010" s="16" t="str">
        <f>_xlfn.XLOOKUP(Sales_Transactions!$L2010,Table12[Employee_ID],Table12[Department],"Missing Department")</f>
        <v>Cashier</v>
      </c>
      <c r="O2010" s="16">
        <v>1</v>
      </c>
      <c r="P2010" s="17">
        <v>277.42</v>
      </c>
      <c r="Q2010" s="16">
        <v>0</v>
      </c>
      <c r="R2010" s="17">
        <v>0</v>
      </c>
      <c r="S2010" s="17">
        <v>277.42</v>
      </c>
      <c r="T2010" s="17">
        <v>199.16</v>
      </c>
      <c r="U2010" s="17">
        <v>78.260000000000005</v>
      </c>
      <c r="V2010" s="16" t="s">
        <v>80</v>
      </c>
      <c r="W2010" s="16" t="s">
        <v>24</v>
      </c>
      <c r="X2010" s="16" t="s">
        <v>25</v>
      </c>
      <c r="Y2010" s="16" t="s">
        <v>690</v>
      </c>
      <c r="Z2010" s="16" t="s">
        <v>49</v>
      </c>
    </row>
    <row r="2011" spans="1:26" x14ac:dyDescent="0.3">
      <c r="A2011" s="10" t="s">
        <v>4246</v>
      </c>
      <c r="B2011" s="11">
        <v>45778</v>
      </c>
      <c r="C2011" s="12" t="s">
        <v>632</v>
      </c>
      <c r="D2011" s="12" t="str">
        <f>_xlfn.XLOOKUP(Sales_Transactions!$C2011,Customer!$A$2:$A$701,Customer!$B$2:$B$701,"Missing")</f>
        <v>Devi Balan</v>
      </c>
      <c r="E2011" s="39" t="str">
        <f>_xlfn.XLOOKUP(Table14[[#This Row],[Customer_ID]],Table10[Customer_ID],Table10[Membership],"Missing Membership")</f>
        <v>Silver</v>
      </c>
      <c r="F2011" s="10" t="s">
        <v>2054</v>
      </c>
      <c r="G2011" s="12" t="str">
        <f>_xlfn.XLOOKUP(Sales_Transactions!$F2011,Products!$A$2:$A$151,Products!$B$2:$B$151,"missing product")</f>
        <v>ITC Frozen Vegetables 250ml</v>
      </c>
      <c r="H2011" s="12" t="str">
        <f>_xlfn.XLOOKUP(Sales_Transactions!$F2011,Table9[Product_ID],Table9[Category],"Missing Catogory")</f>
        <v>Frozen Foods</v>
      </c>
      <c r="I2011" s="12" t="s">
        <v>543</v>
      </c>
      <c r="J2011" s="12" t="str">
        <f>_xlfn.XLOOKUP(Sales_Transactions!$I2011,Store!$A$2:$A$181,Store!$B$2:$B$181,"Missing Store")</f>
        <v>FreshMart Hyderabad Main Road</v>
      </c>
      <c r="K2011" s="12" t="str">
        <f>_xlfn.XLOOKUP(Sales_Transactions!$I2011,Store!$A$2:$A$181,Store!$D$2:$D$181,"East")</f>
        <v>South</v>
      </c>
      <c r="L2011" s="12" t="s">
        <v>544</v>
      </c>
      <c r="M2011" s="12" t="s">
        <v>6380</v>
      </c>
      <c r="N2011" s="12" t="str">
        <f>_xlfn.XLOOKUP(Sales_Transactions!$L2011,Table12[Employee_ID],Table12[Department],"Missing Department")</f>
        <v>Cashier</v>
      </c>
      <c r="O2011" s="12">
        <v>3</v>
      </c>
      <c r="P2011" s="13">
        <v>392.79</v>
      </c>
      <c r="Q2011" s="12">
        <v>0</v>
      </c>
      <c r="R2011" s="13">
        <v>0</v>
      </c>
      <c r="S2011" s="13">
        <v>1178.3699999999999</v>
      </c>
      <c r="T2011" s="13">
        <v>1044.99</v>
      </c>
      <c r="U2011" s="13">
        <v>133.38</v>
      </c>
      <c r="V2011" s="12" t="s">
        <v>80</v>
      </c>
      <c r="W2011" s="12" t="s">
        <v>24</v>
      </c>
      <c r="X2011" s="12" t="s">
        <v>25</v>
      </c>
      <c r="Y2011" s="12" t="s">
        <v>2556</v>
      </c>
      <c r="Z2011" s="12" t="s">
        <v>49</v>
      </c>
    </row>
    <row r="2012" spans="1:26" x14ac:dyDescent="0.3">
      <c r="A2012" s="14" t="s">
        <v>4249</v>
      </c>
      <c r="B2012" s="15">
        <v>45749</v>
      </c>
      <c r="C2012" s="16" t="s">
        <v>4250</v>
      </c>
      <c r="D2012" s="16" t="str">
        <f>_xlfn.XLOOKUP(Sales_Transactions!$C2012,Customer!$A$2:$A$701,Customer!$B$2:$B$701,"Missing")</f>
        <v>Poornima Sharma</v>
      </c>
      <c r="E2012" s="38" t="str">
        <f>_xlfn.XLOOKUP(Table14[[#This Row],[Customer_ID]],Table10[Customer_ID],Table10[Membership],"Missing Membership")</f>
        <v>Bronze</v>
      </c>
      <c r="F2012" s="14" t="s">
        <v>679</v>
      </c>
      <c r="G2012" s="16" t="str">
        <f>_xlfn.XLOOKUP(Sales_Transactions!$F2012,Products!$A$2:$A$151,Products!$B$2:$B$151,"missing product")</f>
        <v>Aachi Ponni Rice 1kg</v>
      </c>
      <c r="H2012" s="16" t="str">
        <f>_xlfn.XLOOKUP(Sales_Transactions!$F2012,Table9[Product_ID],Table9[Category],"Missing Catogory")</f>
        <v>Rice</v>
      </c>
      <c r="I2012" s="16" t="s">
        <v>400</v>
      </c>
      <c r="J2012" s="16" t="str">
        <f>_xlfn.XLOOKUP(Sales_Transactions!$I2012,Store!$A$2:$A$181,Store!$B$2:$B$181,"Missing Store")</f>
        <v>FreshMart Chennai Junction</v>
      </c>
      <c r="K2012" s="16" t="str">
        <f>_xlfn.XLOOKUP(Sales_Transactions!$I2012,Store!$A$2:$A$181,Store!$D$2:$D$181,"East")</f>
        <v>South</v>
      </c>
      <c r="L2012" s="16" t="s">
        <v>1222</v>
      </c>
      <c r="M2012" s="16" t="s">
        <v>6253</v>
      </c>
      <c r="N2012" s="16" t="str">
        <f>_xlfn.XLOOKUP(Sales_Transactions!$L2012,Table12[Employee_ID],Table12[Department],"Missing Department")</f>
        <v>Cashier</v>
      </c>
      <c r="O2012" s="16">
        <v>1</v>
      </c>
      <c r="P2012" s="17">
        <v>157.97999999999999</v>
      </c>
      <c r="Q2012" s="16">
        <v>15</v>
      </c>
      <c r="R2012" s="17">
        <v>23.7</v>
      </c>
      <c r="S2012" s="17">
        <v>134.28</v>
      </c>
      <c r="T2012" s="17">
        <v>137.94999999999999</v>
      </c>
      <c r="U2012" s="17">
        <v>-3.67</v>
      </c>
      <c r="V2012" s="16" t="s">
        <v>80</v>
      </c>
      <c r="W2012" s="16" t="s">
        <v>24</v>
      </c>
      <c r="X2012" s="16" t="s">
        <v>33</v>
      </c>
      <c r="Y2012" s="16" t="s">
        <v>3719</v>
      </c>
      <c r="Z2012" s="16" t="s">
        <v>49</v>
      </c>
    </row>
    <row r="2013" spans="1:26" x14ac:dyDescent="0.3">
      <c r="A2013" s="10" t="s">
        <v>4255</v>
      </c>
      <c r="B2013" s="11">
        <v>46021</v>
      </c>
      <c r="C2013" s="12" t="s">
        <v>3670</v>
      </c>
      <c r="D2013" s="12" t="str">
        <f>_xlfn.XLOOKUP(Sales_Transactions!$C2013,Customer!$A$2:$A$701,Customer!$B$2:$B$701,"Missing")</f>
        <v>Usha Naicker</v>
      </c>
      <c r="E2013" s="39" t="str">
        <f>_xlfn.XLOOKUP(Table14[[#This Row],[Customer_ID]],Table10[Customer_ID],Table10[Membership],"Missing Membership")</f>
        <v>Silver</v>
      </c>
      <c r="F2013" s="10" t="s">
        <v>264</v>
      </c>
      <c r="G2013" s="12" t="str">
        <f>_xlfn.XLOOKUP(Sales_Transactions!$F2013,Products!$A$2:$A$151,Products!$B$2:$B$151,"missing product")</f>
        <v>Nescafe Soft Drinks Pack</v>
      </c>
      <c r="H2013" s="12" t="str">
        <f>_xlfn.XLOOKUP(Sales_Transactions!$F2013,Table9[Product_ID],Table9[Category],"Missing Catogory")</f>
        <v>Beverages</v>
      </c>
      <c r="I2013" s="12" t="s">
        <v>243</v>
      </c>
      <c r="J2013" s="12" t="str">
        <f>_xlfn.XLOOKUP(Sales_Transactions!$I2013,Store!$A$2:$A$181,Store!$B$2:$B$181,"Missing Store")</f>
        <v>FreshMart Tiruppur Complex</v>
      </c>
      <c r="K2013" s="12" t="str">
        <f>_xlfn.XLOOKUP(Sales_Transactions!$I2013,Store!$A$2:$A$181,Store!$D$2:$D$181,"East")</f>
        <v>South</v>
      </c>
      <c r="L2013" s="12" t="s">
        <v>222</v>
      </c>
      <c r="M2013" s="12" t="s">
        <v>5010</v>
      </c>
      <c r="N2013" s="12" t="str">
        <f>_xlfn.XLOOKUP(Sales_Transactions!$L2013,Table12[Employee_ID],Table12[Department],"Missing Department")</f>
        <v>Sales</v>
      </c>
      <c r="O2013" s="12">
        <v>3</v>
      </c>
      <c r="P2013" s="13">
        <v>383.51</v>
      </c>
      <c r="Q2013" s="12">
        <v>20</v>
      </c>
      <c r="R2013" s="13">
        <v>230.11</v>
      </c>
      <c r="S2013" s="13">
        <v>920.42</v>
      </c>
      <c r="T2013" s="13">
        <v>857.7</v>
      </c>
      <c r="U2013" s="13">
        <v>62.72</v>
      </c>
      <c r="V2013" s="12" t="s">
        <v>80</v>
      </c>
      <c r="W2013" s="12" t="s">
        <v>345</v>
      </c>
      <c r="X2013" s="12" t="s">
        <v>55</v>
      </c>
      <c r="Y2013" s="12" t="s">
        <v>1056</v>
      </c>
      <c r="Z2013" s="12" t="s">
        <v>49</v>
      </c>
    </row>
    <row r="2014" spans="1:26" x14ac:dyDescent="0.3">
      <c r="A2014" s="14" t="s">
        <v>4262</v>
      </c>
      <c r="B2014" s="15">
        <v>45922</v>
      </c>
      <c r="C2014" s="16" t="s">
        <v>1595</v>
      </c>
      <c r="D2014" s="16" t="str">
        <f>_xlfn.XLOOKUP(Sales_Transactions!$C2014,Customer!$A$2:$A$701,Customer!$B$2:$B$701,"Missing")</f>
        <v>Thiru Prabhu</v>
      </c>
      <c r="E2014" s="38" t="str">
        <f>_xlfn.XLOOKUP(Table14[[#This Row],[Customer_ID]],Table10[Customer_ID],Table10[Membership],"Missing Membership")</f>
        <v>Silver</v>
      </c>
      <c r="F2014" s="14" t="s">
        <v>679</v>
      </c>
      <c r="G2014" s="16" t="str">
        <f>_xlfn.XLOOKUP(Sales_Transactions!$F2014,Products!$A$2:$A$151,Products!$B$2:$B$151,"missing product")</f>
        <v>Aachi Ponni Rice 1kg</v>
      </c>
      <c r="H2014" s="16" t="str">
        <f>_xlfn.XLOOKUP(Sales_Transactions!$F2014,Table9[Product_ID],Table9[Category],"Missing Catogory")</f>
        <v>Rice</v>
      </c>
      <c r="I2014" s="16" t="s">
        <v>254</v>
      </c>
      <c r="J2014" s="16" t="str">
        <f>_xlfn.XLOOKUP(Sales_Transactions!$I2014,Store!$A$2:$A$181,Store!$B$2:$B$181,"Missing Store")</f>
        <v>FreshMart Mysuru Crossing</v>
      </c>
      <c r="K2014" s="16" t="str">
        <f>_xlfn.XLOOKUP(Sales_Transactions!$I2014,Store!$A$2:$A$181,Store!$D$2:$D$181,"East")</f>
        <v>South</v>
      </c>
      <c r="L2014" s="16" t="s">
        <v>255</v>
      </c>
      <c r="M2014" s="16" t="s">
        <v>6328</v>
      </c>
      <c r="N2014" s="16" t="str">
        <f>_xlfn.XLOOKUP(Sales_Transactions!$L2014,Table12[Employee_ID],Table12[Department],"Missing Department")</f>
        <v>HR</v>
      </c>
      <c r="O2014" s="16">
        <v>3</v>
      </c>
      <c r="P2014" s="17">
        <v>157.97999999999999</v>
      </c>
      <c r="Q2014" s="16">
        <v>20</v>
      </c>
      <c r="R2014" s="17">
        <v>94.79</v>
      </c>
      <c r="S2014" s="17">
        <v>379.15</v>
      </c>
      <c r="T2014" s="17">
        <v>413.85</v>
      </c>
      <c r="U2014" s="17">
        <v>-34.700000000000003</v>
      </c>
      <c r="V2014" s="16" t="s">
        <v>80</v>
      </c>
      <c r="W2014" s="16" t="s">
        <v>24</v>
      </c>
      <c r="X2014" s="16" t="s">
        <v>25</v>
      </c>
      <c r="Y2014" s="16" t="s">
        <v>896</v>
      </c>
      <c r="Z2014" s="16" t="s">
        <v>49</v>
      </c>
    </row>
    <row r="2015" spans="1:26" x14ac:dyDescent="0.3">
      <c r="A2015" s="10" t="s">
        <v>4265</v>
      </c>
      <c r="B2015" s="11">
        <v>45845</v>
      </c>
      <c r="C2015" s="12" t="s">
        <v>2637</v>
      </c>
      <c r="D2015" s="12" t="str">
        <f>_xlfn.XLOOKUP(Sales_Transactions!$C2015,Customer!$A$2:$A$701,Customer!$B$2:$B$701,"Missing")</f>
        <v>Charulatha Naidu</v>
      </c>
      <c r="E2015" s="39" t="str">
        <f>_xlfn.XLOOKUP(Table14[[#This Row],[Customer_ID]],Table10[Customer_ID],Table10[Membership],"Missing Membership")</f>
        <v>Silver</v>
      </c>
      <c r="F2015" s="10" t="s">
        <v>186</v>
      </c>
      <c r="G2015" s="12" t="str">
        <f>_xlfn.XLOOKUP(Sales_Transactions!$F2015,Products!$A$2:$A$151,Products!$B$2:$B$151,"missing product")</f>
        <v>Bisleri Soft Drinks 2kg</v>
      </c>
      <c r="H2015" s="12" t="str">
        <f>_xlfn.XLOOKUP(Sales_Transactions!$F2015,Table9[Product_ID],Table9[Category],"Missing Catogory")</f>
        <v>Beverages</v>
      </c>
      <c r="I2015" s="12" t="s">
        <v>108</v>
      </c>
      <c r="J2015" s="12" t="str">
        <f>_xlfn.XLOOKUP(Sales_Transactions!$I2015,Store!$A$2:$A$181,Store!$B$2:$B$181,"Missing Store")</f>
        <v>FreshMart Erode Square</v>
      </c>
      <c r="K2015" s="12" t="str">
        <f>_xlfn.XLOOKUP(Sales_Transactions!$I2015,Store!$A$2:$A$181,Store!$D$2:$D$181,"East")</f>
        <v>North</v>
      </c>
      <c r="L2015" s="12" t="s">
        <v>1946</v>
      </c>
      <c r="M2015" s="12" t="s">
        <v>5210</v>
      </c>
      <c r="N2015" s="12" t="str">
        <f>_xlfn.XLOOKUP(Sales_Transactions!$L2015,Table12[Employee_ID],Table12[Department],"Missing Department")</f>
        <v>Sales</v>
      </c>
      <c r="O2015" s="12">
        <v>2</v>
      </c>
      <c r="P2015" s="13">
        <v>217.42</v>
      </c>
      <c r="Q2015" s="12">
        <v>0</v>
      </c>
      <c r="R2015" s="13">
        <v>0</v>
      </c>
      <c r="S2015" s="13">
        <v>434.84</v>
      </c>
      <c r="T2015" s="13">
        <v>354.06</v>
      </c>
      <c r="U2015" s="13">
        <v>80.78</v>
      </c>
      <c r="V2015" s="12" t="s">
        <v>80</v>
      </c>
      <c r="W2015" s="12" t="s">
        <v>24</v>
      </c>
      <c r="X2015" s="12" t="s">
        <v>25</v>
      </c>
      <c r="Y2015" s="12" t="s">
        <v>710</v>
      </c>
      <c r="Z2015" s="12" t="s">
        <v>49</v>
      </c>
    </row>
    <row r="2016" spans="1:26" x14ac:dyDescent="0.3">
      <c r="A2016" s="14" t="s">
        <v>4271</v>
      </c>
      <c r="B2016" s="15">
        <v>45948</v>
      </c>
      <c r="C2016" s="16" t="s">
        <v>4272</v>
      </c>
      <c r="D2016" s="16" t="str">
        <f>_xlfn.XLOOKUP(Sales_Transactions!$C2016,Customer!$A$2:$A$701,Customer!$B$2:$B$701,"Missing")</f>
        <v>Thiru Achari</v>
      </c>
      <c r="E2016" s="38" t="str">
        <f>_xlfn.XLOOKUP(Table14[[#This Row],[Customer_ID]],Table10[Customer_ID],Table10[Membership],"Missing Membership")</f>
        <v>Silver</v>
      </c>
      <c r="F2016" s="14" t="s">
        <v>2541</v>
      </c>
      <c r="G2016" s="16" t="str">
        <f>_xlfn.XLOOKUP(Sales_Transactions!$F2016,Products!$A$2:$A$151,Products!$B$2:$B$151,"missing product")</f>
        <v>ITC Ice Cream 250ml</v>
      </c>
      <c r="H2016" s="16" t="str">
        <f>_xlfn.XLOOKUP(Sales_Transactions!$F2016,Table9[Product_ID],Table9[Category],"Missing Catogory")</f>
        <v>Frozen Foods</v>
      </c>
      <c r="I2016" s="16" t="s">
        <v>209</v>
      </c>
      <c r="J2016" s="16" t="str">
        <f>_xlfn.XLOOKUP(Sales_Transactions!$I2016,Store!$A$2:$A$181,Store!$B$2:$B$181,"Missing Store")</f>
        <v>FreshMart Kochi Gardens</v>
      </c>
      <c r="K2016" s="16" t="str">
        <f>_xlfn.XLOOKUP(Sales_Transactions!$I2016,Store!$A$2:$A$181,Store!$D$2:$D$181,"East")</f>
        <v>South</v>
      </c>
      <c r="L2016" s="16" t="s">
        <v>210</v>
      </c>
      <c r="M2016" s="16" t="s">
        <v>6149</v>
      </c>
      <c r="N2016" s="16" t="str">
        <f>_xlfn.XLOOKUP(Sales_Transactions!$L2016,Table12[Employee_ID],Table12[Department],"Missing Department")</f>
        <v>Cashier</v>
      </c>
      <c r="O2016" s="16">
        <v>1</v>
      </c>
      <c r="P2016" s="17">
        <v>57.06</v>
      </c>
      <c r="Q2016" s="16">
        <v>0</v>
      </c>
      <c r="R2016" s="17">
        <v>0</v>
      </c>
      <c r="S2016" s="17">
        <v>65.62</v>
      </c>
      <c r="T2016" s="17">
        <v>48.43</v>
      </c>
      <c r="U2016" s="17">
        <v>17.190000000000001</v>
      </c>
      <c r="V2016" s="16" t="s">
        <v>80</v>
      </c>
      <c r="W2016" s="16" t="s">
        <v>24</v>
      </c>
      <c r="X2016" s="16" t="s">
        <v>25</v>
      </c>
      <c r="Y2016" s="16" t="s">
        <v>3466</v>
      </c>
      <c r="Z2016" s="16" t="s">
        <v>27</v>
      </c>
    </row>
    <row r="2017" spans="1:26" x14ac:dyDescent="0.3">
      <c r="A2017" s="10" t="s">
        <v>4284</v>
      </c>
      <c r="B2017" s="11">
        <v>45781</v>
      </c>
      <c r="C2017" s="12" t="s">
        <v>2425</v>
      </c>
      <c r="D2017" s="12" t="str">
        <f>_xlfn.XLOOKUP(Sales_Transactions!$C2017,Customer!$A$2:$A$701,Customer!$B$2:$B$701,"Missing")</f>
        <v>Sundar Prabhu</v>
      </c>
      <c r="E2017" s="39" t="str">
        <f>_xlfn.XLOOKUP(Table14[[#This Row],[Customer_ID]],Table10[Customer_ID],Table10[Membership],"Missing Membership")</f>
        <v>Bronze</v>
      </c>
      <c r="F2017" s="10" t="s">
        <v>542</v>
      </c>
      <c r="G2017" s="12" t="str">
        <f>_xlfn.XLOOKUP(Sales_Transactions!$F2017,Products!$A$2:$A$151,Products!$B$2:$B$151,"missing product")</f>
        <v>Patanjali Soap Combo</v>
      </c>
      <c r="H2017" s="12" t="str">
        <f>_xlfn.XLOOKUP(Sales_Transactions!$F2017,Table9[Product_ID],Table9[Category],"Missing Catogory")</f>
        <v>Personal Care</v>
      </c>
      <c r="I2017" s="12" t="s">
        <v>973</v>
      </c>
      <c r="J2017" s="12" t="str">
        <f>_xlfn.XLOOKUP(Sales_Transactions!$I2017,Store!$A$2:$A$181,Store!$B$2:$B$181,"Missing Store")</f>
        <v>FreshMart Pune Junction</v>
      </c>
      <c r="K2017" s="12" t="str">
        <f>_xlfn.XLOOKUP(Sales_Transactions!$I2017,Store!$A$2:$A$181,Store!$D$2:$D$181,"East")</f>
        <v>West</v>
      </c>
      <c r="L2017" s="12" t="s">
        <v>974</v>
      </c>
      <c r="M2017" s="12" t="s">
        <v>6390</v>
      </c>
      <c r="N2017" s="12" t="str">
        <f>_xlfn.XLOOKUP(Sales_Transactions!$L2017,Table12[Employee_ID],Table12[Department],"Missing Department")</f>
        <v>Cashier</v>
      </c>
      <c r="O2017" s="12">
        <v>1</v>
      </c>
      <c r="P2017" s="13">
        <v>386.17</v>
      </c>
      <c r="Q2017" s="12">
        <v>5</v>
      </c>
      <c r="R2017" s="13">
        <v>19.309999999999999</v>
      </c>
      <c r="S2017" s="13">
        <v>421.89</v>
      </c>
      <c r="T2017" s="13">
        <v>275.67</v>
      </c>
      <c r="U2017" s="13">
        <v>146.22</v>
      </c>
      <c r="V2017" s="12" t="s">
        <v>80</v>
      </c>
      <c r="W2017" s="12" t="s">
        <v>24</v>
      </c>
      <c r="X2017" s="12" t="s">
        <v>55</v>
      </c>
      <c r="Y2017" s="12" t="s">
        <v>742</v>
      </c>
      <c r="Z2017" s="12" t="s">
        <v>27</v>
      </c>
    </row>
    <row r="2018" spans="1:26" x14ac:dyDescent="0.3">
      <c r="A2018" s="14" t="s">
        <v>4293</v>
      </c>
      <c r="B2018" s="15">
        <v>45750</v>
      </c>
      <c r="C2018" s="16" t="s">
        <v>943</v>
      </c>
      <c r="D2018" s="16" t="str">
        <f>_xlfn.XLOOKUP(Sales_Transactions!$C2018,Customer!$A$2:$A$701,Customer!$B$2:$B$701,"Missing")</f>
        <v>Dhanush Venkataraman</v>
      </c>
      <c r="E2018" s="38" t="str">
        <f>_xlfn.XLOOKUP(Table14[[#This Row],[Customer_ID]],Table10[Customer_ID],Table10[Membership],"Missing Membership")</f>
        <v>Gold</v>
      </c>
      <c r="F2018" s="14" t="s">
        <v>492</v>
      </c>
      <c r="G2018" s="16" t="str">
        <f>_xlfn.XLOOKUP(Sales_Transactions!$F2018,Products!$A$2:$A$151,Products!$B$2:$B$151,"missing product")</f>
        <v>Aavin Cheese 200g</v>
      </c>
      <c r="H2018" s="16" t="str">
        <f>_xlfn.XLOOKUP(Sales_Transactions!$F2018,Table9[Product_ID],Table9[Category],"Missing Catogory")</f>
        <v>Dairy</v>
      </c>
      <c r="I2018" s="16" t="s">
        <v>1246</v>
      </c>
      <c r="J2018" s="16" t="str">
        <f>_xlfn.XLOOKUP(Sales_Transactions!$I2018,Store!$A$2:$A$181,Store!$B$2:$B$181,"Missing Store")</f>
        <v>FreshMart Bengaluru Junction</v>
      </c>
      <c r="K2018" s="16" t="str">
        <f>_xlfn.XLOOKUP(Sales_Transactions!$I2018,Store!$A$2:$A$181,Store!$D$2:$D$181,"East")</f>
        <v>South</v>
      </c>
      <c r="L2018" s="16" t="s">
        <v>473</v>
      </c>
      <c r="M2018" s="16" t="s">
        <v>6258</v>
      </c>
      <c r="N2018" s="16" t="str">
        <f>_xlfn.XLOOKUP(Sales_Transactions!$L2018,Table12[Employee_ID],Table12[Department],"Missing Department")</f>
        <v>Cashier</v>
      </c>
      <c r="O2018" s="16">
        <v>7</v>
      </c>
      <c r="P2018" s="17">
        <v>233.96</v>
      </c>
      <c r="Q2018" s="16">
        <v>0</v>
      </c>
      <c r="R2018" s="17">
        <v>0</v>
      </c>
      <c r="S2018" s="17">
        <v>1637.72</v>
      </c>
      <c r="T2018" s="17">
        <v>1338.4</v>
      </c>
      <c r="U2018" s="17">
        <v>299.32</v>
      </c>
      <c r="V2018" s="16" t="s">
        <v>80</v>
      </c>
      <c r="W2018" s="16" t="s">
        <v>24</v>
      </c>
      <c r="X2018" s="16" t="s">
        <v>25</v>
      </c>
      <c r="Y2018" s="16" t="s">
        <v>277</v>
      </c>
      <c r="Z2018" s="16" t="s">
        <v>49</v>
      </c>
    </row>
    <row r="2019" spans="1:26" x14ac:dyDescent="0.3">
      <c r="A2019" s="10" t="s">
        <v>4305</v>
      </c>
      <c r="B2019" s="11">
        <v>46044</v>
      </c>
      <c r="C2019" s="12" t="s">
        <v>3750</v>
      </c>
      <c r="D2019" s="12" t="str">
        <f>_xlfn.XLOOKUP(Sales_Transactions!$C2019,Customer!$A$2:$A$701,Customer!$B$2:$B$701,"Missing")</f>
        <v>Gopal Menon</v>
      </c>
      <c r="E2019" s="39" t="str">
        <f>_xlfn.XLOOKUP(Table14[[#This Row],[Customer_ID]],Table10[Customer_ID],Table10[Membership],"Missing Membership")</f>
        <v>Gold</v>
      </c>
      <c r="F2019" s="10" t="s">
        <v>253</v>
      </c>
      <c r="G2019" s="12" t="str">
        <f>_xlfn.XLOOKUP(Sales_Transactions!$F2019,Products!$A$2:$A$151,Products!$B$2:$B$151,"missing product")</f>
        <v>Gold Winner Coconut Oil 2kg v2</v>
      </c>
      <c r="H2019" s="12" t="str">
        <f>_xlfn.XLOOKUP(Sales_Transactions!$F2019,Table9[Product_ID],Table9[Category],"Missing Catogory")</f>
        <v>Oil</v>
      </c>
      <c r="I2019" s="12" t="s">
        <v>777</v>
      </c>
      <c r="J2019" s="12" t="str">
        <f>_xlfn.XLOOKUP(Sales_Transactions!$I2019,Store!$A$2:$A$181,Store!$B$2:$B$181,"Missing Store")</f>
        <v>FreshMart Mumbai Square</v>
      </c>
      <c r="K2019" s="12" t="str">
        <f>_xlfn.XLOOKUP(Sales_Transactions!$I2019,Store!$A$2:$A$181,Store!$D$2:$D$181,"East")</f>
        <v>West</v>
      </c>
      <c r="L2019" s="12" t="s">
        <v>778</v>
      </c>
      <c r="M2019" s="12" t="s">
        <v>4680</v>
      </c>
      <c r="N2019" s="12" t="str">
        <f>_xlfn.XLOOKUP(Sales_Transactions!$L2019,Table12[Employee_ID],Table12[Department],"Missing Department")</f>
        <v>Cashier</v>
      </c>
      <c r="O2019" s="12">
        <v>4</v>
      </c>
      <c r="P2019" s="13">
        <v>245.36</v>
      </c>
      <c r="Q2019" s="12">
        <v>0</v>
      </c>
      <c r="R2019" s="13">
        <v>0</v>
      </c>
      <c r="S2019" s="13">
        <v>981.44</v>
      </c>
      <c r="T2019" s="13">
        <v>781.76</v>
      </c>
      <c r="U2019" s="13">
        <v>199.68</v>
      </c>
      <c r="V2019" s="12" t="s">
        <v>80</v>
      </c>
      <c r="W2019" s="12" t="s">
        <v>24</v>
      </c>
      <c r="X2019" s="12" t="s">
        <v>33</v>
      </c>
      <c r="Y2019" s="12" t="s">
        <v>2177</v>
      </c>
      <c r="Z2019" s="12" t="s">
        <v>49</v>
      </c>
    </row>
    <row r="2020" spans="1:26" x14ac:dyDescent="0.3">
      <c r="A2020" s="14" t="s">
        <v>4306</v>
      </c>
      <c r="B2020" s="15">
        <v>46012</v>
      </c>
      <c r="C2020" s="16" t="s">
        <v>1897</v>
      </c>
      <c r="D2020" s="16" t="str">
        <f>_xlfn.XLOOKUP(Sales_Transactions!$C2020,Customer!$A$2:$A$701,Customer!$B$2:$B$701,"Missing")</f>
        <v>Pandi Chandran</v>
      </c>
      <c r="E2020" s="38" t="str">
        <f>_xlfn.XLOOKUP(Table14[[#This Row],[Customer_ID]],Table10[Customer_ID],Table10[Membership],"Missing Membership")</f>
        <v>Gold</v>
      </c>
      <c r="F2020" s="14" t="s">
        <v>425</v>
      </c>
      <c r="G2020" s="16" t="str">
        <f>_xlfn.XLOOKUP(Sales_Transactions!$F2020,Products!$A$2:$A$151,Products!$B$2:$B$151,"missing product")</f>
        <v>Organic Fresh Fresh Vegetables 200g v2</v>
      </c>
      <c r="H2020" s="16" t="str">
        <f>_xlfn.XLOOKUP(Sales_Transactions!$F2020,Table9[Product_ID],Table9[Category],"Missing Catogory")</f>
        <v>Vegetables</v>
      </c>
      <c r="I2020" s="16" t="s">
        <v>426</v>
      </c>
      <c r="J2020" s="16" t="str">
        <f>_xlfn.XLOOKUP(Sales_Transactions!$I2020,Store!$A$2:$A$181,Store!$B$2:$B$181,"Missing Store")</f>
        <v>FreshMart Madurai Junction</v>
      </c>
      <c r="K2020" s="16" t="str">
        <f>_xlfn.XLOOKUP(Sales_Transactions!$I2020,Store!$A$2:$A$181,Store!$D$2:$D$181,"East")</f>
        <v>South</v>
      </c>
      <c r="L2020" s="16" t="s">
        <v>723</v>
      </c>
      <c r="M2020" s="16" t="s">
        <v>5752</v>
      </c>
      <c r="N2020" s="16" t="str">
        <f>_xlfn.XLOOKUP(Sales_Transactions!$L2020,Table12[Employee_ID],Table12[Department],"Missing Department")</f>
        <v>Inventory</v>
      </c>
      <c r="O2020" s="16">
        <v>4</v>
      </c>
      <c r="P2020" s="17">
        <v>292.91000000000003</v>
      </c>
      <c r="Q2020" s="16">
        <v>0</v>
      </c>
      <c r="R2020" s="17">
        <v>0</v>
      </c>
      <c r="S2020" s="17">
        <v>1347.39</v>
      </c>
      <c r="T2020" s="17">
        <v>951.56</v>
      </c>
      <c r="U2020" s="17">
        <v>395.83</v>
      </c>
      <c r="V2020" s="16" t="s">
        <v>80</v>
      </c>
      <c r="W2020" s="16" t="s">
        <v>24</v>
      </c>
      <c r="X2020" s="16" t="s">
        <v>25</v>
      </c>
      <c r="Y2020" s="16" t="s">
        <v>3563</v>
      </c>
      <c r="Z2020" s="16" t="s">
        <v>27</v>
      </c>
    </row>
    <row r="2021" spans="1:26" x14ac:dyDescent="0.3">
      <c r="A2021" s="10" t="s">
        <v>4318</v>
      </c>
      <c r="B2021" s="11">
        <v>45864</v>
      </c>
      <c r="C2021" s="12" t="s">
        <v>1009</v>
      </c>
      <c r="D2021" s="12" t="str">
        <f>_xlfn.XLOOKUP(Sales_Transactions!$C2021,Customer!$A$2:$A$701,Customer!$B$2:$B$701,"Missing")</f>
        <v>Sundar Venkataraman</v>
      </c>
      <c r="E2021" s="39" t="str">
        <f>_xlfn.XLOOKUP(Table14[[#This Row],[Customer_ID]],Table10[Customer_ID],Table10[Membership],"Missing Membership")</f>
        <v>Bronze</v>
      </c>
      <c r="F2021" s="10" t="s">
        <v>1091</v>
      </c>
      <c r="G2021" s="12" t="str">
        <f>_xlfn.XLOOKUP(Sales_Transactions!$F2021,Products!$A$2:$A$151,Products!$B$2:$B$151,"missing product")</f>
        <v>Local Farm Fresh Vegetables 200g</v>
      </c>
      <c r="H2021" s="12" t="str">
        <f>_xlfn.XLOOKUP(Sales_Transactions!$F2021,Table9[Product_ID],Table9[Category],"Missing Catogory")</f>
        <v>Household</v>
      </c>
      <c r="I2021" s="12" t="s">
        <v>1059</v>
      </c>
      <c r="J2021" s="12" t="str">
        <f>_xlfn.XLOOKUP(Sales_Transactions!$I2021,Store!$A$2:$A$181,Store!$B$2:$B$181,"Missing Store")</f>
        <v>FreshMart Coimbatore Colony</v>
      </c>
      <c r="K2021" s="12" t="str">
        <f>_xlfn.XLOOKUP(Sales_Transactions!$I2021,Store!$A$2:$A$181,Store!$D$2:$D$181,"East")</f>
        <v>West</v>
      </c>
      <c r="L2021" s="12" t="s">
        <v>304</v>
      </c>
      <c r="M2021" s="12" t="s">
        <v>5564</v>
      </c>
      <c r="N2021" s="12" t="str">
        <f>_xlfn.XLOOKUP(Sales_Transactions!$L2021,Table12[Employee_ID],Table12[Department],"Missing Department")</f>
        <v>Billing</v>
      </c>
      <c r="O2021" s="12">
        <v>1</v>
      </c>
      <c r="P2021" s="13">
        <v>297.32</v>
      </c>
      <c r="Q2021" s="12">
        <v>10</v>
      </c>
      <c r="R2021" s="13">
        <v>29.73</v>
      </c>
      <c r="S2021" s="13">
        <v>307.73</v>
      </c>
      <c r="T2021" s="13">
        <v>225.28</v>
      </c>
      <c r="U2021" s="13">
        <v>82.45</v>
      </c>
      <c r="V2021" s="12" t="s">
        <v>80</v>
      </c>
      <c r="W2021" s="12" t="s">
        <v>24</v>
      </c>
      <c r="X2021" s="12" t="s">
        <v>55</v>
      </c>
      <c r="Y2021" s="12" t="s">
        <v>1789</v>
      </c>
      <c r="Z2021" s="12" t="s">
        <v>27</v>
      </c>
    </row>
    <row r="2022" spans="1:26" x14ac:dyDescent="0.3">
      <c r="A2022" s="14" t="s">
        <v>4326</v>
      </c>
      <c r="B2022" s="15">
        <v>45983</v>
      </c>
      <c r="C2022" s="16" t="s">
        <v>3569</v>
      </c>
      <c r="D2022" s="16" t="str">
        <f>_xlfn.XLOOKUP(Sales_Transactions!$C2022,Customer!$A$2:$A$701,Customer!$B$2:$B$701,"Missing")</f>
        <v>Arun Menon</v>
      </c>
      <c r="E2022" s="38" t="str">
        <f>_xlfn.XLOOKUP(Table14[[#This Row],[Customer_ID]],Table10[Customer_ID],Table10[Membership],"Missing Membership")</f>
        <v>Bronze</v>
      </c>
      <c r="F2022" s="14" t="s">
        <v>237</v>
      </c>
      <c r="G2022" s="16" t="str">
        <f>_xlfn.XLOOKUP(Sales_Transactions!$F2022,Products!$A$2:$A$151,Products!$B$2:$B$151,"missing product")</f>
        <v>Harvest Gold Rusk 1kg</v>
      </c>
      <c r="H2022" s="16" t="str">
        <f>_xlfn.XLOOKUP(Sales_Transactions!$F2022,Table9[Product_ID],Table9[Category],"Missing Catogory")</f>
        <v>Bakery</v>
      </c>
      <c r="I2022" s="16" t="s">
        <v>876</v>
      </c>
      <c r="J2022" s="16" t="str">
        <f>_xlfn.XLOOKUP(Sales_Transactions!$I2022,Store!$A$2:$A$181,Store!$B$2:$B$181,"Missing Store")</f>
        <v>FreshMart Pune Heights</v>
      </c>
      <c r="K2022" s="16" t="str">
        <f>_xlfn.XLOOKUP(Sales_Transactions!$I2022,Store!$A$2:$A$181,Store!$D$2:$D$181,"East")</f>
        <v>West</v>
      </c>
      <c r="L2022" s="16" t="s">
        <v>877</v>
      </c>
      <c r="M2022" s="16" t="s">
        <v>6405</v>
      </c>
      <c r="N2022" s="16" t="str">
        <f>_xlfn.XLOOKUP(Sales_Transactions!$L2022,Table12[Employee_ID],Table12[Department],"Missing Department")</f>
        <v>Cashier</v>
      </c>
      <c r="O2022" s="16">
        <v>4</v>
      </c>
      <c r="P2022" s="17">
        <v>541.35</v>
      </c>
      <c r="Q2022" s="16">
        <v>15</v>
      </c>
      <c r="R2022" s="17">
        <v>324.81</v>
      </c>
      <c r="S2022" s="17">
        <v>2116.6799999999998</v>
      </c>
      <c r="T2022" s="17">
        <v>1345.6</v>
      </c>
      <c r="U2022" s="17">
        <v>771.08</v>
      </c>
      <c r="V2022" s="16" t="s">
        <v>80</v>
      </c>
      <c r="W2022" s="16" t="s">
        <v>24</v>
      </c>
      <c r="X2022" s="16" t="s">
        <v>55</v>
      </c>
      <c r="Y2022" s="16" t="s">
        <v>3688</v>
      </c>
      <c r="Z2022" s="16" t="s">
        <v>27</v>
      </c>
    </row>
    <row r="2023" spans="1:26" x14ac:dyDescent="0.3">
      <c r="A2023" s="10" t="s">
        <v>4337</v>
      </c>
      <c r="B2023" s="11">
        <v>46037</v>
      </c>
      <c r="C2023" s="12" t="s">
        <v>2099</v>
      </c>
      <c r="D2023" s="12" t="str">
        <f>_xlfn.XLOOKUP(Sales_Transactions!$C2023,Customer!$A$2:$A$701,Customer!$B$2:$B$701,"Missing")</f>
        <v>Gopal Velan</v>
      </c>
      <c r="E2023" s="39" t="str">
        <f>_xlfn.XLOOKUP(Table14[[#This Row],[Customer_ID]],Table10[Customer_ID],Table10[Membership],"Missing Membership")</f>
        <v>Gold</v>
      </c>
      <c r="F2023" s="10" t="s">
        <v>764</v>
      </c>
      <c r="G2023" s="12" t="str">
        <f>_xlfn.XLOOKUP(Sales_Transactions!$F2023,Products!$A$2:$A$151,Products!$B$2:$B$151,"missing product")</f>
        <v>Eveready Detergent 1L</v>
      </c>
      <c r="H2023" s="12" t="str">
        <f>_xlfn.XLOOKUP(Sales_Transactions!$F2023,Table9[Product_ID],Table9[Category],"Missing Catogory")</f>
        <v>Household</v>
      </c>
      <c r="I2023" s="12" t="s">
        <v>303</v>
      </c>
      <c r="J2023" s="12" t="str">
        <f>_xlfn.XLOOKUP(Sales_Transactions!$I2023,Store!$A$2:$A$181,Store!$B$2:$B$181,"Missing Store")</f>
        <v>FreshMart Mysuru Market</v>
      </c>
      <c r="K2023" s="12" t="str">
        <f>_xlfn.XLOOKUP(Sales_Transactions!$I2023,Store!$A$2:$A$181,Store!$D$2:$D$181,"East")</f>
        <v>South</v>
      </c>
      <c r="L2023" s="12" t="s">
        <v>1164</v>
      </c>
      <c r="M2023" s="12" t="s">
        <v>4687</v>
      </c>
      <c r="N2023" s="12" t="str">
        <f>_xlfn.XLOOKUP(Sales_Transactions!$L2023,Table12[Employee_ID],Table12[Department],"Missing Department")</f>
        <v>Sales</v>
      </c>
      <c r="O2023" s="12">
        <v>8</v>
      </c>
      <c r="P2023" s="13">
        <v>342.87</v>
      </c>
      <c r="Q2023" s="12">
        <v>15</v>
      </c>
      <c r="R2023" s="13">
        <v>411.44</v>
      </c>
      <c r="S2023" s="13">
        <v>2331.52</v>
      </c>
      <c r="T2023" s="13">
        <v>2110.8000000000002</v>
      </c>
      <c r="U2023" s="13">
        <v>220.72</v>
      </c>
      <c r="V2023" s="12" t="s">
        <v>80</v>
      </c>
      <c r="W2023" s="12" t="s">
        <v>24</v>
      </c>
      <c r="X2023" s="12" t="s">
        <v>55</v>
      </c>
      <c r="Y2023" s="12" t="s">
        <v>2388</v>
      </c>
      <c r="Z2023" s="12" t="s">
        <v>49</v>
      </c>
    </row>
    <row r="2024" spans="1:26" x14ac:dyDescent="0.3">
      <c r="A2024" s="14" t="s">
        <v>4339</v>
      </c>
      <c r="B2024" s="15">
        <v>45922</v>
      </c>
      <c r="C2024" s="16" t="s">
        <v>4340</v>
      </c>
      <c r="D2024" s="16" t="str">
        <f>_xlfn.XLOOKUP(Sales_Transactions!$C2024,Customer!$A$2:$A$701,Customer!$B$2:$B$701,"Missing")</f>
        <v>Radha Naicker</v>
      </c>
      <c r="E2024" s="38" t="str">
        <f>_xlfn.XLOOKUP(Table14[[#This Row],[Customer_ID]],Table10[Customer_ID],Table10[Membership],"Missing Membership")</f>
        <v>Silver</v>
      </c>
      <c r="F2024" s="14" t="s">
        <v>1091</v>
      </c>
      <c r="G2024" s="16" t="str">
        <f>_xlfn.XLOOKUP(Sales_Transactions!$F2024,Products!$A$2:$A$151,Products!$B$2:$B$151,"missing product")</f>
        <v>Local Farm Fresh Vegetables 200g</v>
      </c>
      <c r="H2024" s="16" t="str">
        <f>_xlfn.XLOOKUP(Sales_Transactions!$F2024,Table9[Product_ID],Table9[Category],"Missing Catogory")</f>
        <v>Household</v>
      </c>
      <c r="I2024" s="16" t="s">
        <v>2005</v>
      </c>
      <c r="J2024" s="16" t="str">
        <f>_xlfn.XLOOKUP(Sales_Transactions!$I2024,Store!$A$2:$A$181,Store!$B$2:$B$181,"Missing Store")</f>
        <v>FreshMart Surat Junction</v>
      </c>
      <c r="K2024" s="16" t="str">
        <f>_xlfn.XLOOKUP(Sales_Transactions!$I2024,Store!$A$2:$A$181,Store!$D$2:$D$181,"East")</f>
        <v>West</v>
      </c>
      <c r="L2024" s="16" t="s">
        <v>1169</v>
      </c>
      <c r="M2024" s="16" t="s">
        <v>6141</v>
      </c>
      <c r="N2024" s="16" t="str">
        <f>_xlfn.XLOOKUP(Sales_Transactions!$L2024,Table12[Employee_ID],Table12[Department],"Missing Department")</f>
        <v>Inventory</v>
      </c>
      <c r="O2024" s="16">
        <v>3</v>
      </c>
      <c r="P2024" s="17">
        <v>297.32</v>
      </c>
      <c r="Q2024" s="16">
        <v>0</v>
      </c>
      <c r="R2024" s="17">
        <v>0</v>
      </c>
      <c r="S2024" s="17">
        <v>891.96</v>
      </c>
      <c r="T2024" s="17">
        <v>675.84</v>
      </c>
      <c r="U2024" s="17">
        <v>216.12</v>
      </c>
      <c r="V2024" s="16" t="s">
        <v>80</v>
      </c>
      <c r="W2024" s="16" t="s">
        <v>345</v>
      </c>
      <c r="X2024" s="16" t="s">
        <v>25</v>
      </c>
      <c r="Y2024" s="16" t="s">
        <v>1176</v>
      </c>
      <c r="Z2024" s="16" t="s">
        <v>49</v>
      </c>
    </row>
    <row r="2025" spans="1:26" x14ac:dyDescent="0.3">
      <c r="A2025" s="10" t="s">
        <v>4342</v>
      </c>
      <c r="B2025" s="11">
        <v>46094</v>
      </c>
      <c r="C2025" s="12" t="s">
        <v>443</v>
      </c>
      <c r="D2025" s="12" t="str">
        <f>_xlfn.XLOOKUP(Sales_Transactions!$C2025,Customer!$A$2:$A$701,Customer!$B$2:$B$701,"Missing")</f>
        <v>Bharath Balan</v>
      </c>
      <c r="E2025" s="39" t="str">
        <f>_xlfn.XLOOKUP(Table14[[#This Row],[Customer_ID]],Table10[Customer_ID],Table10[Membership],"Missing Membership")</f>
        <v>Gold</v>
      </c>
      <c r="F2025" s="10" t="s">
        <v>65</v>
      </c>
      <c r="G2025" s="12" t="str">
        <f>_xlfn.XLOOKUP(Sales_Transactions!$F2025,Products!$A$2:$A$151,Products!$B$2:$B$151,"missing product")</f>
        <v>Nescafe Tea Combo</v>
      </c>
      <c r="H2025" s="12" t="str">
        <f>_xlfn.XLOOKUP(Sales_Transactions!$F2025,Table9[Product_ID],Table9[Category],"Missing Catogory")</f>
        <v>Beverages</v>
      </c>
      <c r="I2025" s="12" t="s">
        <v>950</v>
      </c>
      <c r="J2025" s="12" t="str">
        <f>_xlfn.XLOOKUP(Sales_Transactions!$I2025,Store!$A$2:$A$181,Store!$B$2:$B$181,"Missing Store")</f>
        <v>FreshMart Mysuru Square</v>
      </c>
      <c r="K2025" s="12" t="str">
        <f>_xlfn.XLOOKUP(Sales_Transactions!$I2025,Store!$A$2:$A$181,Store!$D$2:$D$181,"East")</f>
        <v>South</v>
      </c>
      <c r="L2025" s="12" t="s">
        <v>1620</v>
      </c>
      <c r="M2025" s="12" t="s">
        <v>5865</v>
      </c>
      <c r="N2025" s="12" t="str">
        <f>_xlfn.XLOOKUP(Sales_Transactions!$L2025,Table12[Employee_ID],Table12[Department],"Missing Department")</f>
        <v>Inventory</v>
      </c>
      <c r="O2025" s="12">
        <v>5</v>
      </c>
      <c r="P2025" s="13">
        <v>176.8</v>
      </c>
      <c r="Q2025" s="12">
        <v>0</v>
      </c>
      <c r="R2025" s="13">
        <v>0</v>
      </c>
      <c r="S2025" s="13">
        <v>884</v>
      </c>
      <c r="T2025" s="13">
        <v>710</v>
      </c>
      <c r="U2025" s="13">
        <v>174</v>
      </c>
      <c r="V2025" s="12" t="s">
        <v>80</v>
      </c>
      <c r="W2025" s="12" t="s">
        <v>24</v>
      </c>
      <c r="X2025" s="12" t="s">
        <v>25</v>
      </c>
      <c r="Y2025" s="12" t="s">
        <v>4343</v>
      </c>
      <c r="Z2025" s="12" t="s">
        <v>49</v>
      </c>
    </row>
    <row r="2026" spans="1:26" x14ac:dyDescent="0.3">
      <c r="A2026" s="14" t="s">
        <v>4344</v>
      </c>
      <c r="B2026" s="15">
        <v>45969</v>
      </c>
      <c r="C2026" s="16" t="s">
        <v>1857</v>
      </c>
      <c r="D2026" s="16" t="str">
        <f>_xlfn.XLOOKUP(Sales_Transactions!$C2026,Customer!$A$2:$A$701,Customer!$B$2:$B$701,"Missing")</f>
        <v>Thenmozhi Balan</v>
      </c>
      <c r="E2026" s="38" t="str">
        <f>_xlfn.XLOOKUP(Table14[[#This Row],[Customer_ID]],Table10[Customer_ID],Table10[Membership],"Missing Membership")</f>
        <v>Silver</v>
      </c>
      <c r="F2026" s="14" t="s">
        <v>1666</v>
      </c>
      <c r="G2026" s="16" t="str">
        <f>_xlfn.XLOOKUP(Sales_Transactions!$F2026,Products!$A$2:$A$151,Products!$B$2:$B$151,"missing product")</f>
        <v>Harpic Dishwash Combo</v>
      </c>
      <c r="H2026" s="16" t="str">
        <f>_xlfn.XLOOKUP(Sales_Transactions!$F2026,Table9[Product_ID],Table9[Category],"Missing Catogory")</f>
        <v>Cleaning</v>
      </c>
      <c r="I2026" s="16" t="s">
        <v>714</v>
      </c>
      <c r="J2026" s="16" t="str">
        <f>_xlfn.XLOOKUP(Sales_Transactions!$I2026,Store!$A$2:$A$181,Store!$B$2:$B$181,"Missing Store")</f>
        <v>FreshMart Jaipur Colony</v>
      </c>
      <c r="K2026" s="16" t="str">
        <f>_xlfn.XLOOKUP(Sales_Transactions!$I2026,Store!$A$2:$A$181,Store!$D$2:$D$181,"East")</f>
        <v>North</v>
      </c>
      <c r="L2026" s="16" t="s">
        <v>1904</v>
      </c>
      <c r="M2026" s="16" t="s">
        <v>6339</v>
      </c>
      <c r="N2026" s="16" t="str">
        <f>_xlfn.XLOOKUP(Sales_Transactions!$L2026,Table12[Employee_ID],Table12[Department],"Missing Department")</f>
        <v>Sales</v>
      </c>
      <c r="O2026" s="16">
        <v>2</v>
      </c>
      <c r="P2026" s="17">
        <v>242.22</v>
      </c>
      <c r="Q2026" s="16">
        <v>0</v>
      </c>
      <c r="R2026" s="17">
        <v>0</v>
      </c>
      <c r="S2026" s="17">
        <v>557.11</v>
      </c>
      <c r="T2026" s="17">
        <v>372.08</v>
      </c>
      <c r="U2026" s="17">
        <v>185.03</v>
      </c>
      <c r="V2026" s="16" t="s">
        <v>80</v>
      </c>
      <c r="W2026" s="16" t="s">
        <v>24</v>
      </c>
      <c r="X2026" s="16" t="s">
        <v>25</v>
      </c>
      <c r="Y2026" s="16" t="s">
        <v>3573</v>
      </c>
      <c r="Z2026" s="16" t="s">
        <v>27</v>
      </c>
    </row>
    <row r="2027" spans="1:26" x14ac:dyDescent="0.3">
      <c r="A2027" s="10" t="s">
        <v>4349</v>
      </c>
      <c r="B2027" s="11">
        <v>46079</v>
      </c>
      <c r="C2027" s="12" t="s">
        <v>626</v>
      </c>
      <c r="D2027" s="12" t="str">
        <f>_xlfn.XLOOKUP(Sales_Transactions!$C2027,Customer!$A$2:$A$701,Customer!$B$2:$B$701,"Missing")</f>
        <v>Bharath Gupta</v>
      </c>
      <c r="E2027" s="39" t="str">
        <f>_xlfn.XLOOKUP(Table14[[#This Row],[Customer_ID]],Table10[Customer_ID],Table10[Membership],"Missing Membership")</f>
        <v>Bronze</v>
      </c>
      <c r="F2027" s="10" t="s">
        <v>1381</v>
      </c>
      <c r="G2027" s="12" t="str">
        <f>_xlfn.XLOOKUP(Sales_Transactions!$F2027,Products!$A$2:$A$151,Products!$B$2:$B$151,"missing product")</f>
        <v>Parle Chocolates 500g</v>
      </c>
      <c r="H2027" s="12" t="str">
        <f>_xlfn.XLOOKUP(Sales_Transactions!$F2027,Table9[Product_ID],Table9[Category],"Missing Catogory")</f>
        <v>Snacks</v>
      </c>
      <c r="I2027" s="12" t="s">
        <v>153</v>
      </c>
      <c r="J2027" s="12" t="str">
        <f>_xlfn.XLOOKUP(Sales_Transactions!$I2027,Store!$A$2:$A$181,Store!$B$2:$B$181,"Missing Store")</f>
        <v>FreshMart Mysuru Circle</v>
      </c>
      <c r="K2027" s="12" t="str">
        <f>_xlfn.XLOOKUP(Sales_Transactions!$I2027,Store!$A$2:$A$181,Store!$D$2:$D$181,"East")</f>
        <v>South</v>
      </c>
      <c r="L2027" s="12" t="s">
        <v>182</v>
      </c>
      <c r="M2027" s="12" t="s">
        <v>6270</v>
      </c>
      <c r="N2027" s="12" t="str">
        <f>_xlfn.XLOOKUP(Sales_Transactions!$L2027,Table12[Employee_ID],Table12[Department],"Missing Department")</f>
        <v>Cashier</v>
      </c>
      <c r="O2027" s="12">
        <v>2</v>
      </c>
      <c r="P2027" s="13">
        <v>317.99</v>
      </c>
      <c r="Q2027" s="12">
        <v>20</v>
      </c>
      <c r="R2027" s="13">
        <v>127.2</v>
      </c>
      <c r="S2027" s="13">
        <v>508.78</v>
      </c>
      <c r="T2027" s="13">
        <v>470.1</v>
      </c>
      <c r="U2027" s="13">
        <v>38.68</v>
      </c>
      <c r="V2027" s="12" t="s">
        <v>80</v>
      </c>
      <c r="W2027" s="12" t="s">
        <v>24</v>
      </c>
      <c r="X2027" s="12" t="s">
        <v>33</v>
      </c>
      <c r="Y2027" s="12" t="s">
        <v>1710</v>
      </c>
      <c r="Z2027" s="12" t="s">
        <v>49</v>
      </c>
    </row>
    <row r="2028" spans="1:26" x14ac:dyDescent="0.3">
      <c r="A2028" s="14" t="s">
        <v>4363</v>
      </c>
      <c r="B2028" s="15">
        <v>45801</v>
      </c>
      <c r="C2028" s="16" t="s">
        <v>1622</v>
      </c>
      <c r="D2028" s="16" t="str">
        <f>_xlfn.XLOOKUP(Sales_Transactions!$C2028,Customer!$A$2:$A$701,Customer!$B$2:$B$701,"Missing")</f>
        <v>Gokul Chettiar</v>
      </c>
      <c r="E2028" s="38" t="str">
        <f>_xlfn.XLOOKUP(Table14[[#This Row],[Customer_ID]],Table10[Customer_ID],Table10[Membership],"Missing Membership")</f>
        <v>Gold</v>
      </c>
      <c r="F2028" s="14" t="s">
        <v>242</v>
      </c>
      <c r="G2028" s="16" t="str">
        <f>_xlfn.XLOOKUP(Sales_Transactions!$F2028,Products!$A$2:$A$151,Products!$B$2:$B$151,"missing product")</f>
        <v>Aachi Powdered Spices 200g</v>
      </c>
      <c r="H2028" s="16" t="str">
        <f>_xlfn.XLOOKUP(Sales_Transactions!$F2028,Table9[Product_ID],Table9[Category],"Missing Catogory")</f>
        <v>Masala</v>
      </c>
      <c r="I2028" s="16" t="s">
        <v>238</v>
      </c>
      <c r="J2028" s="16" t="str">
        <f>_xlfn.XLOOKUP(Sales_Transactions!$I2028,Store!$A$2:$A$181,Store!$B$2:$B$181,"Missing Store")</f>
        <v>FreshMart Kochi Main Road</v>
      </c>
      <c r="K2028" s="16" t="str">
        <f>_xlfn.XLOOKUP(Sales_Transactions!$I2028,Store!$A$2:$A$181,Store!$D$2:$D$181,"East")</f>
        <v>South</v>
      </c>
      <c r="L2028" s="16" t="s">
        <v>661</v>
      </c>
      <c r="M2028" s="16" t="s">
        <v>4808</v>
      </c>
      <c r="N2028" s="16" t="str">
        <f>_xlfn.XLOOKUP(Sales_Transactions!$L2028,Table12[Employee_ID],Table12[Department],"Missing Department")</f>
        <v>Cashier</v>
      </c>
      <c r="O2028" s="16">
        <v>7</v>
      </c>
      <c r="P2028" s="17">
        <v>88.7</v>
      </c>
      <c r="Q2028" s="16">
        <v>0</v>
      </c>
      <c r="R2028" s="17">
        <v>0</v>
      </c>
      <c r="S2028" s="17">
        <v>714.03</v>
      </c>
      <c r="T2028" s="17">
        <v>435.75</v>
      </c>
      <c r="U2028" s="17">
        <v>278.27999999999997</v>
      </c>
      <c r="V2028" s="16" t="s">
        <v>80</v>
      </c>
      <c r="W2028" s="16" t="s">
        <v>24</v>
      </c>
      <c r="X2028" s="16" t="s">
        <v>55</v>
      </c>
      <c r="Y2028" s="16" t="s">
        <v>831</v>
      </c>
      <c r="Z2028" s="16" t="s">
        <v>27</v>
      </c>
    </row>
    <row r="2029" spans="1:26" x14ac:dyDescent="0.3">
      <c r="A2029" s="10" t="s">
        <v>1624</v>
      </c>
      <c r="B2029" s="11">
        <v>45850</v>
      </c>
      <c r="C2029" s="12" t="s">
        <v>1959</v>
      </c>
      <c r="D2029" s="12" t="str">
        <f>_xlfn.XLOOKUP(Sales_Transactions!$C2029,Customer!$A$2:$A$701,Customer!$B$2:$B$701,"Missing")</f>
        <v>Dhanush Chettiar</v>
      </c>
      <c r="E2029" s="39" t="str">
        <f>_xlfn.XLOOKUP(Table14[[#This Row],[Customer_ID]],Table10[Customer_ID],Table10[Membership],"Missing Membership")</f>
        <v>Bronze</v>
      </c>
      <c r="F2029" s="10" t="s">
        <v>399</v>
      </c>
      <c r="G2029" s="12" t="str">
        <f>_xlfn.XLOOKUP(Sales_Transactions!$F2029,Products!$A$2:$A$151,Products!$B$2:$B$151,"missing product")</f>
        <v>Aavin Milk 1L</v>
      </c>
      <c r="H2029" s="12" t="str">
        <f>_xlfn.XLOOKUP(Sales_Transactions!$F2029,Table9[Product_ID],Table9[Category],"Missing Catogory")</f>
        <v>Dairy</v>
      </c>
      <c r="I2029" s="12" t="s">
        <v>2220</v>
      </c>
      <c r="J2029" s="12" t="str">
        <f>_xlfn.XLOOKUP(Sales_Transactions!$I2029,Store!$A$2:$A$181,Store!$B$2:$B$181,"Missing Store")</f>
        <v>FreshMart Chandigarh Hub</v>
      </c>
      <c r="K2029" s="12" t="str">
        <f>_xlfn.XLOOKUP(Sales_Transactions!$I2029,Store!$A$2:$A$181,Store!$D$2:$D$181,"East")</f>
        <v>North</v>
      </c>
      <c r="L2029" s="12" t="s">
        <v>1100</v>
      </c>
      <c r="M2029" s="12" t="s">
        <v>6409</v>
      </c>
      <c r="N2029" s="12" t="str">
        <f>_xlfn.XLOOKUP(Sales_Transactions!$L2029,Table12[Employee_ID],Table12[Department],"Missing Department")</f>
        <v>Inventory</v>
      </c>
      <c r="O2029" s="12">
        <v>4</v>
      </c>
      <c r="P2029" s="13">
        <v>99.93</v>
      </c>
      <c r="Q2029" s="12">
        <v>10</v>
      </c>
      <c r="R2029" s="13">
        <v>39.97</v>
      </c>
      <c r="S2029" s="13">
        <v>413.71</v>
      </c>
      <c r="T2029" s="13">
        <v>344.2</v>
      </c>
      <c r="U2029" s="13">
        <v>69.510000000000005</v>
      </c>
      <c r="V2029" s="12" t="s">
        <v>80</v>
      </c>
      <c r="W2029" s="12" t="s">
        <v>24</v>
      </c>
      <c r="X2029" s="12" t="s">
        <v>25</v>
      </c>
      <c r="Y2029" s="12" t="s">
        <v>2995</v>
      </c>
      <c r="Z2029" s="12" t="s">
        <v>27</v>
      </c>
    </row>
    <row r="2030" spans="1:26" x14ac:dyDescent="0.3">
      <c r="A2030" s="14" t="s">
        <v>4374</v>
      </c>
      <c r="B2030" s="15">
        <v>45979</v>
      </c>
      <c r="C2030" s="16" t="s">
        <v>2437</v>
      </c>
      <c r="D2030" s="16" t="str">
        <f>_xlfn.XLOOKUP(Sales_Transactions!$C2030,Customer!$A$2:$A$701,Customer!$B$2:$B$701,"Missing")</f>
        <v>Dhanya Chandran</v>
      </c>
      <c r="E2030" s="38" t="str">
        <f>_xlfn.XLOOKUP(Table14[[#This Row],[Customer_ID]],Table10[Customer_ID],Table10[Membership],"Missing Membership")</f>
        <v>Silver</v>
      </c>
      <c r="F2030" s="14" t="s">
        <v>113</v>
      </c>
      <c r="G2030" s="16" t="str">
        <f>_xlfn.XLOOKUP(Sales_Transactions!$F2030,Products!$A$2:$A$151,Products!$B$2:$B$151,"missing product")</f>
        <v>Aachi Powdered Spices Pack</v>
      </c>
      <c r="H2030" s="16" t="str">
        <f>_xlfn.XLOOKUP(Sales_Transactions!$F2030,Table9[Product_ID],Table9[Category],"Missing Catogory")</f>
        <v>Masala</v>
      </c>
      <c r="I2030" s="16" t="s">
        <v>400</v>
      </c>
      <c r="J2030" s="16" t="str">
        <f>_xlfn.XLOOKUP(Sales_Transactions!$I2030,Store!$A$2:$A$181,Store!$B$2:$B$181,"Missing Store")</f>
        <v>FreshMart Chennai Junction</v>
      </c>
      <c r="K2030" s="16" t="str">
        <f>_xlfn.XLOOKUP(Sales_Transactions!$I2030,Store!$A$2:$A$181,Store!$D$2:$D$181,"East")</f>
        <v>South</v>
      </c>
      <c r="L2030" s="16" t="s">
        <v>1222</v>
      </c>
      <c r="M2030" s="16" t="s">
        <v>6253</v>
      </c>
      <c r="N2030" s="16" t="str">
        <f>_xlfn.XLOOKUP(Sales_Transactions!$L2030,Table12[Employee_ID],Table12[Department],"Missing Department")</f>
        <v>Cashier</v>
      </c>
      <c r="O2030" s="16">
        <v>4</v>
      </c>
      <c r="P2030" s="17">
        <v>253.11</v>
      </c>
      <c r="Q2030" s="16">
        <v>10</v>
      </c>
      <c r="R2030" s="17">
        <v>101.24</v>
      </c>
      <c r="S2030" s="17">
        <v>911.2</v>
      </c>
      <c r="T2030" s="17">
        <v>762.96</v>
      </c>
      <c r="U2030" s="17">
        <v>148.24</v>
      </c>
      <c r="V2030" s="16" t="s">
        <v>80</v>
      </c>
      <c r="W2030" s="16" t="s">
        <v>24</v>
      </c>
      <c r="X2030" s="16" t="s">
        <v>25</v>
      </c>
      <c r="Y2030" s="16" t="s">
        <v>3500</v>
      </c>
      <c r="Z2030" s="16" t="s">
        <v>49</v>
      </c>
    </row>
    <row r="2031" spans="1:26" x14ac:dyDescent="0.3">
      <c r="A2031" s="10" t="s">
        <v>4375</v>
      </c>
      <c r="B2031" s="11">
        <v>46005</v>
      </c>
      <c r="C2031" s="12" t="s">
        <v>2124</v>
      </c>
      <c r="D2031" s="12" t="str">
        <f>_xlfn.XLOOKUP(Sales_Transactions!$C2031,Customer!$A$2:$A$701,Customer!$B$2:$B$701,"Missing")</f>
        <v>Hari Pillai</v>
      </c>
      <c r="E2031" s="39" t="str">
        <f>_xlfn.XLOOKUP(Table14[[#This Row],[Customer_ID]],Table10[Customer_ID],Table10[Membership],"Missing Membership")</f>
        <v>Gold</v>
      </c>
      <c r="F2031" s="10" t="s">
        <v>881</v>
      </c>
      <c r="G2031" s="12" t="str">
        <f>_xlfn.XLOOKUP(Sales_Transactions!$F2031,Products!$A$2:$A$151,Products!$B$2:$B$151,"missing product")</f>
        <v>Cadbury Namkeen Pack</v>
      </c>
      <c r="H2031" s="12" t="str">
        <f>_xlfn.XLOOKUP(Sales_Transactions!$F2031,Table9[Product_ID],Table9[Category],"Missing Catogory")</f>
        <v>Snacks</v>
      </c>
      <c r="I2031" s="12" t="s">
        <v>1322</v>
      </c>
      <c r="J2031" s="12" t="str">
        <f>_xlfn.XLOOKUP(Sales_Transactions!$I2031,Store!$A$2:$A$181,Store!$B$2:$B$181,"Missing Store")</f>
        <v>FreshMart Madurai Point</v>
      </c>
      <c r="K2031" s="12" t="str">
        <f>_xlfn.XLOOKUP(Sales_Transactions!$I2031,Store!$A$2:$A$181,Store!$D$2:$D$181,"East")</f>
        <v>South</v>
      </c>
      <c r="L2031" s="12" t="s">
        <v>54</v>
      </c>
      <c r="M2031" s="12" t="s">
        <v>6302</v>
      </c>
      <c r="N2031" s="12" t="str">
        <f>_xlfn.XLOOKUP(Sales_Transactions!$L2031,Table12[Employee_ID],Table12[Department],"Missing Department")</f>
        <v>Sales</v>
      </c>
      <c r="O2031" s="12">
        <v>4</v>
      </c>
      <c r="P2031" s="13">
        <v>265.07</v>
      </c>
      <c r="Q2031" s="12">
        <v>0</v>
      </c>
      <c r="R2031" s="13">
        <v>0</v>
      </c>
      <c r="S2031" s="13">
        <v>1219.32</v>
      </c>
      <c r="T2031" s="13">
        <v>778.56</v>
      </c>
      <c r="U2031" s="13">
        <v>440.76</v>
      </c>
      <c r="V2031" s="12" t="s">
        <v>80</v>
      </c>
      <c r="W2031" s="12" t="s">
        <v>24</v>
      </c>
      <c r="X2031" s="12" t="s">
        <v>25</v>
      </c>
      <c r="Y2031" s="12" t="s">
        <v>2249</v>
      </c>
      <c r="Z2031" s="12" t="s">
        <v>27</v>
      </c>
    </row>
    <row r="2032" spans="1:26" x14ac:dyDescent="0.3">
      <c r="A2032" s="14" t="s">
        <v>4379</v>
      </c>
      <c r="B2032" s="15">
        <v>45977</v>
      </c>
      <c r="C2032" s="16" t="s">
        <v>1616</v>
      </c>
      <c r="D2032" s="16" t="str">
        <f>_xlfn.XLOOKUP(Sales_Transactions!$C2032,Customer!$A$2:$A$701,Customer!$B$2:$B$701,"Missing")</f>
        <v>Nithya Prabhu</v>
      </c>
      <c r="E2032" s="38" t="str">
        <f>_xlfn.XLOOKUP(Table14[[#This Row],[Customer_ID]],Table10[Customer_ID],Table10[Membership],"Missing Membership")</f>
        <v>Silver</v>
      </c>
      <c r="F2032" s="14" t="s">
        <v>621</v>
      </c>
      <c r="G2032" s="16" t="str">
        <f>_xlfn.XLOOKUP(Sales_Transactions!$F2032,Products!$A$2:$A$151,Products!$B$2:$B$151,"missing product")</f>
        <v>Local Farm Fresh Fruits Combo v2</v>
      </c>
      <c r="H2032" s="16" t="str">
        <f>_xlfn.XLOOKUP(Sales_Transactions!$F2032,Table9[Product_ID],Table9[Category],"Missing Catogory")</f>
        <v>Fruits</v>
      </c>
      <c r="I2032" s="16" t="s">
        <v>315</v>
      </c>
      <c r="J2032" s="16" t="str">
        <f>_xlfn.XLOOKUP(Sales_Transactions!$I2032,Store!$A$2:$A$181,Store!$B$2:$B$181,"Missing Store")</f>
        <v>FreshMart Kanpur Colony</v>
      </c>
      <c r="K2032" s="16" t="str">
        <f>_xlfn.XLOOKUP(Sales_Transactions!$I2032,Store!$A$2:$A$181,Store!$D$2:$D$181,"East")</f>
        <v>North</v>
      </c>
      <c r="L2032" s="16" t="s">
        <v>316</v>
      </c>
      <c r="M2032" s="16" t="s">
        <v>6164</v>
      </c>
      <c r="N2032" s="16" t="str">
        <f>_xlfn.XLOOKUP(Sales_Transactions!$L2032,Table12[Employee_ID],Table12[Department],"Missing Department")</f>
        <v>Store Manager</v>
      </c>
      <c r="O2032" s="16">
        <v>4</v>
      </c>
      <c r="P2032" s="17">
        <v>327.08</v>
      </c>
      <c r="Q2032" s="16">
        <v>0</v>
      </c>
      <c r="R2032" s="17">
        <v>0</v>
      </c>
      <c r="S2032" s="17">
        <v>1504.57</v>
      </c>
      <c r="T2032" s="17">
        <v>1098.44</v>
      </c>
      <c r="U2032" s="17">
        <v>406.13</v>
      </c>
      <c r="V2032" s="16" t="s">
        <v>80</v>
      </c>
      <c r="W2032" s="16" t="s">
        <v>24</v>
      </c>
      <c r="X2032" s="16" t="s">
        <v>25</v>
      </c>
      <c r="Y2032" s="16" t="s">
        <v>2259</v>
      </c>
      <c r="Z2032" s="16" t="s">
        <v>27</v>
      </c>
    </row>
    <row r="2033" spans="1:26" x14ac:dyDescent="0.3">
      <c r="A2033" s="10" t="s">
        <v>4382</v>
      </c>
      <c r="B2033" s="11">
        <v>45957</v>
      </c>
      <c r="C2033" s="12" t="s">
        <v>2614</v>
      </c>
      <c r="D2033" s="12" t="str">
        <f>_xlfn.XLOOKUP(Sales_Transactions!$C2033,Customer!$A$2:$A$701,Customer!$B$2:$B$701,"Missing")</f>
        <v>Venkat Raj</v>
      </c>
      <c r="E2033" s="39" t="str">
        <f>_xlfn.XLOOKUP(Table14[[#This Row],[Customer_ID]],Table10[Customer_ID],Table10[Membership],"Missing Membership")</f>
        <v>Silver</v>
      </c>
      <c r="F2033" s="10" t="s">
        <v>448</v>
      </c>
      <c r="G2033" s="12" t="str">
        <f>_xlfn.XLOOKUP(Sales_Transactions!$F2033,Products!$A$2:$A$151,Products!$B$2:$B$151,"missing product")</f>
        <v>Surf Excel Tissue Combo v2</v>
      </c>
      <c r="H2033" s="12" t="str">
        <f>_xlfn.XLOOKUP(Sales_Transactions!$F2033,Table9[Product_ID],Table9[Category],"Missing Catogory")</f>
        <v>Household</v>
      </c>
      <c r="I2033" s="12" t="s">
        <v>60</v>
      </c>
      <c r="J2033" s="12" t="str">
        <f>_xlfn.XLOOKUP(Sales_Transactions!$I2033,Store!$A$2:$A$181,Store!$B$2:$B$181,"Missing Store")</f>
        <v>FreshMart Tiruppur Enclave</v>
      </c>
      <c r="K2033" s="12" t="str">
        <f>_xlfn.XLOOKUP(Sales_Transactions!$I2033,Store!$A$2:$A$181,Store!$D$2:$D$181,"East")</f>
        <v>South</v>
      </c>
      <c r="L2033" s="12" t="s">
        <v>239</v>
      </c>
      <c r="M2033" s="12" t="s">
        <v>6235</v>
      </c>
      <c r="N2033" s="12" t="str">
        <f>_xlfn.XLOOKUP(Sales_Transactions!$L2033,Table12[Employee_ID],Table12[Department],"Missing Department")</f>
        <v>Sales</v>
      </c>
      <c r="O2033" s="12">
        <v>1</v>
      </c>
      <c r="P2033" s="13">
        <v>395.66</v>
      </c>
      <c r="Q2033" s="12">
        <v>15</v>
      </c>
      <c r="R2033" s="13">
        <v>59.35</v>
      </c>
      <c r="S2033" s="13">
        <v>336.31</v>
      </c>
      <c r="T2033" s="13">
        <v>320.19</v>
      </c>
      <c r="U2033" s="13">
        <v>16.12</v>
      </c>
      <c r="V2033" s="12" t="s">
        <v>80</v>
      </c>
      <c r="W2033" s="12" t="s">
        <v>24</v>
      </c>
      <c r="X2033" s="12" t="s">
        <v>25</v>
      </c>
      <c r="Y2033" s="12" t="s">
        <v>635</v>
      </c>
      <c r="Z2033" s="12" t="s">
        <v>49</v>
      </c>
    </row>
    <row r="2034" spans="1:26" x14ac:dyDescent="0.3">
      <c r="A2034" s="14" t="s">
        <v>4384</v>
      </c>
      <c r="B2034" s="15">
        <v>45886</v>
      </c>
      <c r="C2034" s="16" t="s">
        <v>2121</v>
      </c>
      <c r="D2034" s="16" t="str">
        <f>_xlfn.XLOOKUP(Sales_Transactions!$C2034,Customer!$A$2:$A$701,Customer!$B$2:$B$701,"Missing")</f>
        <v>Aishwarya Varma</v>
      </c>
      <c r="E2034" s="38" t="str">
        <f>_xlfn.XLOOKUP(Table14[[#This Row],[Customer_ID]],Table10[Customer_ID],Table10[Membership],"Missing Membership")</f>
        <v>Silver</v>
      </c>
      <c r="F2034" s="14" t="s">
        <v>1704</v>
      </c>
      <c r="G2034" s="16" t="str">
        <f>_xlfn.XLOOKUP(Sales_Transactions!$F2034,Products!$A$2:$A$151,Products!$B$2:$B$151,"missing product")</f>
        <v>Idhayam Groundnut Oil 1kg</v>
      </c>
      <c r="H2034" s="16" t="str">
        <f>_xlfn.XLOOKUP(Sales_Transactions!$F2034,Table9[Product_ID],Table9[Category],"Missing Catogory")</f>
        <v>Oil</v>
      </c>
      <c r="I2034" s="16" t="s">
        <v>366</v>
      </c>
      <c r="J2034" s="16" t="str">
        <f>_xlfn.XLOOKUP(Sales_Transactions!$I2034,Store!$A$2:$A$181,Store!$B$2:$B$181,"Missing Store")</f>
        <v>FreshMart Hyderabad Enclave</v>
      </c>
      <c r="K2034" s="16" t="str">
        <f>_xlfn.XLOOKUP(Sales_Transactions!$I2034,Store!$A$2:$A$181,Store!$D$2:$D$181,"East")</f>
        <v>South</v>
      </c>
      <c r="L2034" s="16" t="s">
        <v>367</v>
      </c>
      <c r="M2034" s="16" t="s">
        <v>6213</v>
      </c>
      <c r="N2034" s="16" t="str">
        <f>_xlfn.XLOOKUP(Sales_Transactions!$L2034,Table12[Employee_ID],Table12[Department],"Missing Department")</f>
        <v>Cashier</v>
      </c>
      <c r="O2034" s="16">
        <v>1</v>
      </c>
      <c r="P2034" s="17">
        <v>268.32</v>
      </c>
      <c r="Q2034" s="16">
        <v>5</v>
      </c>
      <c r="R2034" s="17">
        <v>13.42</v>
      </c>
      <c r="S2034" s="17">
        <v>293.13</v>
      </c>
      <c r="T2034" s="17">
        <v>241.44</v>
      </c>
      <c r="U2034" s="17">
        <v>51.69</v>
      </c>
      <c r="V2034" s="16" t="s">
        <v>80</v>
      </c>
      <c r="W2034" s="16" t="s">
        <v>24</v>
      </c>
      <c r="X2034" s="16" t="s">
        <v>25</v>
      </c>
      <c r="Y2034" s="16" t="s">
        <v>710</v>
      </c>
      <c r="Z2034" s="16" t="s">
        <v>27</v>
      </c>
    </row>
    <row r="2035" spans="1:26" x14ac:dyDescent="0.3">
      <c r="A2035" s="10" t="s">
        <v>4385</v>
      </c>
      <c r="B2035" s="11">
        <v>46012</v>
      </c>
      <c r="C2035" s="12" t="s">
        <v>541</v>
      </c>
      <c r="D2035" s="12" t="str">
        <f>_xlfn.XLOOKUP(Sales_Transactions!$C2035,Customer!$A$2:$A$701,Customer!$B$2:$B$701,"Missing")</f>
        <v>Jagan Pandian</v>
      </c>
      <c r="E2035" s="39" t="str">
        <f>_xlfn.XLOOKUP(Table14[[#This Row],[Customer_ID]],Table10[Customer_ID],Table10[Membership],"Missing Membership")</f>
        <v>Gold</v>
      </c>
      <c r="F2035" s="10" t="s">
        <v>124</v>
      </c>
      <c r="G2035" s="12" t="str">
        <f>_xlfn.XLOOKUP(Sales_Transactions!$F2035,Products!$A$2:$A$151,Products!$B$2:$B$151,"missing product")</f>
        <v>Aavin Milk Pack</v>
      </c>
      <c r="H2035" s="12" t="str">
        <f>_xlfn.XLOOKUP(Sales_Transactions!$F2035,Table9[Product_ID],Table9[Category],"Missing Catogory")</f>
        <v>Dairy</v>
      </c>
      <c r="I2035" s="12" t="s">
        <v>142</v>
      </c>
      <c r="J2035" s="12" t="str">
        <f>_xlfn.XLOOKUP(Sales_Transactions!$I2035,Store!$A$2:$A$181,Store!$B$2:$B$181,"Missing Store")</f>
        <v>FreshMart Coimbatore Heights</v>
      </c>
      <c r="K2035" s="12" t="str">
        <f>_xlfn.XLOOKUP(Sales_Transactions!$I2035,Store!$A$2:$A$181,Store!$D$2:$D$181,"East")</f>
        <v>South</v>
      </c>
      <c r="L2035" s="12" t="s">
        <v>143</v>
      </c>
      <c r="M2035" s="12" t="s">
        <v>6243</v>
      </c>
      <c r="N2035" s="12" t="str">
        <f>_xlfn.XLOOKUP(Sales_Transactions!$L2035,Table12[Employee_ID],Table12[Department],"Missing Department")</f>
        <v>Sales</v>
      </c>
      <c r="O2035" s="12">
        <v>8</v>
      </c>
      <c r="P2035" s="13">
        <v>453.14</v>
      </c>
      <c r="Q2035" s="12">
        <v>0</v>
      </c>
      <c r="R2035" s="13">
        <v>0</v>
      </c>
      <c r="S2035" s="13">
        <v>4168.8900000000003</v>
      </c>
      <c r="T2035" s="13">
        <v>2554.96</v>
      </c>
      <c r="U2035" s="13">
        <v>1613.93</v>
      </c>
      <c r="V2035" s="12" t="s">
        <v>80</v>
      </c>
      <c r="W2035" s="12" t="s">
        <v>24</v>
      </c>
      <c r="X2035" s="12" t="s">
        <v>25</v>
      </c>
      <c r="Y2035" s="12" t="s">
        <v>3566</v>
      </c>
      <c r="Z2035" s="12" t="s">
        <v>27</v>
      </c>
    </row>
    <row r="2036" spans="1:26" x14ac:dyDescent="0.3">
      <c r="A2036" s="14" t="s">
        <v>4386</v>
      </c>
      <c r="B2036" s="15">
        <v>45941</v>
      </c>
      <c r="C2036" s="16" t="s">
        <v>1227</v>
      </c>
      <c r="D2036" s="16" t="str">
        <f>_xlfn.XLOOKUP(Sales_Transactions!$C2036,Customer!$A$2:$A$701,Customer!$B$2:$B$701,"Missing")</f>
        <v>Tara Chettiar</v>
      </c>
      <c r="E2036" s="38" t="str">
        <f>_xlfn.XLOOKUP(Table14[[#This Row],[Customer_ID]],Table10[Customer_ID],Table10[Membership],"Missing Membership")</f>
        <v>Gold</v>
      </c>
      <c r="F2036" s="14" t="s">
        <v>176</v>
      </c>
      <c r="G2036" s="16" t="str">
        <f>_xlfn.XLOOKUP(Sales_Transactions!$F2036,Products!$A$2:$A$151,Products!$B$2:$B$151,"missing product")</f>
        <v>Organic Fresh Fresh Vegetables Pack</v>
      </c>
      <c r="H2036" s="16" t="str">
        <f>_xlfn.XLOOKUP(Sales_Transactions!$F2036,Table9[Product_ID],Table9[Category],"Missing Catogory")</f>
        <v>Vegetables</v>
      </c>
      <c r="I2036" s="16" t="s">
        <v>1346</v>
      </c>
      <c r="J2036" s="16" t="str">
        <f>_xlfn.XLOOKUP(Sales_Transactions!$I2036,Store!$A$2:$A$181,Store!$B$2:$B$181,"Missing Store")</f>
        <v>FreshMart Chennai Central</v>
      </c>
      <c r="K2036" s="16" t="str">
        <f>_xlfn.XLOOKUP(Sales_Transactions!$I2036,Store!$A$2:$A$181,Store!$D$2:$D$181,"East")</f>
        <v>South</v>
      </c>
      <c r="L2036" s="16" t="s">
        <v>1312</v>
      </c>
      <c r="M2036" s="16" t="s">
        <v>6249</v>
      </c>
      <c r="N2036" s="16" t="str">
        <f>_xlfn.XLOOKUP(Sales_Transactions!$L2036,Table12[Employee_ID],Table12[Department],"Missing Department")</f>
        <v>Operations</v>
      </c>
      <c r="O2036" s="16">
        <v>3</v>
      </c>
      <c r="P2036" s="17">
        <v>365.91</v>
      </c>
      <c r="Q2036" s="16">
        <v>15</v>
      </c>
      <c r="R2036" s="17">
        <v>164.66</v>
      </c>
      <c r="S2036" s="17">
        <v>1073.03</v>
      </c>
      <c r="T2036" s="17">
        <v>910.23</v>
      </c>
      <c r="U2036" s="17">
        <v>162.80000000000001</v>
      </c>
      <c r="V2036" s="16" t="s">
        <v>80</v>
      </c>
      <c r="W2036" s="16" t="s">
        <v>24</v>
      </c>
      <c r="X2036" s="16" t="s">
        <v>55</v>
      </c>
      <c r="Y2036" s="16" t="s">
        <v>1276</v>
      </c>
      <c r="Z2036" s="16" t="s">
        <v>27</v>
      </c>
    </row>
    <row r="2037" spans="1:26" x14ac:dyDescent="0.3">
      <c r="A2037" s="10" t="s">
        <v>4393</v>
      </c>
      <c r="B2037" s="11">
        <v>46031</v>
      </c>
      <c r="C2037" s="12" t="s">
        <v>684</v>
      </c>
      <c r="D2037" s="12" t="str">
        <f>_xlfn.XLOOKUP(Sales_Transactions!$C2037,Customer!$A$2:$A$701,Customer!$B$2:$B$701,"Missing")</f>
        <v>Padma Varma</v>
      </c>
      <c r="E2037" s="39" t="str">
        <f>_xlfn.XLOOKUP(Table14[[#This Row],[Customer_ID]],Table10[Customer_ID],Table10[Membership],"Missing Membership")</f>
        <v>Bronze</v>
      </c>
      <c r="F2037" s="10" t="s">
        <v>253</v>
      </c>
      <c r="G2037" s="12" t="str">
        <f>_xlfn.XLOOKUP(Sales_Transactions!$F2037,Products!$A$2:$A$151,Products!$B$2:$B$151,"missing product")</f>
        <v>Gold Winner Coconut Oil 2kg v2</v>
      </c>
      <c r="H2037" s="12" t="str">
        <f>_xlfn.XLOOKUP(Sales_Transactions!$F2037,Table9[Product_ID],Table9[Category],"Missing Catogory")</f>
        <v>Oil</v>
      </c>
      <c r="I2037" s="12" t="s">
        <v>321</v>
      </c>
      <c r="J2037" s="12" t="str">
        <f>_xlfn.XLOOKUP(Sales_Transactions!$I2037,Store!$A$2:$A$181,Store!$B$2:$B$181,"Missing Store")</f>
        <v>FreshMart Coimbatore Main Road</v>
      </c>
      <c r="K2037" s="12" t="str">
        <f>_xlfn.XLOOKUP(Sales_Transactions!$I2037,Store!$A$2:$A$181,Store!$D$2:$D$181,"East")</f>
        <v>South</v>
      </c>
      <c r="L2037" s="12" t="s">
        <v>1507</v>
      </c>
      <c r="M2037" s="12" t="s">
        <v>6376</v>
      </c>
      <c r="N2037" s="12" t="str">
        <f>_xlfn.XLOOKUP(Sales_Transactions!$L2037,Table12[Employee_ID],Table12[Department],"Missing Department")</f>
        <v>Billing</v>
      </c>
      <c r="O2037" s="12">
        <v>4</v>
      </c>
      <c r="P2037" s="13">
        <v>232.55</v>
      </c>
      <c r="Q2037" s="12">
        <v>0</v>
      </c>
      <c r="R2037" s="13">
        <v>0</v>
      </c>
      <c r="S2037" s="13">
        <v>930.2</v>
      </c>
      <c r="T2037" s="13">
        <v>781.76</v>
      </c>
      <c r="U2037" s="13">
        <v>148.44</v>
      </c>
      <c r="V2037" s="12" t="s">
        <v>80</v>
      </c>
      <c r="W2037" s="12" t="s">
        <v>24</v>
      </c>
      <c r="X2037" s="12" t="s">
        <v>25</v>
      </c>
      <c r="Y2037" s="12" t="s">
        <v>2927</v>
      </c>
      <c r="Z2037" s="12" t="s">
        <v>49</v>
      </c>
    </row>
    <row r="2038" spans="1:26" x14ac:dyDescent="0.3">
      <c r="A2038" s="14" t="s">
        <v>4394</v>
      </c>
      <c r="B2038" s="15">
        <v>45900</v>
      </c>
      <c r="C2038" s="16" t="s">
        <v>1434</v>
      </c>
      <c r="D2038" s="16" t="str">
        <f>_xlfn.XLOOKUP(Sales_Transactions!$C2038,Customer!$A$2:$A$701,Customer!$B$2:$B$701,"Missing")</f>
        <v>Ashok Nathan</v>
      </c>
      <c r="E2038" s="38" t="str">
        <f>_xlfn.XLOOKUP(Table14[[#This Row],[Customer_ID]],Table10[Customer_ID],Table10[Membership],"Missing Membership")</f>
        <v>Bronze</v>
      </c>
      <c r="F2038" s="14" t="s">
        <v>119</v>
      </c>
      <c r="G2038" s="16" t="str">
        <f>_xlfn.XLOOKUP(Sales_Transactions!$F2038,Products!$A$2:$A$151,Products!$B$2:$B$151,"missing product")</f>
        <v>Coca-Cola Coffee Combo</v>
      </c>
      <c r="H2038" s="16" t="str">
        <f>_xlfn.XLOOKUP(Sales_Transactions!$F2038,Table9[Product_ID],Table9[Category],"Missing Catogory")</f>
        <v>Beverages</v>
      </c>
      <c r="I2038" s="16" t="s">
        <v>171</v>
      </c>
      <c r="J2038" s="16" t="str">
        <f>_xlfn.XLOOKUP(Sales_Transactions!$I2038,Store!$A$2:$A$181,Store!$B$2:$B$181,"Missing Store")</f>
        <v>FreshMart Madurai Crossing</v>
      </c>
      <c r="K2038" s="16" t="str">
        <f>_xlfn.XLOOKUP(Sales_Transactions!$I2038,Store!$A$2:$A$181,Store!$D$2:$D$181,"East")</f>
        <v>South</v>
      </c>
      <c r="L2038" s="16" t="s">
        <v>103</v>
      </c>
      <c r="M2038" s="16" t="s">
        <v>6336</v>
      </c>
      <c r="N2038" s="16" t="str">
        <f>_xlfn.XLOOKUP(Sales_Transactions!$L2038,Table12[Employee_ID],Table12[Department],"Missing Department")</f>
        <v>Sales</v>
      </c>
      <c r="O2038" s="16">
        <v>2</v>
      </c>
      <c r="P2038" s="17">
        <v>141.11000000000001</v>
      </c>
      <c r="Q2038" s="16">
        <v>15</v>
      </c>
      <c r="R2038" s="17">
        <v>42.33</v>
      </c>
      <c r="S2038" s="17">
        <v>275.87</v>
      </c>
      <c r="T2038" s="17">
        <v>231.82</v>
      </c>
      <c r="U2038" s="17">
        <v>44.05</v>
      </c>
      <c r="V2038" s="16" t="s">
        <v>80</v>
      </c>
      <c r="W2038" s="16" t="s">
        <v>24</v>
      </c>
      <c r="X2038" s="16" t="s">
        <v>25</v>
      </c>
      <c r="Y2038" s="16" t="s">
        <v>1902</v>
      </c>
      <c r="Z2038" s="16" t="s">
        <v>27</v>
      </c>
    </row>
    <row r="2039" spans="1:26" x14ac:dyDescent="0.3">
      <c r="A2039" s="10" t="s">
        <v>4396</v>
      </c>
      <c r="B2039" s="11">
        <v>45976</v>
      </c>
      <c r="C2039" s="12" t="s">
        <v>1062</v>
      </c>
      <c r="D2039" s="12" t="str">
        <f>_xlfn.XLOOKUP(Sales_Transactions!$C2039,Customer!$A$2:$A$701,Customer!$B$2:$B$701,"Missing")</f>
        <v>Thenmozhi Pandian</v>
      </c>
      <c r="E2039" s="39" t="str">
        <f>_xlfn.XLOOKUP(Table14[[#This Row],[Customer_ID]],Table10[Customer_ID],Table10[Membership],"Missing Membership")</f>
        <v>Gold</v>
      </c>
      <c r="F2039" s="10" t="s">
        <v>371</v>
      </c>
      <c r="G2039" s="12" t="str">
        <f>_xlfn.XLOOKUP(Sales_Transactions!$F2039,Products!$A$2:$A$151,Products!$B$2:$B$151,"missing product")</f>
        <v>Tata Tea Soft Drinks 500g</v>
      </c>
      <c r="H2039" s="12" t="str">
        <f>_xlfn.XLOOKUP(Sales_Transactions!$F2039,Table9[Product_ID],Table9[Category],"Missing Catogory")</f>
        <v>Beverages</v>
      </c>
      <c r="I2039" s="12" t="s">
        <v>355</v>
      </c>
      <c r="J2039" s="12" t="str">
        <f>_xlfn.XLOOKUP(Sales_Transactions!$I2039,Store!$A$2:$A$181,Store!$B$2:$B$181,"Missing Store")</f>
        <v>FreshMart Salem Hub</v>
      </c>
      <c r="K2039" s="12" t="str">
        <f>_xlfn.XLOOKUP(Sales_Transactions!$I2039,Store!$A$2:$A$181,Store!$D$2:$D$181,"East")</f>
        <v>South</v>
      </c>
      <c r="L2039" s="12" t="s">
        <v>356</v>
      </c>
      <c r="M2039" s="12" t="s">
        <v>6210</v>
      </c>
      <c r="N2039" s="12" t="str">
        <f>_xlfn.XLOOKUP(Sales_Transactions!$L2039,Table12[Employee_ID],Table12[Department],"Missing Department")</f>
        <v>Cashier</v>
      </c>
      <c r="O2039" s="12">
        <v>6</v>
      </c>
      <c r="P2039" s="13">
        <v>427.65</v>
      </c>
      <c r="Q2039" s="12">
        <v>5</v>
      </c>
      <c r="R2039" s="13">
        <v>128.29</v>
      </c>
      <c r="S2039" s="13">
        <v>2803.25</v>
      </c>
      <c r="T2039" s="13">
        <v>1859.88</v>
      </c>
      <c r="U2039" s="13">
        <v>943.37</v>
      </c>
      <c r="V2039" s="12" t="s">
        <v>80</v>
      </c>
      <c r="W2039" s="12" t="s">
        <v>24</v>
      </c>
      <c r="X2039" s="12" t="s">
        <v>55</v>
      </c>
      <c r="Y2039" s="12" t="s">
        <v>346</v>
      </c>
      <c r="Z2039" s="12" t="s">
        <v>27</v>
      </c>
    </row>
    <row r="2040" spans="1:26" x14ac:dyDescent="0.3">
      <c r="A2040" s="14" t="s">
        <v>4401</v>
      </c>
      <c r="B2040" s="15">
        <v>46019</v>
      </c>
      <c r="C2040" s="16" t="s">
        <v>1178</v>
      </c>
      <c r="D2040" s="16" t="str">
        <f>_xlfn.XLOOKUP(Sales_Transactions!$C2040,Customer!$A$2:$A$701,Customer!$B$2:$B$701,"Missing")</f>
        <v>Udhay Subramaniam</v>
      </c>
      <c r="E2040" s="38" t="str">
        <f>_xlfn.XLOOKUP(Table14[[#This Row],[Customer_ID]],Table10[Customer_ID],Table10[Membership],"Missing Membership")</f>
        <v>Gold</v>
      </c>
      <c r="F2040" s="14" t="s">
        <v>4612</v>
      </c>
      <c r="G2040" s="16" t="str">
        <f>_xlfn.XLOOKUP(Sales_Transactions!$F2040,Products!$A$2:$A$151,Products!$B$2:$B$151,"missing product")</f>
        <v>missing product</v>
      </c>
      <c r="H2040" s="16" t="str">
        <f>_xlfn.XLOOKUP(Sales_Transactions!$F2040,Table9[Product_ID],Table9[Category],"Missing Catogory")</f>
        <v>Missing Catogory</v>
      </c>
      <c r="I2040" s="16" t="s">
        <v>622</v>
      </c>
      <c r="J2040" s="16" t="str">
        <f>_xlfn.XLOOKUP(Sales_Transactions!$I2040,Store!$A$2:$A$181,Store!$B$2:$B$181,"Missing Store")</f>
        <v>FreshMart Mysuru Arcade</v>
      </c>
      <c r="K2040" s="16" t="str">
        <f>_xlfn.XLOOKUP(Sales_Transactions!$I2040,Store!$A$2:$A$181,Store!$D$2:$D$181,"East")</f>
        <v>South</v>
      </c>
      <c r="L2040" s="16" t="s">
        <v>623</v>
      </c>
      <c r="M2040" s="16" t="s">
        <v>6251</v>
      </c>
      <c r="N2040" s="16" t="str">
        <f>_xlfn.XLOOKUP(Sales_Transactions!$L2040,Table12[Employee_ID],Table12[Department],"Missing Department")</f>
        <v>Store Manager</v>
      </c>
      <c r="O2040" s="16">
        <v>6</v>
      </c>
      <c r="P2040" s="17">
        <v>445.71</v>
      </c>
      <c r="Q2040" s="16">
        <v>0</v>
      </c>
      <c r="R2040" s="17">
        <v>0</v>
      </c>
      <c r="S2040" s="17">
        <v>3075.4</v>
      </c>
      <c r="T2040" s="17">
        <v>1853.64</v>
      </c>
      <c r="U2040" s="17">
        <v>1221.76</v>
      </c>
      <c r="V2040" s="16" t="s">
        <v>80</v>
      </c>
      <c r="W2040" s="16" t="s">
        <v>24</v>
      </c>
      <c r="X2040" s="16" t="s">
        <v>25</v>
      </c>
      <c r="Y2040" s="16" t="s">
        <v>3242</v>
      </c>
      <c r="Z2040" s="16" t="s">
        <v>27</v>
      </c>
    </row>
    <row r="2041" spans="1:26" x14ac:dyDescent="0.3">
      <c r="A2041" s="10" t="s">
        <v>4403</v>
      </c>
      <c r="B2041" s="11">
        <v>45957</v>
      </c>
      <c r="C2041" s="12" t="s">
        <v>2502</v>
      </c>
      <c r="D2041" s="12" t="str">
        <f>_xlfn.XLOOKUP(Sales_Transactions!$C2041,Customer!$A$2:$A$701,Customer!$B$2:$B$701,"Missing")</f>
        <v>Suresh Chandran</v>
      </c>
      <c r="E2041" s="39" t="str">
        <f>_xlfn.XLOOKUP(Table14[[#This Row],[Customer_ID]],Table10[Customer_ID],Table10[Membership],"Missing Membership")</f>
        <v>Gold</v>
      </c>
      <c r="F2041" s="10" t="s">
        <v>302</v>
      </c>
      <c r="G2041" s="12" t="str">
        <f>_xlfn.XLOOKUP(Sales_Transactions!$F2041,Products!$A$2:$A$151,Products!$B$2:$B$151,"missing product")</f>
        <v>Harvest Gold Cookies 500g</v>
      </c>
      <c r="H2041" s="12" t="str">
        <f>_xlfn.XLOOKUP(Sales_Transactions!$F2041,Table9[Product_ID],Table9[Category],"Missing Catogory")</f>
        <v>Bakery</v>
      </c>
      <c r="I2041" s="12" t="s">
        <v>622</v>
      </c>
      <c r="J2041" s="12" t="str">
        <f>_xlfn.XLOOKUP(Sales_Transactions!$I2041,Store!$A$2:$A$181,Store!$B$2:$B$181,"Missing Store")</f>
        <v>FreshMart Mysuru Arcade</v>
      </c>
      <c r="K2041" s="12" t="str">
        <f>_xlfn.XLOOKUP(Sales_Transactions!$I2041,Store!$A$2:$A$181,Store!$D$2:$D$181,"East")</f>
        <v>South</v>
      </c>
      <c r="L2041" s="12" t="s">
        <v>741</v>
      </c>
      <c r="M2041" s="12" t="s">
        <v>5462</v>
      </c>
      <c r="N2041" s="12" t="str">
        <f>_xlfn.XLOOKUP(Sales_Transactions!$L2041,Table12[Employee_ID],Table12[Department],"Missing Department")</f>
        <v>Cashier</v>
      </c>
      <c r="O2041" s="12">
        <v>4</v>
      </c>
      <c r="P2041" s="13">
        <v>373.91</v>
      </c>
      <c r="Q2041" s="12">
        <v>5</v>
      </c>
      <c r="R2041" s="13">
        <v>74.78</v>
      </c>
      <c r="S2041" s="13">
        <v>1420.86</v>
      </c>
      <c r="T2041" s="13">
        <v>865.28</v>
      </c>
      <c r="U2041" s="13">
        <v>555.58000000000004</v>
      </c>
      <c r="V2041" s="12" t="s">
        <v>80</v>
      </c>
      <c r="W2041" s="12" t="s">
        <v>345</v>
      </c>
      <c r="X2041" s="12" t="s">
        <v>25</v>
      </c>
      <c r="Y2041" s="12" t="s">
        <v>1107</v>
      </c>
      <c r="Z2041" s="12" t="s">
        <v>49</v>
      </c>
    </row>
    <row r="2042" spans="1:26" x14ac:dyDescent="0.3">
      <c r="A2042" s="14" t="s">
        <v>4404</v>
      </c>
      <c r="B2042" s="15">
        <v>45766</v>
      </c>
      <c r="C2042" s="16" t="s">
        <v>2804</v>
      </c>
      <c r="D2042" s="16" t="str">
        <f>_xlfn.XLOOKUP(Sales_Transactions!$C2042,Customer!$A$2:$A$701,Customer!$B$2:$B$701,"Missing")</f>
        <v>Madhavan Iyer</v>
      </c>
      <c r="E2042" s="38" t="str">
        <f>_xlfn.XLOOKUP(Table14[[#This Row],[Customer_ID]],Table10[Customer_ID],Table10[Membership],"Missing Membership")</f>
        <v>Silver</v>
      </c>
      <c r="F2042" s="14" t="s">
        <v>801</v>
      </c>
      <c r="G2042" s="16" t="str">
        <f>_xlfn.XLOOKUP(Sales_Transactions!$F2042,Products!$A$2:$A$151,Products!$B$2:$B$151,"missing product")</f>
        <v>Organic Fresh Fresh Vegetables 2kg</v>
      </c>
      <c r="H2042" s="16" t="str">
        <f>_xlfn.XLOOKUP(Sales_Transactions!$F2042,Table9[Product_ID],Table9[Category],"Missing Catogory")</f>
        <v>Vegetables</v>
      </c>
      <c r="I2042" s="16" t="s">
        <v>355</v>
      </c>
      <c r="J2042" s="16" t="str">
        <f>_xlfn.XLOOKUP(Sales_Transactions!$I2042,Store!$A$2:$A$181,Store!$B$2:$B$181,"Missing Store")</f>
        <v>FreshMart Salem Hub</v>
      </c>
      <c r="K2042" s="16" t="str">
        <f>_xlfn.XLOOKUP(Sales_Transactions!$I2042,Store!$A$2:$A$181,Store!$D$2:$D$181,"East")</f>
        <v>South</v>
      </c>
      <c r="L2042" s="16" t="s">
        <v>356</v>
      </c>
      <c r="M2042" s="16" t="s">
        <v>6210</v>
      </c>
      <c r="N2042" s="16" t="str">
        <f>_xlfn.XLOOKUP(Sales_Transactions!$L2042,Table12[Employee_ID],Table12[Department],"Missing Department")</f>
        <v>Cashier</v>
      </c>
      <c r="O2042" s="16">
        <v>3</v>
      </c>
      <c r="P2042" s="17">
        <v>298.68</v>
      </c>
      <c r="Q2042" s="16">
        <v>0</v>
      </c>
      <c r="R2042" s="17">
        <v>0</v>
      </c>
      <c r="S2042" s="17">
        <v>1030.45</v>
      </c>
      <c r="T2042" s="17">
        <v>752.07</v>
      </c>
      <c r="U2042" s="17">
        <v>278.38</v>
      </c>
      <c r="V2042" s="16" t="s">
        <v>80</v>
      </c>
      <c r="W2042" s="16" t="s">
        <v>24</v>
      </c>
      <c r="X2042" s="16" t="s">
        <v>25</v>
      </c>
      <c r="Y2042" s="16" t="s">
        <v>1807</v>
      </c>
      <c r="Z2042" s="16" t="s">
        <v>27</v>
      </c>
    </row>
    <row r="2043" spans="1:26" x14ac:dyDescent="0.3">
      <c r="A2043" s="10" t="s">
        <v>4415</v>
      </c>
      <c r="B2043" s="11">
        <v>45919</v>
      </c>
      <c r="C2043" s="12" t="s">
        <v>1747</v>
      </c>
      <c r="D2043" s="12" t="str">
        <f>_xlfn.XLOOKUP(Sales_Transactions!$C2043,Customer!$A$2:$A$701,Customer!$B$2:$B$701,"Missing")</f>
        <v>Nagarajan Raj</v>
      </c>
      <c r="E2043" s="39" t="str">
        <f>_xlfn.XLOOKUP(Table14[[#This Row],[Customer_ID]],Table10[Customer_ID],Table10[Membership],"Missing Membership")</f>
        <v>Gold</v>
      </c>
      <c r="F2043" s="10" t="s">
        <v>1155</v>
      </c>
      <c r="G2043" s="12" t="str">
        <f>_xlfn.XLOOKUP(Sales_Transactions!$F2043,Products!$A$2:$A$151,Products!$B$2:$B$151,"missing product")</f>
        <v>Lays Chocolates 1kg</v>
      </c>
      <c r="H2043" s="12" t="str">
        <f>_xlfn.XLOOKUP(Sales_Transactions!$F2043,Table9[Product_ID],Table9[Category],"Missing Catogory")</f>
        <v>Snacks</v>
      </c>
      <c r="I2043" s="12" t="s">
        <v>794</v>
      </c>
      <c r="J2043" s="12" t="str">
        <f>_xlfn.XLOOKUP(Sales_Transactions!$I2043,Store!$A$2:$A$181,Store!$B$2:$B$181,"Missing Store")</f>
        <v>FreshMart Bengaluru Market</v>
      </c>
      <c r="K2043" s="12" t="str">
        <f>_xlfn.XLOOKUP(Sales_Transactions!$I2043,Store!$A$2:$A$181,Store!$D$2:$D$181,"East")</f>
        <v>South</v>
      </c>
      <c r="L2043" s="12" t="s">
        <v>239</v>
      </c>
      <c r="M2043" s="12" t="s">
        <v>6235</v>
      </c>
      <c r="N2043" s="12" t="str">
        <f>_xlfn.XLOOKUP(Sales_Transactions!$L2043,Table12[Employee_ID],Table12[Department],"Missing Department")</f>
        <v>Sales</v>
      </c>
      <c r="O2043" s="12">
        <v>6</v>
      </c>
      <c r="P2043" s="13">
        <v>159.91</v>
      </c>
      <c r="Q2043" s="12">
        <v>10</v>
      </c>
      <c r="R2043" s="13">
        <v>95.95</v>
      </c>
      <c r="S2043" s="13">
        <v>863.51</v>
      </c>
      <c r="T2043" s="13">
        <v>655.26</v>
      </c>
      <c r="U2043" s="13">
        <v>208.25</v>
      </c>
      <c r="V2043" s="12" t="s">
        <v>80</v>
      </c>
      <c r="W2043" s="12" t="s">
        <v>24</v>
      </c>
      <c r="X2043" s="12" t="s">
        <v>25</v>
      </c>
      <c r="Y2043" s="12" t="s">
        <v>1776</v>
      </c>
      <c r="Z2043" s="12" t="s">
        <v>49</v>
      </c>
    </row>
    <row r="2044" spans="1:26" x14ac:dyDescent="0.3">
      <c r="A2044" s="14" t="s">
        <v>4418</v>
      </c>
      <c r="B2044" s="15">
        <v>45976</v>
      </c>
      <c r="C2044" s="16" t="s">
        <v>2321</v>
      </c>
      <c r="D2044" s="16" t="str">
        <f>_xlfn.XLOOKUP(Sales_Transactions!$C2044,Customer!$A$2:$A$701,Customer!$B$2:$B$701,"Missing")</f>
        <v>Vijay Velan</v>
      </c>
      <c r="E2044" s="38" t="str">
        <f>_xlfn.XLOOKUP(Table14[[#This Row],[Customer_ID]],Table10[Customer_ID],Table10[Membership],"Missing Membership")</f>
        <v>Silver</v>
      </c>
      <c r="F2044" s="14" t="s">
        <v>1676</v>
      </c>
      <c r="G2044" s="16" t="str">
        <f>_xlfn.XLOOKUP(Sales_Transactions!$F2044,Products!$A$2:$A$151,Products!$B$2:$B$151,"missing product")</f>
        <v>Amul Butter 1L</v>
      </c>
      <c r="H2044" s="16" t="str">
        <f>_xlfn.XLOOKUP(Sales_Transactions!$F2044,Table9[Product_ID],Table9[Category],"Missing Catogory")</f>
        <v>Dairy</v>
      </c>
      <c r="I2044" s="16" t="s">
        <v>863</v>
      </c>
      <c r="J2044" s="16" t="str">
        <f>_xlfn.XLOOKUP(Sales_Transactions!$I2044,Store!$A$2:$A$181,Store!$B$2:$B$181,"Missing Store")</f>
        <v>FreshMart Kochi Extension</v>
      </c>
      <c r="K2044" s="16" t="str">
        <f>_xlfn.XLOOKUP(Sales_Transactions!$I2044,Store!$A$2:$A$181,Store!$D$2:$D$181,"East")</f>
        <v>South</v>
      </c>
      <c r="L2044" s="16" t="s">
        <v>2874</v>
      </c>
      <c r="M2044" s="16" t="s">
        <v>6038</v>
      </c>
      <c r="N2044" s="16" t="str">
        <f>_xlfn.XLOOKUP(Sales_Transactions!$L2044,Table12[Employee_ID],Table12[Department],"Missing Department")</f>
        <v>Sales</v>
      </c>
      <c r="O2044" s="16">
        <v>4</v>
      </c>
      <c r="P2044" s="17">
        <v>342.27</v>
      </c>
      <c r="Q2044" s="16">
        <v>5</v>
      </c>
      <c r="R2044" s="17">
        <v>68.45</v>
      </c>
      <c r="S2044" s="17">
        <v>1495.72</v>
      </c>
      <c r="T2044" s="17">
        <v>1064.4000000000001</v>
      </c>
      <c r="U2044" s="17">
        <v>431.32</v>
      </c>
      <c r="V2044" s="16" t="s">
        <v>80</v>
      </c>
      <c r="W2044" s="16" t="s">
        <v>24</v>
      </c>
      <c r="X2044" s="16" t="s">
        <v>25</v>
      </c>
      <c r="Y2044" s="16" t="s">
        <v>2475</v>
      </c>
      <c r="Z2044" s="16" t="s">
        <v>27</v>
      </c>
    </row>
    <row r="2045" spans="1:26" x14ac:dyDescent="0.3">
      <c r="A2045" s="10" t="s">
        <v>4419</v>
      </c>
      <c r="B2045" s="11">
        <v>45902</v>
      </c>
      <c r="C2045" s="12" t="s">
        <v>2281</v>
      </c>
      <c r="D2045" s="12" t="str">
        <f>_xlfn.XLOOKUP(Sales_Transactions!$C2045,Customer!$A$2:$A$701,Customer!$B$2:$B$701,"Missing")</f>
        <v>Meena Prabhu</v>
      </c>
      <c r="E2045" s="39" t="str">
        <f>_xlfn.XLOOKUP(Table14[[#This Row],[Customer_ID]],Table10[Customer_ID],Table10[Membership],"Missing Membership")</f>
        <v>Bronze</v>
      </c>
      <c r="F2045" s="10" t="s">
        <v>231</v>
      </c>
      <c r="G2045" s="12" t="str">
        <f>_xlfn.XLOOKUP(Sales_Transactions!$F2045,Products!$A$2:$A$151,Products!$B$2:$B$151,"missing product")</f>
        <v>Cadbury Chips 1kg</v>
      </c>
      <c r="H2045" s="12" t="str">
        <f>_xlfn.XLOOKUP(Sales_Transactions!$F2045,Table9[Product_ID],Table9[Category],"Missing Catogory")</f>
        <v>Snacks</v>
      </c>
      <c r="I2045" s="12" t="s">
        <v>1412</v>
      </c>
      <c r="J2045" s="12" t="str">
        <f>_xlfn.XLOOKUP(Sales_Transactions!$I2045,Store!$A$2:$A$181,Store!$B$2:$B$181,"Missing Store")</f>
        <v>FreshMart Kochi Square</v>
      </c>
      <c r="K2045" s="12" t="str">
        <f>_xlfn.XLOOKUP(Sales_Transactions!$I2045,Store!$A$2:$A$181,Store!$D$2:$D$181,"East")</f>
        <v>South</v>
      </c>
      <c r="L2045" s="12" t="s">
        <v>2800</v>
      </c>
      <c r="M2045" s="12" t="s">
        <v>6388</v>
      </c>
      <c r="N2045" s="12" t="str">
        <f>_xlfn.XLOOKUP(Sales_Transactions!$L2045,Table12[Employee_ID],Table12[Department],"Missing Department")</f>
        <v>HR</v>
      </c>
      <c r="O2045" s="12">
        <v>4</v>
      </c>
      <c r="P2045" s="13">
        <v>418.79</v>
      </c>
      <c r="Q2045" s="12">
        <v>0</v>
      </c>
      <c r="R2045" s="13">
        <v>0</v>
      </c>
      <c r="S2045" s="13">
        <v>1675.16</v>
      </c>
      <c r="T2045" s="13">
        <v>1235.76</v>
      </c>
      <c r="U2045" s="13">
        <v>439.4</v>
      </c>
      <c r="V2045" s="12" t="s">
        <v>80</v>
      </c>
      <c r="W2045" s="12" t="s">
        <v>24</v>
      </c>
      <c r="X2045" s="12" t="s">
        <v>25</v>
      </c>
      <c r="Y2045" s="12" t="s">
        <v>3500</v>
      </c>
      <c r="Z2045" s="12" t="s">
        <v>49</v>
      </c>
    </row>
    <row r="2046" spans="1:26" x14ac:dyDescent="0.3">
      <c r="A2046" s="14" t="s">
        <v>4420</v>
      </c>
      <c r="B2046" s="15">
        <v>45754</v>
      </c>
      <c r="C2046" s="16" t="s">
        <v>146</v>
      </c>
      <c r="D2046" s="16" t="str">
        <f>_xlfn.XLOOKUP(Sales_Transactions!$C2046,Customer!$A$2:$A$701,Customer!$B$2:$B$701,"Missing")</f>
        <v>Ovi Venkataraman</v>
      </c>
      <c r="E2046" s="38" t="str">
        <f>_xlfn.XLOOKUP(Table14[[#This Row],[Customer_ID]],Table10[Customer_ID],Table10[Membership],"Missing Membership")</f>
        <v>Silver</v>
      </c>
      <c r="F2046" s="14" t="s">
        <v>425</v>
      </c>
      <c r="G2046" s="16" t="str">
        <f>_xlfn.XLOOKUP(Sales_Transactions!$F2046,Products!$A$2:$A$151,Products!$B$2:$B$151,"missing product")</f>
        <v>Organic Fresh Fresh Vegetables 200g v2</v>
      </c>
      <c r="H2046" s="16" t="str">
        <f>_xlfn.XLOOKUP(Sales_Transactions!$F2046,Table9[Product_ID],Table9[Category],"Missing Catogory")</f>
        <v>Vegetables</v>
      </c>
      <c r="I2046" s="16" t="s">
        <v>108</v>
      </c>
      <c r="J2046" s="16" t="str">
        <f>_xlfn.XLOOKUP(Sales_Transactions!$I2046,Store!$A$2:$A$181,Store!$B$2:$B$181,"Missing Store")</f>
        <v>FreshMart Erode Square</v>
      </c>
      <c r="K2046" s="16" t="str">
        <f>_xlfn.XLOOKUP(Sales_Transactions!$I2046,Store!$A$2:$A$181,Store!$D$2:$D$181,"East")</f>
        <v>North</v>
      </c>
      <c r="L2046" s="16" t="s">
        <v>1946</v>
      </c>
      <c r="M2046" s="16" t="s">
        <v>5210</v>
      </c>
      <c r="N2046" s="16" t="str">
        <f>_xlfn.XLOOKUP(Sales_Transactions!$L2046,Table12[Employee_ID],Table12[Department],"Missing Department")</f>
        <v>Sales</v>
      </c>
      <c r="O2046" s="16">
        <v>4</v>
      </c>
      <c r="P2046" s="17">
        <v>290.45</v>
      </c>
      <c r="Q2046" s="16">
        <v>5</v>
      </c>
      <c r="R2046" s="17">
        <v>58.09</v>
      </c>
      <c r="S2046" s="17">
        <v>1103.71</v>
      </c>
      <c r="T2046" s="17">
        <v>951.56</v>
      </c>
      <c r="U2046" s="17">
        <v>152.15</v>
      </c>
      <c r="V2046" s="16" t="s">
        <v>80</v>
      </c>
      <c r="W2046" s="16" t="s">
        <v>24</v>
      </c>
      <c r="X2046" s="16" t="s">
        <v>25</v>
      </c>
      <c r="Y2046" s="16" t="s">
        <v>2878</v>
      </c>
      <c r="Z2046" s="16" t="s">
        <v>49</v>
      </c>
    </row>
    <row r="2047" spans="1:26" x14ac:dyDescent="0.3">
      <c r="A2047" s="10" t="s">
        <v>4426</v>
      </c>
      <c r="B2047" s="11">
        <v>46038</v>
      </c>
      <c r="C2047" s="12" t="s">
        <v>325</v>
      </c>
      <c r="D2047" s="12" t="str">
        <f>_xlfn.XLOOKUP(Sales_Transactions!$C2047,Customer!$A$2:$A$701,Customer!$B$2:$B$701,"Missing")</f>
        <v>Vasanth Varma</v>
      </c>
      <c r="E2047" s="39" t="str">
        <f>_xlfn.XLOOKUP(Table14[[#This Row],[Customer_ID]],Table10[Customer_ID],Table10[Membership],"Missing Membership")</f>
        <v>Gold</v>
      </c>
      <c r="F2047" s="10" t="s">
        <v>314</v>
      </c>
      <c r="G2047" s="12" t="str">
        <f>_xlfn.XLOOKUP(Sales_Transactions!$F2047,Products!$A$2:$A$151,Products!$B$2:$B$151,"missing product")</f>
        <v>Nescafe Coffee 1kg</v>
      </c>
      <c r="H2047" s="12" t="str">
        <f>_xlfn.XLOOKUP(Sales_Transactions!$F2047,Table9[Product_ID],Table9[Category],"Missing Catogory")</f>
        <v>Beverages</v>
      </c>
      <c r="I2047" s="12" t="s">
        <v>1161</v>
      </c>
      <c r="J2047" s="12" t="str">
        <f>_xlfn.XLOOKUP(Sales_Transactions!$I2047,Store!$A$2:$A$181,Store!$B$2:$B$181,"Missing Store")</f>
        <v>FreshMart Lucknow Extension</v>
      </c>
      <c r="K2047" s="12" t="str">
        <f>_xlfn.XLOOKUP(Sales_Transactions!$I2047,Store!$A$2:$A$181,Store!$D$2:$D$181,"East")</f>
        <v>North</v>
      </c>
      <c r="L2047" s="12" t="s">
        <v>1194</v>
      </c>
      <c r="M2047" s="12" t="s">
        <v>6298</v>
      </c>
      <c r="N2047" s="12" t="str">
        <f>_xlfn.XLOOKUP(Sales_Transactions!$L2047,Table12[Employee_ID],Table12[Department],"Missing Department")</f>
        <v>Operations</v>
      </c>
      <c r="O2047" s="12">
        <v>8</v>
      </c>
      <c r="P2047" s="13">
        <v>347.9</v>
      </c>
      <c r="Q2047" s="12">
        <v>15</v>
      </c>
      <c r="R2047" s="13">
        <v>417.48</v>
      </c>
      <c r="S2047" s="13">
        <v>2365.7199999999998</v>
      </c>
      <c r="T2047" s="13">
        <v>1978</v>
      </c>
      <c r="U2047" s="13">
        <v>387.72</v>
      </c>
      <c r="V2047" s="12" t="s">
        <v>80</v>
      </c>
      <c r="W2047" s="12" t="s">
        <v>24</v>
      </c>
      <c r="X2047" s="12" t="s">
        <v>55</v>
      </c>
      <c r="Y2047" s="12" t="s">
        <v>2896</v>
      </c>
      <c r="Z2047" s="12" t="s">
        <v>49</v>
      </c>
    </row>
    <row r="2048" spans="1:26" x14ac:dyDescent="0.3">
      <c r="A2048" s="14" t="s">
        <v>3991</v>
      </c>
      <c r="B2048" s="15">
        <v>45903</v>
      </c>
      <c r="C2048" s="16" t="s">
        <v>1484</v>
      </c>
      <c r="D2048" s="16" t="str">
        <f>_xlfn.XLOOKUP(Sales_Transactions!$C2048,Customer!$A$2:$A$701,Customer!$B$2:$B$701,"Missing")</f>
        <v>Balamurugan Naidu</v>
      </c>
      <c r="E2048" s="38" t="str">
        <f>_xlfn.XLOOKUP(Table14[[#This Row],[Customer_ID]],Table10[Customer_ID],Table10[Membership],"Missing Membership")</f>
        <v>Silver</v>
      </c>
      <c r="F2048" s="14" t="s">
        <v>242</v>
      </c>
      <c r="G2048" s="16" t="str">
        <f>_xlfn.XLOOKUP(Sales_Transactions!$F2048,Products!$A$2:$A$151,Products!$B$2:$B$151,"missing product")</f>
        <v>Aachi Powdered Spices 200g</v>
      </c>
      <c r="H2048" s="16" t="str">
        <f>_xlfn.XLOOKUP(Sales_Transactions!$F2048,Table9[Product_ID],Table9[Category],"Missing Catogory")</f>
        <v>Masala</v>
      </c>
      <c r="I2048" s="16" t="s">
        <v>400</v>
      </c>
      <c r="J2048" s="16" t="str">
        <f>_xlfn.XLOOKUP(Sales_Transactions!$I2048,Store!$A$2:$A$181,Store!$B$2:$B$181,"Missing Store")</f>
        <v>FreshMart Chennai Junction</v>
      </c>
      <c r="K2048" s="16" t="str">
        <f>_xlfn.XLOOKUP(Sales_Transactions!$I2048,Store!$A$2:$A$181,Store!$D$2:$D$181,"East")</f>
        <v>South</v>
      </c>
      <c r="L2048" s="16" t="s">
        <v>1372</v>
      </c>
      <c r="M2048" s="16" t="s">
        <v>6354</v>
      </c>
      <c r="N2048" s="16" t="str">
        <f>_xlfn.XLOOKUP(Sales_Transactions!$L2048,Table12[Employee_ID],Table12[Department],"Missing Department")</f>
        <v>Sales</v>
      </c>
      <c r="O2048" s="16">
        <v>2</v>
      </c>
      <c r="P2048" s="17">
        <v>80.5</v>
      </c>
      <c r="Q2048" s="16">
        <v>0</v>
      </c>
      <c r="R2048" s="17">
        <v>0</v>
      </c>
      <c r="S2048" s="17">
        <v>161</v>
      </c>
      <c r="T2048" s="17">
        <v>124.5</v>
      </c>
      <c r="U2048" s="17">
        <v>36.5</v>
      </c>
      <c r="V2048" s="16" t="s">
        <v>80</v>
      </c>
      <c r="W2048" s="16" t="s">
        <v>24</v>
      </c>
      <c r="X2048" s="16" t="s">
        <v>25</v>
      </c>
      <c r="Y2048" s="16" t="s">
        <v>2925</v>
      </c>
      <c r="Z2048" s="16" t="s">
        <v>49</v>
      </c>
    </row>
    <row r="2049" spans="1:26" x14ac:dyDescent="0.3">
      <c r="A2049" s="10" t="s">
        <v>4431</v>
      </c>
      <c r="B2049" s="11">
        <v>46010</v>
      </c>
      <c r="C2049" s="12" t="s">
        <v>3053</v>
      </c>
      <c r="D2049" s="12" t="str">
        <f>_xlfn.XLOOKUP(Sales_Transactions!$C2049,Customer!$A$2:$A$701,Customer!$B$2:$B$701,"Missing")</f>
        <v>Revathi Balan</v>
      </c>
      <c r="E2049" s="39" t="str">
        <f>_xlfn.XLOOKUP(Table14[[#This Row],[Customer_ID]],Table10[Customer_ID],Table10[Membership],"Missing Membership")</f>
        <v>Bronze</v>
      </c>
      <c r="F2049" s="10" t="s">
        <v>337</v>
      </c>
      <c r="G2049" s="12" t="str">
        <f>_xlfn.XLOOKUP(Sales_Transactions!$F2049,Products!$A$2:$A$151,Products!$B$2:$B$151,"missing product")</f>
        <v>Dove Shampoo 500g</v>
      </c>
      <c r="H2049" s="12" t="str">
        <f>_xlfn.XLOOKUP(Sales_Transactions!$F2049,Table9[Product_ID],Table9[Category],"Missing Catogory")</f>
        <v>Personal Care</v>
      </c>
      <c r="I2049" s="12" t="s">
        <v>851</v>
      </c>
      <c r="J2049" s="12" t="str">
        <f>_xlfn.XLOOKUP(Sales_Transactions!$I2049,Store!$A$2:$A$181,Store!$B$2:$B$181,"Missing Store")</f>
        <v>FreshMart Erode Extension</v>
      </c>
      <c r="K2049" s="12" t="str">
        <f>_xlfn.XLOOKUP(Sales_Transactions!$I2049,Store!$A$2:$A$181,Store!$D$2:$D$181,"East")</f>
        <v>South</v>
      </c>
      <c r="L2049" s="12" t="s">
        <v>997</v>
      </c>
      <c r="M2049" s="12" t="s">
        <v>6286</v>
      </c>
      <c r="N2049" s="12" t="str">
        <f>_xlfn.XLOOKUP(Sales_Transactions!$L2049,Table12[Employee_ID],Table12[Department],"Missing Department")</f>
        <v>Store Manager</v>
      </c>
      <c r="O2049" s="12">
        <v>3</v>
      </c>
      <c r="P2049" s="13">
        <v>186.38</v>
      </c>
      <c r="Q2049" s="12">
        <v>5</v>
      </c>
      <c r="R2049" s="13">
        <v>27.96</v>
      </c>
      <c r="S2049" s="13">
        <v>531.17999999999995</v>
      </c>
      <c r="T2049" s="13">
        <v>406.98</v>
      </c>
      <c r="U2049" s="13">
        <v>124.2</v>
      </c>
      <c r="V2049" s="12" t="s">
        <v>80</v>
      </c>
      <c r="W2049" s="12" t="s">
        <v>24</v>
      </c>
      <c r="X2049" s="12" t="s">
        <v>25</v>
      </c>
      <c r="Y2049" s="12" t="s">
        <v>710</v>
      </c>
      <c r="Z2049" s="12" t="s">
        <v>49</v>
      </c>
    </row>
    <row r="2050" spans="1:26" x14ac:dyDescent="0.3">
      <c r="A2050" s="14" t="s">
        <v>4432</v>
      </c>
      <c r="B2050" s="15">
        <v>45982</v>
      </c>
      <c r="C2050" s="16" t="s">
        <v>2183</v>
      </c>
      <c r="D2050" s="16" t="str">
        <f>_xlfn.XLOOKUP(Sales_Transactions!$C2050,Customer!$A$2:$A$701,Customer!$B$2:$B$701,"Missing")</f>
        <v>Bhavani Pillai</v>
      </c>
      <c r="E2050" s="38" t="str">
        <f>_xlfn.XLOOKUP(Table14[[#This Row],[Customer_ID]],Table10[Customer_ID],Table10[Membership],"Missing Membership")</f>
        <v>Bronze</v>
      </c>
      <c r="F2050" s="14" t="s">
        <v>52</v>
      </c>
      <c r="G2050" s="16" t="str">
        <f>_xlfn.XLOOKUP(Sales_Transactions!$F2050,Products!$A$2:$A$151,Products!$B$2:$B$151,"missing product")</f>
        <v>Aavin Milk Pack v2</v>
      </c>
      <c r="H2050" s="16" t="str">
        <f>_xlfn.XLOOKUP(Sales_Transactions!$F2050,Table9[Product_ID],Table9[Category],"Missing Catogory")</f>
        <v>Dairy</v>
      </c>
      <c r="I2050" s="16" t="s">
        <v>380</v>
      </c>
      <c r="J2050" s="16" t="str">
        <f>_xlfn.XLOOKUP(Sales_Transactions!$I2050,Store!$A$2:$A$181,Store!$B$2:$B$181,"Missing Store")</f>
        <v>FreshMart Ahmedabad Complex</v>
      </c>
      <c r="K2050" s="16" t="str">
        <f>_xlfn.XLOOKUP(Sales_Transactions!$I2050,Store!$A$2:$A$181,Store!$D$2:$D$181,"East")</f>
        <v>South</v>
      </c>
      <c r="L2050" s="16" t="s">
        <v>381</v>
      </c>
      <c r="M2050" s="16" t="s">
        <v>6144</v>
      </c>
      <c r="N2050" s="16" t="str">
        <f>_xlfn.XLOOKUP(Sales_Transactions!$L2050,Table12[Employee_ID],Table12[Department],"Missing Department")</f>
        <v>Cashier</v>
      </c>
      <c r="O2050" s="16">
        <v>4</v>
      </c>
      <c r="P2050" s="17">
        <v>313.47000000000003</v>
      </c>
      <c r="Q2050" s="16">
        <v>10</v>
      </c>
      <c r="R2050" s="17">
        <v>125.39</v>
      </c>
      <c r="S2050" s="17">
        <v>1128.49</v>
      </c>
      <c r="T2050" s="17">
        <v>984.48</v>
      </c>
      <c r="U2050" s="17">
        <v>144.01</v>
      </c>
      <c r="V2050" s="16" t="s">
        <v>80</v>
      </c>
      <c r="W2050" s="16" t="s">
        <v>24</v>
      </c>
      <c r="X2050" s="16" t="s">
        <v>25</v>
      </c>
      <c r="Y2050" s="16" t="s">
        <v>338</v>
      </c>
      <c r="Z2050" s="16" t="s">
        <v>49</v>
      </c>
    </row>
    <row r="2051" spans="1:26" x14ac:dyDescent="0.3">
      <c r="A2051" s="10" t="s">
        <v>4437</v>
      </c>
      <c r="B2051" s="11">
        <v>46072</v>
      </c>
      <c r="C2051" s="12" t="s">
        <v>208</v>
      </c>
      <c r="D2051" s="12" t="str">
        <f>_xlfn.XLOOKUP(Sales_Transactions!$C2051,Customer!$A$2:$A$701,Customer!$B$2:$B$701,"Missing")</f>
        <v>Ramesh Achari</v>
      </c>
      <c r="E2051" s="39" t="str">
        <f>_xlfn.XLOOKUP(Table14[[#This Row],[Customer_ID]],Table10[Customer_ID],Table10[Membership],"Missing Membership")</f>
        <v>Gold</v>
      </c>
      <c r="F2051" s="10" t="s">
        <v>885</v>
      </c>
      <c r="G2051" s="12" t="str">
        <f>_xlfn.XLOOKUP(Sales_Transactions!$F2051,Products!$A$2:$A$151,Products!$B$2:$B$151,"missing product")</f>
        <v>Organic Fresh Fresh Fruits Pack</v>
      </c>
      <c r="H2051" s="12" t="str">
        <f>_xlfn.XLOOKUP(Sales_Transactions!$F2051,Table9[Product_ID],Table9[Category],"Missing Catogory")</f>
        <v>Fruits</v>
      </c>
      <c r="I2051" s="12" t="s">
        <v>727</v>
      </c>
      <c r="J2051" s="12" t="str">
        <f>_xlfn.XLOOKUP(Sales_Transactions!$I2051,Store!$A$2:$A$181,Store!$B$2:$B$181,"Missing Store")</f>
        <v>FreshMart Surat Heights</v>
      </c>
      <c r="K2051" s="12" t="str">
        <f>_xlfn.XLOOKUP(Sales_Transactions!$I2051,Store!$A$2:$A$181,Store!$D$2:$D$181,"East")</f>
        <v>West</v>
      </c>
      <c r="L2051" s="12" t="s">
        <v>728</v>
      </c>
      <c r="M2051" s="12" t="s">
        <v>6300</v>
      </c>
      <c r="N2051" s="12" t="str">
        <f>_xlfn.XLOOKUP(Sales_Transactions!$L2051,Table12[Employee_ID],Table12[Department],"Missing Department")</f>
        <v>HR</v>
      </c>
      <c r="O2051" s="12">
        <v>7</v>
      </c>
      <c r="P2051" s="13">
        <v>266.14999999999998</v>
      </c>
      <c r="Q2051" s="12">
        <v>0</v>
      </c>
      <c r="R2051" s="13">
        <v>0</v>
      </c>
      <c r="S2051" s="13">
        <v>1863.05</v>
      </c>
      <c r="T2051" s="13">
        <v>1346.87</v>
      </c>
      <c r="U2051" s="13">
        <v>516.17999999999995</v>
      </c>
      <c r="V2051" s="12" t="s">
        <v>80</v>
      </c>
      <c r="W2051" s="12" t="s">
        <v>24</v>
      </c>
      <c r="X2051" s="12" t="s">
        <v>55</v>
      </c>
      <c r="Y2051" s="12" t="s">
        <v>334</v>
      </c>
      <c r="Z2051" s="12" t="s">
        <v>49</v>
      </c>
    </row>
    <row r="2052" spans="1:26" x14ac:dyDescent="0.3">
      <c r="A2052" s="14" t="s">
        <v>4449</v>
      </c>
      <c r="B2052" s="15">
        <v>45783</v>
      </c>
      <c r="C2052" s="16" t="s">
        <v>692</v>
      </c>
      <c r="D2052" s="16" t="str">
        <f>_xlfn.XLOOKUP(Sales_Transactions!$C2052,Customer!$A$2:$A$701,Customer!$B$2:$B$701,"Missing")</f>
        <v>Sangeetha Mudaliar</v>
      </c>
      <c r="E2052" s="38" t="str">
        <f>_xlfn.XLOOKUP(Table14[[#This Row],[Customer_ID]],Table10[Customer_ID],Table10[Membership],"Missing Membership")</f>
        <v>Silver</v>
      </c>
      <c r="F2052" s="14" t="s">
        <v>1030</v>
      </c>
      <c r="G2052" s="16" t="str">
        <f>_xlfn.XLOOKUP(Sales_Transactions!$F2052,Products!$A$2:$A$151,Products!$B$2:$B$151,"missing product")</f>
        <v>Dove Toothpaste 1L</v>
      </c>
      <c r="H2052" s="16" t="str">
        <f>_xlfn.XLOOKUP(Sales_Transactions!$F2052,Table9[Product_ID],Table9[Category],"Missing Catogory")</f>
        <v>Personal Care</v>
      </c>
      <c r="I2052" s="16" t="s">
        <v>372</v>
      </c>
      <c r="J2052" s="16" t="str">
        <f>_xlfn.XLOOKUP(Sales_Transactions!$I2052,Store!$A$2:$A$181,Store!$B$2:$B$181,"Missing Store")</f>
        <v>FreshMart Nagpur Crossing</v>
      </c>
      <c r="K2052" s="16" t="str">
        <f>_xlfn.XLOOKUP(Sales_Transactions!$I2052,Store!$A$2:$A$181,Store!$D$2:$D$181,"East")</f>
        <v>West</v>
      </c>
      <c r="L2052" s="16" t="s">
        <v>386</v>
      </c>
      <c r="M2052" s="16" t="s">
        <v>6293</v>
      </c>
      <c r="N2052" s="16" t="str">
        <f>_xlfn.XLOOKUP(Sales_Transactions!$L2052,Table12[Employee_ID],Table12[Department],"Missing Department")</f>
        <v>Cashier</v>
      </c>
      <c r="O2052" s="16">
        <v>1</v>
      </c>
      <c r="P2052" s="17">
        <v>277.42</v>
      </c>
      <c r="Q2052" s="16">
        <v>0</v>
      </c>
      <c r="R2052" s="17">
        <v>0</v>
      </c>
      <c r="S2052" s="17">
        <v>277.42</v>
      </c>
      <c r="T2052" s="17">
        <v>199.16</v>
      </c>
      <c r="U2052" s="17">
        <v>78.260000000000005</v>
      </c>
      <c r="V2052" s="16" t="s">
        <v>80</v>
      </c>
      <c r="W2052" s="16" t="s">
        <v>24</v>
      </c>
      <c r="X2052" s="16" t="s">
        <v>25</v>
      </c>
      <c r="Y2052" s="16" t="s">
        <v>3659</v>
      </c>
      <c r="Z2052" s="16" t="s">
        <v>49</v>
      </c>
    </row>
    <row r="2053" spans="1:26" x14ac:dyDescent="0.3">
      <c r="A2053" s="10" t="s">
        <v>4454</v>
      </c>
      <c r="B2053" s="11">
        <v>45774</v>
      </c>
      <c r="C2053" s="12" t="s">
        <v>2687</v>
      </c>
      <c r="D2053" s="12" t="str">
        <f>_xlfn.XLOOKUP(Sales_Transactions!$C2053,Customer!$A$2:$A$701,Customer!$B$2:$B$701,"Missing")</f>
        <v>Suresh Sekar</v>
      </c>
      <c r="E2053" s="39" t="str">
        <f>_xlfn.XLOOKUP(Table14[[#This Row],[Customer_ID]],Table10[Customer_ID],Table10[Membership],"Missing Membership")</f>
        <v>Bronze</v>
      </c>
      <c r="F2053" s="10" t="s">
        <v>302</v>
      </c>
      <c r="G2053" s="12" t="str">
        <f>_xlfn.XLOOKUP(Sales_Transactions!$F2053,Products!$A$2:$A$151,Products!$B$2:$B$151,"missing product")</f>
        <v>Harvest Gold Cookies 500g</v>
      </c>
      <c r="H2053" s="12" t="str">
        <f>_xlfn.XLOOKUP(Sales_Transactions!$F2053,Table9[Product_ID],Table9[Category],"Missing Catogory")</f>
        <v>Bakery</v>
      </c>
      <c r="I2053" s="12" t="s">
        <v>1795</v>
      </c>
      <c r="J2053" s="12" t="str">
        <f>_xlfn.XLOOKUP(Sales_Transactions!$I2053,Store!$A$2:$A$181,Store!$B$2:$B$181,"Missing Store")</f>
        <v>FreshMart Salem Colony</v>
      </c>
      <c r="K2053" s="12" t="str">
        <f>_xlfn.XLOOKUP(Sales_Transactions!$I2053,Store!$A$2:$A$181,Store!$D$2:$D$181,"East")</f>
        <v>South</v>
      </c>
      <c r="L2053" s="12" t="s">
        <v>1796</v>
      </c>
      <c r="M2053" s="12" t="s">
        <v>6185</v>
      </c>
      <c r="N2053" s="12" t="str">
        <f>_xlfn.XLOOKUP(Sales_Transactions!$L2053,Table12[Employee_ID],Table12[Department],"Missing Department")</f>
        <v>Sales</v>
      </c>
      <c r="O2053" s="12">
        <v>4</v>
      </c>
      <c r="P2053" s="13">
        <v>343.56</v>
      </c>
      <c r="Q2053" s="12">
        <v>5</v>
      </c>
      <c r="R2053" s="13">
        <v>68.709999999999994</v>
      </c>
      <c r="S2053" s="13">
        <v>1501.36</v>
      </c>
      <c r="T2053" s="13">
        <v>865.28</v>
      </c>
      <c r="U2053" s="13">
        <v>636.08000000000004</v>
      </c>
      <c r="V2053" s="12" t="s">
        <v>80</v>
      </c>
      <c r="W2053" s="12" t="s">
        <v>24</v>
      </c>
      <c r="X2053" s="12" t="s">
        <v>25</v>
      </c>
      <c r="Y2053" s="12" t="s">
        <v>1253</v>
      </c>
      <c r="Z2053" s="12" t="s">
        <v>27</v>
      </c>
    </row>
    <row r="2054" spans="1:26" x14ac:dyDescent="0.3">
      <c r="A2054" s="14" t="s">
        <v>4471</v>
      </c>
      <c r="B2054" s="15">
        <v>45957</v>
      </c>
      <c r="C2054" s="16" t="s">
        <v>354</v>
      </c>
      <c r="D2054" s="16" t="str">
        <f>_xlfn.XLOOKUP(Sales_Transactions!$C2054,Customer!$A$2:$A$701,Customer!$B$2:$B$701,"Missing")</f>
        <v>Rajesh Rao</v>
      </c>
      <c r="E2054" s="38" t="str">
        <f>_xlfn.XLOOKUP(Table14[[#This Row],[Customer_ID]],Table10[Customer_ID],Table10[Membership],"Missing Membership")</f>
        <v>Gold</v>
      </c>
      <c r="F2054" s="14" t="s">
        <v>1224</v>
      </c>
      <c r="G2054" s="16" t="str">
        <f>_xlfn.XLOOKUP(Sales_Transactions!$F2054,Products!$A$2:$A$151,Products!$B$2:$B$151,"missing product")</f>
        <v>Harvest Gold Cookies Pack</v>
      </c>
      <c r="H2054" s="16" t="str">
        <f>_xlfn.XLOOKUP(Sales_Transactions!$F2054,Table9[Product_ID],Table9[Category],"Missing Catogory")</f>
        <v xml:space="preserve"> Bakery</v>
      </c>
      <c r="I2054" s="16" t="s">
        <v>973</v>
      </c>
      <c r="J2054" s="16" t="str">
        <f>_xlfn.XLOOKUP(Sales_Transactions!$I2054,Store!$A$2:$A$181,Store!$B$2:$B$181,"Missing Store")</f>
        <v>FreshMart Pune Junction</v>
      </c>
      <c r="K2054" s="16" t="str">
        <f>_xlfn.XLOOKUP(Sales_Transactions!$I2054,Store!$A$2:$A$181,Store!$D$2:$D$181,"East")</f>
        <v>West</v>
      </c>
      <c r="L2054" s="16" t="s">
        <v>974</v>
      </c>
      <c r="M2054" s="16" t="s">
        <v>6390</v>
      </c>
      <c r="N2054" s="16" t="str">
        <f>_xlfn.XLOOKUP(Sales_Transactions!$L2054,Table12[Employee_ID],Table12[Department],"Missing Department")</f>
        <v>Cashier</v>
      </c>
      <c r="O2054" s="16">
        <v>3</v>
      </c>
      <c r="P2054" s="17">
        <v>189.1</v>
      </c>
      <c r="Q2054" s="16">
        <v>0</v>
      </c>
      <c r="R2054" s="17">
        <v>0</v>
      </c>
      <c r="S2054" s="17">
        <v>567.29999999999995</v>
      </c>
      <c r="T2054" s="17">
        <v>322.8</v>
      </c>
      <c r="U2054" s="17">
        <v>244.5</v>
      </c>
      <c r="V2054" s="16" t="s">
        <v>80</v>
      </c>
      <c r="W2054" s="16" t="s">
        <v>24</v>
      </c>
      <c r="X2054" s="16" t="s">
        <v>25</v>
      </c>
      <c r="Y2054" s="16" t="s">
        <v>2671</v>
      </c>
      <c r="Z2054" s="16" t="s">
        <v>49</v>
      </c>
    </row>
    <row r="2055" spans="1:26" x14ac:dyDescent="0.3">
      <c r="A2055" s="10" t="s">
        <v>4475</v>
      </c>
      <c r="B2055" s="11">
        <v>46037</v>
      </c>
      <c r="C2055" s="12" t="s">
        <v>4476</v>
      </c>
      <c r="D2055" s="12" t="str">
        <f>_xlfn.XLOOKUP(Sales_Transactions!$C2055,Customer!$A$2:$A$701,Customer!$B$2:$B$701,"Missing")</f>
        <v>Ezhil Menon</v>
      </c>
      <c r="E2055" s="39" t="str">
        <f>_xlfn.XLOOKUP(Table14[[#This Row],[Customer_ID]],Table10[Customer_ID],Table10[Membership],"Missing Membership")</f>
        <v>Bronze</v>
      </c>
      <c r="F2055" s="10" t="s">
        <v>646</v>
      </c>
      <c r="G2055" s="12" t="str">
        <f>_xlfn.XLOOKUP(Sales_Transactions!$F2055,Products!$A$2:$A$151,Products!$B$2:$B$151,"missing product")</f>
        <v>Aachi Whole Spices 200g v2</v>
      </c>
      <c r="H2055" s="12" t="str">
        <f>_xlfn.XLOOKUP(Sales_Transactions!$F2055,Table9[Product_ID],Table9[Category],"Missing Catogory")</f>
        <v>Masala</v>
      </c>
      <c r="I2055" s="12" t="s">
        <v>285</v>
      </c>
      <c r="J2055" s="12" t="str">
        <f>_xlfn.XLOOKUP(Sales_Transactions!$I2055,Store!$A$2:$A$181,Store!$B$2:$B$181,"Missing Store")</f>
        <v>FreshMart Erode Colony</v>
      </c>
      <c r="K2055" s="12" t="str">
        <f>_xlfn.XLOOKUP(Sales_Transactions!$I2055,Store!$A$2:$A$181,Store!$D$2:$D$181,"East")</f>
        <v>South</v>
      </c>
      <c r="L2055" s="12" t="s">
        <v>666</v>
      </c>
      <c r="M2055" s="12" t="s">
        <v>6360</v>
      </c>
      <c r="N2055" s="12" t="str">
        <f>_xlfn.XLOOKUP(Sales_Transactions!$L2055,Table12[Employee_ID],Table12[Department],"Missing Department")</f>
        <v>Store Manager</v>
      </c>
      <c r="O2055" s="12">
        <v>3</v>
      </c>
      <c r="P2055" s="13">
        <v>123.11</v>
      </c>
      <c r="Q2055" s="12">
        <v>0</v>
      </c>
      <c r="R2055" s="13">
        <v>0</v>
      </c>
      <c r="S2055" s="13">
        <v>369.33</v>
      </c>
      <c r="T2055" s="13">
        <v>273.54000000000002</v>
      </c>
      <c r="U2055" s="13">
        <v>95.79</v>
      </c>
      <c r="V2055" s="12" t="s">
        <v>80</v>
      </c>
      <c r="W2055" s="12" t="s">
        <v>24</v>
      </c>
      <c r="X2055" s="12" t="s">
        <v>25</v>
      </c>
      <c r="Y2055" s="12" t="s">
        <v>2324</v>
      </c>
      <c r="Z2055" s="12" t="s">
        <v>49</v>
      </c>
    </row>
    <row r="2056" spans="1:26" x14ac:dyDescent="0.3">
      <c r="A2056" s="14" t="s">
        <v>4478</v>
      </c>
      <c r="B2056" s="15">
        <v>45757</v>
      </c>
      <c r="C2056" s="16" t="s">
        <v>507</v>
      </c>
      <c r="D2056" s="16" t="str">
        <f>_xlfn.XLOOKUP(Sales_Transactions!$C2056,Customer!$A$2:$A$701,Customer!$B$2:$B$701,"Missing")</f>
        <v>Meena Menon</v>
      </c>
      <c r="E2056" s="38" t="str">
        <f>_xlfn.XLOOKUP(Table14[[#This Row],[Customer_ID]],Table10[Customer_ID],Table10[Membership],"Missing Membership")</f>
        <v>Gold</v>
      </c>
      <c r="F2056" s="14" t="s">
        <v>498</v>
      </c>
      <c r="G2056" s="16" t="str">
        <f>_xlfn.XLOOKUP(Sales_Transactions!$F2056,Products!$A$2:$A$151,Products!$B$2:$B$151,"missing product")</f>
        <v>Local Farm Fresh Vegetables 200g</v>
      </c>
      <c r="H2056" s="16" t="str">
        <f>_xlfn.XLOOKUP(Sales_Transactions!$F2056,Table9[Product_ID],Table9[Category],"Missing Catogory")</f>
        <v>Vegetables</v>
      </c>
      <c r="I2056" s="16" t="s">
        <v>1063</v>
      </c>
      <c r="J2056" s="16" t="str">
        <f>_xlfn.XLOOKUP(Sales_Transactions!$I2056,Store!$A$2:$A$181,Store!$B$2:$B$181,"Missing Store")</f>
        <v>FreshMart Salem Complex</v>
      </c>
      <c r="K2056" s="16" t="str">
        <f>_xlfn.XLOOKUP(Sales_Transactions!$I2056,Store!$A$2:$A$181,Store!$D$2:$D$181,"East")</f>
        <v>South</v>
      </c>
      <c r="L2056" s="16" t="s">
        <v>1064</v>
      </c>
      <c r="M2056" s="16" t="s">
        <v>6322</v>
      </c>
      <c r="N2056" s="16" t="str">
        <f>_xlfn.XLOOKUP(Sales_Transactions!$L2056,Table12[Employee_ID],Table12[Department],"Missing Department")</f>
        <v>Sales</v>
      </c>
      <c r="O2056" s="16">
        <v>8</v>
      </c>
      <c r="P2056" s="17">
        <v>441.63</v>
      </c>
      <c r="Q2056" s="16">
        <v>0</v>
      </c>
      <c r="R2056" s="17">
        <v>0</v>
      </c>
      <c r="S2056" s="17">
        <v>3533.04</v>
      </c>
      <c r="T2056" s="17">
        <v>2779.76</v>
      </c>
      <c r="U2056" s="17">
        <v>753.28</v>
      </c>
      <c r="V2056" s="16" t="s">
        <v>80</v>
      </c>
      <c r="W2056" s="16" t="s">
        <v>24</v>
      </c>
      <c r="X2056" s="16" t="s">
        <v>25</v>
      </c>
      <c r="Y2056" s="16" t="s">
        <v>4479</v>
      </c>
      <c r="Z2056" s="16" t="s">
        <v>49</v>
      </c>
    </row>
    <row r="2057" spans="1:26" x14ac:dyDescent="0.3">
      <c r="A2057" s="10" t="s">
        <v>4494</v>
      </c>
      <c r="B2057" s="11">
        <v>45932</v>
      </c>
      <c r="C2057" s="12" t="s">
        <v>1694</v>
      </c>
      <c r="D2057" s="12" t="str">
        <f>_xlfn.XLOOKUP(Sales_Transactions!$C2057,Customer!$A$2:$A$701,Customer!$B$2:$B$701,"Missing")</f>
        <v>Hemalatha Murugan</v>
      </c>
      <c r="E2057" s="39" t="str">
        <f>_xlfn.XLOOKUP(Table14[[#This Row],[Customer_ID]],Table10[Customer_ID],Table10[Membership],"Missing Membership")</f>
        <v>Bronze</v>
      </c>
      <c r="F2057" s="10" t="s">
        <v>176</v>
      </c>
      <c r="G2057" s="12" t="str">
        <f>_xlfn.XLOOKUP(Sales_Transactions!$F2057,Products!$A$2:$A$151,Products!$B$2:$B$151,"missing product")</f>
        <v>Organic Fresh Fresh Vegetables Pack</v>
      </c>
      <c r="H2057" s="12" t="str">
        <f>_xlfn.XLOOKUP(Sales_Transactions!$F2057,Table9[Product_ID],Table9[Category],"Missing Catogory")</f>
        <v>Vegetables</v>
      </c>
      <c r="I2057" s="12" t="s">
        <v>1899</v>
      </c>
      <c r="J2057" s="12" t="str">
        <f>_xlfn.XLOOKUP(Sales_Transactions!$I2057,Store!$A$2:$A$181,Store!$B$2:$B$181,"Missing Store")</f>
        <v>FreshMart Kolkata Hub</v>
      </c>
      <c r="K2057" s="12" t="str">
        <f>_xlfn.XLOOKUP(Sales_Transactions!$I2057,Store!$A$2:$A$181,Store!$D$2:$D$181,"East")</f>
        <v>East</v>
      </c>
      <c r="L2057" s="12" t="s">
        <v>3257</v>
      </c>
      <c r="M2057" s="12" t="s">
        <v>5773</v>
      </c>
      <c r="N2057" s="12" t="str">
        <f>_xlfn.XLOOKUP(Sales_Transactions!$L2057,Table12[Employee_ID],Table12[Department],"Missing Department")</f>
        <v>Store Manager</v>
      </c>
      <c r="O2057" s="12">
        <v>2</v>
      </c>
      <c r="P2057" s="13">
        <v>355.64</v>
      </c>
      <c r="Q2057" s="12">
        <v>0</v>
      </c>
      <c r="R2057" s="13">
        <v>0</v>
      </c>
      <c r="S2057" s="13">
        <v>711.28</v>
      </c>
      <c r="T2057" s="13">
        <v>606.82000000000005</v>
      </c>
      <c r="U2057" s="13">
        <v>104.46</v>
      </c>
      <c r="V2057" s="12" t="s">
        <v>80</v>
      </c>
      <c r="W2057" s="12" t="s">
        <v>24</v>
      </c>
      <c r="X2057" s="12" t="s">
        <v>25</v>
      </c>
      <c r="Y2057" s="12" t="s">
        <v>2894</v>
      </c>
      <c r="Z2057" s="12" t="s">
        <v>49</v>
      </c>
    </row>
    <row r="2058" spans="1:26" x14ac:dyDescent="0.3">
      <c r="A2058" s="14" t="s">
        <v>4495</v>
      </c>
      <c r="B2058" s="15">
        <v>46019</v>
      </c>
      <c r="C2058" s="16" t="s">
        <v>1029</v>
      </c>
      <c r="D2058" s="16" t="str">
        <f>_xlfn.XLOOKUP(Sales_Transactions!$C2058,Customer!$A$2:$A$701,Customer!$B$2:$B$701,"Missing")</f>
        <v>Nithya Sharma</v>
      </c>
      <c r="E2058" s="38" t="str">
        <f>_xlfn.XLOOKUP(Table14[[#This Row],[Customer_ID]],Table10[Customer_ID],Table10[Membership],"Missing Membership")</f>
        <v>Gold</v>
      </c>
      <c r="F2058" s="14" t="s">
        <v>314</v>
      </c>
      <c r="G2058" s="16" t="str">
        <f>_xlfn.XLOOKUP(Sales_Transactions!$F2058,Products!$A$2:$A$151,Products!$B$2:$B$151,"missing product")</f>
        <v>Nescafe Coffee 1kg</v>
      </c>
      <c r="H2058" s="16" t="str">
        <f>_xlfn.XLOOKUP(Sales_Transactions!$F2058,Table9[Product_ID],Table9[Category],"Missing Catogory")</f>
        <v>Beverages</v>
      </c>
      <c r="I2058" s="16" t="s">
        <v>309</v>
      </c>
      <c r="J2058" s="16" t="str">
        <f>_xlfn.XLOOKUP(Sales_Transactions!$I2058,Store!$A$2:$A$181,Store!$B$2:$B$181,"Missing Store")</f>
        <v>FreshMart Madurai Gardens</v>
      </c>
      <c r="K2058" s="16" t="str">
        <f>_xlfn.XLOOKUP(Sales_Transactions!$I2058,Store!$A$2:$A$181,Store!$D$2:$D$181,"East")</f>
        <v>South</v>
      </c>
      <c r="L2058" s="16" t="s">
        <v>449</v>
      </c>
      <c r="M2058" s="16" t="s">
        <v>5267</v>
      </c>
      <c r="N2058" s="16" t="str">
        <f>_xlfn.XLOOKUP(Sales_Transactions!$L2058,Table12[Employee_ID],Table12[Department],"Missing Department")</f>
        <v>Sales</v>
      </c>
      <c r="O2058" s="16">
        <v>6</v>
      </c>
      <c r="P2058" s="17">
        <v>352.68</v>
      </c>
      <c r="Q2058" s="16">
        <v>0</v>
      </c>
      <c r="R2058" s="17">
        <v>0</v>
      </c>
      <c r="S2058" s="17">
        <v>2433.4899999999998</v>
      </c>
      <c r="T2058" s="17">
        <v>1483.5</v>
      </c>
      <c r="U2058" s="17">
        <v>949.99</v>
      </c>
      <c r="V2058" s="16" t="s">
        <v>80</v>
      </c>
      <c r="W2058" s="16" t="s">
        <v>24</v>
      </c>
      <c r="X2058" s="16" t="s">
        <v>25</v>
      </c>
      <c r="Y2058" s="16" t="s">
        <v>2782</v>
      </c>
      <c r="Z2058" s="16" t="s">
        <v>27</v>
      </c>
    </row>
    <row r="2059" spans="1:26" x14ac:dyDescent="0.3">
      <c r="A2059" s="10" t="s">
        <v>4510</v>
      </c>
      <c r="B2059" s="11">
        <v>45866</v>
      </c>
      <c r="C2059" s="12" t="s">
        <v>1239</v>
      </c>
      <c r="D2059" s="12" t="str">
        <f>_xlfn.XLOOKUP(Sales_Transactions!$C2059,Customer!$A$2:$A$701,Customer!$B$2:$B$701,"Missing")</f>
        <v>Anand Reddy</v>
      </c>
      <c r="E2059" s="39" t="str">
        <f>_xlfn.XLOOKUP(Table14[[#This Row],[Customer_ID]],Table10[Customer_ID],Table10[Membership],"Missing Membership")</f>
        <v>Gold</v>
      </c>
      <c r="F2059" s="10" t="s">
        <v>1304</v>
      </c>
      <c r="G2059" s="12" t="str">
        <f>_xlfn.XLOOKUP(Sales_Transactions!$F2059,Products!$A$2:$A$151,Products!$B$2:$B$151,"missing product")</f>
        <v>Everest Powdered Spices Combo</v>
      </c>
      <c r="H2059" s="12" t="str">
        <f>_xlfn.XLOOKUP(Sales_Transactions!$F2059,Table9[Product_ID],Table9[Category],"Missing Catogory")</f>
        <v>Masala</v>
      </c>
      <c r="I2059" s="12" t="s">
        <v>1086</v>
      </c>
      <c r="J2059" s="12" t="str">
        <f>_xlfn.XLOOKUP(Sales_Transactions!$I2059,Store!$A$2:$A$181,Store!$B$2:$B$181,"Missing Store")</f>
        <v>FreshMart Lucknow Heights</v>
      </c>
      <c r="K2059" s="12" t="str">
        <f>_xlfn.XLOOKUP(Sales_Transactions!$I2059,Store!$A$2:$A$181,Store!$D$2:$D$181,"East")</f>
        <v>North</v>
      </c>
      <c r="L2059" s="12" t="s">
        <v>1550</v>
      </c>
      <c r="M2059" s="12" t="s">
        <v>6288</v>
      </c>
      <c r="N2059" s="12" t="str">
        <f>_xlfn.XLOOKUP(Sales_Transactions!$L2059,Table12[Employee_ID],Table12[Department],"Missing Department")</f>
        <v>Sales</v>
      </c>
      <c r="O2059" s="12">
        <v>5</v>
      </c>
      <c r="P2059" s="13">
        <v>521.9</v>
      </c>
      <c r="Q2059" s="12">
        <v>0</v>
      </c>
      <c r="R2059" s="13">
        <v>0</v>
      </c>
      <c r="S2059" s="13">
        <v>2609.5</v>
      </c>
      <c r="T2059" s="13">
        <v>1867.9</v>
      </c>
      <c r="U2059" s="13">
        <v>741.6</v>
      </c>
      <c r="V2059" s="12" t="s">
        <v>80</v>
      </c>
      <c r="W2059" s="12" t="s">
        <v>24</v>
      </c>
      <c r="X2059" s="12" t="s">
        <v>25</v>
      </c>
      <c r="Y2059" s="12" t="s">
        <v>244</v>
      </c>
      <c r="Z2059" s="12" t="s">
        <v>49</v>
      </c>
    </row>
    <row r="2060" spans="1:26" x14ac:dyDescent="0.3">
      <c r="A2060" s="14" t="s">
        <v>4521</v>
      </c>
      <c r="B2060" s="15">
        <v>45768</v>
      </c>
      <c r="C2060" s="16" t="s">
        <v>4522</v>
      </c>
      <c r="D2060" s="16" t="str">
        <f>_xlfn.XLOOKUP(Sales_Transactions!$C2060,Customer!$A$2:$A$701,Customer!$B$2:$B$701,"Missing")</f>
        <v>Raghav Pandian</v>
      </c>
      <c r="E2060" s="38" t="str">
        <f>_xlfn.XLOOKUP(Table14[[#This Row],[Customer_ID]],Table10[Customer_ID],Table10[Membership],"Missing Membership")</f>
        <v>Silver</v>
      </c>
      <c r="F2060" s="14" t="s">
        <v>508</v>
      </c>
      <c r="G2060" s="16" t="str">
        <f>_xlfn.XLOOKUP(Sales_Transactions!$F2060,Products!$A$2:$A$151,Products!$B$2:$B$151,"missing product")</f>
        <v>India Gate Ponni Rice 1kg</v>
      </c>
      <c r="H2060" s="16" t="str">
        <f>_xlfn.XLOOKUP(Sales_Transactions!$F2060,Table9[Product_ID],Table9[Category],"Missing Catogory")</f>
        <v>Rice</v>
      </c>
      <c r="I2060" s="16" t="s">
        <v>950</v>
      </c>
      <c r="J2060" s="16" t="str">
        <f>_xlfn.XLOOKUP(Sales_Transactions!$I2060,Store!$A$2:$A$181,Store!$B$2:$B$181,"Missing Store")</f>
        <v>FreshMart Mysuru Square</v>
      </c>
      <c r="K2060" s="16" t="str">
        <f>_xlfn.XLOOKUP(Sales_Transactions!$I2060,Store!$A$2:$A$181,Store!$D$2:$D$181,"East")</f>
        <v>South</v>
      </c>
      <c r="L2060" s="16" t="s">
        <v>1892</v>
      </c>
      <c r="M2060" s="16" t="s">
        <v>5397</v>
      </c>
      <c r="N2060" s="16" t="str">
        <f>_xlfn.XLOOKUP(Sales_Transactions!$L2060,Table12[Employee_ID],Table12[Department],"Missing Department")</f>
        <v>Store Manager</v>
      </c>
      <c r="O2060" s="16">
        <v>4</v>
      </c>
      <c r="P2060" s="17">
        <v>291.93</v>
      </c>
      <c r="Q2060" s="16">
        <v>15</v>
      </c>
      <c r="R2060" s="17">
        <v>175.16</v>
      </c>
      <c r="S2060" s="17">
        <v>992.56</v>
      </c>
      <c r="T2060" s="17">
        <v>1014.8</v>
      </c>
      <c r="U2060" s="17">
        <v>-22.24</v>
      </c>
      <c r="V2060" s="16" t="s">
        <v>80</v>
      </c>
      <c r="W2060" s="16" t="s">
        <v>24</v>
      </c>
      <c r="X2060" s="16" t="s">
        <v>25</v>
      </c>
      <c r="Y2060" s="16" t="s">
        <v>2168</v>
      </c>
      <c r="Z2060" s="16" t="s">
        <v>49</v>
      </c>
    </row>
    <row r="2061" spans="1:26" x14ac:dyDescent="0.3">
      <c r="A2061" s="10" t="s">
        <v>4527</v>
      </c>
      <c r="B2061" s="11">
        <v>46100</v>
      </c>
      <c r="C2061" s="12" t="s">
        <v>564</v>
      </c>
      <c r="D2061" s="12" t="str">
        <f>_xlfn.XLOOKUP(Sales_Transactions!$C2061,Customer!$A$2:$A$701,Customer!$B$2:$B$701,"Missing")</f>
        <v>Anand Subramaniam</v>
      </c>
      <c r="E2061" s="39" t="str">
        <f>_xlfn.XLOOKUP(Table14[[#This Row],[Customer_ID]],Table10[Customer_ID],Table10[Membership],"Missing Membership")</f>
        <v>Gold</v>
      </c>
      <c r="F2061" s="10" t="s">
        <v>679</v>
      </c>
      <c r="G2061" s="12" t="str">
        <f>_xlfn.XLOOKUP(Sales_Transactions!$F2061,Products!$A$2:$A$151,Products!$B$2:$B$151,"missing product")</f>
        <v>Aachi Ponni Rice 1kg</v>
      </c>
      <c r="H2061" s="12" t="str">
        <f>_xlfn.XLOOKUP(Sales_Transactions!$F2061,Table9[Product_ID],Table9[Category],"Missing Catogory")</f>
        <v>Rice</v>
      </c>
      <c r="I2061" s="12" t="s">
        <v>171</v>
      </c>
      <c r="J2061" s="12" t="str">
        <f>_xlfn.XLOOKUP(Sales_Transactions!$I2061,Store!$A$2:$A$181,Store!$B$2:$B$181,"Missing Store")</f>
        <v>FreshMart Madurai Crossing</v>
      </c>
      <c r="K2061" s="12" t="str">
        <f>_xlfn.XLOOKUP(Sales_Transactions!$I2061,Store!$A$2:$A$181,Store!$D$2:$D$181,"East")</f>
        <v>South</v>
      </c>
      <c r="L2061" s="12" t="s">
        <v>210</v>
      </c>
      <c r="M2061" s="12" t="s">
        <v>6149</v>
      </c>
      <c r="N2061" s="12" t="str">
        <f>_xlfn.XLOOKUP(Sales_Transactions!$L2061,Table12[Employee_ID],Table12[Department],"Missing Department")</f>
        <v>Cashier</v>
      </c>
      <c r="O2061" s="12">
        <v>6</v>
      </c>
      <c r="P2061" s="13">
        <v>164.87</v>
      </c>
      <c r="Q2061" s="12">
        <v>0</v>
      </c>
      <c r="R2061" s="13">
        <v>0</v>
      </c>
      <c r="S2061" s="13">
        <v>989.22</v>
      </c>
      <c r="T2061" s="13">
        <v>827.7</v>
      </c>
      <c r="U2061" s="13">
        <v>161.52000000000001</v>
      </c>
      <c r="V2061" s="12" t="s">
        <v>80</v>
      </c>
      <c r="W2061" s="12" t="s">
        <v>24</v>
      </c>
      <c r="X2061" s="12" t="s">
        <v>25</v>
      </c>
      <c r="Y2061" s="12" t="s">
        <v>62</v>
      </c>
      <c r="Z2061" s="12" t="s">
        <v>49</v>
      </c>
    </row>
    <row r="2062" spans="1:26" x14ac:dyDescent="0.3">
      <c r="A2062" s="14" t="s">
        <v>4528</v>
      </c>
      <c r="B2062" s="15">
        <v>45843</v>
      </c>
      <c r="C2062" s="16" t="s">
        <v>977</v>
      </c>
      <c r="D2062" s="16" t="str">
        <f>_xlfn.XLOOKUP(Sales_Transactions!$C2062,Customer!$A$2:$A$701,Customer!$B$2:$B$701,"Missing")</f>
        <v>Mala Nair</v>
      </c>
      <c r="E2062" s="38" t="str">
        <f>_xlfn.XLOOKUP(Table14[[#This Row],[Customer_ID]],Table10[Customer_ID],Table10[Membership],"Missing Membership")</f>
        <v>Gold</v>
      </c>
      <c r="F2062" s="14" t="s">
        <v>2541</v>
      </c>
      <c r="G2062" s="16" t="str">
        <f>_xlfn.XLOOKUP(Sales_Transactions!$F2062,Products!$A$2:$A$151,Products!$B$2:$B$151,"missing product")</f>
        <v>ITC Ice Cream 250ml</v>
      </c>
      <c r="H2062" s="16" t="str">
        <f>_xlfn.XLOOKUP(Sales_Transactions!$F2062,Table9[Product_ID],Table9[Category],"Missing Catogory")</f>
        <v>Frozen Foods</v>
      </c>
      <c r="I2062" s="16" t="s">
        <v>254</v>
      </c>
      <c r="J2062" s="16" t="str">
        <f>_xlfn.XLOOKUP(Sales_Transactions!$I2062,Store!$A$2:$A$181,Store!$B$2:$B$181,"Missing Store")</f>
        <v>FreshMart Mysuru Crossing</v>
      </c>
      <c r="K2062" s="16" t="str">
        <f>_xlfn.XLOOKUP(Sales_Transactions!$I2062,Store!$A$2:$A$181,Store!$D$2:$D$181,"East")</f>
        <v>South</v>
      </c>
      <c r="L2062" s="16" t="s">
        <v>255</v>
      </c>
      <c r="M2062" s="16" t="s">
        <v>6328</v>
      </c>
      <c r="N2062" s="16" t="str">
        <f>_xlfn.XLOOKUP(Sales_Transactions!$L2062,Table12[Employee_ID],Table12[Department],"Missing Department")</f>
        <v>HR</v>
      </c>
      <c r="O2062" s="16">
        <v>5</v>
      </c>
      <c r="P2062" s="17">
        <v>64.709999999999994</v>
      </c>
      <c r="Q2062" s="16">
        <v>10</v>
      </c>
      <c r="R2062" s="17">
        <v>32.35</v>
      </c>
      <c r="S2062" s="17">
        <v>334.88</v>
      </c>
      <c r="T2062" s="17">
        <v>242.15</v>
      </c>
      <c r="U2062" s="17">
        <v>92.73</v>
      </c>
      <c r="V2062" s="16" t="s">
        <v>80</v>
      </c>
      <c r="W2062" s="16" t="s">
        <v>24</v>
      </c>
      <c r="X2062" s="16" t="s">
        <v>25</v>
      </c>
      <c r="Y2062" s="16" t="s">
        <v>2286</v>
      </c>
      <c r="Z2062" s="16" t="s">
        <v>27</v>
      </c>
    </row>
    <row r="2063" spans="1:26" x14ac:dyDescent="0.3">
      <c r="A2063" s="10" t="s">
        <v>4531</v>
      </c>
      <c r="B2063" s="11">
        <v>45857</v>
      </c>
      <c r="C2063" s="12" t="s">
        <v>2106</v>
      </c>
      <c r="D2063" s="12" t="str">
        <f>_xlfn.XLOOKUP(Sales_Transactions!$C2063,Customer!$A$2:$A$701,Customer!$B$2:$B$701,"Missing")</f>
        <v>Aishwarya Prabhu</v>
      </c>
      <c r="E2063" s="39" t="str">
        <f>_xlfn.XLOOKUP(Table14[[#This Row],[Customer_ID]],Table10[Customer_ID],Table10[Membership],"Missing Membership")</f>
        <v>Gold</v>
      </c>
      <c r="F2063" s="10" t="s">
        <v>59</v>
      </c>
      <c r="G2063" s="12" t="str">
        <f>_xlfn.XLOOKUP(Sales_Transactions!$F2063,Products!$A$2:$A$151,Products!$B$2:$B$151,"missing product")</f>
        <v>Nescafe Coffee Pack</v>
      </c>
      <c r="H2063" s="12" t="str">
        <f>_xlfn.XLOOKUP(Sales_Transactions!$F2063,Table9[Product_ID],Table9[Category],"Missing Catogory")</f>
        <v>Beverages</v>
      </c>
      <c r="I2063" s="12" t="s">
        <v>372</v>
      </c>
      <c r="J2063" s="12" t="str">
        <f>_xlfn.XLOOKUP(Sales_Transactions!$I2063,Store!$A$2:$A$181,Store!$B$2:$B$181,"Missing Store")</f>
        <v>FreshMart Nagpur Crossing</v>
      </c>
      <c r="K2063" s="12" t="str">
        <f>_xlfn.XLOOKUP(Sales_Transactions!$I2063,Store!$A$2:$A$181,Store!$D$2:$D$181,"East")</f>
        <v>West</v>
      </c>
      <c r="L2063" s="12" t="s">
        <v>373</v>
      </c>
      <c r="M2063" s="12" t="s">
        <v>6181</v>
      </c>
      <c r="N2063" s="12" t="str">
        <f>_xlfn.XLOOKUP(Sales_Transactions!$L2063,Table12[Employee_ID],Table12[Department],"Missing Department")</f>
        <v>Sales</v>
      </c>
      <c r="O2063" s="12">
        <v>4</v>
      </c>
      <c r="P2063" s="13">
        <v>343.24</v>
      </c>
      <c r="Q2063" s="12">
        <v>10</v>
      </c>
      <c r="R2063" s="13">
        <v>137.30000000000001</v>
      </c>
      <c r="S2063" s="13">
        <v>1421.01</v>
      </c>
      <c r="T2063" s="13">
        <v>1087.1199999999999</v>
      </c>
      <c r="U2063" s="13">
        <v>333.89</v>
      </c>
      <c r="V2063" s="12" t="s">
        <v>80</v>
      </c>
      <c r="W2063" s="12" t="s">
        <v>24</v>
      </c>
      <c r="X2063" s="12" t="s">
        <v>25</v>
      </c>
      <c r="Y2063" s="12" t="s">
        <v>2006</v>
      </c>
      <c r="Z2063" s="12" t="s">
        <v>27</v>
      </c>
    </row>
    <row r="2064" spans="1:26" x14ac:dyDescent="0.3">
      <c r="A2064" s="14" t="s">
        <v>4532</v>
      </c>
      <c r="B2064" s="15">
        <v>46067</v>
      </c>
      <c r="C2064" s="16" t="s">
        <v>1016</v>
      </c>
      <c r="D2064" s="16" t="str">
        <f>_xlfn.XLOOKUP(Sales_Transactions!$C2064,Customer!$A$2:$A$701,Customer!$B$2:$B$701,"Missing")</f>
        <v>Bharath Devi</v>
      </c>
      <c r="E2064" s="38" t="str">
        <f>_xlfn.XLOOKUP(Table14[[#This Row],[Customer_ID]],Table10[Customer_ID],Table10[Membership],"Missing Membership")</f>
        <v>Gold</v>
      </c>
      <c r="F2064" s="14" t="s">
        <v>885</v>
      </c>
      <c r="G2064" s="16" t="str">
        <f>_xlfn.XLOOKUP(Sales_Transactions!$F2064,Products!$A$2:$A$151,Products!$B$2:$B$151,"missing product")</f>
        <v>Organic Fresh Fresh Fruits Pack</v>
      </c>
      <c r="H2064" s="16" t="str">
        <f>_xlfn.XLOOKUP(Sales_Transactions!$F2064,Table9[Product_ID],Table9[Category],"Missing Catogory")</f>
        <v>Fruits</v>
      </c>
      <c r="I2064" s="16" t="s">
        <v>699</v>
      </c>
      <c r="J2064" s="16" t="str">
        <f>_xlfn.XLOOKUP(Sales_Transactions!$I2064,Store!$A$2:$A$181,Store!$B$2:$B$181,"Missing Store")</f>
        <v>FreshMart Mumbai Colony</v>
      </c>
      <c r="K2064" s="16" t="str">
        <f>_xlfn.XLOOKUP(Sales_Transactions!$I2064,Store!$A$2:$A$181,Store!$D$2:$D$181,"East")</f>
        <v>West</v>
      </c>
      <c r="L2064" s="16" t="s">
        <v>700</v>
      </c>
      <c r="M2064" s="16" t="s">
        <v>6272</v>
      </c>
      <c r="N2064" s="16" t="str">
        <f>_xlfn.XLOOKUP(Sales_Transactions!$L2064,Table12[Employee_ID],Table12[Department],"Missing Department")</f>
        <v>Billing</v>
      </c>
      <c r="O2064" s="16">
        <v>8</v>
      </c>
      <c r="P2064" s="17">
        <v>238.62</v>
      </c>
      <c r="Q2064" s="16">
        <v>0</v>
      </c>
      <c r="R2064" s="17">
        <v>0</v>
      </c>
      <c r="S2064" s="17">
        <v>2195.3000000000002</v>
      </c>
      <c r="T2064" s="17">
        <v>1539.28</v>
      </c>
      <c r="U2064" s="17">
        <v>656.02</v>
      </c>
      <c r="V2064" s="16" t="s">
        <v>80</v>
      </c>
      <c r="W2064" s="16" t="s">
        <v>24</v>
      </c>
      <c r="X2064" s="16" t="s">
        <v>25</v>
      </c>
      <c r="Y2064" s="16" t="s">
        <v>948</v>
      </c>
      <c r="Z2064" s="16" t="s">
        <v>27</v>
      </c>
    </row>
    <row r="2065" spans="1:26" x14ac:dyDescent="0.3">
      <c r="A2065" s="10" t="s">
        <v>4540</v>
      </c>
      <c r="B2065" s="11">
        <v>45829</v>
      </c>
      <c r="C2065" s="12" t="s">
        <v>3065</v>
      </c>
      <c r="D2065" s="12" t="str">
        <f>_xlfn.XLOOKUP(Sales_Transactions!$C2065,Customer!$A$2:$A$701,Customer!$B$2:$B$701,"Missing")</f>
        <v>Tara Sharma</v>
      </c>
      <c r="E2065" s="39" t="str">
        <f>_xlfn.XLOOKUP(Table14[[#This Row],[Customer_ID]],Table10[Customer_ID],Table10[Membership],"Missing Membership")</f>
        <v>Gold</v>
      </c>
      <c r="F2065" s="10" t="s">
        <v>904</v>
      </c>
      <c r="G2065" s="12" t="str">
        <f>_xlfn.XLOOKUP(Sales_Transactions!$F2065,Products!$A$2:$A$151,Products!$B$2:$B$151,"missing product")</f>
        <v>Nestle Curd 1kg</v>
      </c>
      <c r="H2065" s="12" t="str">
        <f>_xlfn.XLOOKUP(Sales_Transactions!$F2065,Table9[Product_ID],Table9[Category],"Missing Catogory")</f>
        <v>Dairy</v>
      </c>
      <c r="I2065" s="12" t="s">
        <v>198</v>
      </c>
      <c r="J2065" s="12" t="str">
        <f>_xlfn.XLOOKUP(Sales_Transactions!$I2065,Store!$A$2:$A$181,Store!$B$2:$B$181,"Missing Store")</f>
        <v>FreshMart Salem Extension</v>
      </c>
      <c r="K2065" s="12" t="str">
        <f>_xlfn.XLOOKUP(Sales_Transactions!$I2065,Store!$A$2:$A$181,Store!$D$2:$D$181,"East")</f>
        <v>South</v>
      </c>
      <c r="L2065" s="12" t="s">
        <v>239</v>
      </c>
      <c r="M2065" s="12" t="s">
        <v>6235</v>
      </c>
      <c r="N2065" s="12" t="str">
        <f>_xlfn.XLOOKUP(Sales_Transactions!$L2065,Table12[Employee_ID],Table12[Department],"Missing Department")</f>
        <v>Sales</v>
      </c>
      <c r="O2065" s="12">
        <v>7</v>
      </c>
      <c r="P2065" s="13">
        <v>495.55</v>
      </c>
      <c r="Q2065" s="12">
        <v>15</v>
      </c>
      <c r="R2065" s="13">
        <v>520.33000000000004</v>
      </c>
      <c r="S2065" s="13">
        <v>3390.8</v>
      </c>
      <c r="T2065" s="13">
        <v>2783.83</v>
      </c>
      <c r="U2065" s="13">
        <v>606.97</v>
      </c>
      <c r="V2065" s="12" t="s">
        <v>80</v>
      </c>
      <c r="W2065" s="12" t="s">
        <v>24</v>
      </c>
      <c r="X2065" s="12" t="s">
        <v>55</v>
      </c>
      <c r="Y2065" s="12" t="s">
        <v>1122</v>
      </c>
      <c r="Z2065" s="12" t="s">
        <v>27</v>
      </c>
    </row>
    <row r="2066" spans="1:26" x14ac:dyDescent="0.3">
      <c r="A2066" s="14" t="s">
        <v>4545</v>
      </c>
      <c r="B2066" s="15">
        <v>46107</v>
      </c>
      <c r="C2066" s="16" t="s">
        <v>1383</v>
      </c>
      <c r="D2066" s="16" t="str">
        <f>_xlfn.XLOOKUP(Sales_Transactions!$C2066,Customer!$A$2:$A$701,Customer!$B$2:$B$701,"Missing")</f>
        <v>Balamurugan Sharma</v>
      </c>
      <c r="E2066" s="38" t="str">
        <f>_xlfn.XLOOKUP(Table14[[#This Row],[Customer_ID]],Table10[Customer_ID],Table10[Membership],"Missing Membership")</f>
        <v>Gold</v>
      </c>
      <c r="F2066" s="14" t="s">
        <v>1865</v>
      </c>
      <c r="G2066" s="16" t="str">
        <f>_xlfn.XLOOKUP(Sales_Transactions!$F2066,Products!$A$2:$A$151,Products!$B$2:$B$151,"missing product")</f>
        <v>Lizol Toilet Cleaner 200g</v>
      </c>
      <c r="H2066" s="16" t="str">
        <f>_xlfn.XLOOKUP(Sales_Transactions!$F2066,Table9[Product_ID],Table9[Category],"Missing Catogory")</f>
        <v>Cleaning</v>
      </c>
      <c r="I2066" s="16" t="s">
        <v>1412</v>
      </c>
      <c r="J2066" s="16" t="str">
        <f>_xlfn.XLOOKUP(Sales_Transactions!$I2066,Store!$A$2:$A$181,Store!$B$2:$B$181,"Missing Store")</f>
        <v>FreshMart Kochi Square</v>
      </c>
      <c r="K2066" s="16" t="str">
        <f>_xlfn.XLOOKUP(Sales_Transactions!$I2066,Store!$A$2:$A$181,Store!$D$2:$D$181,"East")</f>
        <v>South</v>
      </c>
      <c r="L2066" s="16" t="s">
        <v>2800</v>
      </c>
      <c r="M2066" s="16" t="s">
        <v>6388</v>
      </c>
      <c r="N2066" s="16" t="str">
        <f>_xlfn.XLOOKUP(Sales_Transactions!$L2066,Table12[Employee_ID],Table12[Department],"Missing Department")</f>
        <v>HR</v>
      </c>
      <c r="O2066" s="16">
        <v>6</v>
      </c>
      <c r="P2066" s="17">
        <v>121.28</v>
      </c>
      <c r="Q2066" s="16">
        <v>0</v>
      </c>
      <c r="R2066" s="17">
        <v>0</v>
      </c>
      <c r="S2066" s="17">
        <v>727.68</v>
      </c>
      <c r="T2066" s="17">
        <v>499.98</v>
      </c>
      <c r="U2066" s="17">
        <v>227.7</v>
      </c>
      <c r="V2066" s="16" t="s">
        <v>80</v>
      </c>
      <c r="W2066" s="16" t="s">
        <v>24</v>
      </c>
      <c r="X2066" s="16" t="s">
        <v>33</v>
      </c>
      <c r="Y2066" s="16" t="s">
        <v>1404</v>
      </c>
      <c r="Z2066" s="16" t="s">
        <v>49</v>
      </c>
    </row>
    <row r="2067" spans="1:26" x14ac:dyDescent="0.3">
      <c r="A2067" s="10" t="s">
        <v>4547</v>
      </c>
      <c r="B2067" s="11">
        <v>46100</v>
      </c>
      <c r="C2067" s="12" t="s">
        <v>2338</v>
      </c>
      <c r="D2067" s="12" t="str">
        <f>_xlfn.XLOOKUP(Sales_Transactions!$C2067,Customer!$A$2:$A$701,Customer!$B$2:$B$701,"Missing")</f>
        <v>Hemalatha Naicker</v>
      </c>
      <c r="E2067" s="39" t="str">
        <f>_xlfn.XLOOKUP(Table14[[#This Row],[Customer_ID]],Table10[Customer_ID],Table10[Membership],"Missing Membership")</f>
        <v>Bronze</v>
      </c>
      <c r="F2067" s="10" t="s">
        <v>554</v>
      </c>
      <c r="G2067" s="12" t="str">
        <f>_xlfn.XLOOKUP(Sales_Transactions!$F2067,Products!$A$2:$A$151,Products!$B$2:$B$151,"missing product")</f>
        <v>Dove Shampoo 2kg</v>
      </c>
      <c r="H2067" s="12" t="str">
        <f>_xlfn.XLOOKUP(Sales_Transactions!$F2067,Table9[Product_ID],Table9[Category],"Missing Catogory")</f>
        <v>Personal Care</v>
      </c>
      <c r="I2067" s="12" t="s">
        <v>232</v>
      </c>
      <c r="J2067" s="12" t="str">
        <f>_xlfn.XLOOKUP(Sales_Transactions!$I2067,Store!$A$2:$A$181,Store!$B$2:$B$181,"Missing Store")</f>
        <v>FreshMart Tiruppur Circle</v>
      </c>
      <c r="K2067" s="12" t="str">
        <f>_xlfn.XLOOKUP(Sales_Transactions!$I2067,Store!$A$2:$A$181,Store!$D$2:$D$181,"East")</f>
        <v>South</v>
      </c>
      <c r="L2067" s="12" t="s">
        <v>233</v>
      </c>
      <c r="M2067" s="12" t="s">
        <v>6171</v>
      </c>
      <c r="N2067" s="12" t="str">
        <f>_xlfn.XLOOKUP(Sales_Transactions!$L2067,Table12[Employee_ID],Table12[Department],"Missing Department")</f>
        <v>Billing</v>
      </c>
      <c r="O2067" s="12">
        <v>4</v>
      </c>
      <c r="P2067" s="13">
        <v>491.81</v>
      </c>
      <c r="Q2067" s="12">
        <v>15</v>
      </c>
      <c r="R2067" s="13">
        <v>295.08999999999997</v>
      </c>
      <c r="S2067" s="13">
        <v>1672.15</v>
      </c>
      <c r="T2067" s="13">
        <v>1462.28</v>
      </c>
      <c r="U2067" s="13">
        <v>209.87</v>
      </c>
      <c r="V2067" s="12" t="s">
        <v>80</v>
      </c>
      <c r="W2067" s="12" t="s">
        <v>24</v>
      </c>
      <c r="X2067" s="12" t="s">
        <v>25</v>
      </c>
      <c r="Y2067" s="12" t="s">
        <v>848</v>
      </c>
      <c r="Z2067" s="12" t="s">
        <v>49</v>
      </c>
    </row>
    <row r="2068" spans="1:26" x14ac:dyDescent="0.3">
      <c r="A2068" s="14" t="s">
        <v>4561</v>
      </c>
      <c r="B2068" s="15">
        <v>45763</v>
      </c>
      <c r="C2068" s="16" t="s">
        <v>1739</v>
      </c>
      <c r="D2068" s="16" t="str">
        <f>_xlfn.XLOOKUP(Sales_Transactions!$C2068,Customer!$A$2:$A$701,Customer!$B$2:$B$701,"Missing")</f>
        <v>Usha Krishnan</v>
      </c>
      <c r="E2068" s="38" t="str">
        <f>_xlfn.XLOOKUP(Table14[[#This Row],[Customer_ID]],Table10[Customer_ID],Table10[Membership],"Missing Membership")</f>
        <v>Gold</v>
      </c>
      <c r="F2068" s="14" t="s">
        <v>604</v>
      </c>
      <c r="G2068" s="16" t="str">
        <f>_xlfn.XLOOKUP(Sales_Transactions!$F2068,Products!$A$2:$A$151,Products!$B$2:$B$151,"missing product")</f>
        <v>Organic Fresh Fresh Vegetables 200g</v>
      </c>
      <c r="H2068" s="16" t="str">
        <f>_xlfn.XLOOKUP(Sales_Transactions!$F2068,Table9[Product_ID],Table9[Category],"Missing Catogory")</f>
        <v>Vegetables</v>
      </c>
      <c r="I2068" s="16" t="s">
        <v>372</v>
      </c>
      <c r="J2068" s="16" t="str">
        <f>_xlfn.XLOOKUP(Sales_Transactions!$I2068,Store!$A$2:$A$181,Store!$B$2:$B$181,"Missing Store")</f>
        <v>FreshMart Nagpur Crossing</v>
      </c>
      <c r="K2068" s="16" t="str">
        <f>_xlfn.XLOOKUP(Sales_Transactions!$I2068,Store!$A$2:$A$181,Store!$D$2:$D$181,"East")</f>
        <v>West</v>
      </c>
      <c r="L2068" s="16" t="s">
        <v>373</v>
      </c>
      <c r="M2068" s="16" t="s">
        <v>6181</v>
      </c>
      <c r="N2068" s="16" t="str">
        <f>_xlfn.XLOOKUP(Sales_Transactions!$L2068,Table12[Employee_ID],Table12[Department],"Missing Department")</f>
        <v>Sales</v>
      </c>
      <c r="O2068" s="16">
        <v>6</v>
      </c>
      <c r="P2068" s="17">
        <v>80.14</v>
      </c>
      <c r="Q2068" s="16">
        <v>15</v>
      </c>
      <c r="R2068" s="17">
        <v>72.13</v>
      </c>
      <c r="S2068" s="17">
        <v>408.71</v>
      </c>
      <c r="T2068" s="17">
        <v>372.84</v>
      </c>
      <c r="U2068" s="17">
        <v>35.869999999999997</v>
      </c>
      <c r="V2068" s="16" t="s">
        <v>80</v>
      </c>
      <c r="W2068" s="16" t="s">
        <v>24</v>
      </c>
      <c r="X2068" s="16" t="s">
        <v>25</v>
      </c>
      <c r="Y2068" s="16" t="s">
        <v>1764</v>
      </c>
      <c r="Z2068" s="16" t="s">
        <v>49</v>
      </c>
    </row>
    <row r="2069" spans="1:26" x14ac:dyDescent="0.3">
      <c r="A2069" s="10" t="s">
        <v>4566</v>
      </c>
      <c r="B2069" s="11">
        <v>45934</v>
      </c>
      <c r="C2069" s="12" t="s">
        <v>4567</v>
      </c>
      <c r="D2069" s="12" t="str">
        <f>_xlfn.XLOOKUP(Sales_Transactions!$C2069,Customer!$A$2:$A$701,Customer!$B$2:$B$701,"Missing")</f>
        <v>Radha Sekar</v>
      </c>
      <c r="E2069" s="39" t="str">
        <f>_xlfn.XLOOKUP(Table14[[#This Row],[Customer_ID]],Table10[Customer_ID],Table10[Membership],"Missing Membership")</f>
        <v>Bronze</v>
      </c>
      <c r="F2069" s="10" t="s">
        <v>237</v>
      </c>
      <c r="G2069" s="12" t="str">
        <f>_xlfn.XLOOKUP(Sales_Transactions!$F2069,Products!$A$2:$A$151,Products!$B$2:$B$151,"missing product")</f>
        <v>Harvest Gold Rusk 1kg</v>
      </c>
      <c r="H2069" s="12" t="str">
        <f>_xlfn.XLOOKUP(Sales_Transactions!$F2069,Table9[Product_ID],Table9[Category],"Missing Catogory")</f>
        <v>Bakery</v>
      </c>
      <c r="I2069" s="12" t="s">
        <v>204</v>
      </c>
      <c r="J2069" s="12" t="str">
        <f>_xlfn.XLOOKUP(Sales_Transactions!$I2069,Store!$A$2:$A$181,Store!$B$2:$B$181,"Missing Store")</f>
        <v>FreshMart Madurai Plaza</v>
      </c>
      <c r="K2069" s="12" t="str">
        <f>_xlfn.XLOOKUP(Sales_Transactions!$I2069,Store!$A$2:$A$181,Store!$D$2:$D$181,"East")</f>
        <v>South</v>
      </c>
      <c r="L2069" s="12" t="s">
        <v>205</v>
      </c>
      <c r="M2069" s="12" t="s">
        <v>6199</v>
      </c>
      <c r="N2069" s="12" t="str">
        <f>_xlfn.XLOOKUP(Sales_Transactions!$L2069,Table12[Employee_ID],Table12[Department],"Missing Department")</f>
        <v>Sales</v>
      </c>
      <c r="O2069" s="12">
        <v>4</v>
      </c>
      <c r="P2069" s="13">
        <v>541.35</v>
      </c>
      <c r="Q2069" s="12">
        <v>0</v>
      </c>
      <c r="R2069" s="13">
        <v>0</v>
      </c>
      <c r="S2069" s="13">
        <v>2490.21</v>
      </c>
      <c r="T2069" s="13">
        <v>1345.6</v>
      </c>
      <c r="U2069" s="13">
        <v>1144.6099999999999</v>
      </c>
      <c r="V2069" s="12" t="s">
        <v>80</v>
      </c>
      <c r="W2069" s="12" t="s">
        <v>24</v>
      </c>
      <c r="X2069" s="12" t="s">
        <v>25</v>
      </c>
      <c r="Y2069" s="12" t="s">
        <v>1228</v>
      </c>
      <c r="Z2069" s="12" t="s">
        <v>27</v>
      </c>
    </row>
    <row r="2070" spans="1:26" x14ac:dyDescent="0.3">
      <c r="A2070" s="14" t="s">
        <v>4568</v>
      </c>
      <c r="B2070" s="15">
        <v>45798</v>
      </c>
      <c r="C2070" s="16" t="s">
        <v>3622</v>
      </c>
      <c r="D2070" s="16" t="str">
        <f>_xlfn.XLOOKUP(Sales_Transactions!$C2070,Customer!$A$2:$A$701,Customer!$B$2:$B$701,"Missing")</f>
        <v>Bhavani Sharma</v>
      </c>
      <c r="E2070" s="38" t="str">
        <f>_xlfn.XLOOKUP(Table14[[#This Row],[Customer_ID]],Table10[Customer_ID],Table10[Membership],"Missing Membership")</f>
        <v>Silver</v>
      </c>
      <c r="F2070" s="14" t="s">
        <v>1010</v>
      </c>
      <c r="G2070" s="16" t="str">
        <f>_xlfn.XLOOKUP(Sales_Transactions!$F2070,Products!$A$2:$A$151,Products!$B$2:$B$151,"missing product")</f>
        <v>Vim Kitchenware Combo</v>
      </c>
      <c r="H2070" s="16" t="str">
        <f>_xlfn.XLOOKUP(Sales_Transactions!$F2070,Table9[Product_ID],Table9[Category],"Missing Catogory")</f>
        <v>Household</v>
      </c>
      <c r="I2070" s="16" t="s">
        <v>905</v>
      </c>
      <c r="J2070" s="16" t="str">
        <f>_xlfn.XLOOKUP(Sales_Transactions!$I2070,Store!$A$2:$A$181,Store!$B$2:$B$181,"Missing Store")</f>
        <v>FreshMart Madurai Circle</v>
      </c>
      <c r="K2070" s="16" t="str">
        <f>_xlfn.XLOOKUP(Sales_Transactions!$I2070,Store!$A$2:$A$181,Store!$D$2:$D$181,"East")</f>
        <v>South</v>
      </c>
      <c r="L2070" s="16" t="s">
        <v>906</v>
      </c>
      <c r="M2070" s="16" t="s">
        <v>6179</v>
      </c>
      <c r="N2070" s="16" t="str">
        <f>_xlfn.XLOOKUP(Sales_Transactions!$L2070,Table12[Employee_ID],Table12[Department],"Missing Department")</f>
        <v>Sales</v>
      </c>
      <c r="O2070" s="16">
        <v>3</v>
      </c>
      <c r="P2070" s="17">
        <v>261.55</v>
      </c>
      <c r="Q2070" s="16">
        <v>5</v>
      </c>
      <c r="R2070" s="17">
        <v>39.229999999999997</v>
      </c>
      <c r="S2070" s="17">
        <v>745.42</v>
      </c>
      <c r="T2070" s="17">
        <v>645.09</v>
      </c>
      <c r="U2070" s="17">
        <v>100.33</v>
      </c>
      <c r="V2070" s="16" t="s">
        <v>80</v>
      </c>
      <c r="W2070" s="16" t="s">
        <v>24</v>
      </c>
      <c r="X2070" s="16" t="s">
        <v>25</v>
      </c>
      <c r="Y2070" s="16" t="s">
        <v>531</v>
      </c>
      <c r="Z2070" s="16" t="s">
        <v>49</v>
      </c>
    </row>
    <row r="2071" spans="1:26" x14ac:dyDescent="0.3">
      <c r="A2071" s="10" t="s">
        <v>4575</v>
      </c>
      <c r="B2071" s="11">
        <v>45925</v>
      </c>
      <c r="C2071" s="12" t="s">
        <v>379</v>
      </c>
      <c r="D2071" s="12" t="str">
        <f>_xlfn.XLOOKUP(Sales_Transactions!$C2071,Customer!$A$2:$A$701,Customer!$B$2:$B$701,"Missing")</f>
        <v>Chandrasekar Pandian</v>
      </c>
      <c r="E2071" s="39" t="str">
        <f>_xlfn.XLOOKUP(Table14[[#This Row],[Customer_ID]],Table10[Customer_ID],Table10[Membership],"Missing Membership")</f>
        <v>Gold</v>
      </c>
      <c r="F2071" s="10" t="s">
        <v>399</v>
      </c>
      <c r="G2071" s="12" t="str">
        <f>_xlfn.XLOOKUP(Sales_Transactions!$F2071,Products!$A$2:$A$151,Products!$B$2:$B$151,"missing product")</f>
        <v>Aavin Milk 1L</v>
      </c>
      <c r="H2071" s="12" t="str">
        <f>_xlfn.XLOOKUP(Sales_Transactions!$F2071,Table9[Product_ID],Table9[Category],"Missing Catogory")</f>
        <v>Dairy</v>
      </c>
      <c r="I2071" s="12" t="s">
        <v>1412</v>
      </c>
      <c r="J2071" s="12" t="str">
        <f>_xlfn.XLOOKUP(Sales_Transactions!$I2071,Store!$A$2:$A$181,Store!$B$2:$B$181,"Missing Store")</f>
        <v>FreshMart Kochi Square</v>
      </c>
      <c r="K2071" s="12" t="str">
        <f>_xlfn.XLOOKUP(Sales_Transactions!$I2071,Store!$A$2:$A$181,Store!$D$2:$D$181,"East")</f>
        <v>South</v>
      </c>
      <c r="L2071" s="12" t="s">
        <v>2800</v>
      </c>
      <c r="M2071" s="12" t="s">
        <v>6388</v>
      </c>
      <c r="N2071" s="12" t="str">
        <f>_xlfn.XLOOKUP(Sales_Transactions!$L2071,Table12[Employee_ID],Table12[Department],"Missing Department")</f>
        <v>HR</v>
      </c>
      <c r="O2071" s="12">
        <v>3</v>
      </c>
      <c r="P2071" s="13">
        <v>103.11</v>
      </c>
      <c r="Q2071" s="12">
        <v>0</v>
      </c>
      <c r="R2071" s="13">
        <v>0</v>
      </c>
      <c r="S2071" s="13">
        <v>309.33</v>
      </c>
      <c r="T2071" s="13">
        <v>258.14999999999998</v>
      </c>
      <c r="U2071" s="13">
        <v>51.18</v>
      </c>
      <c r="V2071" s="12" t="s">
        <v>80</v>
      </c>
      <c r="W2071" s="12" t="s">
        <v>24</v>
      </c>
      <c r="X2071" s="12" t="s">
        <v>25</v>
      </c>
      <c r="Y2071" s="12" t="s">
        <v>2088</v>
      </c>
      <c r="Z2071" s="12" t="s">
        <v>49</v>
      </c>
    </row>
    <row r="2072" spans="1:26" x14ac:dyDescent="0.3">
      <c r="A2072" s="14" t="s">
        <v>4581</v>
      </c>
      <c r="B2072" s="15">
        <v>46090</v>
      </c>
      <c r="C2072" s="16" t="s">
        <v>152</v>
      </c>
      <c r="D2072" s="16" t="str">
        <f>_xlfn.XLOOKUP(Sales_Transactions!$C2072,Customer!$A$2:$A$701,Customer!$B$2:$B$701,"Missing")</f>
        <v>Balamurugan Menon</v>
      </c>
      <c r="E2072" s="38" t="str">
        <f>_xlfn.XLOOKUP(Table14[[#This Row],[Customer_ID]],Table10[Customer_ID],Table10[Membership],"Missing Membership")</f>
        <v>Gold</v>
      </c>
      <c r="F2072" s="14" t="s">
        <v>1381</v>
      </c>
      <c r="G2072" s="16" t="str">
        <f>_xlfn.XLOOKUP(Sales_Transactions!$F2072,Products!$A$2:$A$151,Products!$B$2:$B$151,"missing product")</f>
        <v>Parle Chocolates 500g</v>
      </c>
      <c r="H2072" s="16" t="str">
        <f>_xlfn.XLOOKUP(Sales_Transactions!$F2072,Table9[Product_ID],Table9[Category],"Missing Catogory")</f>
        <v>Snacks</v>
      </c>
      <c r="I2072" s="16" t="s">
        <v>839</v>
      </c>
      <c r="J2072" s="16" t="str">
        <f>_xlfn.XLOOKUP(Sales_Transactions!$I2072,Store!$A$2:$A$181,Store!$B$2:$B$181,"Missing Store")</f>
        <v>FreshMart Nagpur Arcade</v>
      </c>
      <c r="K2072" s="16" t="str">
        <f>_xlfn.XLOOKUP(Sales_Transactions!$I2072,Store!$A$2:$A$181,Store!$D$2:$D$181,"East")</f>
        <v>West</v>
      </c>
      <c r="L2072" s="16" t="s">
        <v>1462</v>
      </c>
      <c r="M2072" s="16" t="s">
        <v>6334</v>
      </c>
      <c r="N2072" s="16" t="str">
        <f>_xlfn.XLOOKUP(Sales_Transactions!$L2072,Table12[Employee_ID],Table12[Department],"Missing Department")</f>
        <v>Inventory</v>
      </c>
      <c r="O2072" s="16">
        <v>8</v>
      </c>
      <c r="P2072" s="17">
        <v>335.16</v>
      </c>
      <c r="Q2072" s="16">
        <v>0</v>
      </c>
      <c r="R2072" s="17">
        <v>0</v>
      </c>
      <c r="S2072" s="17">
        <v>2681.28</v>
      </c>
      <c r="T2072" s="17">
        <v>1880.4</v>
      </c>
      <c r="U2072" s="17">
        <v>800.88</v>
      </c>
      <c r="V2072" s="16" t="s">
        <v>80</v>
      </c>
      <c r="W2072" s="16" t="s">
        <v>24</v>
      </c>
      <c r="X2072" s="16" t="s">
        <v>55</v>
      </c>
      <c r="Y2072" s="16" t="s">
        <v>1705</v>
      </c>
      <c r="Z2072" s="16" t="s">
        <v>49</v>
      </c>
    </row>
    <row r="2073" spans="1:26" x14ac:dyDescent="0.3">
      <c r="A2073" s="10" t="s">
        <v>4582</v>
      </c>
      <c r="B2073" s="11">
        <v>45985</v>
      </c>
      <c r="C2073" s="12" t="s">
        <v>547</v>
      </c>
      <c r="D2073" s="12" t="str">
        <f>_xlfn.XLOOKUP(Sales_Transactions!$C2073,Customer!$A$2:$A$701,Customer!$B$2:$B$701,"Missing")</f>
        <v>Priya Varma</v>
      </c>
      <c r="E2073" s="39" t="str">
        <f>_xlfn.XLOOKUP(Table14[[#This Row],[Customer_ID]],Table10[Customer_ID],Table10[Membership],"Missing Membership")</f>
        <v>Gold</v>
      </c>
      <c r="F2073" s="10" t="s">
        <v>124</v>
      </c>
      <c r="G2073" s="12" t="str">
        <f>_xlfn.XLOOKUP(Sales_Transactions!$F2073,Products!$A$2:$A$151,Products!$B$2:$B$151,"missing product")</f>
        <v>Aavin Milk Pack</v>
      </c>
      <c r="H2073" s="12" t="str">
        <f>_xlfn.XLOOKUP(Sales_Transactions!$F2073,Table9[Product_ID],Table9[Category],"Missing Catogory")</f>
        <v>Dairy</v>
      </c>
      <c r="I2073" s="12" t="s">
        <v>102</v>
      </c>
      <c r="J2073" s="12" t="str">
        <f>_xlfn.XLOOKUP(Sales_Transactions!$I2073,Store!$A$2:$A$181,Store!$B$2:$B$181,"Missing Store")</f>
        <v>FreshMart Erode Point</v>
      </c>
      <c r="K2073" s="12" t="str">
        <f>_xlfn.XLOOKUP(Sales_Transactions!$I2073,Store!$A$2:$A$181,Store!$D$2:$D$181,"East")</f>
        <v>South</v>
      </c>
      <c r="L2073" s="12" t="s">
        <v>103</v>
      </c>
      <c r="M2073" s="12" t="s">
        <v>6336</v>
      </c>
      <c r="N2073" s="12" t="str">
        <f>_xlfn.XLOOKUP(Sales_Transactions!$L2073,Table12[Employee_ID],Table12[Department],"Missing Department")</f>
        <v>Sales</v>
      </c>
      <c r="O2073" s="12">
        <v>7</v>
      </c>
      <c r="P2073" s="13">
        <v>429.77</v>
      </c>
      <c r="Q2073" s="12">
        <v>10</v>
      </c>
      <c r="R2073" s="13">
        <v>300.83999999999997</v>
      </c>
      <c r="S2073" s="13">
        <v>2707.55</v>
      </c>
      <c r="T2073" s="13">
        <v>2235.59</v>
      </c>
      <c r="U2073" s="13">
        <v>471.96</v>
      </c>
      <c r="V2073" s="12" t="s">
        <v>80</v>
      </c>
      <c r="W2073" s="12" t="s">
        <v>24</v>
      </c>
      <c r="X2073" s="12" t="s">
        <v>55</v>
      </c>
      <c r="Y2073" s="12" t="s">
        <v>1654</v>
      </c>
      <c r="Z2073" s="12" t="s">
        <v>49</v>
      </c>
    </row>
    <row r="2074" spans="1:26" x14ac:dyDescent="0.3">
      <c r="A2074" s="14" t="s">
        <v>4584</v>
      </c>
      <c r="B2074" s="15">
        <v>46107</v>
      </c>
      <c r="C2074" s="16" t="s">
        <v>2298</v>
      </c>
      <c r="D2074" s="16" t="str">
        <f>_xlfn.XLOOKUP(Sales_Transactions!$C2074,Customer!$A$2:$A$701,Customer!$B$2:$B$701,"Missing")</f>
        <v>Elango Sekar</v>
      </c>
      <c r="E2074" s="38" t="str">
        <f>_xlfn.XLOOKUP(Table14[[#This Row],[Customer_ID]],Table10[Customer_ID],Table10[Membership],"Missing Membership")</f>
        <v>Silver</v>
      </c>
      <c r="F2074" s="14" t="s">
        <v>231</v>
      </c>
      <c r="G2074" s="16" t="str">
        <f>_xlfn.XLOOKUP(Sales_Transactions!$F2074,Products!$A$2:$A$151,Products!$B$2:$B$151,"missing product")</f>
        <v>Cadbury Chips 1kg</v>
      </c>
      <c r="H2074" s="16" t="str">
        <f>_xlfn.XLOOKUP(Sales_Transactions!$F2074,Table9[Product_ID],Table9[Category],"Missing Catogory")</f>
        <v>Snacks</v>
      </c>
      <c r="I2074" s="16" t="s">
        <v>148</v>
      </c>
      <c r="J2074" s="16" t="str">
        <f>_xlfn.XLOOKUP(Sales_Transactions!$I2074,Store!$A$2:$A$181,Store!$B$2:$B$181,"Missing Store")</f>
        <v>FreshMart Tiruppur Heights</v>
      </c>
      <c r="K2074" s="16" t="str">
        <f>_xlfn.XLOOKUP(Sales_Transactions!$I2074,Store!$A$2:$A$181,Store!$D$2:$D$181,"East")</f>
        <v>South</v>
      </c>
      <c r="L2074" s="16" t="s">
        <v>361</v>
      </c>
      <c r="M2074" s="16" t="s">
        <v>6275</v>
      </c>
      <c r="N2074" s="16" t="str">
        <f>_xlfn.XLOOKUP(Sales_Transactions!$L2074,Table12[Employee_ID],Table12[Department],"Missing Department")</f>
        <v>HR</v>
      </c>
      <c r="O2074" s="16">
        <v>3</v>
      </c>
      <c r="P2074" s="17">
        <v>418.79</v>
      </c>
      <c r="Q2074" s="16">
        <v>5</v>
      </c>
      <c r="R2074" s="17">
        <v>62.82</v>
      </c>
      <c r="S2074" s="17">
        <v>1193.55</v>
      </c>
      <c r="T2074" s="17">
        <v>926.82</v>
      </c>
      <c r="U2074" s="17">
        <v>266.73</v>
      </c>
      <c r="V2074" s="16" t="s">
        <v>80</v>
      </c>
      <c r="W2074" s="16" t="s">
        <v>24</v>
      </c>
      <c r="X2074" s="16" t="s">
        <v>25</v>
      </c>
      <c r="Y2074" s="16" t="s">
        <v>110</v>
      </c>
      <c r="Z2074" s="16" t="s">
        <v>49</v>
      </c>
    </row>
    <row r="2075" spans="1:26" x14ac:dyDescent="0.3">
      <c r="A2075" s="10" t="s">
        <v>4592</v>
      </c>
      <c r="B2075" s="11">
        <v>45946</v>
      </c>
      <c r="C2075" s="12" t="s">
        <v>1647</v>
      </c>
      <c r="D2075" s="12" t="str">
        <f>_xlfn.XLOOKUP(Sales_Transactions!$C2075,Customer!$A$2:$A$701,Customer!$B$2:$B$701,"Missing")</f>
        <v>Priya Subramaniam</v>
      </c>
      <c r="E2075" s="39" t="str">
        <f>_xlfn.XLOOKUP(Table14[[#This Row],[Customer_ID]],Table10[Customer_ID],Table10[Membership],"Missing Membership")</f>
        <v>Silver</v>
      </c>
      <c r="F2075" s="10" t="s">
        <v>280</v>
      </c>
      <c r="G2075" s="12" t="str">
        <f>_xlfn.XLOOKUP(Sales_Transactions!$F2075,Products!$A$2:$A$151,Products!$B$2:$B$151,"missing product")</f>
        <v>Nescafe Coffee 500g</v>
      </c>
      <c r="H2075" s="12" t="str">
        <f>_xlfn.XLOOKUP(Sales_Transactions!$F2075,Table9[Product_ID],Table9[Category],"Missing Catogory")</f>
        <v>Beverages</v>
      </c>
      <c r="I2075" s="12" t="s">
        <v>355</v>
      </c>
      <c r="J2075" s="12" t="str">
        <f>_xlfn.XLOOKUP(Sales_Transactions!$I2075,Store!$A$2:$A$181,Store!$B$2:$B$181,"Missing Store")</f>
        <v>FreshMart Salem Hub</v>
      </c>
      <c r="K2075" s="12" t="str">
        <f>_xlfn.XLOOKUP(Sales_Transactions!$I2075,Store!$A$2:$A$181,Store!$D$2:$D$181,"East")</f>
        <v>South</v>
      </c>
      <c r="L2075" s="12" t="s">
        <v>356</v>
      </c>
      <c r="M2075" s="12" t="s">
        <v>6210</v>
      </c>
      <c r="N2075" s="12" t="str">
        <f>_xlfn.XLOOKUP(Sales_Transactions!$L2075,Table12[Employee_ID],Table12[Department],"Missing Department")</f>
        <v>Cashier</v>
      </c>
      <c r="O2075" s="12">
        <v>2</v>
      </c>
      <c r="P2075" s="13">
        <v>124.84</v>
      </c>
      <c r="Q2075" s="12">
        <v>5</v>
      </c>
      <c r="R2075" s="13">
        <v>12.48</v>
      </c>
      <c r="S2075" s="13">
        <v>237.2</v>
      </c>
      <c r="T2075" s="13">
        <v>194.7</v>
      </c>
      <c r="U2075" s="13">
        <v>42.5</v>
      </c>
      <c r="V2075" s="12" t="s">
        <v>80</v>
      </c>
      <c r="W2075" s="12" t="s">
        <v>24</v>
      </c>
      <c r="X2075" s="12" t="s">
        <v>25</v>
      </c>
      <c r="Y2075" s="12" t="s">
        <v>281</v>
      </c>
      <c r="Z2075" s="12" t="s">
        <v>49</v>
      </c>
    </row>
    <row r="2076" spans="1:26" x14ac:dyDescent="0.3">
      <c r="A2076" s="14" t="s">
        <v>4595</v>
      </c>
      <c r="B2076" s="15">
        <v>45946</v>
      </c>
      <c r="C2076" s="16" t="s">
        <v>2274</v>
      </c>
      <c r="D2076" s="16" t="str">
        <f>_xlfn.XLOOKUP(Sales_Transactions!$C2076,Customer!$A$2:$A$701,Customer!$B$2:$B$701,"Missing")</f>
        <v>Chitra Balan</v>
      </c>
      <c r="E2076" s="38" t="str">
        <f>_xlfn.XLOOKUP(Table14[[#This Row],[Customer_ID]],Table10[Customer_ID],Table10[Membership],"Missing Membership")</f>
        <v>Bronze</v>
      </c>
      <c r="F2076" s="14" t="s">
        <v>885</v>
      </c>
      <c r="G2076" s="16" t="str">
        <f>_xlfn.XLOOKUP(Sales_Transactions!$F2076,Products!$A$2:$A$151,Products!$B$2:$B$151,"missing product")</f>
        <v>Organic Fresh Fresh Fruits Pack</v>
      </c>
      <c r="H2076" s="16" t="str">
        <f>_xlfn.XLOOKUP(Sales_Transactions!$F2076,Table9[Product_ID],Table9[Category],"Missing Catogory")</f>
        <v>Fruits</v>
      </c>
      <c r="I2076" s="16" t="s">
        <v>566</v>
      </c>
      <c r="J2076" s="16" t="str">
        <f>_xlfn.XLOOKUP(Sales_Transactions!$I2076,Store!$A$2:$A$181,Store!$B$2:$B$181,"Missing Store")</f>
        <v>FreshMart Hyderabad Extension</v>
      </c>
      <c r="K2076" s="16" t="str">
        <f>_xlfn.XLOOKUP(Sales_Transactions!$I2076,Store!$A$2:$A$181,Store!$D$2:$D$181,"East")</f>
        <v>South</v>
      </c>
      <c r="L2076" s="16" t="s">
        <v>872</v>
      </c>
      <c r="M2076" s="16" t="s">
        <v>5675</v>
      </c>
      <c r="N2076" s="16" t="str">
        <f>_xlfn.XLOOKUP(Sales_Transactions!$L2076,Table12[Employee_ID],Table12[Department],"Missing Department")</f>
        <v>Cashier</v>
      </c>
      <c r="O2076" s="16">
        <v>3</v>
      </c>
      <c r="P2076" s="17">
        <v>232.92</v>
      </c>
      <c r="Q2076" s="16">
        <v>0</v>
      </c>
      <c r="R2076" s="17">
        <v>0</v>
      </c>
      <c r="S2076" s="17">
        <v>698.76</v>
      </c>
      <c r="T2076" s="17">
        <v>577.23</v>
      </c>
      <c r="U2076" s="17">
        <v>121.53</v>
      </c>
      <c r="V2076" s="16" t="s">
        <v>80</v>
      </c>
      <c r="W2076" s="16" t="s">
        <v>24</v>
      </c>
      <c r="X2076" s="16" t="s">
        <v>25</v>
      </c>
      <c r="Y2076" s="16" t="s">
        <v>3915</v>
      </c>
      <c r="Z2076" s="16" t="s">
        <v>49</v>
      </c>
    </row>
    <row r="2077" spans="1:26" x14ac:dyDescent="0.3">
      <c r="A2077" s="10" t="s">
        <v>4609</v>
      </c>
      <c r="B2077" s="11">
        <v>46002</v>
      </c>
      <c r="C2077" s="12" t="s">
        <v>1616</v>
      </c>
      <c r="D2077" s="12" t="str">
        <f>_xlfn.XLOOKUP(Sales_Transactions!$C2077,Customer!$A$2:$A$701,Customer!$B$2:$B$701,"Missing")</f>
        <v>Nithya Prabhu</v>
      </c>
      <c r="E2077" s="39" t="str">
        <f>_xlfn.XLOOKUP(Table14[[#This Row],[Customer_ID]],Table10[Customer_ID],Table10[Membership],"Missing Membership")</f>
        <v>Silver</v>
      </c>
      <c r="F2077" s="10" t="s">
        <v>237</v>
      </c>
      <c r="G2077" s="12" t="str">
        <f>_xlfn.XLOOKUP(Sales_Transactions!$F2077,Products!$A$2:$A$151,Products!$B$2:$B$151,"missing product")</f>
        <v>Harvest Gold Rusk 1kg</v>
      </c>
      <c r="H2077" s="12" t="str">
        <f>_xlfn.XLOOKUP(Sales_Transactions!$F2077,Table9[Product_ID],Table9[Category],"Missing Catogory")</f>
        <v>Bakery</v>
      </c>
      <c r="I2077" s="12" t="s">
        <v>1397</v>
      </c>
      <c r="J2077" s="12" t="str">
        <f>_xlfn.XLOOKUP(Sales_Transactions!$I2077,Store!$A$2:$A$181,Store!$B$2:$B$181,"Missing Store")</f>
        <v>FreshMart Nagpur Gardens</v>
      </c>
      <c r="K2077" s="12" t="str">
        <f>_xlfn.XLOOKUP(Sales_Transactions!$I2077,Store!$A$2:$A$181,Store!$D$2:$D$181,"East")</f>
        <v>West</v>
      </c>
      <c r="L2077" s="12" t="s">
        <v>1596</v>
      </c>
      <c r="M2077" s="12" t="s">
        <v>6187</v>
      </c>
      <c r="N2077" s="12" t="str">
        <f>_xlfn.XLOOKUP(Sales_Transactions!$L2077,Table12[Employee_ID],Table12[Department],"Missing Department")</f>
        <v>Inventory</v>
      </c>
      <c r="O2077" s="12">
        <v>4</v>
      </c>
      <c r="P2077" s="13">
        <v>541.35</v>
      </c>
      <c r="Q2077" s="12">
        <v>0</v>
      </c>
      <c r="R2077" s="13">
        <v>0</v>
      </c>
      <c r="S2077" s="13">
        <v>2165.4</v>
      </c>
      <c r="T2077" s="13">
        <v>1345.6</v>
      </c>
      <c r="U2077" s="13">
        <v>819.8</v>
      </c>
      <c r="V2077" s="12" t="s">
        <v>80</v>
      </c>
      <c r="W2077" s="12" t="s">
        <v>24</v>
      </c>
      <c r="X2077" s="12" t="s">
        <v>55</v>
      </c>
      <c r="Y2077" s="12" t="s">
        <v>1661</v>
      </c>
      <c r="Z2077" s="12" t="s">
        <v>49</v>
      </c>
    </row>
    <row r="2078" spans="1:26" x14ac:dyDescent="0.3">
      <c r="A2078" s="14" t="s">
        <v>1802</v>
      </c>
      <c r="B2078" s="15">
        <v>45885</v>
      </c>
      <c r="C2078" s="16" t="s">
        <v>632</v>
      </c>
      <c r="D2078" s="16" t="str">
        <f>_xlfn.XLOOKUP(Sales_Transactions!$C2078,Customer!$A$2:$A$701,Customer!$B$2:$B$701,"Missing")</f>
        <v>Devi Balan</v>
      </c>
      <c r="E2078" s="38" t="str">
        <f>_xlfn.XLOOKUP(Table14[[#This Row],[Customer_ID]],Table10[Customer_ID],Table10[Membership],"Missing Membership")</f>
        <v>Silver</v>
      </c>
      <c r="F2078" s="14" t="s">
        <v>944</v>
      </c>
      <c r="G2078" s="16" t="str">
        <f>_xlfn.XLOOKUP(Sales_Transactions!$F2078,Products!$A$2:$A$151,Products!$B$2:$B$151,"missing product")</f>
        <v>Cadbury Namkeen Combo</v>
      </c>
      <c r="H2078" s="16" t="str">
        <f>_xlfn.XLOOKUP(Sales_Transactions!$F2078,Table9[Product_ID],Table9[Category],"Missing Catogory")</f>
        <v>Snacks</v>
      </c>
      <c r="I2078" s="16" t="s">
        <v>215</v>
      </c>
      <c r="J2078" s="16" t="str">
        <f>_xlfn.XLOOKUP(Sales_Transactions!$I2078,Store!$A$2:$A$181,Store!$B$2:$B$181,"Missing Store")</f>
        <v>FreshMart Salem Point</v>
      </c>
      <c r="K2078" s="16" t="str">
        <f>_xlfn.XLOOKUP(Sales_Transactions!$I2078,Store!$A$2:$A$181,Store!$D$2:$D$181,"East")</f>
        <v>South</v>
      </c>
      <c r="L2078" s="16" t="s">
        <v>216</v>
      </c>
      <c r="M2078" s="16" t="s">
        <v>6227</v>
      </c>
      <c r="N2078" s="16" t="str">
        <f>_xlfn.XLOOKUP(Sales_Transactions!$L2078,Table12[Employee_ID],Table12[Department],"Missing Department")</f>
        <v>Sales</v>
      </c>
      <c r="O2078" s="16">
        <v>5</v>
      </c>
      <c r="P2078" s="17">
        <v>333.54</v>
      </c>
      <c r="Q2078" s="16">
        <v>10</v>
      </c>
      <c r="R2078" s="17">
        <v>166.77</v>
      </c>
      <c r="S2078" s="17">
        <v>1726.07</v>
      </c>
      <c r="T2078" s="17">
        <v>1192.1500000000001</v>
      </c>
      <c r="U2078" s="17">
        <v>533.91999999999996</v>
      </c>
      <c r="V2078" s="16" t="s">
        <v>80</v>
      </c>
      <c r="W2078" s="16" t="s">
        <v>24</v>
      </c>
      <c r="X2078" s="16" t="s">
        <v>25</v>
      </c>
      <c r="Y2078" s="16" t="s">
        <v>1803</v>
      </c>
      <c r="Z2078" s="16" t="s">
        <v>27</v>
      </c>
    </row>
    <row r="2079" spans="1:26" x14ac:dyDescent="0.3">
      <c r="A2079" s="10" t="s">
        <v>18</v>
      </c>
      <c r="B2079" s="11">
        <v>45836</v>
      </c>
      <c r="C2079" s="12" t="s">
        <v>19</v>
      </c>
      <c r="D2079" s="12" t="str">
        <f>_xlfn.XLOOKUP(Sales_Transactions!$C2079,Customer!$A$2:$A$701,Customer!$B$2:$B$701,"Missing")</f>
        <v>Sudha Gupta</v>
      </c>
      <c r="E2079" s="39" t="str">
        <f>_xlfn.XLOOKUP(Table14[[#This Row],[Customer_ID]],Table10[Customer_ID],Table10[Membership],"Missing Membership")</f>
        <v>Bronze</v>
      </c>
      <c r="F2079" s="10" t="s">
        <v>20</v>
      </c>
      <c r="G2079" s="12" t="str">
        <f>_xlfn.XLOOKUP(Sales_Transactions!$F2079,Products!$A$2:$A$151,Products!$B$2:$B$151,"missing product")</f>
        <v>MDH Whole Spices Combo</v>
      </c>
      <c r="H2079" s="12" t="str">
        <f>_xlfn.XLOOKUP(Sales_Transactions!$F2079,Table9[Product_ID],Table9[Category],"Missing Catogory")</f>
        <v>Masala</v>
      </c>
      <c r="I2079" s="12" t="s">
        <v>21</v>
      </c>
      <c r="J2079" s="12" t="str">
        <f>_xlfn.XLOOKUP(Sales_Transactions!$I2079,Store!$A$2:$A$181,Store!$B$2:$B$181,"Missing Store")</f>
        <v>FreshMart Madurai Arcade</v>
      </c>
      <c r="K2079" s="12" t="str">
        <f>_xlfn.XLOOKUP(Sales_Transactions!$I2079,Store!$A$2:$A$181,Store!$D$2:$D$181,"East")</f>
        <v>South</v>
      </c>
      <c r="L2079" s="12" t="s">
        <v>22</v>
      </c>
      <c r="M2079" s="12" t="s">
        <v>6402</v>
      </c>
      <c r="N2079" s="12" t="str">
        <f>_xlfn.XLOOKUP(Sales_Transactions!$L2079,Table12[Employee_ID],Table12[Department],"Missing Department")</f>
        <v>Cashier</v>
      </c>
      <c r="O2079" s="12">
        <v>1</v>
      </c>
      <c r="P2079" s="13">
        <v>416.08</v>
      </c>
      <c r="Q2079" s="12">
        <v>0</v>
      </c>
      <c r="R2079" s="13">
        <v>0</v>
      </c>
      <c r="S2079" s="13">
        <v>478.49</v>
      </c>
      <c r="T2079" s="13">
        <v>319.64</v>
      </c>
      <c r="U2079" s="13">
        <v>158.85</v>
      </c>
      <c r="V2079" s="12" t="s">
        <v>23</v>
      </c>
      <c r="W2079" s="12" t="s">
        <v>24</v>
      </c>
      <c r="X2079" s="12" t="s">
        <v>25</v>
      </c>
      <c r="Y2079" s="12" t="s">
        <v>26</v>
      </c>
      <c r="Z2079" s="12" t="s">
        <v>27</v>
      </c>
    </row>
    <row r="2080" spans="1:26" x14ac:dyDescent="0.3">
      <c r="A2080" s="14" t="s">
        <v>28</v>
      </c>
      <c r="B2080" s="15">
        <v>46103</v>
      </c>
      <c r="C2080" s="16" t="s">
        <v>29</v>
      </c>
      <c r="D2080" s="16" t="str">
        <f>_xlfn.XLOOKUP(Sales_Transactions!$C2080,Customer!$A$2:$A$701,Customer!$B$2:$B$701,"Missing")</f>
        <v>Hariharan Menon</v>
      </c>
      <c r="E2080" s="38" t="str">
        <f>_xlfn.XLOOKUP(Table14[[#This Row],[Customer_ID]],Table10[Customer_ID],Table10[Membership],"Missing Membership")</f>
        <v>Bronze</v>
      </c>
      <c r="F2080" s="14" t="s">
        <v>30</v>
      </c>
      <c r="G2080" s="16" t="str">
        <f>_xlfn.XLOOKUP(Sales_Transactions!$F2080,Products!$A$2:$A$151,Products!$B$2:$B$151,"missing product")</f>
        <v>Amul Paneer 1kg</v>
      </c>
      <c r="H2080" s="16" t="str">
        <f>_xlfn.XLOOKUP(Sales_Transactions!$F2080,Table9[Product_ID],Table9[Category],"Missing Catogory")</f>
        <v>Dairy</v>
      </c>
      <c r="I2080" s="16" t="s">
        <v>31</v>
      </c>
      <c r="J2080" s="16" t="str">
        <f>_xlfn.XLOOKUP(Sales_Transactions!$I2080,Store!$A$2:$A$181,Store!$B$2:$B$181,"Missing Store")</f>
        <v>FreshMart Salem Bypass</v>
      </c>
      <c r="K2080" s="16" t="str">
        <f>_xlfn.XLOOKUP(Sales_Transactions!$I2080,Store!$A$2:$A$181,Store!$D$2:$D$181,"East")</f>
        <v>South</v>
      </c>
      <c r="L2080" s="16" t="s">
        <v>32</v>
      </c>
      <c r="M2080" s="16" t="s">
        <v>6219</v>
      </c>
      <c r="N2080" s="16" t="str">
        <f>_xlfn.XLOOKUP(Sales_Transactions!$L2080,Table12[Employee_ID],Table12[Department],"Missing Department")</f>
        <v>Store Manager</v>
      </c>
      <c r="O2080" s="16">
        <v>2</v>
      </c>
      <c r="P2080" s="17">
        <v>448.94</v>
      </c>
      <c r="Q2080" s="16">
        <v>0</v>
      </c>
      <c r="R2080" s="17">
        <v>0</v>
      </c>
      <c r="S2080" s="17">
        <v>1032.56</v>
      </c>
      <c r="T2080" s="17">
        <v>760.16</v>
      </c>
      <c r="U2080" s="17">
        <v>272.39999999999998</v>
      </c>
      <c r="V2080" s="16" t="s">
        <v>23</v>
      </c>
      <c r="W2080" s="16" t="s">
        <v>24</v>
      </c>
      <c r="X2080" s="16" t="s">
        <v>33</v>
      </c>
      <c r="Y2080" s="16" t="s">
        <v>34</v>
      </c>
      <c r="Z2080" s="16" t="s">
        <v>27</v>
      </c>
    </row>
    <row r="2081" spans="1:26" x14ac:dyDescent="0.3">
      <c r="A2081" s="10" t="s">
        <v>57</v>
      </c>
      <c r="B2081" s="11">
        <v>45827</v>
      </c>
      <c r="C2081" s="12" t="s">
        <v>58</v>
      </c>
      <c r="D2081" s="12" t="str">
        <f>_xlfn.XLOOKUP(Sales_Transactions!$C2081,Customer!$A$2:$A$701,Customer!$B$2:$B$701,"Missing")</f>
        <v>Anand Kumar</v>
      </c>
      <c r="E2081" s="39" t="str">
        <f>_xlfn.XLOOKUP(Table14[[#This Row],[Customer_ID]],Table10[Customer_ID],Table10[Membership],"Missing Membership")</f>
        <v>Gold</v>
      </c>
      <c r="F2081" s="10" t="s">
        <v>59</v>
      </c>
      <c r="G2081" s="12" t="str">
        <f>_xlfn.XLOOKUP(Sales_Transactions!$F2081,Products!$A$2:$A$151,Products!$B$2:$B$151,"missing product")</f>
        <v>Nescafe Coffee Pack</v>
      </c>
      <c r="H2081" s="12" t="str">
        <f>_xlfn.XLOOKUP(Sales_Transactions!$F2081,Table9[Product_ID],Table9[Category],"Missing Catogory")</f>
        <v>Beverages</v>
      </c>
      <c r="I2081" s="12" t="s">
        <v>60</v>
      </c>
      <c r="J2081" s="12" t="str">
        <f>_xlfn.XLOOKUP(Sales_Transactions!$I2081,Store!$A$2:$A$181,Store!$B$2:$B$181,"Missing Store")</f>
        <v>FreshMart Tiruppur Enclave</v>
      </c>
      <c r="K2081" s="12" t="str">
        <f>_xlfn.XLOOKUP(Sales_Transactions!$I2081,Store!$A$2:$A$181,Store!$D$2:$D$181,"East")</f>
        <v>South</v>
      </c>
      <c r="L2081" s="12" t="s">
        <v>61</v>
      </c>
      <c r="M2081" s="12" t="s">
        <v>6356</v>
      </c>
      <c r="N2081" s="12" t="str">
        <f>_xlfn.XLOOKUP(Sales_Transactions!$L2081,Table12[Employee_ID],Table12[Department],"Missing Department")</f>
        <v>Sales</v>
      </c>
      <c r="O2081" s="12">
        <v>8</v>
      </c>
      <c r="P2081" s="13">
        <v>356.6</v>
      </c>
      <c r="Q2081" s="12">
        <v>5</v>
      </c>
      <c r="R2081" s="13">
        <v>142.63999999999999</v>
      </c>
      <c r="S2081" s="13">
        <v>2710.16</v>
      </c>
      <c r="T2081" s="13">
        <v>2174.2399999999998</v>
      </c>
      <c r="U2081" s="13">
        <v>535.91999999999996</v>
      </c>
      <c r="V2081" s="12" t="s">
        <v>23</v>
      </c>
      <c r="W2081" s="12" t="s">
        <v>24</v>
      </c>
      <c r="X2081" s="12" t="s">
        <v>25</v>
      </c>
      <c r="Y2081" s="12" t="s">
        <v>62</v>
      </c>
      <c r="Z2081" s="12" t="s">
        <v>49</v>
      </c>
    </row>
    <row r="2082" spans="1:26" x14ac:dyDescent="0.3">
      <c r="A2082" s="14" t="s">
        <v>135</v>
      </c>
      <c r="B2082" s="15">
        <v>46091</v>
      </c>
      <c r="C2082" s="16" t="s">
        <v>136</v>
      </c>
      <c r="D2082" s="16" t="str">
        <f>_xlfn.XLOOKUP(Sales_Transactions!$C2082,Customer!$A$2:$A$701,Customer!$B$2:$B$701,"Missing")</f>
        <v>Karthik Sharma</v>
      </c>
      <c r="E2082" s="38" t="str">
        <f>_xlfn.XLOOKUP(Table14[[#This Row],[Customer_ID]],Table10[Customer_ID],Table10[Membership],"Missing Membership")</f>
        <v>Bronze</v>
      </c>
      <c r="F2082" s="14" t="s">
        <v>137</v>
      </c>
      <c r="G2082" s="16" t="str">
        <f>_xlfn.XLOOKUP(Sales_Transactions!$F2082,Products!$A$2:$A$151,Products!$B$2:$B$151,"missing product")</f>
        <v>Sakthi Powdered Spices 250ml</v>
      </c>
      <c r="H2082" s="16" t="str">
        <f>_xlfn.XLOOKUP(Sales_Transactions!$F2082,Table9[Product_ID],Table9[Category],"Missing Catogory")</f>
        <v>Masala</v>
      </c>
      <c r="I2082" s="16" t="s">
        <v>31</v>
      </c>
      <c r="J2082" s="16" t="str">
        <f>_xlfn.XLOOKUP(Sales_Transactions!$I2082,Store!$A$2:$A$181,Store!$B$2:$B$181,"Missing Store")</f>
        <v>FreshMart Salem Bypass</v>
      </c>
      <c r="K2082" s="16" t="str">
        <f>_xlfn.XLOOKUP(Sales_Transactions!$I2082,Store!$A$2:$A$181,Store!$D$2:$D$181,"East")</f>
        <v>South</v>
      </c>
      <c r="L2082" s="16" t="s">
        <v>32</v>
      </c>
      <c r="M2082" s="16" t="s">
        <v>6219</v>
      </c>
      <c r="N2082" s="16" t="str">
        <f>_xlfn.XLOOKUP(Sales_Transactions!$L2082,Table12[Employee_ID],Table12[Department],"Missing Department")</f>
        <v>Store Manager</v>
      </c>
      <c r="O2082" s="16">
        <v>1</v>
      </c>
      <c r="P2082" s="17">
        <v>93.47</v>
      </c>
      <c r="Q2082" s="16">
        <v>10</v>
      </c>
      <c r="R2082" s="17">
        <v>9.35</v>
      </c>
      <c r="S2082" s="17">
        <v>84.12</v>
      </c>
      <c r="T2082" s="17">
        <v>72.290000000000006</v>
      </c>
      <c r="U2082" s="17">
        <v>11.83</v>
      </c>
      <c r="V2082" s="16" t="s">
        <v>23</v>
      </c>
      <c r="W2082" s="16" t="s">
        <v>24</v>
      </c>
      <c r="X2082" s="16" t="s">
        <v>25</v>
      </c>
      <c r="Y2082" s="16" t="s">
        <v>138</v>
      </c>
      <c r="Z2082" s="16" t="s">
        <v>49</v>
      </c>
    </row>
    <row r="2083" spans="1:26" x14ac:dyDescent="0.3">
      <c r="A2083" s="10" t="s">
        <v>212</v>
      </c>
      <c r="B2083" s="11">
        <v>46081</v>
      </c>
      <c r="C2083" s="12" t="s">
        <v>213</v>
      </c>
      <c r="D2083" s="12" t="str">
        <f>_xlfn.XLOOKUP(Sales_Transactions!$C2083,Customer!$A$2:$A$701,Customer!$B$2:$B$701,"Missing")</f>
        <v>Indira Nathan</v>
      </c>
      <c r="E2083" s="39" t="str">
        <f>_xlfn.XLOOKUP(Table14[[#This Row],[Customer_ID]],Table10[Customer_ID],Table10[Membership],"Missing Membership")</f>
        <v>Silver</v>
      </c>
      <c r="F2083" s="10" t="s">
        <v>214</v>
      </c>
      <c r="G2083" s="12" t="str">
        <f>_xlfn.XLOOKUP(Sales_Transactions!$F2083,Products!$A$2:$A$151,Products!$B$2:$B$151,"missing product")</f>
        <v>Cadbury Biscuits 250ml</v>
      </c>
      <c r="H2083" s="12" t="str">
        <f>_xlfn.XLOOKUP(Sales_Transactions!$F2083,Table9[Product_ID],Table9[Category],"Missing Catogory")</f>
        <v>Snacks</v>
      </c>
      <c r="I2083" s="12" t="s">
        <v>215</v>
      </c>
      <c r="J2083" s="12" t="str">
        <f>_xlfn.XLOOKUP(Sales_Transactions!$I2083,Store!$A$2:$A$181,Store!$B$2:$B$181,"Missing Store")</f>
        <v>FreshMart Salem Point</v>
      </c>
      <c r="K2083" s="12" t="str">
        <f>_xlfn.XLOOKUP(Sales_Transactions!$I2083,Store!$A$2:$A$181,Store!$D$2:$D$181,"East")</f>
        <v>South</v>
      </c>
      <c r="L2083" s="12" t="s">
        <v>216</v>
      </c>
      <c r="M2083" s="12" t="s">
        <v>6227</v>
      </c>
      <c r="N2083" s="12" t="str">
        <f>_xlfn.XLOOKUP(Sales_Transactions!$L2083,Table12[Employee_ID],Table12[Department],"Missing Department")</f>
        <v>Sales</v>
      </c>
      <c r="O2083" s="12">
        <v>4</v>
      </c>
      <c r="P2083" s="13">
        <v>147.97</v>
      </c>
      <c r="Q2083" s="12">
        <v>20</v>
      </c>
      <c r="R2083" s="13">
        <v>118.38</v>
      </c>
      <c r="S2083" s="13">
        <v>544.52</v>
      </c>
      <c r="T2083" s="13">
        <v>451.2</v>
      </c>
      <c r="U2083" s="13">
        <v>93.32</v>
      </c>
      <c r="V2083" s="12" t="s">
        <v>23</v>
      </c>
      <c r="W2083" s="12" t="s">
        <v>24</v>
      </c>
      <c r="X2083" s="12" t="s">
        <v>55</v>
      </c>
      <c r="Y2083" s="12" t="s">
        <v>217</v>
      </c>
      <c r="Z2083" s="12" t="s">
        <v>27</v>
      </c>
    </row>
    <row r="2084" spans="1:26" x14ac:dyDescent="0.3">
      <c r="A2084" s="14" t="s">
        <v>224</v>
      </c>
      <c r="B2084" s="15">
        <v>45935</v>
      </c>
      <c r="C2084" s="16" t="s">
        <v>225</v>
      </c>
      <c r="D2084" s="16" t="str">
        <f>_xlfn.XLOOKUP(Sales_Transactions!$C2084,Customer!$A$2:$A$701,Customer!$B$2:$B$701,"Missing")</f>
        <v>Charulatha Raj</v>
      </c>
      <c r="E2084" s="38" t="str">
        <f>_xlfn.XLOOKUP(Table14[[#This Row],[Customer_ID]],Table10[Customer_ID],Table10[Membership],"Missing Membership")</f>
        <v>Silver</v>
      </c>
      <c r="F2084" s="14" t="s">
        <v>226</v>
      </c>
      <c r="G2084" s="16" t="str">
        <f>_xlfn.XLOOKUP(Sales_Transactions!$F2084,Products!$A$2:$A$151,Products!$B$2:$B$151,"missing product")</f>
        <v>Colgate Shampoo Combo</v>
      </c>
      <c r="H2084" s="16" t="str">
        <f>_xlfn.XLOOKUP(Sales_Transactions!$F2084,Table9[Product_ID],Table9[Category],"Missing Catogory")</f>
        <v>Personal Care</v>
      </c>
      <c r="I2084" s="16" t="s">
        <v>192</v>
      </c>
      <c r="J2084" s="16" t="str">
        <f>_xlfn.XLOOKUP(Sales_Transactions!$I2084,Store!$A$2:$A$181,Store!$B$2:$B$181,"Missing Store")</f>
        <v>FreshMart Erode Heights</v>
      </c>
      <c r="K2084" s="16" t="str">
        <f>_xlfn.XLOOKUP(Sales_Transactions!$I2084,Store!$A$2:$A$181,Store!$D$2:$D$181,"East")</f>
        <v>South</v>
      </c>
      <c r="L2084" s="16" t="s">
        <v>227</v>
      </c>
      <c r="M2084" s="16" t="s">
        <v>6353</v>
      </c>
      <c r="N2084" s="16" t="str">
        <f>_xlfn.XLOOKUP(Sales_Transactions!$L2084,Table12[Employee_ID],Table12[Department],"Missing Department")</f>
        <v>Inventory</v>
      </c>
      <c r="O2084" s="16">
        <v>1</v>
      </c>
      <c r="P2084" s="17">
        <v>318.62</v>
      </c>
      <c r="Q2084" s="16">
        <v>0</v>
      </c>
      <c r="R2084" s="17">
        <v>0</v>
      </c>
      <c r="S2084" s="17">
        <v>366.41</v>
      </c>
      <c r="T2084" s="17">
        <v>221.72</v>
      </c>
      <c r="U2084" s="17">
        <v>144.69</v>
      </c>
      <c r="V2084" s="16" t="s">
        <v>23</v>
      </c>
      <c r="W2084" s="16" t="s">
        <v>24</v>
      </c>
      <c r="X2084" s="16" t="s">
        <v>25</v>
      </c>
      <c r="Y2084" s="16" t="s">
        <v>228</v>
      </c>
      <c r="Z2084" s="16" t="s">
        <v>27</v>
      </c>
    </row>
    <row r="2085" spans="1:26" x14ac:dyDescent="0.3">
      <c r="A2085" s="10" t="s">
        <v>251</v>
      </c>
      <c r="B2085" s="11">
        <v>46072</v>
      </c>
      <c r="C2085" s="12" t="s">
        <v>252</v>
      </c>
      <c r="D2085" s="12" t="str">
        <f>_xlfn.XLOOKUP(Sales_Transactions!$C2085,Customer!$A$2:$A$701,Customer!$B$2:$B$701,"Missing")</f>
        <v>Sudha Mudaliar</v>
      </c>
      <c r="E2085" s="39" t="str">
        <f>_xlfn.XLOOKUP(Table14[[#This Row],[Customer_ID]],Table10[Customer_ID],Table10[Membership],"Missing Membership")</f>
        <v>Gold</v>
      </c>
      <c r="F2085" s="10" t="s">
        <v>253</v>
      </c>
      <c r="G2085" s="12" t="str">
        <f>_xlfn.XLOOKUP(Sales_Transactions!$F2085,Products!$A$2:$A$151,Products!$B$2:$B$151,"missing product")</f>
        <v>Gold Winner Coconut Oil 2kg v2</v>
      </c>
      <c r="H2085" s="12" t="str">
        <f>_xlfn.XLOOKUP(Sales_Transactions!$F2085,Table9[Product_ID],Table9[Category],"Missing Catogory")</f>
        <v>Oil</v>
      </c>
      <c r="I2085" s="12" t="s">
        <v>254</v>
      </c>
      <c r="J2085" s="12" t="str">
        <f>_xlfn.XLOOKUP(Sales_Transactions!$I2085,Store!$A$2:$A$181,Store!$B$2:$B$181,"Missing Store")</f>
        <v>FreshMart Mysuru Crossing</v>
      </c>
      <c r="K2085" s="12" t="str">
        <f>_xlfn.XLOOKUP(Sales_Transactions!$I2085,Store!$A$2:$A$181,Store!$D$2:$D$181,"East")</f>
        <v>South</v>
      </c>
      <c r="L2085" s="12" t="s">
        <v>255</v>
      </c>
      <c r="M2085" s="12" t="s">
        <v>6328</v>
      </c>
      <c r="N2085" s="12" t="str">
        <f>_xlfn.XLOOKUP(Sales_Transactions!$L2085,Table12[Employee_ID],Table12[Department],"Missing Department")</f>
        <v>HR</v>
      </c>
      <c r="O2085" s="12">
        <v>7</v>
      </c>
      <c r="P2085" s="13">
        <v>243</v>
      </c>
      <c r="Q2085" s="12">
        <v>0</v>
      </c>
      <c r="R2085" s="13">
        <v>0</v>
      </c>
      <c r="S2085" s="13">
        <v>1701</v>
      </c>
      <c r="T2085" s="13">
        <v>1368.08</v>
      </c>
      <c r="U2085" s="13">
        <v>332.92</v>
      </c>
      <c r="V2085" s="12" t="s">
        <v>23</v>
      </c>
      <c r="W2085" s="12" t="s">
        <v>24</v>
      </c>
      <c r="X2085" s="12" t="s">
        <v>33</v>
      </c>
      <c r="Y2085" s="12" t="s">
        <v>256</v>
      </c>
      <c r="Z2085" s="12" t="s">
        <v>49</v>
      </c>
    </row>
    <row r="2086" spans="1:26" x14ac:dyDescent="0.3">
      <c r="A2086" s="14" t="s">
        <v>282</v>
      </c>
      <c r="B2086" s="15">
        <v>45956</v>
      </c>
      <c r="C2086" s="16" t="s">
        <v>283</v>
      </c>
      <c r="D2086" s="16" t="str">
        <f>_xlfn.XLOOKUP(Sales_Transactions!$C2086,Customer!$A$2:$A$701,Customer!$B$2:$B$701,"Missing")</f>
        <v>Yazhini Sekar</v>
      </c>
      <c r="E2086" s="38" t="str">
        <f>_xlfn.XLOOKUP(Table14[[#This Row],[Customer_ID]],Table10[Customer_ID],Table10[Membership],"Missing Membership")</f>
        <v>Gold</v>
      </c>
      <c r="F2086" s="14" t="s">
        <v>284</v>
      </c>
      <c r="G2086" s="16" t="str">
        <f>_xlfn.XLOOKUP(Sales_Transactions!$F2086,Products!$A$2:$A$151,Products!$B$2:$B$151,"missing product")</f>
        <v>Patanjali Shampoo Combo</v>
      </c>
      <c r="H2086" s="16" t="str">
        <f>_xlfn.XLOOKUP(Sales_Transactions!$F2086,Table9[Product_ID],Table9[Category],"Missing Catogory")</f>
        <v>Personal Care</v>
      </c>
      <c r="I2086" s="16" t="s">
        <v>285</v>
      </c>
      <c r="J2086" s="16" t="str">
        <f>_xlfn.XLOOKUP(Sales_Transactions!$I2086,Store!$A$2:$A$181,Store!$B$2:$B$181,"Missing Store")</f>
        <v>FreshMart Erode Colony</v>
      </c>
      <c r="K2086" s="16" t="str">
        <f>_xlfn.XLOOKUP(Sales_Transactions!$I2086,Store!$A$2:$A$181,Store!$D$2:$D$181,"East")</f>
        <v>South</v>
      </c>
      <c r="L2086" s="16" t="s">
        <v>286</v>
      </c>
      <c r="M2086" s="16" t="s">
        <v>6289</v>
      </c>
      <c r="N2086" s="16" t="str">
        <f>_xlfn.XLOOKUP(Sales_Transactions!$L2086,Table12[Employee_ID],Table12[Department],"Missing Department")</f>
        <v>Inventory</v>
      </c>
      <c r="O2086" s="16">
        <v>5</v>
      </c>
      <c r="P2086" s="17">
        <v>76.39</v>
      </c>
      <c r="Q2086" s="16">
        <v>0</v>
      </c>
      <c r="R2086" s="17">
        <v>0</v>
      </c>
      <c r="S2086" s="17">
        <v>439.24</v>
      </c>
      <c r="T2086" s="17">
        <v>271.60000000000002</v>
      </c>
      <c r="U2086" s="17">
        <v>167.64</v>
      </c>
      <c r="V2086" s="16" t="s">
        <v>23</v>
      </c>
      <c r="W2086" s="16" t="s">
        <v>24</v>
      </c>
      <c r="X2086" s="16" t="s">
        <v>25</v>
      </c>
      <c r="Y2086" s="16" t="s">
        <v>287</v>
      </c>
      <c r="Z2086" s="16" t="s">
        <v>27</v>
      </c>
    </row>
    <row r="2087" spans="1:26" x14ac:dyDescent="0.3">
      <c r="A2087" s="10" t="s">
        <v>306</v>
      </c>
      <c r="B2087" s="11">
        <v>45955</v>
      </c>
      <c r="C2087" s="12" t="s">
        <v>307</v>
      </c>
      <c r="D2087" s="12" t="str">
        <f>_xlfn.XLOOKUP(Sales_Transactions!$C2087,Customer!$A$2:$A$701,Customer!$B$2:$B$701,"Missing")</f>
        <v>Lalitha Nathan</v>
      </c>
      <c r="E2087" s="39" t="str">
        <f>_xlfn.XLOOKUP(Table14[[#This Row],[Customer_ID]],Table10[Customer_ID],Table10[Membership],"Missing Membership")</f>
        <v>Gold</v>
      </c>
      <c r="F2087" s="10" t="s">
        <v>308</v>
      </c>
      <c r="G2087" s="12" t="str">
        <f>_xlfn.XLOOKUP(Sales_Transactions!$F2087,Products!$A$2:$A$151,Products!$B$2:$B$151,"missing product")</f>
        <v>Britannia Cookies 200g</v>
      </c>
      <c r="H2087" s="12" t="str">
        <f>_xlfn.XLOOKUP(Sales_Transactions!$F2087,Table9[Product_ID],Table9[Category],"Missing Catogory")</f>
        <v>Bakery</v>
      </c>
      <c r="I2087" s="12" t="s">
        <v>309</v>
      </c>
      <c r="J2087" s="12" t="str">
        <f>_xlfn.XLOOKUP(Sales_Transactions!$I2087,Store!$A$2:$A$181,Store!$B$2:$B$181,"Missing Store")</f>
        <v>FreshMart Madurai Gardens</v>
      </c>
      <c r="K2087" s="12" t="str">
        <f>_xlfn.XLOOKUP(Sales_Transactions!$I2087,Store!$A$2:$A$181,Store!$D$2:$D$181,"East")</f>
        <v>South</v>
      </c>
      <c r="L2087" s="12" t="s">
        <v>310</v>
      </c>
      <c r="M2087" s="12" t="s">
        <v>6323</v>
      </c>
      <c r="N2087" s="12" t="str">
        <f>_xlfn.XLOOKUP(Sales_Transactions!$L2087,Table12[Employee_ID],Table12[Department],"Missing Department")</f>
        <v>Sales</v>
      </c>
      <c r="O2087" s="12">
        <v>7</v>
      </c>
      <c r="P2087" s="13">
        <v>504.43</v>
      </c>
      <c r="Q2087" s="12">
        <v>5</v>
      </c>
      <c r="R2087" s="13">
        <v>176.55</v>
      </c>
      <c r="S2087" s="13">
        <v>3857.63</v>
      </c>
      <c r="T2087" s="13">
        <v>1980.16</v>
      </c>
      <c r="U2087" s="13">
        <v>1877.47</v>
      </c>
      <c r="V2087" s="12" t="s">
        <v>23</v>
      </c>
      <c r="W2087" s="12" t="s">
        <v>24</v>
      </c>
      <c r="X2087" s="12" t="s">
        <v>55</v>
      </c>
      <c r="Y2087" s="12" t="s">
        <v>311</v>
      </c>
      <c r="Z2087" s="12" t="s">
        <v>27</v>
      </c>
    </row>
    <row r="2088" spans="1:26" x14ac:dyDescent="0.3">
      <c r="A2088" s="14" t="s">
        <v>324</v>
      </c>
      <c r="B2088" s="15">
        <v>45813</v>
      </c>
      <c r="C2088" s="16" t="s">
        <v>325</v>
      </c>
      <c r="D2088" s="16" t="str">
        <f>_xlfn.XLOOKUP(Sales_Transactions!$C2088,Customer!$A$2:$A$701,Customer!$B$2:$B$701,"Missing")</f>
        <v>Vasanth Varma</v>
      </c>
      <c r="E2088" s="38" t="str">
        <f>_xlfn.XLOOKUP(Table14[[#This Row],[Customer_ID]],Table10[Customer_ID],Table10[Membership],"Missing Membership")</f>
        <v>Gold</v>
      </c>
      <c r="F2088" s="14" t="s">
        <v>326</v>
      </c>
      <c r="G2088" s="16" t="str">
        <f>_xlfn.XLOOKUP(Sales_Transactions!$F2088,Products!$A$2:$A$151,Products!$B$2:$B$151,"missing product")</f>
        <v>Local Farm Fresh Vegetables 200g v2</v>
      </c>
      <c r="H2088" s="16" t="str">
        <f>_xlfn.XLOOKUP(Sales_Transactions!$F2088,Table9[Product_ID],Table9[Category],"Missing Catogory")</f>
        <v>Vegetables</v>
      </c>
      <c r="I2088" s="16" t="s">
        <v>327</v>
      </c>
      <c r="J2088" s="16" t="str">
        <f>_xlfn.XLOOKUP(Sales_Transactions!$I2088,Store!$A$2:$A$181,Store!$B$2:$B$181,"Missing Store")</f>
        <v>FreshMart Chennai Gardens</v>
      </c>
      <c r="K2088" s="16" t="str">
        <f>_xlfn.XLOOKUP(Sales_Transactions!$I2088,Store!$A$2:$A$181,Store!$D$2:$D$181,"East")</f>
        <v>South</v>
      </c>
      <c r="L2088" s="16" t="s">
        <v>328</v>
      </c>
      <c r="M2088" s="16" t="s">
        <v>6225</v>
      </c>
      <c r="N2088" s="16" t="str">
        <f>_xlfn.XLOOKUP(Sales_Transactions!$L2088,Table12[Employee_ID],Table12[Department],"Missing Department")</f>
        <v>Cashier</v>
      </c>
      <c r="O2088" s="16">
        <v>7</v>
      </c>
      <c r="P2088" s="17">
        <v>435.94</v>
      </c>
      <c r="Q2088" s="16">
        <v>15</v>
      </c>
      <c r="R2088" s="17">
        <v>457.74</v>
      </c>
      <c r="S2088" s="17">
        <v>2593.84</v>
      </c>
      <c r="T2088" s="17">
        <v>2386.3000000000002</v>
      </c>
      <c r="U2088" s="17">
        <v>207.54</v>
      </c>
      <c r="V2088" s="16" t="s">
        <v>23</v>
      </c>
      <c r="W2088" s="16" t="s">
        <v>24</v>
      </c>
      <c r="X2088" s="16" t="s">
        <v>25</v>
      </c>
      <c r="Y2088" s="16" t="s">
        <v>329</v>
      </c>
      <c r="Z2088" s="16" t="s">
        <v>49</v>
      </c>
    </row>
    <row r="2089" spans="1:26" x14ac:dyDescent="0.3">
      <c r="A2089" s="10" t="s">
        <v>335</v>
      </c>
      <c r="B2089" s="11">
        <v>46002</v>
      </c>
      <c r="C2089" s="12" t="s">
        <v>336</v>
      </c>
      <c r="D2089" s="12" t="str">
        <f>_xlfn.XLOOKUP(Sales_Transactions!$C2089,Customer!$A$2:$A$701,Customer!$B$2:$B$701,"Missing")</f>
        <v>Missing Customer Name</v>
      </c>
      <c r="E2089" s="39" t="str">
        <f>_xlfn.XLOOKUP(Table14[[#This Row],[Customer_ID]],Table10[Customer_ID],Table10[Membership],"Missing Membership")</f>
        <v>Silver</v>
      </c>
      <c r="F2089" s="10" t="s">
        <v>337</v>
      </c>
      <c r="G2089" s="12" t="str">
        <f>_xlfn.XLOOKUP(Sales_Transactions!$F2089,Products!$A$2:$A$151,Products!$B$2:$B$151,"missing product")</f>
        <v>Dove Shampoo 500g</v>
      </c>
      <c r="H2089" s="12" t="str">
        <f>_xlfn.XLOOKUP(Sales_Transactions!$F2089,Table9[Product_ID],Table9[Category],"Missing Catogory")</f>
        <v>Personal Care</v>
      </c>
      <c r="I2089" s="12" t="s">
        <v>248</v>
      </c>
      <c r="J2089" s="12" t="str">
        <f>_xlfn.XLOOKUP(Sales_Transactions!$I2089,Store!$A$2:$A$181,Store!$B$2:$B$181,"Missing Store")</f>
        <v>FreshMart Mysuru Complex</v>
      </c>
      <c r="K2089" s="12" t="str">
        <f>_xlfn.XLOOKUP(Sales_Transactions!$I2089,Store!$A$2:$A$181,Store!$D$2:$D$181,"East")</f>
        <v>South</v>
      </c>
      <c r="L2089" s="12" t="s">
        <v>249</v>
      </c>
      <c r="M2089" s="12" t="s">
        <v>6299</v>
      </c>
      <c r="N2089" s="12" t="str">
        <f>_xlfn.XLOOKUP(Sales_Transactions!$L2089,Table12[Employee_ID],Table12[Department],"Missing Department")</f>
        <v>Inventory</v>
      </c>
      <c r="O2089" s="12">
        <v>2</v>
      </c>
      <c r="P2089" s="13">
        <v>186.38</v>
      </c>
      <c r="Q2089" s="12">
        <v>0</v>
      </c>
      <c r="R2089" s="13">
        <v>0</v>
      </c>
      <c r="S2089" s="13">
        <v>372.76</v>
      </c>
      <c r="T2089" s="13">
        <v>271.32</v>
      </c>
      <c r="U2089" s="13">
        <v>101.44</v>
      </c>
      <c r="V2089" s="12" t="s">
        <v>23</v>
      </c>
      <c r="W2089" s="12" t="s">
        <v>24</v>
      </c>
      <c r="X2089" s="12" t="s">
        <v>55</v>
      </c>
      <c r="Y2089" s="12" t="s">
        <v>338</v>
      </c>
      <c r="Z2089" s="12" t="s">
        <v>49</v>
      </c>
    </row>
    <row r="2090" spans="1:26" x14ac:dyDescent="0.3">
      <c r="A2090" s="14" t="s">
        <v>375</v>
      </c>
      <c r="B2090" s="15">
        <v>46012</v>
      </c>
      <c r="C2090" s="16" t="s">
        <v>376</v>
      </c>
      <c r="D2090" s="16" t="str">
        <f>_xlfn.XLOOKUP(Sales_Transactions!$C2090,Customer!$A$2:$A$701,Customer!$B$2:$B$701,"Missing")</f>
        <v>Madhavan Naidu</v>
      </c>
      <c r="E2090" s="38" t="str">
        <f>_xlfn.XLOOKUP(Table14[[#This Row],[Customer_ID]],Table10[Customer_ID],Table10[Membership],"Missing Membership")</f>
        <v>Silver</v>
      </c>
      <c r="F2090" s="14" t="s">
        <v>377</v>
      </c>
      <c r="G2090" s="16" t="str">
        <f>_xlfn.XLOOKUP(Sales_Transactions!$F2090,Products!$A$2:$A$151,Products!$B$2:$B$151,"missing product")</f>
        <v>Eveready Batteries Combo</v>
      </c>
      <c r="H2090" s="16" t="str">
        <f>_xlfn.XLOOKUP(Sales_Transactions!$F2090,Table9[Product_ID],Table9[Category],"Missing Catogory")</f>
        <v>Household</v>
      </c>
      <c r="I2090" s="16" t="s">
        <v>270</v>
      </c>
      <c r="J2090" s="16" t="str">
        <f>_xlfn.XLOOKUP(Sales_Transactions!$I2090,Store!$A$2:$A$181,Store!$B$2:$B$181,"Missing Store")</f>
        <v>FreshMart Ahmedabad Hub</v>
      </c>
      <c r="K2090" s="16" t="str">
        <f>_xlfn.XLOOKUP(Sales_Transactions!$I2090,Store!$A$2:$A$181,Store!$D$2:$D$181,"East")</f>
        <v>West</v>
      </c>
      <c r="L2090" s="16" t="s">
        <v>109</v>
      </c>
      <c r="M2090" s="16" t="s">
        <v>5493</v>
      </c>
      <c r="N2090" s="16" t="str">
        <f>_xlfn.XLOOKUP(Sales_Transactions!$L2090,Table12[Employee_ID],Table12[Department],"Missing Department")</f>
        <v>Store Manager</v>
      </c>
      <c r="O2090" s="16">
        <v>5</v>
      </c>
      <c r="P2090" s="17">
        <v>53.39</v>
      </c>
      <c r="Q2090" s="16">
        <v>0</v>
      </c>
      <c r="R2090" s="17">
        <v>0</v>
      </c>
      <c r="S2090" s="17">
        <v>306.99</v>
      </c>
      <c r="T2090" s="17">
        <v>215.05</v>
      </c>
      <c r="U2090" s="17">
        <v>91.94</v>
      </c>
      <c r="V2090" s="16" t="s">
        <v>23</v>
      </c>
      <c r="W2090" s="16" t="s">
        <v>24</v>
      </c>
      <c r="X2090" s="16" t="s">
        <v>25</v>
      </c>
      <c r="Y2090" s="16" t="s">
        <v>305</v>
      </c>
      <c r="Z2090" s="16" t="s">
        <v>27</v>
      </c>
    </row>
    <row r="2091" spans="1:26" x14ac:dyDescent="0.3">
      <c r="A2091" s="10" t="s">
        <v>382</v>
      </c>
      <c r="B2091" s="11">
        <v>46026</v>
      </c>
      <c r="C2091" s="12" t="s">
        <v>383</v>
      </c>
      <c r="D2091" s="12" t="str">
        <f>_xlfn.XLOOKUP(Sales_Transactions!$C2091,Customer!$A$2:$A$701,Customer!$B$2:$B$701,"Missing")</f>
        <v>Udhay Varma</v>
      </c>
      <c r="E2091" s="39" t="str">
        <f>_xlfn.XLOOKUP(Table14[[#This Row],[Customer_ID]],Table10[Customer_ID],Table10[Membership],"Missing Membership")</f>
        <v>Gold</v>
      </c>
      <c r="F2091" s="10" t="s">
        <v>384</v>
      </c>
      <c r="G2091" s="12" t="str">
        <f>_xlfn.XLOOKUP(Sales_Transactions!$F2091,Products!$A$2:$A$151,Products!$B$2:$B$151,"missing product")</f>
        <v>Local Farm Fresh Fruits 1kg</v>
      </c>
      <c r="H2091" s="12" t="str">
        <f>_xlfn.XLOOKUP(Sales_Transactions!$F2091,Table9[Product_ID],Table9[Category],"Missing Catogory")</f>
        <v>Fruits</v>
      </c>
      <c r="I2091" s="12" t="s">
        <v>385</v>
      </c>
      <c r="J2091" s="12" t="str">
        <f>_xlfn.XLOOKUP(Sales_Transactions!$I2091,Store!$A$2:$A$181,Store!$B$2:$B$181,"Missing Store")</f>
        <v>FreshMart Delhi Arcade</v>
      </c>
      <c r="K2091" s="12" t="str">
        <f>_xlfn.XLOOKUP(Sales_Transactions!$I2091,Store!$A$2:$A$181,Store!$D$2:$D$181,"East")</f>
        <v>North</v>
      </c>
      <c r="L2091" s="12" t="s">
        <v>386</v>
      </c>
      <c r="M2091" s="12" t="s">
        <v>6293</v>
      </c>
      <c r="N2091" s="12" t="str">
        <f>_xlfn.XLOOKUP(Sales_Transactions!$L2091,Table12[Employee_ID],Table12[Department],"Missing Department")</f>
        <v>Cashier</v>
      </c>
      <c r="O2091" s="12">
        <v>4</v>
      </c>
      <c r="P2091" s="13">
        <v>416.77</v>
      </c>
      <c r="Q2091" s="12">
        <v>0</v>
      </c>
      <c r="R2091" s="13">
        <v>0</v>
      </c>
      <c r="S2091" s="13">
        <v>1917.14</v>
      </c>
      <c r="T2091" s="13">
        <v>1344.28</v>
      </c>
      <c r="U2091" s="13">
        <v>572.86</v>
      </c>
      <c r="V2091" s="12" t="s">
        <v>23</v>
      </c>
      <c r="W2091" s="12" t="s">
        <v>24</v>
      </c>
      <c r="X2091" s="12" t="s">
        <v>25</v>
      </c>
      <c r="Y2091" s="12" t="s">
        <v>387</v>
      </c>
      <c r="Z2091" s="12" t="s">
        <v>27</v>
      </c>
    </row>
    <row r="2092" spans="1:26" x14ac:dyDescent="0.3">
      <c r="A2092" s="14" t="s">
        <v>403</v>
      </c>
      <c r="B2092" s="15">
        <v>45773</v>
      </c>
      <c r="C2092" s="16" t="s">
        <v>404</v>
      </c>
      <c r="D2092" s="16" t="str">
        <f>_xlfn.XLOOKUP(Sales_Transactions!$C2092,Customer!$A$2:$A$701,Customer!$B$2:$B$701,"Missing")</f>
        <v>Vijay Krishnan</v>
      </c>
      <c r="E2092" s="38" t="str">
        <f>_xlfn.XLOOKUP(Table14[[#This Row],[Customer_ID]],Table10[Customer_ID],Table10[Membership],"Missing Membership")</f>
        <v>Bronze</v>
      </c>
      <c r="F2092" s="14" t="s">
        <v>405</v>
      </c>
      <c r="G2092" s="16" t="str">
        <f>_xlfn.XLOOKUP(Sales_Transactions!$F2092,Products!$A$2:$A$151,Products!$B$2:$B$151,"missing product")</f>
        <v>Britannia Buns Pack</v>
      </c>
      <c r="H2092" s="16" t="str">
        <f>_xlfn.XLOOKUP(Sales_Transactions!$F2092,Table9[Product_ID],Table9[Category],"Missing Catogory")</f>
        <v>Bakery</v>
      </c>
      <c r="I2092" s="16" t="s">
        <v>90</v>
      </c>
      <c r="J2092" s="16" t="str">
        <f>_xlfn.XLOOKUP(Sales_Transactions!$I2092,Store!$A$2:$A$181,Store!$B$2:$B$181,"Missing Store")</f>
        <v>FreshMart Tiruppur Market</v>
      </c>
      <c r="K2092" s="16" t="str">
        <f>_xlfn.XLOOKUP(Sales_Transactions!$I2092,Store!$A$2:$A$181,Store!$D$2:$D$181,"East")</f>
        <v>South</v>
      </c>
      <c r="L2092" s="16" t="s">
        <v>91</v>
      </c>
      <c r="M2092" s="16" t="s">
        <v>6361</v>
      </c>
      <c r="N2092" s="16" t="str">
        <f>_xlfn.XLOOKUP(Sales_Transactions!$L2092,Table12[Employee_ID],Table12[Department],"Missing Department")</f>
        <v>Sales</v>
      </c>
      <c r="O2092" s="16">
        <v>4</v>
      </c>
      <c r="P2092" s="17">
        <v>440.5</v>
      </c>
      <c r="Q2092" s="16">
        <v>0</v>
      </c>
      <c r="R2092" s="17">
        <v>0</v>
      </c>
      <c r="S2092" s="17">
        <v>2026.3</v>
      </c>
      <c r="T2092" s="17">
        <v>1016.2</v>
      </c>
      <c r="U2092" s="17">
        <v>1010.1</v>
      </c>
      <c r="V2092" s="16" t="s">
        <v>23</v>
      </c>
      <c r="W2092" s="16" t="s">
        <v>24</v>
      </c>
      <c r="X2092" s="16" t="s">
        <v>25</v>
      </c>
      <c r="Y2092" s="16" t="s">
        <v>406</v>
      </c>
      <c r="Z2092" s="16" t="s">
        <v>27</v>
      </c>
    </row>
    <row r="2093" spans="1:26" x14ac:dyDescent="0.3">
      <c r="A2093" s="10" t="s">
        <v>423</v>
      </c>
      <c r="B2093" s="11">
        <v>46040</v>
      </c>
      <c r="C2093" s="12" t="s">
        <v>424</v>
      </c>
      <c r="D2093" s="12" t="str">
        <f>_xlfn.XLOOKUP(Sales_Transactions!$C2093,Customer!$A$2:$A$701,Customer!$B$2:$B$701,"Missing")</f>
        <v>Gayathri Iyer</v>
      </c>
      <c r="E2093" s="39" t="str">
        <f>_xlfn.XLOOKUP(Table14[[#This Row],[Customer_ID]],Table10[Customer_ID],Table10[Membership],"Missing Membership")</f>
        <v>Bronze</v>
      </c>
      <c r="F2093" s="10" t="s">
        <v>425</v>
      </c>
      <c r="G2093" s="12" t="str">
        <f>_xlfn.XLOOKUP(Sales_Transactions!$F2093,Products!$A$2:$A$151,Products!$B$2:$B$151,"missing product")</f>
        <v>Organic Fresh Fresh Vegetables 200g v2</v>
      </c>
      <c r="H2093" s="12" t="str">
        <f>_xlfn.XLOOKUP(Sales_Transactions!$F2093,Table9[Product_ID],Table9[Category],"Missing Catogory")</f>
        <v>Vegetables</v>
      </c>
      <c r="I2093" s="12" t="s">
        <v>426</v>
      </c>
      <c r="J2093" s="12" t="str">
        <f>_xlfn.XLOOKUP(Sales_Transactions!$I2093,Store!$A$2:$A$181,Store!$B$2:$B$181,"Missing Store")</f>
        <v>FreshMart Madurai Junction</v>
      </c>
      <c r="K2093" s="12" t="str">
        <f>_xlfn.XLOOKUP(Sales_Transactions!$I2093,Store!$A$2:$A$181,Store!$D$2:$D$181,"East")</f>
        <v>South</v>
      </c>
      <c r="L2093" s="12" t="s">
        <v>427</v>
      </c>
      <c r="M2093" s="12" t="s">
        <v>6170</v>
      </c>
      <c r="N2093" s="12" t="str">
        <f>_xlfn.XLOOKUP(Sales_Transactions!$L2093,Table12[Employee_ID],Table12[Department],"Missing Department")</f>
        <v>Billing</v>
      </c>
      <c r="O2093" s="12">
        <v>2</v>
      </c>
      <c r="P2093" s="13">
        <v>290.45</v>
      </c>
      <c r="Q2093" s="12">
        <v>0</v>
      </c>
      <c r="R2093" s="13">
        <v>0</v>
      </c>
      <c r="S2093" s="13">
        <v>668.03</v>
      </c>
      <c r="T2093" s="13">
        <v>475.78</v>
      </c>
      <c r="U2093" s="13">
        <v>192.25</v>
      </c>
      <c r="V2093" s="12" t="s">
        <v>23</v>
      </c>
      <c r="W2093" s="12" t="s">
        <v>24</v>
      </c>
      <c r="X2093" s="12" t="s">
        <v>25</v>
      </c>
      <c r="Y2093" s="12" t="s">
        <v>428</v>
      </c>
      <c r="Z2093" s="12" t="s">
        <v>27</v>
      </c>
    </row>
    <row r="2094" spans="1:26" x14ac:dyDescent="0.3">
      <c r="A2094" s="14" t="s">
        <v>447</v>
      </c>
      <c r="B2094" s="15">
        <v>45925</v>
      </c>
      <c r="C2094" s="16" t="s">
        <v>208</v>
      </c>
      <c r="D2094" s="16" t="str">
        <f>_xlfn.XLOOKUP(Sales_Transactions!$C2094,Customer!$A$2:$A$701,Customer!$B$2:$B$701,"Missing")</f>
        <v>Ramesh Achari</v>
      </c>
      <c r="E2094" s="38" t="str">
        <f>_xlfn.XLOOKUP(Table14[[#This Row],[Customer_ID]],Table10[Customer_ID],Table10[Membership],"Missing Membership")</f>
        <v>Gold</v>
      </c>
      <c r="F2094" s="14" t="s">
        <v>448</v>
      </c>
      <c r="G2094" s="16" t="str">
        <f>_xlfn.XLOOKUP(Sales_Transactions!$F2094,Products!$A$2:$A$151,Products!$B$2:$B$151,"missing product")</f>
        <v>Surf Excel Tissue Combo v2</v>
      </c>
      <c r="H2094" s="16" t="str">
        <f>_xlfn.XLOOKUP(Sales_Transactions!$F2094,Table9[Product_ID],Table9[Category],"Missing Catogory")</f>
        <v>Household</v>
      </c>
      <c r="I2094" s="16" t="s">
        <v>309</v>
      </c>
      <c r="J2094" s="16" t="str">
        <f>_xlfn.XLOOKUP(Sales_Transactions!$I2094,Store!$A$2:$A$181,Store!$B$2:$B$181,"Missing Store")</f>
        <v>FreshMart Madurai Gardens</v>
      </c>
      <c r="K2094" s="16" t="str">
        <f>_xlfn.XLOOKUP(Sales_Transactions!$I2094,Store!$A$2:$A$181,Store!$D$2:$D$181,"East")</f>
        <v>South</v>
      </c>
      <c r="L2094" s="16" t="s">
        <v>449</v>
      </c>
      <c r="M2094" s="16" t="s">
        <v>5267</v>
      </c>
      <c r="N2094" s="16" t="str">
        <f>_xlfn.XLOOKUP(Sales_Transactions!$L2094,Table12[Employee_ID],Table12[Department],"Missing Department")</f>
        <v>Sales</v>
      </c>
      <c r="O2094" s="16">
        <v>6</v>
      </c>
      <c r="P2094" s="17">
        <v>428.04</v>
      </c>
      <c r="Q2094" s="16">
        <v>0</v>
      </c>
      <c r="R2094" s="17">
        <v>0</v>
      </c>
      <c r="S2094" s="17">
        <v>2568.2399999999998</v>
      </c>
      <c r="T2094" s="17">
        <v>1921.14</v>
      </c>
      <c r="U2094" s="17">
        <v>647.1</v>
      </c>
      <c r="V2094" s="16" t="s">
        <v>23</v>
      </c>
      <c r="W2094" s="16" t="s">
        <v>24</v>
      </c>
      <c r="X2094" s="16" t="s">
        <v>25</v>
      </c>
      <c r="Y2094" s="16" t="s">
        <v>450</v>
      </c>
      <c r="Z2094" s="16" t="s">
        <v>49</v>
      </c>
    </row>
    <row r="2095" spans="1:26" x14ac:dyDescent="0.3">
      <c r="A2095" s="10" t="s">
        <v>496</v>
      </c>
      <c r="B2095" s="11">
        <v>45948</v>
      </c>
      <c r="C2095" s="12" t="s">
        <v>497</v>
      </c>
      <c r="D2095" s="12" t="str">
        <f>_xlfn.XLOOKUP(Sales_Transactions!$C2095,Customer!$A$2:$A$701,Customer!$B$2:$B$701,"Missing")</f>
        <v>Dhanya Sekar</v>
      </c>
      <c r="E2095" s="39" t="str">
        <f>_xlfn.XLOOKUP(Table14[[#This Row],[Customer_ID]],Table10[Customer_ID],Table10[Membership],"Missing Membership")</f>
        <v>Bronze</v>
      </c>
      <c r="F2095" s="10" t="s">
        <v>498</v>
      </c>
      <c r="G2095" s="12" t="str">
        <f>_xlfn.XLOOKUP(Sales_Transactions!$F2095,Products!$A$2:$A$151,Products!$B$2:$B$151,"missing product")</f>
        <v>Local Farm Fresh Vegetables 200g</v>
      </c>
      <c r="H2095" s="12" t="str">
        <f>_xlfn.XLOOKUP(Sales_Transactions!$F2095,Table9[Product_ID],Table9[Category],"Missing Catogory")</f>
        <v>Vegetables</v>
      </c>
      <c r="I2095" s="12" t="s">
        <v>372</v>
      </c>
      <c r="J2095" s="12" t="str">
        <f>_xlfn.XLOOKUP(Sales_Transactions!$I2095,Store!$A$2:$A$181,Store!$B$2:$B$181,"Missing Store")</f>
        <v>FreshMart Nagpur Crossing</v>
      </c>
      <c r="K2095" s="12" t="str">
        <f>_xlfn.XLOOKUP(Sales_Transactions!$I2095,Store!$A$2:$A$181,Store!$D$2:$D$181,"East")</f>
        <v>West</v>
      </c>
      <c r="L2095" s="12" t="s">
        <v>373</v>
      </c>
      <c r="M2095" s="12" t="s">
        <v>6181</v>
      </c>
      <c r="N2095" s="12" t="str">
        <f>_xlfn.XLOOKUP(Sales_Transactions!$L2095,Table12[Employee_ID],Table12[Department],"Missing Department")</f>
        <v>Sales</v>
      </c>
      <c r="O2095" s="12">
        <v>4</v>
      </c>
      <c r="P2095" s="13">
        <v>401.06</v>
      </c>
      <c r="Q2095" s="12">
        <v>5</v>
      </c>
      <c r="R2095" s="13">
        <v>80.209999999999994</v>
      </c>
      <c r="S2095" s="13">
        <v>1752.63</v>
      </c>
      <c r="T2095" s="13">
        <v>1389.88</v>
      </c>
      <c r="U2095" s="13">
        <v>362.75</v>
      </c>
      <c r="V2095" s="12" t="s">
        <v>23</v>
      </c>
      <c r="W2095" s="12" t="s">
        <v>24</v>
      </c>
      <c r="X2095" s="12" t="s">
        <v>25</v>
      </c>
      <c r="Y2095" s="12" t="s">
        <v>499</v>
      </c>
      <c r="Z2095" s="12" t="s">
        <v>27</v>
      </c>
    </row>
    <row r="2096" spans="1:26" x14ac:dyDescent="0.3">
      <c r="A2096" s="14" t="s">
        <v>500</v>
      </c>
      <c r="B2096" s="15">
        <v>46019</v>
      </c>
      <c r="C2096" s="16" t="s">
        <v>501</v>
      </c>
      <c r="D2096" s="16" t="str">
        <f>_xlfn.XLOOKUP(Sales_Transactions!$C2096,Customer!$A$2:$A$701,Customer!$B$2:$B$701,"Missing")</f>
        <v>Nandhini Murugan</v>
      </c>
      <c r="E2096" s="38" t="str">
        <f>_xlfn.XLOOKUP(Table14[[#This Row],[Customer_ID]],Table10[Customer_ID],Table10[Membership],"Missing Membership")</f>
        <v>Bronze</v>
      </c>
      <c r="F2096" s="14" t="s">
        <v>502</v>
      </c>
      <c r="G2096" s="16" t="str">
        <f>_xlfn.XLOOKUP(Sales_Transactions!$F2096,Products!$A$2:$A$151,Products!$B$2:$B$151,"missing product")</f>
        <v>Coca-Cola Coffee 500g</v>
      </c>
      <c r="H2096" s="16" t="str">
        <f>_xlfn.XLOOKUP(Sales_Transactions!$F2096,Table9[Product_ID],Table9[Category],"Missing Catogory")</f>
        <v>Beverages</v>
      </c>
      <c r="I2096" s="16" t="s">
        <v>503</v>
      </c>
      <c r="J2096" s="16" t="str">
        <f>_xlfn.XLOOKUP(Sales_Transactions!$I2096,Store!$A$2:$A$181,Store!$B$2:$B$181,"Missing Store")</f>
        <v>FreshMart Nagpur Plaza</v>
      </c>
      <c r="K2096" s="16" t="str">
        <f>_xlfn.XLOOKUP(Sales_Transactions!$I2096,Store!$A$2:$A$181,Store!$D$2:$D$181,"East")</f>
        <v>West</v>
      </c>
      <c r="L2096" s="16" t="s">
        <v>504</v>
      </c>
      <c r="M2096" s="16" t="s">
        <v>6261</v>
      </c>
      <c r="N2096" s="16" t="str">
        <f>_xlfn.XLOOKUP(Sales_Transactions!$L2096,Table12[Employee_ID],Table12[Department],"Missing Department")</f>
        <v>Inventory</v>
      </c>
      <c r="O2096" s="16">
        <v>4</v>
      </c>
      <c r="P2096" s="17">
        <v>503.36</v>
      </c>
      <c r="Q2096" s="16">
        <v>20</v>
      </c>
      <c r="R2096" s="17">
        <v>402.69</v>
      </c>
      <c r="S2096" s="17">
        <v>1852.36</v>
      </c>
      <c r="T2096" s="17">
        <v>1559.2</v>
      </c>
      <c r="U2096" s="17">
        <v>293.16000000000003</v>
      </c>
      <c r="V2096" s="16" t="s">
        <v>23</v>
      </c>
      <c r="W2096" s="16" t="s">
        <v>24</v>
      </c>
      <c r="X2096" s="16" t="s">
        <v>25</v>
      </c>
      <c r="Y2096" s="16" t="s">
        <v>505</v>
      </c>
      <c r="Z2096" s="16" t="s">
        <v>27</v>
      </c>
    </row>
    <row r="2097" spans="1:26" x14ac:dyDescent="0.3">
      <c r="A2097" s="10" t="s">
        <v>528</v>
      </c>
      <c r="B2097" s="11">
        <v>45990</v>
      </c>
      <c r="C2097" s="12" t="s">
        <v>152</v>
      </c>
      <c r="D2097" s="12" t="str">
        <f>_xlfn.XLOOKUP(Sales_Transactions!$C2097,Customer!$A$2:$A$701,Customer!$B$2:$B$701,"Missing")</f>
        <v>Balamurugan Menon</v>
      </c>
      <c r="E2097" s="39" t="str">
        <f>_xlfn.XLOOKUP(Table14[[#This Row],[Customer_ID]],Table10[Customer_ID],Table10[Membership],"Missing Membership")</f>
        <v>Gold</v>
      </c>
      <c r="F2097" s="10" t="s">
        <v>529</v>
      </c>
      <c r="G2097" s="12" t="str">
        <f>_xlfn.XLOOKUP(Sales_Transactions!$F2097,Products!$A$2:$A$151,Products!$B$2:$B$151,"missing product")</f>
        <v>Cadbury Biscuits Pack</v>
      </c>
      <c r="H2097" s="12" t="str">
        <f>_xlfn.XLOOKUP(Sales_Transactions!$F2097,Table9[Product_ID],Table9[Category],"Missing Catogory")</f>
        <v>Snacks</v>
      </c>
      <c r="I2097" s="12" t="s">
        <v>114</v>
      </c>
      <c r="J2097" s="12" t="str">
        <f>_xlfn.XLOOKUP(Sales_Transactions!$I2097,Store!$A$2:$A$181,Store!$B$2:$B$181,"Missing Store")</f>
        <v>FreshMart Chennai Crossing</v>
      </c>
      <c r="K2097" s="12" t="str">
        <f>_xlfn.XLOOKUP(Sales_Transactions!$I2097,Store!$A$2:$A$181,Store!$D$2:$D$181,"East")</f>
        <v>South</v>
      </c>
      <c r="L2097" s="12" t="s">
        <v>530</v>
      </c>
      <c r="M2097" s="12" t="s">
        <v>6384</v>
      </c>
      <c r="N2097" s="12" t="str">
        <f>_xlfn.XLOOKUP(Sales_Transactions!$L2097,Table12[Employee_ID],Table12[Department],"Missing Department")</f>
        <v>Store Manager</v>
      </c>
      <c r="O2097" s="12">
        <v>8</v>
      </c>
      <c r="P2097" s="13">
        <v>128.33000000000001</v>
      </c>
      <c r="Q2097" s="12">
        <v>10</v>
      </c>
      <c r="R2097" s="13">
        <v>102.66</v>
      </c>
      <c r="S2097" s="13">
        <v>1062.58</v>
      </c>
      <c r="T2097" s="13">
        <v>765.6</v>
      </c>
      <c r="U2097" s="13">
        <v>296.98</v>
      </c>
      <c r="V2097" s="12" t="s">
        <v>23</v>
      </c>
      <c r="W2097" s="12" t="s">
        <v>24</v>
      </c>
      <c r="X2097" s="12" t="s">
        <v>25</v>
      </c>
      <c r="Y2097" s="12" t="s">
        <v>531</v>
      </c>
      <c r="Z2097" s="12" t="s">
        <v>27</v>
      </c>
    </row>
    <row r="2098" spans="1:26" x14ac:dyDescent="0.3">
      <c r="A2098" s="14" t="s">
        <v>591</v>
      </c>
      <c r="B2098" s="15">
        <v>45877</v>
      </c>
      <c r="C2098" s="16" t="s">
        <v>592</v>
      </c>
      <c r="D2098" s="16" t="str">
        <f>_xlfn.XLOOKUP(Sales_Transactions!$C2098,Customer!$A$2:$A$701,Customer!$B$2:$B$701,"Missing")</f>
        <v>Tara Balan</v>
      </c>
      <c r="E2098" s="38" t="str">
        <f>_xlfn.XLOOKUP(Table14[[#This Row],[Customer_ID]],Table10[Customer_ID],Table10[Membership],"Missing Membership")</f>
        <v>Silver</v>
      </c>
      <c r="F2098" s="14" t="s">
        <v>275</v>
      </c>
      <c r="G2098" s="16" t="str">
        <f>_xlfn.XLOOKUP(Sales_Transactions!$F2098,Products!$A$2:$A$151,Products!$B$2:$B$151,"missing product")</f>
        <v>Parle Namkeen 500g</v>
      </c>
      <c r="H2098" s="16" t="str">
        <f>_xlfn.XLOOKUP(Sales_Transactions!$F2098,Table9[Product_ID],Table9[Category],"Missing Catogory")</f>
        <v>Snacks</v>
      </c>
      <c r="I2098" s="16" t="s">
        <v>90</v>
      </c>
      <c r="J2098" s="16" t="str">
        <f>_xlfn.XLOOKUP(Sales_Transactions!$I2098,Store!$A$2:$A$181,Store!$B$2:$B$181,"Missing Store")</f>
        <v>FreshMart Tiruppur Market</v>
      </c>
      <c r="K2098" s="16" t="str">
        <f>_xlfn.XLOOKUP(Sales_Transactions!$I2098,Store!$A$2:$A$181,Store!$D$2:$D$181,"East")</f>
        <v>South</v>
      </c>
      <c r="L2098" s="16" t="s">
        <v>91</v>
      </c>
      <c r="M2098" s="16" t="s">
        <v>6361</v>
      </c>
      <c r="N2098" s="16" t="str">
        <f>_xlfn.XLOOKUP(Sales_Transactions!$L2098,Table12[Employee_ID],Table12[Department],"Missing Department")</f>
        <v>Sales</v>
      </c>
      <c r="O2098" s="16">
        <v>4</v>
      </c>
      <c r="P2098" s="17">
        <v>51.33</v>
      </c>
      <c r="Q2098" s="16">
        <v>0</v>
      </c>
      <c r="R2098" s="17">
        <v>0</v>
      </c>
      <c r="S2098" s="17">
        <v>205.32</v>
      </c>
      <c r="T2098" s="17">
        <v>149.91999999999999</v>
      </c>
      <c r="U2098" s="17">
        <v>55.4</v>
      </c>
      <c r="V2098" s="16" t="s">
        <v>23</v>
      </c>
      <c r="W2098" s="16" t="s">
        <v>24</v>
      </c>
      <c r="X2098" s="16" t="s">
        <v>25</v>
      </c>
      <c r="Y2098" s="16" t="s">
        <v>593</v>
      </c>
      <c r="Z2098" s="16" t="s">
        <v>49</v>
      </c>
    </row>
    <row r="2099" spans="1:26" x14ac:dyDescent="0.3">
      <c r="A2099" s="10" t="s">
        <v>594</v>
      </c>
      <c r="B2099" s="11">
        <v>46099</v>
      </c>
      <c r="C2099" s="12" t="s">
        <v>595</v>
      </c>
      <c r="D2099" s="12" t="str">
        <f>_xlfn.XLOOKUP(Sales_Transactions!$C2099,Customer!$A$2:$A$701,Customer!$B$2:$B$701,"Missing")</f>
        <v>Ilango Varma</v>
      </c>
      <c r="E2099" s="39" t="str">
        <f>_xlfn.XLOOKUP(Table14[[#This Row],[Customer_ID]],Table10[Customer_ID],Table10[Membership],"Missing Membership")</f>
        <v>Silver</v>
      </c>
      <c r="F2099" s="10" t="s">
        <v>326</v>
      </c>
      <c r="G2099" s="12" t="str">
        <f>_xlfn.XLOOKUP(Sales_Transactions!$F2099,Products!$A$2:$A$151,Products!$B$2:$B$151,"missing product")</f>
        <v>Local Farm Fresh Vegetables 200g v2</v>
      </c>
      <c r="H2099" s="12" t="str">
        <f>_xlfn.XLOOKUP(Sales_Transactions!$F2099,Table9[Product_ID],Table9[Category],"Missing Catogory")</f>
        <v>Vegetables</v>
      </c>
      <c r="I2099" s="12" t="s">
        <v>153</v>
      </c>
      <c r="J2099" s="12" t="str">
        <f>_xlfn.XLOOKUP(Sales_Transactions!$I2099,Store!$A$2:$A$181,Store!$B$2:$B$181,"Missing Store")</f>
        <v>FreshMart Mysuru Circle</v>
      </c>
      <c r="K2099" s="12" t="str">
        <f>_xlfn.XLOOKUP(Sales_Transactions!$I2099,Store!$A$2:$A$181,Store!$D$2:$D$181,"East")</f>
        <v>South</v>
      </c>
      <c r="L2099" s="12" t="s">
        <v>154</v>
      </c>
      <c r="M2099" s="12" t="s">
        <v>6139</v>
      </c>
      <c r="N2099" s="12" t="str">
        <f>_xlfn.XLOOKUP(Sales_Transactions!$L2099,Table12[Employee_ID],Table12[Department],"Missing Department")</f>
        <v>Sales</v>
      </c>
      <c r="O2099" s="12">
        <v>2</v>
      </c>
      <c r="P2099" s="13">
        <v>400.33</v>
      </c>
      <c r="Q2099" s="12">
        <v>5</v>
      </c>
      <c r="R2099" s="13">
        <v>40.03</v>
      </c>
      <c r="S2099" s="13">
        <v>760.63</v>
      </c>
      <c r="T2099" s="13">
        <v>681.8</v>
      </c>
      <c r="U2099" s="13">
        <v>78.83</v>
      </c>
      <c r="V2099" s="12" t="s">
        <v>23</v>
      </c>
      <c r="W2099" s="12" t="s">
        <v>24</v>
      </c>
      <c r="X2099" s="12" t="s">
        <v>25</v>
      </c>
      <c r="Y2099" s="12" t="s">
        <v>596</v>
      </c>
      <c r="Z2099" s="12" t="s">
        <v>49</v>
      </c>
    </row>
    <row r="2100" spans="1:26" x14ac:dyDescent="0.3">
      <c r="A2100" s="14" t="s">
        <v>608</v>
      </c>
      <c r="B2100" s="15">
        <v>45767</v>
      </c>
      <c r="C2100" s="16" t="s">
        <v>609</v>
      </c>
      <c r="D2100" s="16" t="str">
        <f>_xlfn.XLOOKUP(Sales_Transactions!$C2100,Customer!$A$2:$A$701,Customer!$B$2:$B$701,"Missing")</f>
        <v>Tamil Raj</v>
      </c>
      <c r="E2100" s="38" t="str">
        <f>_xlfn.XLOOKUP(Table14[[#This Row],[Customer_ID]],Table10[Customer_ID],Table10[Membership],"Missing Membership")</f>
        <v>Bronze</v>
      </c>
      <c r="F2100" s="14" t="s">
        <v>610</v>
      </c>
      <c r="G2100" s="16" t="str">
        <f>_xlfn.XLOOKUP(Sales_Transactions!$F2100,Products!$A$2:$A$151,Products!$B$2:$B$151,"missing product")</f>
        <v>Himalaya Skin Care 1L</v>
      </c>
      <c r="H2100" s="16" t="str">
        <f>_xlfn.XLOOKUP(Sales_Transactions!$F2100,Table9[Product_ID],Table9[Category],"Missing Catogory")</f>
        <v>Personal Care</v>
      </c>
      <c r="I2100" s="16" t="s">
        <v>611</v>
      </c>
      <c r="J2100" s="16" t="str">
        <f>_xlfn.XLOOKUP(Sales_Transactions!$I2100,Store!$A$2:$A$181,Store!$B$2:$B$181,"Missing Store")</f>
        <v>FreshMart Coimbatore Circle</v>
      </c>
      <c r="K2100" s="16" t="str">
        <f>_xlfn.XLOOKUP(Sales_Transactions!$I2100,Store!$A$2:$A$181,Store!$D$2:$D$181,"East")</f>
        <v>South</v>
      </c>
      <c r="L2100" s="16" t="s">
        <v>612</v>
      </c>
      <c r="M2100" s="16" t="s">
        <v>6282</v>
      </c>
      <c r="N2100" s="16" t="str">
        <f>_xlfn.XLOOKUP(Sales_Transactions!$L2100,Table12[Employee_ID],Table12[Department],"Missing Department")</f>
        <v>Store Manager</v>
      </c>
      <c r="O2100" s="16">
        <v>4</v>
      </c>
      <c r="P2100" s="17">
        <v>339.13</v>
      </c>
      <c r="Q2100" s="16">
        <v>0</v>
      </c>
      <c r="R2100" s="17">
        <v>0</v>
      </c>
      <c r="S2100" s="17">
        <v>1560</v>
      </c>
      <c r="T2100" s="17">
        <v>1002.72</v>
      </c>
      <c r="U2100" s="17">
        <v>557.28</v>
      </c>
      <c r="V2100" s="16" t="s">
        <v>23</v>
      </c>
      <c r="W2100" s="16" t="s">
        <v>24</v>
      </c>
      <c r="X2100" s="16" t="s">
        <v>25</v>
      </c>
      <c r="Y2100" s="16" t="s">
        <v>613</v>
      </c>
      <c r="Z2100" s="16" t="s">
        <v>27</v>
      </c>
    </row>
    <row r="2101" spans="1:26" x14ac:dyDescent="0.3">
      <c r="A2101" s="10" t="s">
        <v>619</v>
      </c>
      <c r="B2101" s="11">
        <v>45823</v>
      </c>
      <c r="C2101" s="12" t="s">
        <v>620</v>
      </c>
      <c r="D2101" s="12" t="str">
        <f>_xlfn.XLOOKUP(Sales_Transactions!$C2101,Customer!$A$2:$A$701,Customer!$B$2:$B$701,"Missing")</f>
        <v>Karthik Menon</v>
      </c>
      <c r="E2101" s="39" t="str">
        <f>_xlfn.XLOOKUP(Table14[[#This Row],[Customer_ID]],Table10[Customer_ID],Table10[Membership],"Missing Membership")</f>
        <v>Bronze</v>
      </c>
      <c r="F2101" s="10" t="s">
        <v>621</v>
      </c>
      <c r="G2101" s="12" t="str">
        <f>_xlfn.XLOOKUP(Sales_Transactions!$F2101,Products!$A$2:$A$151,Products!$B$2:$B$151,"missing product")</f>
        <v>Local Farm Fresh Fruits Combo v2</v>
      </c>
      <c r="H2101" s="12" t="str">
        <f>_xlfn.XLOOKUP(Sales_Transactions!$F2101,Table9[Product_ID],Table9[Category],"Missing Catogory")</f>
        <v>Fruits</v>
      </c>
      <c r="I2101" s="12" t="s">
        <v>622</v>
      </c>
      <c r="J2101" s="12" t="str">
        <f>_xlfn.XLOOKUP(Sales_Transactions!$I2101,Store!$A$2:$A$181,Store!$B$2:$B$181,"Missing Store")</f>
        <v>FreshMart Mysuru Arcade</v>
      </c>
      <c r="K2101" s="12" t="str">
        <f>_xlfn.XLOOKUP(Sales_Transactions!$I2101,Store!$A$2:$A$181,Store!$D$2:$D$181,"East")</f>
        <v>South</v>
      </c>
      <c r="L2101" s="12" t="s">
        <v>623</v>
      </c>
      <c r="M2101" s="12" t="s">
        <v>6251</v>
      </c>
      <c r="N2101" s="12" t="str">
        <f>_xlfn.XLOOKUP(Sales_Transactions!$L2101,Table12[Employee_ID],Table12[Department],"Missing Department")</f>
        <v>Store Manager</v>
      </c>
      <c r="O2101" s="12">
        <v>1</v>
      </c>
      <c r="P2101" s="13">
        <v>327.08</v>
      </c>
      <c r="Q2101" s="12">
        <v>0</v>
      </c>
      <c r="R2101" s="13">
        <v>0</v>
      </c>
      <c r="S2101" s="13">
        <v>376.14</v>
      </c>
      <c r="T2101" s="13">
        <v>274.61</v>
      </c>
      <c r="U2101" s="13">
        <v>101.53</v>
      </c>
      <c r="V2101" s="12" t="s">
        <v>23</v>
      </c>
      <c r="W2101" s="12" t="s">
        <v>24</v>
      </c>
      <c r="X2101" s="12" t="s">
        <v>25</v>
      </c>
      <c r="Y2101" s="12" t="s">
        <v>624</v>
      </c>
      <c r="Z2101" s="12" t="s">
        <v>27</v>
      </c>
    </row>
    <row r="2102" spans="1:26" x14ac:dyDescent="0.3">
      <c r="A2102" s="14" t="s">
        <v>631</v>
      </c>
      <c r="B2102" s="15">
        <v>45883</v>
      </c>
      <c r="C2102" s="16" t="s">
        <v>632</v>
      </c>
      <c r="D2102" s="16" t="str">
        <f>_xlfn.XLOOKUP(Sales_Transactions!$C2102,Customer!$A$2:$A$701,Customer!$B$2:$B$701,"Missing")</f>
        <v>Devi Balan</v>
      </c>
      <c r="E2102" s="38" t="str">
        <f>_xlfn.XLOOKUP(Table14[[#This Row],[Customer_ID]],Table10[Customer_ID],Table10[Membership],"Missing Membership")</f>
        <v>Silver</v>
      </c>
      <c r="F2102" s="14" t="s">
        <v>458</v>
      </c>
      <c r="G2102" s="16" t="str">
        <f>_xlfn.XLOOKUP(Sales_Transactions!$F2102,Products!$A$2:$A$151,Products!$B$2:$B$151,"missing product")</f>
        <v>Organic Fresh Fresh Fruits Combo</v>
      </c>
      <c r="H2102" s="16" t="str">
        <f>_xlfn.XLOOKUP(Sales_Transactions!$F2102,Table9[Product_ID],Table9[Category],"Missing Catogory")</f>
        <v>Fruits</v>
      </c>
      <c r="I2102" s="16" t="s">
        <v>633</v>
      </c>
      <c r="J2102" s="16" t="str">
        <f>_xlfn.XLOOKUP(Sales_Transactions!$I2102,Store!$A$2:$A$181,Store!$B$2:$B$181,"Missing Store")</f>
        <v>FreshMart Kochi Colony</v>
      </c>
      <c r="K2102" s="16" t="str">
        <f>_xlfn.XLOOKUP(Sales_Transactions!$I2102,Store!$A$2:$A$181,Store!$D$2:$D$181,"East")</f>
        <v>South</v>
      </c>
      <c r="L2102" s="16" t="s">
        <v>634</v>
      </c>
      <c r="M2102" s="16" t="s">
        <v>6231</v>
      </c>
      <c r="N2102" s="16" t="str">
        <f>_xlfn.XLOOKUP(Sales_Transactions!$L2102,Table12[Employee_ID],Table12[Department],"Missing Department")</f>
        <v>Inventory</v>
      </c>
      <c r="O2102" s="16">
        <v>4</v>
      </c>
      <c r="P2102" s="17">
        <v>71.290000000000006</v>
      </c>
      <c r="Q2102" s="16">
        <v>20</v>
      </c>
      <c r="R2102" s="17">
        <v>57.03</v>
      </c>
      <c r="S2102" s="17">
        <v>228.13</v>
      </c>
      <c r="T2102" s="17">
        <v>237.48</v>
      </c>
      <c r="U2102" s="17">
        <v>-9.35</v>
      </c>
      <c r="V2102" s="16" t="s">
        <v>23</v>
      </c>
      <c r="W2102" s="16" t="s">
        <v>24</v>
      </c>
      <c r="X2102" s="16" t="s">
        <v>25</v>
      </c>
      <c r="Y2102" s="16" t="s">
        <v>635</v>
      </c>
      <c r="Z2102" s="16" t="s">
        <v>49</v>
      </c>
    </row>
    <row r="2103" spans="1:26" x14ac:dyDescent="0.3">
      <c r="A2103" s="10" t="s">
        <v>644</v>
      </c>
      <c r="B2103" s="11">
        <v>45767</v>
      </c>
      <c r="C2103" s="12" t="s">
        <v>645</v>
      </c>
      <c r="D2103" s="12" t="str">
        <f>_xlfn.XLOOKUP(Sales_Transactions!$C2103,Customer!$A$2:$A$701,Customer!$B$2:$B$701,"Missing")</f>
        <v>Gopal Mudaliar</v>
      </c>
      <c r="E2103" s="39" t="str">
        <f>_xlfn.XLOOKUP(Table14[[#This Row],[Customer_ID]],Table10[Customer_ID],Table10[Membership],"Missing Membership")</f>
        <v>Silver</v>
      </c>
      <c r="F2103" s="10" t="s">
        <v>646</v>
      </c>
      <c r="G2103" s="12" t="str">
        <f>_xlfn.XLOOKUP(Sales_Transactions!$F2103,Products!$A$2:$A$151,Products!$B$2:$B$151,"missing product")</f>
        <v>Aachi Whole Spices 200g v2</v>
      </c>
      <c r="H2103" s="12" t="str">
        <f>_xlfn.XLOOKUP(Sales_Transactions!$F2103,Table9[Product_ID],Table9[Category],"Missing Catogory")</f>
        <v>Masala</v>
      </c>
      <c r="I2103" s="12" t="s">
        <v>125</v>
      </c>
      <c r="J2103" s="12" t="str">
        <f>_xlfn.XLOOKUP(Sales_Transactions!$I2103,Store!$A$2:$A$181,Store!$B$2:$B$181,"Missing Store")</f>
        <v>FreshMart Salem Main Road</v>
      </c>
      <c r="K2103" s="12" t="str">
        <f>_xlfn.XLOOKUP(Sales_Transactions!$I2103,Store!$A$2:$A$181,Store!$D$2:$D$181,"East")</f>
        <v>South</v>
      </c>
      <c r="L2103" s="12" t="s">
        <v>647</v>
      </c>
      <c r="M2103" s="12" t="s">
        <v>6234</v>
      </c>
      <c r="N2103" s="12" t="str">
        <f>_xlfn.XLOOKUP(Sales_Transactions!$L2103,Table12[Employee_ID],Table12[Department],"Missing Department")</f>
        <v>Sales</v>
      </c>
      <c r="O2103" s="12">
        <v>1</v>
      </c>
      <c r="P2103" s="13">
        <v>123.11</v>
      </c>
      <c r="Q2103" s="12">
        <v>0</v>
      </c>
      <c r="R2103" s="13">
        <v>0</v>
      </c>
      <c r="S2103" s="13">
        <v>141.58000000000001</v>
      </c>
      <c r="T2103" s="13">
        <v>91.18</v>
      </c>
      <c r="U2103" s="13">
        <v>50.4</v>
      </c>
      <c r="V2103" s="12" t="s">
        <v>23</v>
      </c>
      <c r="W2103" s="12" t="s">
        <v>345</v>
      </c>
      <c r="X2103" s="12" t="s">
        <v>55</v>
      </c>
      <c r="Y2103" s="12" t="s">
        <v>648</v>
      </c>
      <c r="Z2103" s="12" t="s">
        <v>27</v>
      </c>
    </row>
    <row r="2104" spans="1:26" x14ac:dyDescent="0.3">
      <c r="A2104" s="14" t="s">
        <v>658</v>
      </c>
      <c r="B2104" s="15">
        <v>45753</v>
      </c>
      <c r="C2104" s="16" t="s">
        <v>659</v>
      </c>
      <c r="D2104" s="16" t="str">
        <f>_xlfn.XLOOKUP(Sales_Transactions!$C2104,Customer!$A$2:$A$701,Customer!$B$2:$B$701,"Missing")</f>
        <v>Vasanth Mudaliar</v>
      </c>
      <c r="E2104" s="38" t="str">
        <f>_xlfn.XLOOKUP(Table14[[#This Row],[Customer_ID]],Table10[Customer_ID],Table10[Membership],"Missing Membership")</f>
        <v>Silver</v>
      </c>
      <c r="F2104" s="14" t="s">
        <v>660</v>
      </c>
      <c r="G2104" s="16" t="str">
        <f>_xlfn.XLOOKUP(Sales_Transactions!$F2104,Products!$A$2:$A$151,Products!$B$2:$B$151,"missing product")</f>
        <v>Organic Fresh Fresh Fruits 200g</v>
      </c>
      <c r="H2104" s="16" t="str">
        <f>_xlfn.XLOOKUP(Sales_Transactions!$F2104,Table9[Product_ID],Table9[Category],"Missing Catogory")</f>
        <v>Fruits</v>
      </c>
      <c r="I2104" s="16" t="s">
        <v>437</v>
      </c>
      <c r="J2104" s="16" t="str">
        <f>_xlfn.XLOOKUP(Sales_Transactions!$I2104,Store!$A$2:$A$181,Store!$B$2:$B$181,"Missing Store")</f>
        <v>FreshMart Tiruppur Extension</v>
      </c>
      <c r="K2104" s="16" t="str">
        <f>_xlfn.XLOOKUP(Sales_Transactions!$I2104,Store!$A$2:$A$181,Store!$D$2:$D$181,"East")</f>
        <v>South</v>
      </c>
      <c r="L2104" s="16" t="s">
        <v>661</v>
      </c>
      <c r="M2104" s="16" t="s">
        <v>4808</v>
      </c>
      <c r="N2104" s="16" t="str">
        <f>_xlfn.XLOOKUP(Sales_Transactions!$L2104,Table12[Employee_ID],Table12[Department],"Missing Department")</f>
        <v>Cashier</v>
      </c>
      <c r="O2104" s="16">
        <v>3</v>
      </c>
      <c r="P2104" s="17">
        <v>224.28</v>
      </c>
      <c r="Q2104" s="16">
        <v>15</v>
      </c>
      <c r="R2104" s="17">
        <v>100.93</v>
      </c>
      <c r="S2104" s="17">
        <v>657.7</v>
      </c>
      <c r="T2104" s="17">
        <v>577.16999999999996</v>
      </c>
      <c r="U2104" s="17">
        <v>80.53</v>
      </c>
      <c r="V2104" s="16" t="s">
        <v>23</v>
      </c>
      <c r="W2104" s="16" t="s">
        <v>24</v>
      </c>
      <c r="X2104" s="16" t="s">
        <v>25</v>
      </c>
      <c r="Y2104" s="16" t="s">
        <v>662</v>
      </c>
      <c r="Z2104" s="16" t="s">
        <v>27</v>
      </c>
    </row>
    <row r="2105" spans="1:26" x14ac:dyDescent="0.3">
      <c r="A2105" s="10" t="s">
        <v>697</v>
      </c>
      <c r="B2105" s="11">
        <v>46012</v>
      </c>
      <c r="C2105" s="12" t="s">
        <v>698</v>
      </c>
      <c r="D2105" s="12" t="str">
        <f>_xlfn.XLOOKUP(Sales_Transactions!$C2105,Customer!$A$2:$A$701,Customer!$B$2:$B$701,"Missing")</f>
        <v>Deepak Gounder</v>
      </c>
      <c r="E2105" s="39" t="str">
        <f>_xlfn.XLOOKUP(Table14[[#This Row],[Customer_ID]],Table10[Customer_ID],Table10[Membership],"Missing Membership")</f>
        <v>Gold</v>
      </c>
      <c r="F2105" s="10" t="s">
        <v>101</v>
      </c>
      <c r="G2105" s="12" t="str">
        <f>_xlfn.XLOOKUP(Sales_Transactions!$F2105,Products!$A$2:$A$151,Products!$B$2:$B$151,"missing product")</f>
        <v>Milky Mist Curd 1kg</v>
      </c>
      <c r="H2105" s="12" t="str">
        <f>_xlfn.XLOOKUP(Sales_Transactions!$F2105,Table9[Product_ID],Table9[Category],"Missing Catogory")</f>
        <v>Dairy</v>
      </c>
      <c r="I2105" s="12" t="s">
        <v>699</v>
      </c>
      <c r="J2105" s="12" t="str">
        <f>_xlfn.XLOOKUP(Sales_Transactions!$I2105,Store!$A$2:$A$181,Store!$B$2:$B$181,"Missing Store")</f>
        <v>FreshMart Mumbai Colony</v>
      </c>
      <c r="K2105" s="12" t="str">
        <f>_xlfn.XLOOKUP(Sales_Transactions!$I2105,Store!$A$2:$A$181,Store!$D$2:$D$181,"East")</f>
        <v>West</v>
      </c>
      <c r="L2105" s="12" t="s">
        <v>700</v>
      </c>
      <c r="M2105" s="12" t="s">
        <v>6272</v>
      </c>
      <c r="N2105" s="12" t="str">
        <f>_xlfn.XLOOKUP(Sales_Transactions!$L2105,Table12[Employee_ID],Table12[Department],"Missing Department")</f>
        <v>Billing</v>
      </c>
      <c r="O2105" s="12">
        <v>3</v>
      </c>
      <c r="P2105" s="13">
        <v>477.96</v>
      </c>
      <c r="Q2105" s="12">
        <v>15</v>
      </c>
      <c r="R2105" s="13">
        <v>215.08</v>
      </c>
      <c r="S2105" s="13">
        <v>1401.62</v>
      </c>
      <c r="T2105" s="13">
        <v>1054.8900000000001</v>
      </c>
      <c r="U2105" s="13">
        <v>346.73</v>
      </c>
      <c r="V2105" s="12" t="s">
        <v>23</v>
      </c>
      <c r="W2105" s="12" t="s">
        <v>24</v>
      </c>
      <c r="X2105" s="12" t="s">
        <v>25</v>
      </c>
      <c r="Y2105" s="12" t="s">
        <v>346</v>
      </c>
      <c r="Z2105" s="12" t="s">
        <v>27</v>
      </c>
    </row>
    <row r="2106" spans="1:26" x14ac:dyDescent="0.3">
      <c r="A2106" s="14" t="s">
        <v>705</v>
      </c>
      <c r="B2106" s="15">
        <v>45891</v>
      </c>
      <c r="C2106" s="16" t="s">
        <v>706</v>
      </c>
      <c r="D2106" s="16" t="str">
        <f>_xlfn.XLOOKUP(Sales_Transactions!$C2106,Customer!$A$2:$A$701,Customer!$B$2:$B$701,"Missing")</f>
        <v>Tara Achari</v>
      </c>
      <c r="E2106" s="38" t="str">
        <f>_xlfn.XLOOKUP(Table14[[#This Row],[Customer_ID]],Table10[Customer_ID],Table10[Membership],"Missing Membership")</f>
        <v>Bronze</v>
      </c>
      <c r="F2106" s="14" t="s">
        <v>707</v>
      </c>
      <c r="G2106" s="16" t="str">
        <f>_xlfn.XLOOKUP(Sales_Transactions!$F2106,Products!$A$2:$A$151,Products!$B$2:$B$151,"missing product")</f>
        <v>Lays Chocolates Combo</v>
      </c>
      <c r="H2106" s="16" t="str">
        <f>_xlfn.XLOOKUP(Sales_Transactions!$F2106,Table9[Product_ID],Table9[Category],"Missing Catogory")</f>
        <v>Snacks</v>
      </c>
      <c r="I2106" s="16" t="s">
        <v>708</v>
      </c>
      <c r="J2106" s="16" t="str">
        <f>_xlfn.XLOOKUP(Sales_Transactions!$I2106,Store!$A$2:$A$181,Store!$B$2:$B$181,"Missing Store")</f>
        <v>FreshMart Surat Crossing</v>
      </c>
      <c r="K2106" s="16" t="str">
        <f>_xlfn.XLOOKUP(Sales_Transactions!$I2106,Store!$A$2:$A$181,Store!$D$2:$D$181,"East")</f>
        <v>West</v>
      </c>
      <c r="L2106" s="16" t="s">
        <v>709</v>
      </c>
      <c r="M2106" s="16" t="s">
        <v>6245</v>
      </c>
      <c r="N2106" s="16" t="str">
        <f>_xlfn.XLOOKUP(Sales_Transactions!$L2106,Table12[Employee_ID],Table12[Department],"Missing Department")</f>
        <v>Cashier</v>
      </c>
      <c r="O2106" s="16">
        <v>4</v>
      </c>
      <c r="P2106" s="17">
        <v>474.19</v>
      </c>
      <c r="Q2106" s="16">
        <v>10</v>
      </c>
      <c r="R2106" s="17">
        <v>189.68</v>
      </c>
      <c r="S2106" s="17">
        <v>1707.08</v>
      </c>
      <c r="T2106" s="17">
        <v>1375.56</v>
      </c>
      <c r="U2106" s="17">
        <v>331.52</v>
      </c>
      <c r="V2106" s="16" t="s">
        <v>23</v>
      </c>
      <c r="W2106" s="16" t="s">
        <v>24</v>
      </c>
      <c r="X2106" s="16" t="s">
        <v>25</v>
      </c>
      <c r="Y2106" s="16" t="s">
        <v>710</v>
      </c>
      <c r="Z2106" s="16" t="s">
        <v>49</v>
      </c>
    </row>
    <row r="2107" spans="1:26" x14ac:dyDescent="0.3">
      <c r="A2107" s="10" t="s">
        <v>743</v>
      </c>
      <c r="B2107" s="11">
        <v>45997</v>
      </c>
      <c r="C2107" s="12" t="s">
        <v>4611</v>
      </c>
      <c r="D2107" s="12" t="str">
        <f>_xlfn.XLOOKUP(Sales_Transactions!$C2107,Customer!$A$2:$A$701,Customer!$B$2:$B$701,"Missing")</f>
        <v>Missing</v>
      </c>
      <c r="E2107" s="39" t="str">
        <f>_xlfn.XLOOKUP(Table14[[#This Row],[Customer_ID]],Table10[Customer_ID],Table10[Membership],"Missing Membership")</f>
        <v>Missing Membership</v>
      </c>
      <c r="F2107" s="10" t="s">
        <v>744</v>
      </c>
      <c r="G2107" s="12" t="str">
        <f>_xlfn.XLOOKUP(Sales_Transactions!$F2107,Products!$A$2:$A$151,Products!$B$2:$B$151,"missing product")</f>
        <v>Britannia Rusk 1L</v>
      </c>
      <c r="H2107" s="12" t="str">
        <f>_xlfn.XLOOKUP(Sales_Transactions!$F2107,Table9[Product_ID],Table9[Category],"Missing Catogory")</f>
        <v>Bakery</v>
      </c>
      <c r="I2107" s="12" t="s">
        <v>674</v>
      </c>
      <c r="J2107" s="12" t="str">
        <f>_xlfn.XLOOKUP(Sales_Transactions!$I2107,Store!$A$2:$A$181,Store!$B$2:$B$181,"Missing Store")</f>
        <v>FreshMart Pune Main Road</v>
      </c>
      <c r="K2107" s="12" t="str">
        <f>_xlfn.XLOOKUP(Sales_Transactions!$I2107,Store!$A$2:$A$181,Store!$D$2:$D$181,"East")</f>
        <v>North</v>
      </c>
      <c r="L2107" s="12" t="s">
        <v>675</v>
      </c>
      <c r="M2107" s="12" t="s">
        <v>6203</v>
      </c>
      <c r="N2107" s="12" t="str">
        <f>_xlfn.XLOOKUP(Sales_Transactions!$L2107,Table12[Employee_ID],Table12[Department],"Missing Department")</f>
        <v>Sales</v>
      </c>
      <c r="O2107" s="12">
        <v>7</v>
      </c>
      <c r="P2107" s="13">
        <v>184.37</v>
      </c>
      <c r="Q2107" s="12">
        <v>5</v>
      </c>
      <c r="R2107" s="13">
        <v>64.53</v>
      </c>
      <c r="S2107" s="13">
        <v>1409.97</v>
      </c>
      <c r="T2107" s="13">
        <v>715.61</v>
      </c>
      <c r="U2107" s="13">
        <v>694.36</v>
      </c>
      <c r="V2107" s="12" t="s">
        <v>23</v>
      </c>
      <c r="W2107" s="12" t="s">
        <v>24</v>
      </c>
      <c r="X2107" s="12" t="s">
        <v>25</v>
      </c>
      <c r="Y2107" s="12" t="s">
        <v>745</v>
      </c>
      <c r="Z2107" s="12" t="s">
        <v>27</v>
      </c>
    </row>
    <row r="2108" spans="1:26" x14ac:dyDescent="0.3">
      <c r="A2108" s="14" t="s">
        <v>757</v>
      </c>
      <c r="B2108" s="15">
        <v>45977</v>
      </c>
      <c r="C2108" s="16" t="s">
        <v>740</v>
      </c>
      <c r="D2108" s="16" t="str">
        <f>_xlfn.XLOOKUP(Sales_Transactions!$C2108,Customer!$A$2:$A$701,Customer!$B$2:$B$701,"Missing")</f>
        <v>Yazhini Varma</v>
      </c>
      <c r="E2108" s="38" t="str">
        <f>_xlfn.XLOOKUP(Table14[[#This Row],[Customer_ID]],Table10[Customer_ID],Table10[Membership],"Missing Membership")</f>
        <v>Bronze</v>
      </c>
      <c r="F2108" s="14" t="s">
        <v>758</v>
      </c>
      <c r="G2108" s="16" t="str">
        <f>_xlfn.XLOOKUP(Sales_Transactions!$F2108,Products!$A$2:$A$151,Products!$B$2:$B$151,"missing product")</f>
        <v>Amul Frozen Vegetables 250ml</v>
      </c>
      <c r="H2108" s="16" t="str">
        <f>_xlfn.XLOOKUP(Sales_Transactions!$F2108,Table9[Product_ID],Table9[Category],"Missing Catogory")</f>
        <v>Frozen Foods</v>
      </c>
      <c r="I2108" s="16" t="s">
        <v>759</v>
      </c>
      <c r="J2108" s="16" t="str">
        <f>_xlfn.XLOOKUP(Sales_Transactions!$I2108,Store!$A$2:$A$181,Store!$B$2:$B$181,"Missing Store")</f>
        <v>FreshMart Mumbai Complex</v>
      </c>
      <c r="K2108" s="16" t="str">
        <f>_xlfn.XLOOKUP(Sales_Transactions!$I2108,Store!$A$2:$A$181,Store!$D$2:$D$181,"East")</f>
        <v>West</v>
      </c>
      <c r="L2108" s="16" t="s">
        <v>760</v>
      </c>
      <c r="M2108" s="16" t="s">
        <v>6268</v>
      </c>
      <c r="N2108" s="16" t="str">
        <f>_xlfn.XLOOKUP(Sales_Transactions!$L2108,Table12[Employee_ID],Table12[Department],"Missing Department")</f>
        <v>Billing</v>
      </c>
      <c r="O2108" s="16">
        <v>4</v>
      </c>
      <c r="P2108" s="17">
        <v>217.85</v>
      </c>
      <c r="Q2108" s="16">
        <v>10</v>
      </c>
      <c r="R2108" s="17">
        <v>87.14</v>
      </c>
      <c r="S2108" s="17">
        <v>901.9</v>
      </c>
      <c r="T2108" s="17">
        <v>758.76</v>
      </c>
      <c r="U2108" s="17">
        <v>143.13999999999999</v>
      </c>
      <c r="V2108" s="16" t="s">
        <v>23</v>
      </c>
      <c r="W2108" s="16" t="s">
        <v>24</v>
      </c>
      <c r="X2108" s="16" t="s">
        <v>55</v>
      </c>
      <c r="Y2108" s="16" t="s">
        <v>761</v>
      </c>
      <c r="Z2108" s="16" t="s">
        <v>27</v>
      </c>
    </row>
    <row r="2109" spans="1:26" x14ac:dyDescent="0.3">
      <c r="A2109" s="10" t="s">
        <v>775</v>
      </c>
      <c r="B2109" s="11">
        <v>45832</v>
      </c>
      <c r="C2109" s="12" t="s">
        <v>289</v>
      </c>
      <c r="D2109" s="12" t="str">
        <f>_xlfn.XLOOKUP(Sales_Transactions!$C2109,Customer!$A$2:$A$701,Customer!$B$2:$B$701,"Missing")</f>
        <v>Dhanush Mudaliar</v>
      </c>
      <c r="E2109" s="39" t="str">
        <f>_xlfn.XLOOKUP(Table14[[#This Row],[Customer_ID]],Table10[Customer_ID],Table10[Membership],"Missing Membership")</f>
        <v>Gold</v>
      </c>
      <c r="F2109" s="10" t="s">
        <v>776</v>
      </c>
      <c r="G2109" s="12" t="str">
        <f>_xlfn.XLOOKUP(Sales_Transactions!$F2109,Products!$A$2:$A$151,Products!$B$2:$B$151,"missing product")</f>
        <v>Vim Tissue 500g</v>
      </c>
      <c r="H2109" s="12" t="str">
        <f>_xlfn.XLOOKUP(Sales_Transactions!$F2109,Table9[Product_ID],Table9[Category],"Missing Catogory")</f>
        <v>Household</v>
      </c>
      <c r="I2109" s="12" t="s">
        <v>777</v>
      </c>
      <c r="J2109" s="12" t="str">
        <f>_xlfn.XLOOKUP(Sales_Transactions!$I2109,Store!$A$2:$A$181,Store!$B$2:$B$181,"Missing Store")</f>
        <v>FreshMart Mumbai Square</v>
      </c>
      <c r="K2109" s="12" t="str">
        <f>_xlfn.XLOOKUP(Sales_Transactions!$I2109,Store!$A$2:$A$181,Store!$D$2:$D$181,"East")</f>
        <v>West</v>
      </c>
      <c r="L2109" s="12" t="s">
        <v>778</v>
      </c>
      <c r="M2109" s="12" t="s">
        <v>4680</v>
      </c>
      <c r="N2109" s="12" t="str">
        <f>_xlfn.XLOOKUP(Sales_Transactions!$L2109,Table12[Employee_ID],Table12[Department],"Missing Department")</f>
        <v>Cashier</v>
      </c>
      <c r="O2109" s="12">
        <v>8</v>
      </c>
      <c r="P2109" s="13">
        <v>88.63</v>
      </c>
      <c r="Q2109" s="12">
        <v>20</v>
      </c>
      <c r="R2109" s="13">
        <v>141.81</v>
      </c>
      <c r="S2109" s="13">
        <v>567.23</v>
      </c>
      <c r="T2109" s="13">
        <v>545.36</v>
      </c>
      <c r="U2109" s="13">
        <v>21.87</v>
      </c>
      <c r="V2109" s="12" t="s">
        <v>23</v>
      </c>
      <c r="W2109" s="12" t="s">
        <v>24</v>
      </c>
      <c r="X2109" s="12" t="s">
        <v>25</v>
      </c>
      <c r="Y2109" s="12" t="s">
        <v>779</v>
      </c>
      <c r="Z2109" s="12" t="s">
        <v>49</v>
      </c>
    </row>
    <row r="2110" spans="1:26" x14ac:dyDescent="0.3">
      <c r="A2110" s="14" t="s">
        <v>813</v>
      </c>
      <c r="B2110" s="15">
        <v>45802</v>
      </c>
      <c r="C2110" s="16" t="s">
        <v>814</v>
      </c>
      <c r="D2110" s="16" t="str">
        <f>_xlfn.XLOOKUP(Sales_Transactions!$C2110,Customer!$A$2:$A$701,Customer!$B$2:$B$701,"Missing")</f>
        <v>Yogesh Sekar</v>
      </c>
      <c r="E2110" s="38" t="str">
        <f>_xlfn.XLOOKUP(Table14[[#This Row],[Customer_ID]],Table10[Customer_ID],Table10[Membership],"Missing Membership")</f>
        <v>Bronze</v>
      </c>
      <c r="F2110" s="14" t="s">
        <v>124</v>
      </c>
      <c r="G2110" s="16" t="str">
        <f>_xlfn.XLOOKUP(Sales_Transactions!$F2110,Products!$A$2:$A$151,Products!$B$2:$B$151,"missing product")</f>
        <v>Aavin Milk Pack</v>
      </c>
      <c r="H2110" s="16" t="str">
        <f>_xlfn.XLOOKUP(Sales_Transactions!$F2110,Table9[Product_ID],Table9[Category],"Missing Catogory")</f>
        <v>Dairy</v>
      </c>
      <c r="I2110" s="16" t="s">
        <v>815</v>
      </c>
      <c r="J2110" s="16" t="str">
        <f>_xlfn.XLOOKUP(Sales_Transactions!$I2110,Store!$A$2:$A$181,Store!$B$2:$B$181,"Missing Store")</f>
        <v>FreshMart Hyderabad Hub</v>
      </c>
      <c r="K2110" s="16" t="str">
        <f>_xlfn.XLOOKUP(Sales_Transactions!$I2110,Store!$A$2:$A$181,Store!$D$2:$D$181,"East")</f>
        <v>South</v>
      </c>
      <c r="L2110" s="16" t="s">
        <v>816</v>
      </c>
      <c r="M2110" s="16" t="s">
        <v>6330</v>
      </c>
      <c r="N2110" s="16" t="str">
        <f>_xlfn.XLOOKUP(Sales_Transactions!$L2110,Table12[Employee_ID],Table12[Department],"Missing Department")</f>
        <v>Billing</v>
      </c>
      <c r="O2110" s="16">
        <v>4</v>
      </c>
      <c r="P2110" s="17">
        <v>397.22</v>
      </c>
      <c r="Q2110" s="16">
        <v>15</v>
      </c>
      <c r="R2110" s="17">
        <v>238.33</v>
      </c>
      <c r="S2110" s="17">
        <v>1553.13</v>
      </c>
      <c r="T2110" s="17">
        <v>1277.48</v>
      </c>
      <c r="U2110" s="17">
        <v>275.64999999999998</v>
      </c>
      <c r="V2110" s="16" t="s">
        <v>23</v>
      </c>
      <c r="W2110" s="16" t="s">
        <v>24</v>
      </c>
      <c r="X2110" s="16" t="s">
        <v>25</v>
      </c>
      <c r="Y2110" s="16" t="s">
        <v>817</v>
      </c>
      <c r="Z2110" s="16" t="s">
        <v>27</v>
      </c>
    </row>
    <row r="2111" spans="1:26" x14ac:dyDescent="0.3">
      <c r="A2111" s="10" t="s">
        <v>827</v>
      </c>
      <c r="B2111" s="11">
        <v>45955</v>
      </c>
      <c r="C2111" s="12" t="s">
        <v>828</v>
      </c>
      <c r="D2111" s="12" t="str">
        <f>_xlfn.XLOOKUP(Sales_Transactions!$C2111,Customer!$A$2:$A$701,Customer!$B$2:$B$701,"Missing")</f>
        <v>Jagan Venkataraman</v>
      </c>
      <c r="E2111" s="39" t="str">
        <f>_xlfn.XLOOKUP(Table14[[#This Row],[Customer_ID]],Table10[Customer_ID],Table10[Membership],"Missing Membership")</f>
        <v>Bronze</v>
      </c>
      <c r="F2111" s="10" t="s">
        <v>59</v>
      </c>
      <c r="G2111" s="12" t="str">
        <f>_xlfn.XLOOKUP(Sales_Transactions!$F2111,Products!$A$2:$A$151,Products!$B$2:$B$151,"missing product")</f>
        <v>Nescafe Coffee Pack</v>
      </c>
      <c r="H2111" s="12" t="str">
        <f>_xlfn.XLOOKUP(Sales_Transactions!$F2111,Table9[Product_ID],Table9[Category],"Missing Catogory")</f>
        <v>Beverages</v>
      </c>
      <c r="I2111" s="12" t="s">
        <v>829</v>
      </c>
      <c r="J2111" s="12" t="str">
        <f>_xlfn.XLOOKUP(Sales_Transactions!$I2111,Store!$A$2:$A$181,Store!$B$2:$B$181,"Missing Store")</f>
        <v>FreshMart Mysuru Main Road</v>
      </c>
      <c r="K2111" s="12" t="str">
        <f>_xlfn.XLOOKUP(Sales_Transactions!$I2111,Store!$A$2:$A$181,Store!$D$2:$D$181,"East")</f>
        <v>South</v>
      </c>
      <c r="L2111" s="12" t="s">
        <v>830</v>
      </c>
      <c r="M2111" s="12" t="s">
        <v>6345</v>
      </c>
      <c r="N2111" s="12" t="str">
        <f>_xlfn.XLOOKUP(Sales_Transactions!$L2111,Table12[Employee_ID],Table12[Department],"Missing Department")</f>
        <v>Operations</v>
      </c>
      <c r="O2111" s="12">
        <v>1</v>
      </c>
      <c r="P2111" s="13">
        <v>342.46</v>
      </c>
      <c r="Q2111" s="12">
        <v>20</v>
      </c>
      <c r="R2111" s="13">
        <v>68.489999999999995</v>
      </c>
      <c r="S2111" s="13">
        <v>315.07</v>
      </c>
      <c r="T2111" s="13">
        <v>271.77999999999997</v>
      </c>
      <c r="U2111" s="13">
        <v>43.29</v>
      </c>
      <c r="V2111" s="12" t="s">
        <v>23</v>
      </c>
      <c r="W2111" s="12" t="s">
        <v>24</v>
      </c>
      <c r="X2111" s="12" t="s">
        <v>25</v>
      </c>
      <c r="Y2111" s="12" t="s">
        <v>831</v>
      </c>
      <c r="Z2111" s="12" t="s">
        <v>27</v>
      </c>
    </row>
    <row r="2112" spans="1:26" x14ac:dyDescent="0.3">
      <c r="A2112" s="14" t="s">
        <v>832</v>
      </c>
      <c r="B2112" s="15">
        <v>46089</v>
      </c>
      <c r="C2112" s="16" t="s">
        <v>833</v>
      </c>
      <c r="D2112" s="16" t="str">
        <f>_xlfn.XLOOKUP(Sales_Transactions!$C2112,Customer!$A$2:$A$701,Customer!$B$2:$B$701,"Missing")</f>
        <v>Kamala Velan</v>
      </c>
      <c r="E2112" s="38" t="str">
        <f>_xlfn.XLOOKUP(Table14[[#This Row],[Customer_ID]],Table10[Customer_ID],Table10[Membership],"Missing Membership")</f>
        <v>Gold</v>
      </c>
      <c r="F2112" s="14" t="s">
        <v>399</v>
      </c>
      <c r="G2112" s="16" t="str">
        <f>_xlfn.XLOOKUP(Sales_Transactions!$F2112,Products!$A$2:$A$151,Products!$B$2:$B$151,"missing product")</f>
        <v>Aavin Milk 1L</v>
      </c>
      <c r="H2112" s="16" t="str">
        <f>_xlfn.XLOOKUP(Sales_Transactions!$F2112,Table9[Product_ID],Table9[Category],"Missing Catogory")</f>
        <v>Dairy</v>
      </c>
      <c r="I2112" s="16" t="s">
        <v>834</v>
      </c>
      <c r="J2112" s="16" t="str">
        <f>_xlfn.XLOOKUP(Sales_Transactions!$I2112,Store!$A$2:$A$181,Store!$B$2:$B$181,"Missing Store")</f>
        <v>FreshMart Ahmedabad Gardens</v>
      </c>
      <c r="K2112" s="16" t="str">
        <f>_xlfn.XLOOKUP(Sales_Transactions!$I2112,Store!$A$2:$A$181,Store!$D$2:$D$181,"East")</f>
        <v>West</v>
      </c>
      <c r="L2112" s="16" t="s">
        <v>835</v>
      </c>
      <c r="M2112" s="16" t="s">
        <v>6073</v>
      </c>
      <c r="N2112" s="16" t="str">
        <f>_xlfn.XLOOKUP(Sales_Transactions!$L2112,Table12[Employee_ID],Table12[Department],"Missing Department")</f>
        <v>Store Manager</v>
      </c>
      <c r="O2112" s="16">
        <v>6</v>
      </c>
      <c r="P2112" s="17">
        <v>105.36</v>
      </c>
      <c r="Q2112" s="16">
        <v>0</v>
      </c>
      <c r="R2112" s="17">
        <v>0</v>
      </c>
      <c r="S2112" s="17">
        <v>726.98</v>
      </c>
      <c r="T2112" s="17">
        <v>516.29999999999995</v>
      </c>
      <c r="U2112" s="17">
        <v>210.68</v>
      </c>
      <c r="V2112" s="16" t="s">
        <v>23</v>
      </c>
      <c r="W2112" s="16" t="s">
        <v>24</v>
      </c>
      <c r="X2112" s="16" t="s">
        <v>25</v>
      </c>
      <c r="Y2112" s="16" t="s">
        <v>836</v>
      </c>
      <c r="Z2112" s="16" t="s">
        <v>27</v>
      </c>
    </row>
    <row r="2113" spans="1:26" x14ac:dyDescent="0.3">
      <c r="A2113" s="10" t="s">
        <v>868</v>
      </c>
      <c r="B2113" s="11">
        <v>46057</v>
      </c>
      <c r="C2113" s="12" t="s">
        <v>869</v>
      </c>
      <c r="D2113" s="12" t="str">
        <f>_xlfn.XLOOKUP(Sales_Transactions!$C2113,Customer!$A$2:$A$701,Customer!$B$2:$B$701,"Missing")</f>
        <v>Gopal Naidu</v>
      </c>
      <c r="E2113" s="39" t="str">
        <f>_xlfn.XLOOKUP(Table14[[#This Row],[Customer_ID]],Table10[Customer_ID],Table10[Membership],"Missing Membership")</f>
        <v>Gold</v>
      </c>
      <c r="F2113" s="10" t="s">
        <v>870</v>
      </c>
      <c r="G2113" s="12" t="str">
        <f>_xlfn.XLOOKUP(Sales_Transactions!$F2113,Products!$A$2:$A$151,Products!$B$2:$B$151,"missing product")</f>
        <v>Lizol Toilet Cleaner 200g v2</v>
      </c>
      <c r="H2113" s="12" t="str">
        <f>_xlfn.XLOOKUP(Sales_Transactions!$F2113,Table9[Product_ID],Table9[Category],"Missing Catogory")</f>
        <v>Cleaning</v>
      </c>
      <c r="I2113" s="12" t="s">
        <v>871</v>
      </c>
      <c r="J2113" s="12" t="str">
        <f>_xlfn.XLOOKUP(Sales_Transactions!$I2113,Store!$A$2:$A$181,Store!$B$2:$B$181,"Missing Store")</f>
        <v>FreshMart Guwahati Extension</v>
      </c>
      <c r="K2113" s="12" t="str">
        <f>_xlfn.XLOOKUP(Sales_Transactions!$I2113,Store!$A$2:$A$181,Store!$D$2:$D$181,"East")</f>
        <v>East</v>
      </c>
      <c r="L2113" s="12" t="s">
        <v>872</v>
      </c>
      <c r="M2113" s="12" t="s">
        <v>5675</v>
      </c>
      <c r="N2113" s="12" t="str">
        <f>_xlfn.XLOOKUP(Sales_Transactions!$L2113,Table12[Employee_ID],Table12[Department],"Missing Department")</f>
        <v>Cashier</v>
      </c>
      <c r="O2113" s="12">
        <v>6</v>
      </c>
      <c r="P2113" s="13">
        <v>214.86</v>
      </c>
      <c r="Q2113" s="12">
        <v>20</v>
      </c>
      <c r="R2113" s="13">
        <v>257.83</v>
      </c>
      <c r="S2113" s="13">
        <v>1031.33</v>
      </c>
      <c r="T2113" s="13">
        <v>948.36</v>
      </c>
      <c r="U2113" s="13">
        <v>82.97</v>
      </c>
      <c r="V2113" s="12" t="s">
        <v>23</v>
      </c>
      <c r="W2113" s="12" t="s">
        <v>24</v>
      </c>
      <c r="X2113" s="12" t="s">
        <v>25</v>
      </c>
      <c r="Y2113" s="12" t="s">
        <v>873</v>
      </c>
      <c r="Z2113" s="12" t="s">
        <v>49</v>
      </c>
    </row>
    <row r="2114" spans="1:26" x14ac:dyDescent="0.3">
      <c r="A2114" s="14" t="s">
        <v>899</v>
      </c>
      <c r="B2114" s="15">
        <v>45815</v>
      </c>
      <c r="C2114" s="16" t="s">
        <v>673</v>
      </c>
      <c r="D2114" s="16" t="str">
        <f>_xlfn.XLOOKUP(Sales_Transactions!$C2114,Customer!$A$2:$A$701,Customer!$B$2:$B$701,"Missing")</f>
        <v>Nagarajan Gupta</v>
      </c>
      <c r="E2114" s="38" t="str">
        <f>_xlfn.XLOOKUP(Table14[[#This Row],[Customer_ID]],Table10[Customer_ID],Table10[Membership],"Missing Membership")</f>
        <v>Silver</v>
      </c>
      <c r="F2114" s="14" t="s">
        <v>764</v>
      </c>
      <c r="G2114" s="16" t="str">
        <f>_xlfn.XLOOKUP(Sales_Transactions!$F2114,Products!$A$2:$A$151,Products!$B$2:$B$151,"missing product")</f>
        <v>Eveready Detergent 1L</v>
      </c>
      <c r="H2114" s="16" t="str">
        <f>_xlfn.XLOOKUP(Sales_Transactions!$F2114,Table9[Product_ID],Table9[Category],"Missing Catogory")</f>
        <v>Household</v>
      </c>
      <c r="I2114" s="16" t="s">
        <v>415</v>
      </c>
      <c r="J2114" s="16" t="str">
        <f>_xlfn.XLOOKUP(Sales_Transactions!$I2114,Store!$A$2:$A$181,Store!$B$2:$B$181,"Missing Store")</f>
        <v>FreshMart Hyderabad Towers</v>
      </c>
      <c r="K2114" s="16" t="str">
        <f>_xlfn.XLOOKUP(Sales_Transactions!$I2114,Store!$A$2:$A$181,Store!$D$2:$D$181,"East")</f>
        <v>South</v>
      </c>
      <c r="L2114" s="16" t="s">
        <v>900</v>
      </c>
      <c r="M2114" s="16" t="s">
        <v>6180</v>
      </c>
      <c r="N2114" s="16" t="str">
        <f>_xlfn.XLOOKUP(Sales_Transactions!$L2114,Table12[Employee_ID],Table12[Department],"Missing Department")</f>
        <v>Store Manager</v>
      </c>
      <c r="O2114" s="16">
        <v>3</v>
      </c>
      <c r="P2114" s="17">
        <v>340.25</v>
      </c>
      <c r="Q2114" s="16">
        <v>5</v>
      </c>
      <c r="R2114" s="17">
        <v>51.04</v>
      </c>
      <c r="S2114" s="17">
        <v>1115.17</v>
      </c>
      <c r="T2114" s="17">
        <v>791.55</v>
      </c>
      <c r="U2114" s="17">
        <v>323.62</v>
      </c>
      <c r="V2114" s="16" t="s">
        <v>23</v>
      </c>
      <c r="W2114" s="16" t="s">
        <v>24</v>
      </c>
      <c r="X2114" s="16" t="s">
        <v>55</v>
      </c>
      <c r="Y2114" s="16" t="s">
        <v>901</v>
      </c>
      <c r="Z2114" s="16" t="s">
        <v>27</v>
      </c>
    </row>
    <row r="2115" spans="1:26" x14ac:dyDescent="0.3">
      <c r="A2115" s="10" t="s">
        <v>925</v>
      </c>
      <c r="B2115" s="11">
        <v>45915</v>
      </c>
      <c r="C2115" s="12" t="s">
        <v>926</v>
      </c>
      <c r="D2115" s="12" t="str">
        <f>_xlfn.XLOOKUP(Sales_Transactions!$C2115,Customer!$A$2:$A$701,Customer!$B$2:$B$701,"Missing")</f>
        <v>Deepak Nathan</v>
      </c>
      <c r="E2115" s="39" t="str">
        <f>_xlfn.XLOOKUP(Table14[[#This Row],[Customer_ID]],Table10[Customer_ID],Table10[Membership],"Missing Membership")</f>
        <v>Bronze</v>
      </c>
      <c r="F2115" s="10" t="s">
        <v>927</v>
      </c>
      <c r="G2115" s="12" t="str">
        <f>_xlfn.XLOOKUP(Sales_Transactions!$F2115,Products!$A$2:$A$151,Products!$B$2:$B$151,"missing product")</f>
        <v>Everest Blended Masala 2kg</v>
      </c>
      <c r="H2115" s="12" t="str">
        <f>_xlfn.XLOOKUP(Sales_Transactions!$F2115,Table9[Product_ID],Table9[Category],"Missing Catogory")</f>
        <v>Masala</v>
      </c>
      <c r="I2115" s="12" t="s">
        <v>159</v>
      </c>
      <c r="J2115" s="12" t="str">
        <f>_xlfn.XLOOKUP(Sales_Transactions!$I2115,Store!$A$2:$A$181,Store!$B$2:$B$181,"Missing Store")</f>
        <v>FreshMart Erode Circle</v>
      </c>
      <c r="K2115" s="12" t="str">
        <f>_xlfn.XLOOKUP(Sales_Transactions!$I2115,Store!$A$2:$A$181,Store!$D$2:$D$181,"East")</f>
        <v>South</v>
      </c>
      <c r="L2115" s="12" t="s">
        <v>928</v>
      </c>
      <c r="M2115" s="12" t="s">
        <v>6368</v>
      </c>
      <c r="N2115" s="12" t="str">
        <f>_xlfn.XLOOKUP(Sales_Transactions!$L2115,Table12[Employee_ID],Table12[Department],"Missing Department")</f>
        <v>Billing</v>
      </c>
      <c r="O2115" s="12">
        <v>4</v>
      </c>
      <c r="P2115" s="13">
        <v>351.78</v>
      </c>
      <c r="Q2115" s="12">
        <v>0</v>
      </c>
      <c r="R2115" s="13">
        <v>0</v>
      </c>
      <c r="S2115" s="12" t="s">
        <v>929</v>
      </c>
      <c r="T2115" s="13">
        <v>1015.32</v>
      </c>
      <c r="U2115" s="13">
        <v>391.8</v>
      </c>
      <c r="V2115" s="12" t="s">
        <v>23</v>
      </c>
      <c r="W2115" s="12" t="s">
        <v>24</v>
      </c>
      <c r="X2115" s="12" t="s">
        <v>55</v>
      </c>
      <c r="Y2115" s="12" t="s">
        <v>682</v>
      </c>
      <c r="Z2115" s="12" t="s">
        <v>49</v>
      </c>
    </row>
    <row r="2116" spans="1:26" x14ac:dyDescent="0.3">
      <c r="A2116" s="14" t="s">
        <v>939</v>
      </c>
      <c r="B2116" s="15">
        <v>45881</v>
      </c>
      <c r="C2116" s="16" t="s">
        <v>940</v>
      </c>
      <c r="D2116" s="16" t="str">
        <f>_xlfn.XLOOKUP(Sales_Transactions!$C2116,Customer!$A$2:$A$701,Customer!$B$2:$B$701,"Missing")</f>
        <v>Ovi Reddy</v>
      </c>
      <c r="E2116" s="38" t="str">
        <f>_xlfn.XLOOKUP(Table14[[#This Row],[Customer_ID]],Table10[Customer_ID],Table10[Membership],"Missing Membership")</f>
        <v>Silver</v>
      </c>
      <c r="F2116" s="14" t="s">
        <v>124</v>
      </c>
      <c r="G2116" s="16" t="str">
        <f>_xlfn.XLOOKUP(Sales_Transactions!$F2116,Products!$A$2:$A$151,Products!$B$2:$B$151,"missing product")</f>
        <v>Aavin Milk Pack</v>
      </c>
      <c r="H2116" s="16" t="str">
        <f>_xlfn.XLOOKUP(Sales_Transactions!$F2116,Table9[Product_ID],Table9[Category],"Missing Catogory")</f>
        <v>Dairy</v>
      </c>
      <c r="I2116" s="16" t="s">
        <v>198</v>
      </c>
      <c r="J2116" s="16" t="str">
        <f>_xlfn.XLOOKUP(Sales_Transactions!$I2116,Store!$A$2:$A$181,Store!$B$2:$B$181,"Missing Store")</f>
        <v>FreshMart Salem Extension</v>
      </c>
      <c r="K2116" s="16" t="str">
        <f>_xlfn.XLOOKUP(Sales_Transactions!$I2116,Store!$A$2:$A$181,Store!$D$2:$D$181,"East")</f>
        <v>South</v>
      </c>
      <c r="L2116" s="16" t="s">
        <v>693</v>
      </c>
      <c r="M2116" s="16" t="s">
        <v>6134</v>
      </c>
      <c r="N2116" s="16" t="str">
        <f>_xlfn.XLOOKUP(Sales_Transactions!$L2116,Table12[Employee_ID],Table12[Department],"Missing Department")</f>
        <v>Cashier</v>
      </c>
      <c r="O2116" s="18">
        <v>0</v>
      </c>
      <c r="P2116" s="17">
        <v>397.22</v>
      </c>
      <c r="Q2116" s="16">
        <v>0</v>
      </c>
      <c r="R2116" s="17">
        <v>0</v>
      </c>
      <c r="S2116" s="17">
        <v>1986.1</v>
      </c>
      <c r="T2116" s="17">
        <v>1596.85</v>
      </c>
      <c r="U2116" s="17">
        <v>389.25</v>
      </c>
      <c r="V2116" s="16" t="s">
        <v>23</v>
      </c>
      <c r="W2116" s="16" t="s">
        <v>24</v>
      </c>
      <c r="X2116" s="16" t="s">
        <v>33</v>
      </c>
      <c r="Y2116" s="16" t="s">
        <v>941</v>
      </c>
      <c r="Z2116" s="16" t="s">
        <v>49</v>
      </c>
    </row>
    <row r="2117" spans="1:26" x14ac:dyDescent="0.3">
      <c r="A2117" s="10" t="s">
        <v>960</v>
      </c>
      <c r="B2117" s="11">
        <v>45790</v>
      </c>
      <c r="C2117" s="12" t="s">
        <v>961</v>
      </c>
      <c r="D2117" s="12" t="str">
        <f>_xlfn.XLOOKUP(Sales_Transactions!$C2117,Customer!$A$2:$A$701,Customer!$B$2:$B$701,"Missing")</f>
        <v>Banu Iyer</v>
      </c>
      <c r="E2117" s="39" t="str">
        <f>_xlfn.XLOOKUP(Table14[[#This Row],[Customer_ID]],Table10[Customer_ID],Table10[Membership],"Missing Membership")</f>
        <v>Silver</v>
      </c>
      <c r="F2117" s="10" t="s">
        <v>302</v>
      </c>
      <c r="G2117" s="12" t="str">
        <f>_xlfn.XLOOKUP(Sales_Transactions!$F2117,Products!$A$2:$A$151,Products!$B$2:$B$151,"missing product")</f>
        <v>Harvest Gold Cookies 500g</v>
      </c>
      <c r="H2117" s="12" t="str">
        <f>_xlfn.XLOOKUP(Sales_Transactions!$F2117,Table9[Product_ID],Table9[Category],"Missing Catogory")</f>
        <v>Bakery</v>
      </c>
      <c r="I2117" s="12" t="s">
        <v>962</v>
      </c>
      <c r="J2117" s="12" t="str">
        <f>_xlfn.XLOOKUP(Sales_Transactions!$I2117,Store!$A$2:$A$181,Store!$B$2:$B$181,"Missing Store")</f>
        <v>FreshMart Mumbai Bypass</v>
      </c>
      <c r="K2117" s="12" t="str">
        <f>_xlfn.XLOOKUP(Sales_Transactions!$I2117,Store!$A$2:$A$181,Store!$D$2:$D$181,"East")</f>
        <v>West</v>
      </c>
      <c r="L2117" s="12" t="s">
        <v>963</v>
      </c>
      <c r="M2117" s="12" t="s">
        <v>6372</v>
      </c>
      <c r="N2117" s="12" t="str">
        <f>_xlfn.XLOOKUP(Sales_Transactions!$L2117,Table12[Employee_ID],Table12[Department],"Missing Department")</f>
        <v>Inventory</v>
      </c>
      <c r="O2117" s="12">
        <v>3</v>
      </c>
      <c r="P2117" s="13">
        <v>343.56</v>
      </c>
      <c r="Q2117" s="12">
        <v>0</v>
      </c>
      <c r="R2117" s="13">
        <v>0</v>
      </c>
      <c r="S2117" s="13">
        <v>1030.68</v>
      </c>
      <c r="T2117" s="13">
        <v>648.96</v>
      </c>
      <c r="U2117" s="13">
        <v>381.72</v>
      </c>
      <c r="V2117" s="12" t="s">
        <v>23</v>
      </c>
      <c r="W2117" s="12" t="s">
        <v>24</v>
      </c>
      <c r="X2117" s="12" t="s">
        <v>25</v>
      </c>
      <c r="Y2117" s="12" t="s">
        <v>964</v>
      </c>
      <c r="Z2117" s="12" t="s">
        <v>49</v>
      </c>
    </row>
    <row r="2118" spans="1:26" x14ac:dyDescent="0.3">
      <c r="A2118" s="14" t="s">
        <v>965</v>
      </c>
      <c r="B2118" s="15">
        <v>45920</v>
      </c>
      <c r="C2118" s="16" t="s">
        <v>966</v>
      </c>
      <c r="D2118" s="16" t="str">
        <f>_xlfn.XLOOKUP(Sales_Transactions!$C2118,Customer!$A$2:$A$701,Customer!$B$2:$B$701,"Missing")</f>
        <v>Malathi Naidu</v>
      </c>
      <c r="E2118" s="38" t="str">
        <f>_xlfn.XLOOKUP(Table14[[#This Row],[Customer_ID]],Table10[Customer_ID],Table10[Membership],"Missing Membership")</f>
        <v>Gold</v>
      </c>
      <c r="F2118" s="14" t="s">
        <v>713</v>
      </c>
      <c r="G2118" s="16" t="str">
        <f>_xlfn.XLOOKUP(Sales_Transactions!$F2118,Products!$A$2:$A$151,Products!$B$2:$B$151,"missing product")</f>
        <v>Amul Paneer 250ml</v>
      </c>
      <c r="H2118" s="16" t="str">
        <f>_xlfn.XLOOKUP(Sales_Transactions!$F2118,Table9[Product_ID],Table9[Category],"Missing Catogory")</f>
        <v>Dairy</v>
      </c>
      <c r="I2118" s="16" t="s">
        <v>187</v>
      </c>
      <c r="J2118" s="16" t="str">
        <f>_xlfn.XLOOKUP(Sales_Transactions!$I2118,Store!$A$2:$A$181,Store!$B$2:$B$181,"Missing Store")</f>
        <v>FreshMart Bengaluru Circle</v>
      </c>
      <c r="K2118" s="16" t="str">
        <f>_xlfn.XLOOKUP(Sales_Transactions!$I2118,Store!$A$2:$A$181,Store!$D$2:$D$181,"East")</f>
        <v>South</v>
      </c>
      <c r="L2118" s="16" t="s">
        <v>188</v>
      </c>
      <c r="M2118" s="16" t="s">
        <v>6338</v>
      </c>
      <c r="N2118" s="16" t="str">
        <f>_xlfn.XLOOKUP(Sales_Transactions!$L2118,Table12[Employee_ID],Table12[Department],"Missing Department")</f>
        <v>Cashier</v>
      </c>
      <c r="O2118" s="16">
        <v>7</v>
      </c>
      <c r="P2118" s="17">
        <v>181.93</v>
      </c>
      <c r="Q2118" s="16">
        <v>0</v>
      </c>
      <c r="R2118" s="17">
        <v>0</v>
      </c>
      <c r="S2118" s="17">
        <v>1464.54</v>
      </c>
      <c r="T2118" s="17">
        <v>869.68</v>
      </c>
      <c r="U2118" s="17">
        <v>594.86</v>
      </c>
      <c r="V2118" s="16" t="s">
        <v>23</v>
      </c>
      <c r="W2118" s="16" t="s">
        <v>24</v>
      </c>
      <c r="X2118" s="16" t="s">
        <v>55</v>
      </c>
      <c r="Y2118" s="16" t="s">
        <v>690</v>
      </c>
      <c r="Z2118" s="16" t="s">
        <v>27</v>
      </c>
    </row>
    <row r="2119" spans="1:26" x14ac:dyDescent="0.3">
      <c r="A2119" s="10" t="s">
        <v>981</v>
      </c>
      <c r="B2119" s="11">
        <v>45942</v>
      </c>
      <c r="C2119" s="12" t="s">
        <v>982</v>
      </c>
      <c r="D2119" s="12" t="str">
        <f>_xlfn.XLOOKUP(Sales_Transactions!$C2119,Customer!$A$2:$A$701,Customer!$B$2:$B$701,"Missing")</f>
        <v>Dhanya Achari</v>
      </c>
      <c r="E2119" s="39" t="str">
        <f>_xlfn.XLOOKUP(Table14[[#This Row],[Customer_ID]],Table10[Customer_ID],Table10[Membership],"Missing Membership")</f>
        <v>Silver</v>
      </c>
      <c r="F2119" s="10" t="s">
        <v>978</v>
      </c>
      <c r="G2119" s="12" t="str">
        <f>_xlfn.XLOOKUP(Sales_Transactions!$F2119,Products!$A$2:$A$151,Products!$B$2:$B$151,"missing product")</f>
        <v>Amul Ice Cream 2kg</v>
      </c>
      <c r="H2119" s="12" t="str">
        <f>_xlfn.XLOOKUP(Sales_Transactions!$F2119,Table9[Product_ID],Table9[Category],"Missing Catogory")</f>
        <v>FROZEN FOODS</v>
      </c>
      <c r="I2119" s="12" t="s">
        <v>622</v>
      </c>
      <c r="J2119" s="12" t="str">
        <f>_xlfn.XLOOKUP(Sales_Transactions!$I2119,Store!$A$2:$A$181,Store!$B$2:$B$181,"Missing Store")</f>
        <v>FreshMart Mysuru Arcade</v>
      </c>
      <c r="K2119" s="12" t="str">
        <f>_xlfn.XLOOKUP(Sales_Transactions!$I2119,Store!$A$2:$A$181,Store!$D$2:$D$181,"East")</f>
        <v>South</v>
      </c>
      <c r="L2119" s="12" t="s">
        <v>623</v>
      </c>
      <c r="M2119" s="12" t="s">
        <v>6251</v>
      </c>
      <c r="N2119" s="12" t="str">
        <f>_xlfn.XLOOKUP(Sales_Transactions!$L2119,Table12[Employee_ID],Table12[Department],"Missing Department")</f>
        <v>Store Manager</v>
      </c>
      <c r="O2119" s="12">
        <v>5</v>
      </c>
      <c r="P2119" s="13">
        <v>130.09</v>
      </c>
      <c r="Q2119" s="12">
        <v>15</v>
      </c>
      <c r="R2119" s="13">
        <v>97.57</v>
      </c>
      <c r="S2119" s="13">
        <v>635.80999999999995</v>
      </c>
      <c r="T2119" s="13">
        <v>563.1</v>
      </c>
      <c r="U2119" s="13">
        <v>72.709999999999994</v>
      </c>
      <c r="V2119" s="12" t="s">
        <v>23</v>
      </c>
      <c r="W2119" s="12" t="s">
        <v>24</v>
      </c>
      <c r="X2119" s="12" t="s">
        <v>25</v>
      </c>
      <c r="Y2119" s="12" t="s">
        <v>983</v>
      </c>
      <c r="Z2119" s="12" t="s">
        <v>27</v>
      </c>
    </row>
    <row r="2120" spans="1:26" x14ac:dyDescent="0.3">
      <c r="A2120" s="14" t="s">
        <v>995</v>
      </c>
      <c r="B2120" s="15">
        <v>45829</v>
      </c>
      <c r="C2120" s="16" t="s">
        <v>996</v>
      </c>
      <c r="D2120" s="16" t="str">
        <f>_xlfn.XLOOKUP(Sales_Transactions!$C2120,Customer!$A$2:$A$701,Customer!$B$2:$B$701,"Missing")</f>
        <v>Rajesh Pandian</v>
      </c>
      <c r="E2120" s="38" t="str">
        <f>_xlfn.XLOOKUP(Table14[[#This Row],[Customer_ID]],Table10[Customer_ID],Table10[Membership],"Missing Membership")</f>
        <v>Gold</v>
      </c>
      <c r="F2120" s="14" t="s">
        <v>469</v>
      </c>
      <c r="G2120" s="16" t="str">
        <f>_xlfn.XLOOKUP(Sales_Transactions!$F2120,Products!$A$2:$A$151,Products!$B$2:$B$151,"missing product")</f>
        <v>Harvest Gold Buns Combo</v>
      </c>
      <c r="H2120" s="16" t="str">
        <f>_xlfn.XLOOKUP(Sales_Transactions!$F2120,Table9[Product_ID],Table9[Category],"Missing Catogory")</f>
        <v>Bakery</v>
      </c>
      <c r="I2120" s="16" t="s">
        <v>851</v>
      </c>
      <c r="J2120" s="16" t="str">
        <f>_xlfn.XLOOKUP(Sales_Transactions!$I2120,Store!$A$2:$A$181,Store!$B$2:$B$181,"Missing Store")</f>
        <v>FreshMart Erode Extension</v>
      </c>
      <c r="K2120" s="16" t="str">
        <f>_xlfn.XLOOKUP(Sales_Transactions!$I2120,Store!$A$2:$A$181,Store!$D$2:$D$181,"East")</f>
        <v>South</v>
      </c>
      <c r="L2120" s="16" t="s">
        <v>997</v>
      </c>
      <c r="M2120" s="16" t="s">
        <v>6286</v>
      </c>
      <c r="N2120" s="16" t="str">
        <f>_xlfn.XLOOKUP(Sales_Transactions!$L2120,Table12[Employee_ID],Table12[Department],"Missing Department")</f>
        <v>Store Manager</v>
      </c>
      <c r="O2120" s="16">
        <v>6</v>
      </c>
      <c r="P2120" s="17">
        <v>617.42999999999995</v>
      </c>
      <c r="Q2120" s="16">
        <v>5</v>
      </c>
      <c r="R2120" s="17">
        <v>185.23</v>
      </c>
      <c r="S2120" s="17">
        <v>4047.25</v>
      </c>
      <c r="T2120" s="17">
        <v>2061.9</v>
      </c>
      <c r="U2120" s="17">
        <v>1985.35</v>
      </c>
      <c r="V2120" s="16" t="s">
        <v>23</v>
      </c>
      <c r="W2120" s="16" t="s">
        <v>24</v>
      </c>
      <c r="X2120" s="16" t="s">
        <v>25</v>
      </c>
      <c r="Y2120" s="16" t="s">
        <v>998</v>
      </c>
      <c r="Z2120" s="16" t="s">
        <v>27</v>
      </c>
    </row>
    <row r="2121" spans="1:26" x14ac:dyDescent="0.3">
      <c r="A2121" s="10" t="s">
        <v>1002</v>
      </c>
      <c r="B2121" s="11">
        <v>45882</v>
      </c>
      <c r="C2121" s="12" t="s">
        <v>1003</v>
      </c>
      <c r="D2121" s="12" t="str">
        <f>_xlfn.XLOOKUP(Sales_Transactions!$C2121,Customer!$A$2:$A$701,Customer!$B$2:$B$701,"Missing")</f>
        <v>Bhavani Reddy</v>
      </c>
      <c r="E2121" s="39" t="str">
        <f>_xlfn.XLOOKUP(Table14[[#This Row],[Customer_ID]],Table10[Customer_ID],Table10[Membership],"Missing Membership")</f>
        <v>Gold</v>
      </c>
      <c r="F2121" s="10" t="s">
        <v>84</v>
      </c>
      <c r="G2121" s="12" t="str">
        <f>_xlfn.XLOOKUP(Sales_Transactions!$F2121,Products!$A$2:$A$151,Products!$B$2:$B$151,"missing product")</f>
        <v>Eveready Detergent Pack</v>
      </c>
      <c r="H2121" s="12" t="str">
        <f>_xlfn.XLOOKUP(Sales_Transactions!$F2121,Table9[Product_ID],Table9[Category],"Missing Catogory")</f>
        <v>Household</v>
      </c>
      <c r="I2121" s="12" t="s">
        <v>444</v>
      </c>
      <c r="J2121" s="12" t="str">
        <f>_xlfn.XLOOKUP(Sales_Transactions!$I2121,Store!$A$2:$A$181,Store!$B$2:$B$181,"Missing Store")</f>
        <v>FreshMart Nagpur Colony</v>
      </c>
      <c r="K2121" s="12" t="str">
        <f>_xlfn.XLOOKUP(Sales_Transactions!$I2121,Store!$A$2:$A$181,Store!$D$2:$D$181,"East")</f>
        <v>West</v>
      </c>
      <c r="L2121" s="12" t="s">
        <v>1004</v>
      </c>
      <c r="M2121" s="12" t="s">
        <v>6232</v>
      </c>
      <c r="N2121" s="12" t="str">
        <f>_xlfn.XLOOKUP(Sales_Transactions!$L2121,Table12[Employee_ID],Table12[Department],"Missing Department")</f>
        <v>Inventory</v>
      </c>
      <c r="O2121" s="12">
        <v>3</v>
      </c>
      <c r="P2121" s="13">
        <v>268.7</v>
      </c>
      <c r="Q2121" s="12">
        <v>0</v>
      </c>
      <c r="R2121" s="13">
        <v>0</v>
      </c>
      <c r="S2121" s="13">
        <v>806.1</v>
      </c>
      <c r="T2121" s="13">
        <v>582.17999999999995</v>
      </c>
      <c r="U2121" s="13">
        <v>223.92</v>
      </c>
      <c r="V2121" s="12" t="s">
        <v>23</v>
      </c>
      <c r="W2121" s="12" t="s">
        <v>24</v>
      </c>
      <c r="X2121" s="12" t="s">
        <v>55</v>
      </c>
      <c r="Y2121" s="12" t="s">
        <v>1005</v>
      </c>
      <c r="Z2121" s="12" t="s">
        <v>49</v>
      </c>
    </row>
    <row r="2122" spans="1:26" x14ac:dyDescent="0.3">
      <c r="A2122" s="14" t="s">
        <v>1015</v>
      </c>
      <c r="B2122" s="15">
        <v>46012</v>
      </c>
      <c r="C2122" s="16" t="s">
        <v>1016</v>
      </c>
      <c r="D2122" s="16" t="str">
        <f>_xlfn.XLOOKUP(Sales_Transactions!$C2122,Customer!$A$2:$A$701,Customer!$B$2:$B$701,"Missing")</f>
        <v>Bharath Devi</v>
      </c>
      <c r="E2122" s="38" t="str">
        <f>_xlfn.XLOOKUP(Table14[[#This Row],[Customer_ID]],Table10[Customer_ID],Table10[Membership],"Missing Membership")</f>
        <v>Gold</v>
      </c>
      <c r="F2122" s="14" t="s">
        <v>458</v>
      </c>
      <c r="G2122" s="16" t="str">
        <f>_xlfn.XLOOKUP(Sales_Transactions!$F2122,Products!$A$2:$A$151,Products!$B$2:$B$151,"missing product")</f>
        <v>Organic Fresh Fresh Fruits Combo</v>
      </c>
      <c r="H2122" s="16" t="str">
        <f>_xlfn.XLOOKUP(Sales_Transactions!$F2122,Table9[Product_ID],Table9[Category],"Missing Catogory")</f>
        <v>Fruits</v>
      </c>
      <c r="I2122" s="16" t="s">
        <v>291</v>
      </c>
      <c r="J2122" s="16" t="str">
        <f>_xlfn.XLOOKUP(Sales_Transactions!$I2122,Store!$A$2:$A$181,Store!$B$2:$B$181,"Missing Store")</f>
        <v>FreshMart Chennai Main Road</v>
      </c>
      <c r="K2122" s="16" t="str">
        <f>_xlfn.XLOOKUP(Sales_Transactions!$I2122,Store!$A$2:$A$181,Store!$D$2:$D$181,"East")</f>
        <v>South</v>
      </c>
      <c r="L2122" s="16" t="s">
        <v>675</v>
      </c>
      <c r="M2122" s="16" t="s">
        <v>6203</v>
      </c>
      <c r="N2122" s="16" t="str">
        <f>_xlfn.XLOOKUP(Sales_Transactions!$L2122,Table12[Employee_ID],Table12[Department],"Missing Department")</f>
        <v>Sales</v>
      </c>
      <c r="O2122" s="16">
        <v>7</v>
      </c>
      <c r="P2122" s="17">
        <v>80.790000000000006</v>
      </c>
      <c r="Q2122" s="16">
        <v>5</v>
      </c>
      <c r="R2122" s="17">
        <v>28.28</v>
      </c>
      <c r="S2122" s="17">
        <v>617.84</v>
      </c>
      <c r="T2122" s="17">
        <v>415.59</v>
      </c>
      <c r="U2122" s="17">
        <v>202.25</v>
      </c>
      <c r="V2122" s="16" t="s">
        <v>23</v>
      </c>
      <c r="W2122" s="16" t="s">
        <v>24</v>
      </c>
      <c r="X2122" s="16" t="s">
        <v>55</v>
      </c>
      <c r="Y2122" s="16" t="s">
        <v>1017</v>
      </c>
      <c r="Z2122" s="16" t="s">
        <v>27</v>
      </c>
    </row>
    <row r="2123" spans="1:26" x14ac:dyDescent="0.3">
      <c r="A2123" s="10" t="s">
        <v>1076</v>
      </c>
      <c r="B2123" s="11">
        <v>46001</v>
      </c>
      <c r="C2123" s="12" t="s">
        <v>1077</v>
      </c>
      <c r="D2123" s="12" t="str">
        <f>_xlfn.XLOOKUP(Sales_Transactions!$C2123,Customer!$A$2:$A$701,Customer!$B$2:$B$701,"Missing")</f>
        <v>Anjali Chettiar</v>
      </c>
      <c r="E2123" s="39" t="str">
        <f>_xlfn.XLOOKUP(Table14[[#This Row],[Customer_ID]],Table10[Customer_ID],Table10[Membership],"Missing Membership")</f>
        <v>Silver</v>
      </c>
      <c r="F2123" s="10" t="s">
        <v>242</v>
      </c>
      <c r="G2123" s="12" t="str">
        <f>_xlfn.XLOOKUP(Sales_Transactions!$F2123,Products!$A$2:$A$151,Products!$B$2:$B$151,"missing product")</f>
        <v>Aachi Powdered Spices 200g</v>
      </c>
      <c r="H2123" s="12" t="str">
        <f>_xlfn.XLOOKUP(Sales_Transactions!$F2123,Table9[Product_ID],Table9[Category],"Missing Catogory")</f>
        <v>Masala</v>
      </c>
      <c r="I2123" s="12" t="s">
        <v>390</v>
      </c>
      <c r="J2123" s="12" t="str">
        <f>_xlfn.XLOOKUP(Sales_Transactions!$I2123,Store!$A$2:$A$181,Store!$B$2:$B$181,"Missing Store")</f>
        <v>FreshMart Bengaluru Square</v>
      </c>
      <c r="K2123" s="12" t="str">
        <f>_xlfn.XLOOKUP(Sales_Transactions!$I2123,Store!$A$2:$A$181,Store!$D$2:$D$181,"East")</f>
        <v>South</v>
      </c>
      <c r="L2123" s="12" t="s">
        <v>391</v>
      </c>
      <c r="M2123" s="12" t="s">
        <v>6385</v>
      </c>
      <c r="N2123" s="12" t="str">
        <f>_xlfn.XLOOKUP(Sales_Transactions!$L2123,Table12[Employee_ID],Table12[Department],"Missing Department")</f>
        <v>Sales</v>
      </c>
      <c r="O2123" s="12">
        <v>3</v>
      </c>
      <c r="P2123" s="13">
        <v>80.5</v>
      </c>
      <c r="Q2123" s="12">
        <v>20</v>
      </c>
      <c r="R2123" s="13">
        <v>48.3</v>
      </c>
      <c r="S2123" s="13">
        <v>193.2</v>
      </c>
      <c r="T2123" s="13">
        <v>186.75</v>
      </c>
      <c r="U2123" s="13">
        <v>6.45</v>
      </c>
      <c r="V2123" s="12" t="s">
        <v>23</v>
      </c>
      <c r="W2123" s="12" t="s">
        <v>24</v>
      </c>
      <c r="X2123" s="12" t="s">
        <v>25</v>
      </c>
      <c r="Y2123" s="12" t="s">
        <v>1078</v>
      </c>
      <c r="Z2123" s="12" t="s">
        <v>49</v>
      </c>
    </row>
    <row r="2124" spans="1:26" x14ac:dyDescent="0.3">
      <c r="A2124" s="14" t="s">
        <v>1084</v>
      </c>
      <c r="B2124" s="15">
        <v>46077</v>
      </c>
      <c r="C2124" s="16" t="s">
        <v>1085</v>
      </c>
      <c r="D2124" s="16" t="str">
        <f>_xlfn.XLOOKUP(Sales_Transactions!$C2124,Customer!$A$2:$A$701,Customer!$B$2:$B$701,"Missing")</f>
        <v>Janani Selvam</v>
      </c>
      <c r="E2124" s="38" t="str">
        <f>_xlfn.XLOOKUP(Table14[[#This Row],[Customer_ID]],Table10[Customer_ID],Table10[Membership],"Missing Membership")</f>
        <v>Gold</v>
      </c>
      <c r="F2124" s="14" t="s">
        <v>89</v>
      </c>
      <c r="G2124" s="16" t="str">
        <f>_xlfn.XLOOKUP(Sales_Transactions!$F2124,Products!$A$2:$A$151,Products!$B$2:$B$151,"missing product")</f>
        <v>Milky Mist Butter Pack</v>
      </c>
      <c r="H2124" s="16" t="str">
        <f>_xlfn.XLOOKUP(Sales_Transactions!$F2124,Table9[Product_ID],Table9[Category],"Missing Catogory")</f>
        <v>Dairy</v>
      </c>
      <c r="I2124" s="16" t="s">
        <v>1086</v>
      </c>
      <c r="J2124" s="16" t="str">
        <f>_xlfn.XLOOKUP(Sales_Transactions!$I2124,Store!$A$2:$A$181,Store!$B$2:$B$181,"Missing Store")</f>
        <v>FreshMart Lucknow Heights</v>
      </c>
      <c r="K2124" s="16" t="str">
        <f>_xlfn.XLOOKUP(Sales_Transactions!$I2124,Store!$A$2:$A$181,Store!$D$2:$D$181,"East")</f>
        <v>North</v>
      </c>
      <c r="L2124" s="16" t="s">
        <v>1087</v>
      </c>
      <c r="M2124" s="16" t="s">
        <v>6259</v>
      </c>
      <c r="N2124" s="16" t="str">
        <f>_xlfn.XLOOKUP(Sales_Transactions!$L2124,Table12[Employee_ID],Table12[Department],"Missing Department")</f>
        <v>Sales</v>
      </c>
      <c r="O2124" s="16">
        <v>4</v>
      </c>
      <c r="P2124" s="17">
        <v>41.61</v>
      </c>
      <c r="Q2124" s="16">
        <v>15</v>
      </c>
      <c r="R2124" s="17">
        <v>24.97</v>
      </c>
      <c r="S2124" s="17">
        <v>141.47</v>
      </c>
      <c r="T2124" s="17">
        <v>129.6</v>
      </c>
      <c r="U2124" s="17">
        <v>11.87</v>
      </c>
      <c r="V2124" s="16" t="s">
        <v>23</v>
      </c>
      <c r="W2124" s="16" t="s">
        <v>24</v>
      </c>
      <c r="X2124" s="16" t="s">
        <v>25</v>
      </c>
      <c r="Y2124" s="16" t="s">
        <v>1088</v>
      </c>
      <c r="Z2124" s="16" t="s">
        <v>49</v>
      </c>
    </row>
    <row r="2125" spans="1:26" x14ac:dyDescent="0.3">
      <c r="A2125" s="10" t="s">
        <v>1098</v>
      </c>
      <c r="B2125" s="11">
        <v>46044</v>
      </c>
      <c r="C2125" s="12" t="s">
        <v>1099</v>
      </c>
      <c r="D2125" s="12" t="str">
        <f>_xlfn.XLOOKUP(Sales_Transactions!$C2125,Customer!$A$2:$A$701,Customer!$B$2:$B$701,"Missing")</f>
        <v>Pandi Nair</v>
      </c>
      <c r="E2125" s="39" t="str">
        <f>_xlfn.XLOOKUP(Table14[[#This Row],[Customer_ID]],Table10[Customer_ID],Table10[Membership],"Missing Membership")</f>
        <v>Gold</v>
      </c>
      <c r="F2125" s="10" t="s">
        <v>399</v>
      </c>
      <c r="G2125" s="12" t="str">
        <f>_xlfn.XLOOKUP(Sales_Transactions!$F2125,Products!$A$2:$A$151,Products!$B$2:$B$151,"missing product")</f>
        <v>Aavin Milk 1L</v>
      </c>
      <c r="H2125" s="12" t="str">
        <f>_xlfn.XLOOKUP(Sales_Transactions!$F2125,Table9[Product_ID],Table9[Category],"Missing Catogory")</f>
        <v>Dairy</v>
      </c>
      <c r="I2125" s="12" t="s">
        <v>950</v>
      </c>
      <c r="J2125" s="12" t="str">
        <f>_xlfn.XLOOKUP(Sales_Transactions!$I2125,Store!$A$2:$A$181,Store!$B$2:$B$181,"Missing Store")</f>
        <v>FreshMart Mysuru Square</v>
      </c>
      <c r="K2125" s="12" t="str">
        <f>_xlfn.XLOOKUP(Sales_Transactions!$I2125,Store!$A$2:$A$181,Store!$D$2:$D$181,"East")</f>
        <v>South</v>
      </c>
      <c r="L2125" s="12" t="s">
        <v>1100</v>
      </c>
      <c r="M2125" s="12" t="s">
        <v>6409</v>
      </c>
      <c r="N2125" s="12" t="str">
        <f>_xlfn.XLOOKUP(Sales_Transactions!$L2125,Table12[Employee_ID],Table12[Department],"Missing Department")</f>
        <v>Inventory</v>
      </c>
      <c r="O2125" s="12">
        <v>8</v>
      </c>
      <c r="P2125" s="13">
        <v>104.57</v>
      </c>
      <c r="Q2125" s="12">
        <v>15</v>
      </c>
      <c r="R2125" s="13">
        <v>125.48</v>
      </c>
      <c r="S2125" s="13">
        <v>711.08</v>
      </c>
      <c r="T2125" s="13">
        <v>688.4</v>
      </c>
      <c r="U2125" s="13">
        <v>22.68</v>
      </c>
      <c r="V2125" s="12" t="s">
        <v>23</v>
      </c>
      <c r="W2125" s="12" t="s">
        <v>24</v>
      </c>
      <c r="X2125" s="12" t="s">
        <v>25</v>
      </c>
      <c r="Y2125" s="12" t="s">
        <v>1101</v>
      </c>
      <c r="Z2125" s="12" t="s">
        <v>49</v>
      </c>
    </row>
    <row r="2126" spans="1:26" x14ac:dyDescent="0.3">
      <c r="A2126" s="14" t="s">
        <v>1102</v>
      </c>
      <c r="B2126" s="15">
        <v>45896</v>
      </c>
      <c r="C2126" s="16" t="s">
        <v>537</v>
      </c>
      <c r="D2126" s="16" t="str">
        <f>_xlfn.XLOOKUP(Sales_Transactions!$C2126,Customer!$A$2:$A$701,Customer!$B$2:$B$701,"Missing")</f>
        <v>Deepa Kumar</v>
      </c>
      <c r="E2126" s="38" t="str">
        <f>_xlfn.XLOOKUP(Table14[[#This Row],[Customer_ID]],Table10[Customer_ID],Table10[Membership],"Missing Membership")</f>
        <v>Gold</v>
      </c>
      <c r="F2126" s="14" t="s">
        <v>542</v>
      </c>
      <c r="G2126" s="16" t="str">
        <f>_xlfn.XLOOKUP(Sales_Transactions!$F2126,Products!$A$2:$A$151,Products!$B$2:$B$151,"missing product")</f>
        <v>Patanjali Soap Combo</v>
      </c>
      <c r="H2126" s="16" t="str">
        <f>_xlfn.XLOOKUP(Sales_Transactions!$F2126,Table9[Product_ID],Table9[Category],"Missing Catogory")</f>
        <v>Personal Care</v>
      </c>
      <c r="I2126" s="16" t="s">
        <v>327</v>
      </c>
      <c r="J2126" s="16" t="str">
        <f>_xlfn.XLOOKUP(Sales_Transactions!$I2126,Store!$A$2:$A$181,Store!$B$2:$B$181,"Missing Store")</f>
        <v>FreshMart Chennai Gardens</v>
      </c>
      <c r="K2126" s="16" t="str">
        <f>_xlfn.XLOOKUP(Sales_Transactions!$I2126,Store!$A$2:$A$181,Store!$D$2:$D$181,"East")</f>
        <v>South</v>
      </c>
      <c r="L2126" s="16" t="s">
        <v>891</v>
      </c>
      <c r="M2126" s="16" t="s">
        <v>6404</v>
      </c>
      <c r="N2126" s="16" t="str">
        <f>_xlfn.XLOOKUP(Sales_Transactions!$L2126,Table12[Employee_ID],Table12[Department],"Missing Department")</f>
        <v>Billing</v>
      </c>
      <c r="O2126" s="16">
        <v>5</v>
      </c>
      <c r="P2126" s="17">
        <v>420.93</v>
      </c>
      <c r="Q2126" s="16">
        <v>15</v>
      </c>
      <c r="R2126" s="17">
        <v>315.7</v>
      </c>
      <c r="S2126" s="17">
        <v>1788.95</v>
      </c>
      <c r="T2126" s="17">
        <v>1378.35</v>
      </c>
      <c r="U2126" s="17">
        <v>410.6</v>
      </c>
      <c r="V2126" s="16" t="s">
        <v>23</v>
      </c>
      <c r="W2126" s="16" t="s">
        <v>24</v>
      </c>
      <c r="X2126" s="16" t="s">
        <v>25</v>
      </c>
      <c r="Y2126" s="16" t="s">
        <v>1103</v>
      </c>
      <c r="Z2126" s="16" t="s">
        <v>49</v>
      </c>
    </row>
    <row r="2127" spans="1:26" x14ac:dyDescent="0.3">
      <c r="A2127" s="10" t="s">
        <v>1134</v>
      </c>
      <c r="B2127" s="11">
        <v>46066</v>
      </c>
      <c r="C2127" s="12" t="s">
        <v>1135</v>
      </c>
      <c r="D2127" s="12" t="str">
        <f>_xlfn.XLOOKUP(Sales_Transactions!$C2127,Customer!$A$2:$A$701,Customer!$B$2:$B$701,"Missing")</f>
        <v>Nirmala Achari</v>
      </c>
      <c r="E2127" s="39" t="str">
        <f>_xlfn.XLOOKUP(Table14[[#This Row],[Customer_ID]],Table10[Customer_ID],Table10[Membership],"Missing Membership")</f>
        <v>Bronze</v>
      </c>
      <c r="F2127" s="10" t="s">
        <v>538</v>
      </c>
      <c r="G2127" s="12" t="str">
        <f>_xlfn.XLOOKUP(Sales_Transactions!$F2127,Products!$A$2:$A$151,Products!$B$2:$B$151,"missing product")</f>
        <v>Aachi Ponni Rice 2kg</v>
      </c>
      <c r="H2127" s="12" t="str">
        <f>_xlfn.XLOOKUP(Sales_Transactions!$F2127,Table9[Product_ID],Table9[Category],"Missing Catogory")</f>
        <v>Rice</v>
      </c>
      <c r="I2127" s="12" t="s">
        <v>366</v>
      </c>
      <c r="J2127" s="12" t="str">
        <f>_xlfn.XLOOKUP(Sales_Transactions!$I2127,Store!$A$2:$A$181,Store!$B$2:$B$181,"Missing Store")</f>
        <v>FreshMart Hyderabad Enclave</v>
      </c>
      <c r="K2127" s="12" t="str">
        <f>_xlfn.XLOOKUP(Sales_Transactions!$I2127,Store!$A$2:$A$181,Store!$D$2:$D$181,"East")</f>
        <v>South</v>
      </c>
      <c r="L2127" s="12" t="s">
        <v>1136</v>
      </c>
      <c r="M2127" s="12" t="s">
        <v>6308</v>
      </c>
      <c r="N2127" s="12" t="str">
        <f>_xlfn.XLOOKUP(Sales_Transactions!$L2127,Table12[Employee_ID],Table12[Department],"Missing Department")</f>
        <v>Billing</v>
      </c>
      <c r="O2127" s="12">
        <v>3</v>
      </c>
      <c r="P2127" s="13">
        <v>251.73</v>
      </c>
      <c r="Q2127" s="12">
        <v>0</v>
      </c>
      <c r="R2127" s="13">
        <v>0</v>
      </c>
      <c r="S2127" s="13">
        <v>755.19</v>
      </c>
      <c r="T2127" s="13">
        <v>631.55999999999995</v>
      </c>
      <c r="U2127" s="13">
        <v>123.63</v>
      </c>
      <c r="V2127" s="12" t="s">
        <v>23</v>
      </c>
      <c r="W2127" s="12" t="s">
        <v>24</v>
      </c>
      <c r="X2127" s="12" t="s">
        <v>55</v>
      </c>
      <c r="Y2127" s="12" t="s">
        <v>1137</v>
      </c>
      <c r="Z2127" s="12" t="s">
        <v>49</v>
      </c>
    </row>
    <row r="2128" spans="1:26" x14ac:dyDescent="0.3">
      <c r="A2128" s="14" t="s">
        <v>1138</v>
      </c>
      <c r="B2128" s="15">
        <v>46020</v>
      </c>
      <c r="C2128" s="16" t="s">
        <v>921</v>
      </c>
      <c r="D2128" s="16" t="str">
        <f>_xlfn.XLOOKUP(Sales_Transactions!$C2128,Customer!$A$2:$A$701,Customer!$B$2:$B$701,"Missing")</f>
        <v>Ovi Achari</v>
      </c>
      <c r="E2128" s="38" t="str">
        <f>_xlfn.XLOOKUP(Table14[[#This Row],[Customer_ID]],Table10[Customer_ID],Table10[Membership],"Missing Membership")</f>
        <v>Silver</v>
      </c>
      <c r="F2128" s="14" t="s">
        <v>904</v>
      </c>
      <c r="G2128" s="16" t="str">
        <f>_xlfn.XLOOKUP(Sales_Transactions!$F2128,Products!$A$2:$A$151,Products!$B$2:$B$151,"missing product")</f>
        <v>Nestle Curd 1kg</v>
      </c>
      <c r="H2128" s="16" t="str">
        <f>_xlfn.XLOOKUP(Sales_Transactions!$F2128,Table9[Product_ID],Table9[Category],"Missing Catogory")</f>
        <v>Dairy</v>
      </c>
      <c r="I2128" s="16" t="s">
        <v>432</v>
      </c>
      <c r="J2128" s="16" t="str">
        <f>_xlfn.XLOOKUP(Sales_Transactions!$I2128,Store!$A$2:$A$181,Store!$B$2:$B$181,"Missing Store")</f>
        <v>FreshMart Surat Central</v>
      </c>
      <c r="K2128" s="16" t="str">
        <f>_xlfn.XLOOKUP(Sales_Transactions!$I2128,Store!$A$2:$A$181,Store!$D$2:$D$181,"East")</f>
        <v>West</v>
      </c>
      <c r="L2128" s="16" t="s">
        <v>1139</v>
      </c>
      <c r="M2128" s="16" t="s">
        <v>6177</v>
      </c>
      <c r="N2128" s="16" t="str">
        <f>_xlfn.XLOOKUP(Sales_Transactions!$L2128,Table12[Employee_ID],Table12[Department],"Missing Department")</f>
        <v>Operations</v>
      </c>
      <c r="O2128" s="16">
        <v>4</v>
      </c>
      <c r="P2128" s="17">
        <v>464.41</v>
      </c>
      <c r="Q2128" s="16">
        <v>0</v>
      </c>
      <c r="R2128" s="17">
        <v>0</v>
      </c>
      <c r="S2128" s="17">
        <v>1857.64</v>
      </c>
      <c r="T2128" s="17">
        <v>1590.76</v>
      </c>
      <c r="U2128" s="17">
        <v>266.88</v>
      </c>
      <c r="V2128" s="16" t="s">
        <v>23</v>
      </c>
      <c r="W2128" s="16" t="s">
        <v>24</v>
      </c>
      <c r="X2128" s="16" t="s">
        <v>25</v>
      </c>
      <c r="Y2128" s="16" t="s">
        <v>1140</v>
      </c>
      <c r="Z2128" s="16" t="s">
        <v>49</v>
      </c>
    </row>
    <row r="2129" spans="1:26" x14ac:dyDescent="0.3">
      <c r="A2129" s="10" t="s">
        <v>1141</v>
      </c>
      <c r="B2129" s="11">
        <v>46033</v>
      </c>
      <c r="C2129" s="12" t="s">
        <v>884</v>
      </c>
      <c r="D2129" s="12" t="str">
        <f>_xlfn.XLOOKUP(Sales_Transactions!$C2129,Customer!$A$2:$A$701,Customer!$B$2:$B$701,"Missing")</f>
        <v>Kavya Chettiar</v>
      </c>
      <c r="E2129" s="39" t="str">
        <f>_xlfn.XLOOKUP(Table14[[#This Row],[Customer_ID]],Table10[Customer_ID],Table10[Membership],"Missing Membership")</f>
        <v>Silver</v>
      </c>
      <c r="F2129" s="10" t="s">
        <v>30</v>
      </c>
      <c r="G2129" s="12" t="str">
        <f>_xlfn.XLOOKUP(Sales_Transactions!$F2129,Products!$A$2:$A$151,Products!$B$2:$B$151,"missing product")</f>
        <v>Amul Paneer 1kg</v>
      </c>
      <c r="H2129" s="12" t="str">
        <f>_xlfn.XLOOKUP(Sales_Transactions!$F2129,Table9[Product_ID],Table9[Category],"Missing Catogory")</f>
        <v>Dairy</v>
      </c>
      <c r="I2129" s="12" t="s">
        <v>522</v>
      </c>
      <c r="J2129" s="12" t="str">
        <f>_xlfn.XLOOKUP(Sales_Transactions!$I2129,Store!$A$2:$A$181,Store!$B$2:$B$181,"Missing Store")</f>
        <v>FreshMart Ahmedabad Nagar</v>
      </c>
      <c r="K2129" s="12" t="str">
        <f>_xlfn.XLOOKUP(Sales_Transactions!$I2129,Store!$A$2:$A$181,Store!$D$2:$D$181,"East")</f>
        <v>West</v>
      </c>
      <c r="L2129" s="12" t="s">
        <v>523</v>
      </c>
      <c r="M2129" s="12" t="s">
        <v>6215</v>
      </c>
      <c r="N2129" s="12" t="str">
        <f>_xlfn.XLOOKUP(Sales_Transactions!$L2129,Table12[Employee_ID],Table12[Department],"Missing Department")</f>
        <v>Cashier</v>
      </c>
      <c r="O2129" s="12">
        <v>5</v>
      </c>
      <c r="P2129" s="13">
        <v>448.94</v>
      </c>
      <c r="Q2129" s="12">
        <v>0</v>
      </c>
      <c r="R2129" s="13">
        <v>0</v>
      </c>
      <c r="S2129" s="13">
        <v>2581.4</v>
      </c>
      <c r="T2129" s="13">
        <v>1900.4</v>
      </c>
      <c r="U2129" s="13">
        <v>681</v>
      </c>
      <c r="V2129" s="12" t="s">
        <v>23</v>
      </c>
      <c r="W2129" s="12" t="s">
        <v>24</v>
      </c>
      <c r="X2129" s="12" t="s">
        <v>25</v>
      </c>
      <c r="Y2129" s="12" t="s">
        <v>535</v>
      </c>
      <c r="Z2129" s="12" t="s">
        <v>27</v>
      </c>
    </row>
    <row r="2130" spans="1:26" x14ac:dyDescent="0.3">
      <c r="A2130" s="14" t="s">
        <v>1163</v>
      </c>
      <c r="B2130" s="15">
        <v>45953</v>
      </c>
      <c r="C2130" s="16" t="s">
        <v>656</v>
      </c>
      <c r="D2130" s="16" t="str">
        <f>_xlfn.XLOOKUP(Sales_Transactions!$C2130,Customer!$A$2:$A$701,Customer!$B$2:$B$701,"Missing")</f>
        <v>Ashok Nair</v>
      </c>
      <c r="E2130" s="38" t="str">
        <f>_xlfn.XLOOKUP(Table14[[#This Row],[Customer_ID]],Table10[Customer_ID],Table10[Membership],"Missing Membership")</f>
        <v>Silver</v>
      </c>
      <c r="F2130" s="14" t="s">
        <v>890</v>
      </c>
      <c r="G2130" s="16" t="str">
        <f>_xlfn.XLOOKUP(Sales_Transactions!$F2130,Products!$A$2:$A$151,Products!$B$2:$B$151,"missing product")</f>
        <v>Organic Fresh Fresh Fruits 2kg</v>
      </c>
      <c r="H2130" s="16" t="str">
        <f>_xlfn.XLOOKUP(Sales_Transactions!$F2130,Table9[Product_ID],Table9[Category],"Missing Catogory")</f>
        <v>FRUITS</v>
      </c>
      <c r="I2130" s="16" t="s">
        <v>703</v>
      </c>
      <c r="J2130" s="16" t="str">
        <f>_xlfn.XLOOKUP(Sales_Transactions!$I2130,Store!$A$2:$A$181,Store!$B$2:$B$181,"Missing Store")</f>
        <v>FreshMart Bengaluru Nagar</v>
      </c>
      <c r="K2130" s="16" t="str">
        <f>_xlfn.XLOOKUP(Sales_Transactions!$I2130,Store!$A$2:$A$181,Store!$D$2:$D$181,"East")</f>
        <v>South</v>
      </c>
      <c r="L2130" s="16" t="s">
        <v>1164</v>
      </c>
      <c r="M2130" s="16" t="s">
        <v>4687</v>
      </c>
      <c r="N2130" s="16" t="str">
        <f>_xlfn.XLOOKUP(Sales_Transactions!$L2130,Table12[Employee_ID],Table12[Department],"Missing Department")</f>
        <v>Sales</v>
      </c>
      <c r="O2130" s="16">
        <v>2</v>
      </c>
      <c r="P2130" s="17">
        <v>425.88</v>
      </c>
      <c r="Q2130" s="16">
        <v>0</v>
      </c>
      <c r="R2130" s="17">
        <v>0</v>
      </c>
      <c r="S2130" s="17">
        <v>851.76</v>
      </c>
      <c r="T2130" s="17">
        <v>714.94</v>
      </c>
      <c r="U2130" s="17">
        <v>136.82</v>
      </c>
      <c r="V2130" s="16" t="s">
        <v>23</v>
      </c>
      <c r="W2130" s="16" t="s">
        <v>24</v>
      </c>
      <c r="X2130" s="16" t="s">
        <v>33</v>
      </c>
      <c r="Y2130" s="16" t="s">
        <v>1165</v>
      </c>
      <c r="Z2130" s="16" t="s">
        <v>49</v>
      </c>
    </row>
    <row r="2131" spans="1:26" x14ac:dyDescent="0.3">
      <c r="A2131" s="10" t="s">
        <v>1166</v>
      </c>
      <c r="B2131" s="11">
        <v>46007</v>
      </c>
      <c r="C2131" s="12" t="s">
        <v>1167</v>
      </c>
      <c r="D2131" s="12" t="str">
        <f>_xlfn.XLOOKUP(Sales_Transactions!$C2131,Customer!$A$2:$A$701,Customer!$B$2:$B$701,"Missing")</f>
        <v>Kalpana Gounder</v>
      </c>
      <c r="E2131" s="39" t="str">
        <f>_xlfn.XLOOKUP(Table14[[#This Row],[Customer_ID]],Table10[Customer_ID],Table10[Membership],"Missing Membership")</f>
        <v>Gold</v>
      </c>
      <c r="F2131" s="10" t="s">
        <v>242</v>
      </c>
      <c r="G2131" s="12" t="str">
        <f>_xlfn.XLOOKUP(Sales_Transactions!$F2131,Products!$A$2:$A$151,Products!$B$2:$B$151,"missing product")</f>
        <v>Aachi Powdered Spices 200g</v>
      </c>
      <c r="H2131" s="12" t="str">
        <f>_xlfn.XLOOKUP(Sales_Transactions!$F2131,Table9[Product_ID],Table9[Category],"Missing Catogory")</f>
        <v>Masala</v>
      </c>
      <c r="I2131" s="12" t="s">
        <v>1168</v>
      </c>
      <c r="J2131" s="12" t="str">
        <f>_xlfn.XLOOKUP(Sales_Transactions!$I2131,Store!$A$2:$A$181,Store!$B$2:$B$181,"Missing Store")</f>
        <v>FreshMart Pune Towers</v>
      </c>
      <c r="K2131" s="12" t="str">
        <f>_xlfn.XLOOKUP(Sales_Transactions!$I2131,Store!$A$2:$A$181,Store!$D$2:$D$181,"East")</f>
        <v>West</v>
      </c>
      <c r="L2131" s="12" t="s">
        <v>1169</v>
      </c>
      <c r="M2131" s="12" t="s">
        <v>6141</v>
      </c>
      <c r="N2131" s="12" t="str">
        <f>_xlfn.XLOOKUP(Sales_Transactions!$L2131,Table12[Employee_ID],Table12[Department],"Missing Department")</f>
        <v>Inventory</v>
      </c>
      <c r="O2131" s="12">
        <v>4</v>
      </c>
      <c r="P2131" s="13">
        <v>89.76</v>
      </c>
      <c r="Q2131" s="12">
        <v>10</v>
      </c>
      <c r="R2131" s="13">
        <v>35.9</v>
      </c>
      <c r="S2131" s="13">
        <v>323.14</v>
      </c>
      <c r="T2131" s="13">
        <v>249</v>
      </c>
      <c r="U2131" s="13">
        <v>74.14</v>
      </c>
      <c r="V2131" s="12" t="s">
        <v>23</v>
      </c>
      <c r="W2131" s="12" t="s">
        <v>24</v>
      </c>
      <c r="X2131" s="12" t="s">
        <v>25</v>
      </c>
      <c r="Y2131" s="12" t="s">
        <v>1170</v>
      </c>
      <c r="Z2131" s="12" t="s">
        <v>49</v>
      </c>
    </row>
    <row r="2132" spans="1:26" x14ac:dyDescent="0.3">
      <c r="A2132" s="14" t="s">
        <v>1192</v>
      </c>
      <c r="B2132" s="15">
        <v>45973</v>
      </c>
      <c r="C2132" s="16" t="s">
        <v>491</v>
      </c>
      <c r="D2132" s="16" t="str">
        <f>_xlfn.XLOOKUP(Sales_Transactions!$C2132,Customer!$A$2:$A$701,Customer!$B$2:$B$701,"Missing")</f>
        <v>Dinesh Venkataraman</v>
      </c>
      <c r="E2132" s="38" t="str">
        <f>_xlfn.XLOOKUP(Table14[[#This Row],[Customer_ID]],Table10[Customer_ID],Table10[Membership],"Missing Membership")</f>
        <v>Silver</v>
      </c>
      <c r="F2132" s="14" t="s">
        <v>1193</v>
      </c>
      <c r="G2132" s="16" t="str">
        <f>_xlfn.XLOOKUP(Sales_Transactions!$F2132,Products!$A$2:$A$151,Products!$B$2:$B$151,"missing product")</f>
        <v>Idhayam Groundnut Oil 2kg</v>
      </c>
      <c r="H2132" s="16" t="str">
        <f>_xlfn.XLOOKUP(Sales_Transactions!$F2132,Table9[Product_ID],Table9[Category],"Missing Catogory")</f>
        <v>Oil</v>
      </c>
      <c r="I2132" s="16" t="s">
        <v>968</v>
      </c>
      <c r="J2132" s="16" t="str">
        <f>_xlfn.XLOOKUP(Sales_Transactions!$I2132,Store!$A$2:$A$181,Store!$B$2:$B$181,"Missing Store")</f>
        <v>FreshMart Kanpur Gardens</v>
      </c>
      <c r="K2132" s="16" t="str">
        <f>_xlfn.XLOOKUP(Sales_Transactions!$I2132,Store!$A$2:$A$181,Store!$D$2:$D$181,"East")</f>
        <v>North</v>
      </c>
      <c r="L2132" s="16" t="s">
        <v>1194</v>
      </c>
      <c r="M2132" s="16" t="s">
        <v>6298</v>
      </c>
      <c r="N2132" s="16" t="str">
        <f>_xlfn.XLOOKUP(Sales_Transactions!$L2132,Table12[Employee_ID],Table12[Department],"Missing Department")</f>
        <v>Operations</v>
      </c>
      <c r="O2132" s="16">
        <v>4</v>
      </c>
      <c r="P2132" s="17">
        <v>109.69</v>
      </c>
      <c r="Q2132" s="16">
        <v>5</v>
      </c>
      <c r="R2132" s="17">
        <v>21.94</v>
      </c>
      <c r="S2132" s="17">
        <v>416.82</v>
      </c>
      <c r="T2132" s="17">
        <v>371.84</v>
      </c>
      <c r="U2132" s="17">
        <v>44.98</v>
      </c>
      <c r="V2132" s="16" t="s">
        <v>23</v>
      </c>
      <c r="W2132" s="16" t="s">
        <v>24</v>
      </c>
      <c r="X2132" s="16" t="s">
        <v>33</v>
      </c>
      <c r="Y2132" s="16" t="s">
        <v>515</v>
      </c>
      <c r="Z2132" s="16" t="s">
        <v>49</v>
      </c>
    </row>
    <row r="2133" spans="1:26" x14ac:dyDescent="0.3">
      <c r="A2133" s="10" t="s">
        <v>1198</v>
      </c>
      <c r="B2133" s="11">
        <v>45872</v>
      </c>
      <c r="C2133" s="12" t="s">
        <v>1199</v>
      </c>
      <c r="D2133" s="12" t="str">
        <f>_xlfn.XLOOKUP(Sales_Transactions!$C2133,Customer!$A$2:$A$701,Customer!$B$2:$B$701,"Missing")</f>
        <v>Pandi Raj</v>
      </c>
      <c r="E2133" s="39" t="str">
        <f>_xlfn.XLOOKUP(Table14[[#This Row],[Customer_ID]],Table10[Customer_ID],Table10[Membership],"Missing Membership")</f>
        <v>Silver</v>
      </c>
      <c r="F2133" s="10" t="s">
        <v>158</v>
      </c>
      <c r="G2133" s="12" t="str">
        <f>_xlfn.XLOOKUP(Sales_Transactions!$F2133,Products!$A$2:$A$151,Products!$B$2:$B$151,"missing product")</f>
        <v>Daawat Basmati Rice 2kg</v>
      </c>
      <c r="H2133" s="12" t="str">
        <f>_xlfn.XLOOKUP(Sales_Transactions!$F2133,Table9[Product_ID],Table9[Category],"Missing Catogory")</f>
        <v>Rice</v>
      </c>
      <c r="I2133" s="12" t="s">
        <v>1066</v>
      </c>
      <c r="J2133" s="12" t="str">
        <f>_xlfn.XLOOKUP(Sales_Transactions!$I2133,Store!$A$2:$A$181,Store!$B$2:$B$181,"Missing Store")</f>
        <v>FreshMart Mysuru Colony</v>
      </c>
      <c r="K2133" s="12" t="str">
        <f>_xlfn.XLOOKUP(Sales_Transactions!$I2133,Store!$A$2:$A$181,Store!$D$2:$D$181,"East")</f>
        <v>South</v>
      </c>
      <c r="L2133" s="12" t="s">
        <v>1200</v>
      </c>
      <c r="M2133" s="12" t="s">
        <v>5529</v>
      </c>
      <c r="N2133" s="12" t="str">
        <f>_xlfn.XLOOKUP(Sales_Transactions!$L2133,Table12[Employee_ID],Table12[Department],"Missing Department")</f>
        <v>Operations</v>
      </c>
      <c r="O2133" s="12">
        <v>1</v>
      </c>
      <c r="P2133" s="13">
        <v>306.62</v>
      </c>
      <c r="Q2133" s="12">
        <v>0</v>
      </c>
      <c r="R2133" s="13">
        <v>0</v>
      </c>
      <c r="S2133" s="13">
        <v>352.61</v>
      </c>
      <c r="T2133" s="13">
        <v>259.93</v>
      </c>
      <c r="U2133" s="13">
        <v>92.68</v>
      </c>
      <c r="V2133" s="12" t="s">
        <v>23</v>
      </c>
      <c r="W2133" s="12" t="s">
        <v>345</v>
      </c>
      <c r="X2133" s="12" t="s">
        <v>55</v>
      </c>
      <c r="Y2133" s="12" t="s">
        <v>1201</v>
      </c>
      <c r="Z2133" s="12" t="s">
        <v>27</v>
      </c>
    </row>
    <row r="2134" spans="1:26" x14ac:dyDescent="0.3">
      <c r="A2134" s="14" t="s">
        <v>1208</v>
      </c>
      <c r="B2134" s="15">
        <v>45986</v>
      </c>
      <c r="C2134" s="16" t="s">
        <v>1209</v>
      </c>
      <c r="D2134" s="16" t="str">
        <f>_xlfn.XLOOKUP(Sales_Transactions!$C2134,Customer!$A$2:$A$701,Customer!$B$2:$B$701,"Missing")</f>
        <v>Suresh Balan</v>
      </c>
      <c r="E2134" s="38" t="str">
        <f>_xlfn.XLOOKUP(Table14[[#This Row],[Customer_ID]],Table10[Customer_ID],Table10[Membership],"Missing Membership")</f>
        <v>Bronze</v>
      </c>
      <c r="F2134" s="14" t="s">
        <v>492</v>
      </c>
      <c r="G2134" s="16" t="str">
        <f>_xlfn.XLOOKUP(Sales_Transactions!$F2134,Products!$A$2:$A$151,Products!$B$2:$B$151,"missing product")</f>
        <v>Aavin Cheese 200g</v>
      </c>
      <c r="H2134" s="16" t="str">
        <f>_xlfn.XLOOKUP(Sales_Transactions!$F2134,Table9[Product_ID],Table9[Category],"Missing Catogory")</f>
        <v>Dairy</v>
      </c>
      <c r="I2134" s="16" t="s">
        <v>78</v>
      </c>
      <c r="J2134" s="16" t="str">
        <f>_xlfn.XLOOKUP(Sales_Transactions!$I2134,Store!$A$2:$A$181,Store!$B$2:$B$181,"Missing Store")</f>
        <v>FreshMart Hyderabad Crossing</v>
      </c>
      <c r="K2134" s="16" t="str">
        <f>_xlfn.XLOOKUP(Sales_Transactions!$I2134,Store!$A$2:$A$181,Store!$D$2:$D$181,"East")</f>
        <v>South</v>
      </c>
      <c r="L2134" s="16" t="s">
        <v>79</v>
      </c>
      <c r="M2134" s="16" t="s">
        <v>5275</v>
      </c>
      <c r="N2134" s="16" t="str">
        <f>_xlfn.XLOOKUP(Sales_Transactions!$L2134,Table12[Employee_ID],Table12[Department],"Missing Department")</f>
        <v>Cashier</v>
      </c>
      <c r="O2134" s="16">
        <v>2</v>
      </c>
      <c r="P2134" s="17">
        <v>232.58</v>
      </c>
      <c r="Q2134" s="16">
        <v>5</v>
      </c>
      <c r="R2134" s="17">
        <v>23.26</v>
      </c>
      <c r="S2134" s="17">
        <v>441.9</v>
      </c>
      <c r="T2134" s="17">
        <v>382.4</v>
      </c>
      <c r="U2134" s="17">
        <v>59.5</v>
      </c>
      <c r="V2134" s="16" t="s">
        <v>23</v>
      </c>
      <c r="W2134" s="16" t="s">
        <v>24</v>
      </c>
      <c r="X2134" s="16" t="s">
        <v>25</v>
      </c>
      <c r="Y2134" s="16" t="s">
        <v>1210</v>
      </c>
      <c r="Z2134" s="16" t="s">
        <v>49</v>
      </c>
    </row>
    <row r="2135" spans="1:26" x14ac:dyDescent="0.3">
      <c r="A2135" s="10" t="s">
        <v>1213</v>
      </c>
      <c r="B2135" s="11">
        <v>45797</v>
      </c>
      <c r="C2135" s="12" t="s">
        <v>331</v>
      </c>
      <c r="D2135" s="12" t="str">
        <f>_xlfn.XLOOKUP(Sales_Transactions!$C2135,Customer!$A$2:$A$701,Customer!$B$2:$B$701,"Missing")</f>
        <v>Anitha Sharma</v>
      </c>
      <c r="E2135" s="39" t="str">
        <f>_xlfn.XLOOKUP(Table14[[#This Row],[Customer_ID]],Table10[Customer_ID],Table10[Membership],"Missing Membership")</f>
        <v>Silver</v>
      </c>
      <c r="F2135" s="10" t="s">
        <v>776</v>
      </c>
      <c r="G2135" s="12" t="str">
        <f>_xlfn.XLOOKUP(Sales_Transactions!$F2135,Products!$A$2:$A$151,Products!$B$2:$B$151,"missing product")</f>
        <v>Vim Tissue 500g</v>
      </c>
      <c r="H2135" s="12" t="str">
        <f>_xlfn.XLOOKUP(Sales_Transactions!$F2135,Table9[Product_ID],Table9[Category],"Missing Catogory")</f>
        <v>Household</v>
      </c>
      <c r="I2135" s="12" t="s">
        <v>291</v>
      </c>
      <c r="J2135" s="12" t="str">
        <f>_xlfn.XLOOKUP(Sales_Transactions!$I2135,Store!$A$2:$A$181,Store!$B$2:$B$181,"Missing Store")</f>
        <v>FreshMart Chennai Main Road</v>
      </c>
      <c r="K2135" s="12" t="str">
        <f>_xlfn.XLOOKUP(Sales_Transactions!$I2135,Store!$A$2:$A$181,Store!$D$2:$D$181,"East")</f>
        <v>South</v>
      </c>
      <c r="L2135" s="12" t="s">
        <v>255</v>
      </c>
      <c r="M2135" s="12" t="s">
        <v>6328</v>
      </c>
      <c r="N2135" s="12" t="str">
        <f>_xlfn.XLOOKUP(Sales_Transactions!$L2135,Table12[Employee_ID],Table12[Department],"Missing Department")</f>
        <v>HR</v>
      </c>
      <c r="O2135" s="12">
        <v>4</v>
      </c>
      <c r="P2135" s="13">
        <v>86.11</v>
      </c>
      <c r="Q2135" s="12">
        <v>0</v>
      </c>
      <c r="R2135" s="13">
        <v>0</v>
      </c>
      <c r="S2135" s="13">
        <v>344.44</v>
      </c>
      <c r="T2135" s="13">
        <v>272.68</v>
      </c>
      <c r="U2135" s="13">
        <v>71.760000000000005</v>
      </c>
      <c r="V2135" s="12" t="s">
        <v>23</v>
      </c>
      <c r="W2135" s="12" t="s">
        <v>24</v>
      </c>
      <c r="X2135" s="12" t="s">
        <v>55</v>
      </c>
      <c r="Y2135" s="12" t="s">
        <v>724</v>
      </c>
      <c r="Z2135" s="12" t="s">
        <v>49</v>
      </c>
    </row>
    <row r="2136" spans="1:26" x14ac:dyDescent="0.3">
      <c r="A2136" s="14" t="s">
        <v>1223</v>
      </c>
      <c r="B2136" s="15">
        <v>45851</v>
      </c>
      <c r="C2136" s="16" t="s">
        <v>695</v>
      </c>
      <c r="D2136" s="16" t="str">
        <f>_xlfn.XLOOKUP(Sales_Transactions!$C2136,Customer!$A$2:$A$701,Customer!$B$2:$B$701,"Missing")</f>
        <v>Thenmozhi Naicker</v>
      </c>
      <c r="E2136" s="38" t="str">
        <f>_xlfn.XLOOKUP(Table14[[#This Row],[Customer_ID]],Table10[Customer_ID],Table10[Membership],"Missing Membership")</f>
        <v>Gold</v>
      </c>
      <c r="F2136" s="14" t="s">
        <v>1224</v>
      </c>
      <c r="G2136" s="16" t="str">
        <f>_xlfn.XLOOKUP(Sales_Transactions!$F2136,Products!$A$2:$A$151,Products!$B$2:$B$151,"missing product")</f>
        <v>Harvest Gold Cookies Pack</v>
      </c>
      <c r="H2136" s="16" t="str">
        <f>_xlfn.XLOOKUP(Sales_Transactions!$F2136,Table9[Product_ID],Table9[Category],"Missing Catogory")</f>
        <v xml:space="preserve"> Bakery</v>
      </c>
      <c r="I2136" s="16" t="s">
        <v>31</v>
      </c>
      <c r="J2136" s="16" t="str">
        <f>_xlfn.XLOOKUP(Sales_Transactions!$I2136,Store!$A$2:$A$181,Store!$B$2:$B$181,"Missing Store")</f>
        <v>FreshMart Salem Bypass</v>
      </c>
      <c r="K2136" s="16" t="str">
        <f>_xlfn.XLOOKUP(Sales_Transactions!$I2136,Store!$A$2:$A$181,Store!$D$2:$D$181,"East")</f>
        <v>South</v>
      </c>
      <c r="L2136" s="16" t="s">
        <v>32</v>
      </c>
      <c r="M2136" s="16" t="s">
        <v>6219</v>
      </c>
      <c r="N2136" s="16" t="str">
        <f>_xlfn.XLOOKUP(Sales_Transactions!$L2136,Table12[Employee_ID],Table12[Department],"Missing Department")</f>
        <v>Store Manager</v>
      </c>
      <c r="O2136" s="16">
        <v>5</v>
      </c>
      <c r="P2136" s="17">
        <v>182.68</v>
      </c>
      <c r="Q2136" s="16">
        <v>20</v>
      </c>
      <c r="R2136" s="17">
        <v>182.68</v>
      </c>
      <c r="S2136" s="17">
        <v>840.33</v>
      </c>
      <c r="T2136" s="17">
        <v>538</v>
      </c>
      <c r="U2136" s="17">
        <v>302.33</v>
      </c>
      <c r="V2136" s="16" t="s">
        <v>23</v>
      </c>
      <c r="W2136" s="16" t="s">
        <v>24</v>
      </c>
      <c r="X2136" s="16" t="s">
        <v>25</v>
      </c>
      <c r="Y2136" s="16" t="s">
        <v>1225</v>
      </c>
      <c r="Z2136" s="16" t="s">
        <v>27</v>
      </c>
    </row>
    <row r="2137" spans="1:26" x14ac:dyDescent="0.3">
      <c r="A2137" s="10" t="s">
        <v>1273</v>
      </c>
      <c r="B2137" s="11">
        <v>45836</v>
      </c>
      <c r="C2137" s="12" t="s">
        <v>547</v>
      </c>
      <c r="D2137" s="12" t="str">
        <f>_xlfn.XLOOKUP(Sales_Transactions!$C2137,Customer!$A$2:$A$701,Customer!$B$2:$B$701,"Missing")</f>
        <v>Priya Varma</v>
      </c>
      <c r="E2137" s="39" t="str">
        <f>_xlfn.XLOOKUP(Table14[[#This Row],[Customer_ID]],Table10[Customer_ID],Table10[Membership],"Missing Membership")</f>
        <v>Gold</v>
      </c>
      <c r="F2137" s="10" t="s">
        <v>405</v>
      </c>
      <c r="G2137" s="12" t="str">
        <f>_xlfn.XLOOKUP(Sales_Transactions!$F2137,Products!$A$2:$A$151,Products!$B$2:$B$151,"missing product")</f>
        <v>Britannia Buns Pack</v>
      </c>
      <c r="H2137" s="12" t="str">
        <f>_xlfn.XLOOKUP(Sales_Transactions!$F2137,Table9[Product_ID],Table9[Category],"Missing Catogory")</f>
        <v>Bakery</v>
      </c>
      <c r="I2137" s="12" t="s">
        <v>708</v>
      </c>
      <c r="J2137" s="12" t="str">
        <f>_xlfn.XLOOKUP(Sales_Transactions!$I2137,Store!$A$2:$A$181,Store!$B$2:$B$181,"Missing Store")</f>
        <v>FreshMart Surat Crossing</v>
      </c>
      <c r="K2137" s="12" t="str">
        <f>_xlfn.XLOOKUP(Sales_Transactions!$I2137,Store!$A$2:$A$181,Store!$D$2:$D$181,"East")</f>
        <v>West</v>
      </c>
      <c r="L2137" s="12" t="s">
        <v>709</v>
      </c>
      <c r="M2137" s="12" t="s">
        <v>6245</v>
      </c>
      <c r="N2137" s="12" t="str">
        <f>_xlfn.XLOOKUP(Sales_Transactions!$L2137,Table12[Employee_ID],Table12[Department],"Missing Department")</f>
        <v>Cashier</v>
      </c>
      <c r="O2137" s="12">
        <v>5</v>
      </c>
      <c r="P2137" s="13">
        <v>455.53</v>
      </c>
      <c r="Q2137" s="12">
        <v>0</v>
      </c>
      <c r="R2137" s="13">
        <v>0</v>
      </c>
      <c r="S2137" s="13">
        <v>2619.3000000000002</v>
      </c>
      <c r="T2137" s="13">
        <v>1270.25</v>
      </c>
      <c r="U2137" s="13">
        <v>1349.05</v>
      </c>
      <c r="V2137" s="12" t="s">
        <v>23</v>
      </c>
      <c r="W2137" s="12" t="s">
        <v>24</v>
      </c>
      <c r="X2137" s="12" t="s">
        <v>25</v>
      </c>
      <c r="Y2137" s="12" t="s">
        <v>1274</v>
      </c>
      <c r="Z2137" s="12" t="s">
        <v>27</v>
      </c>
    </row>
    <row r="2138" spans="1:26" x14ac:dyDescent="0.3">
      <c r="A2138" s="14" t="s">
        <v>1293</v>
      </c>
      <c r="B2138" s="15">
        <v>45883</v>
      </c>
      <c r="C2138" s="16" t="s">
        <v>993</v>
      </c>
      <c r="D2138" s="16" t="str">
        <f>_xlfn.XLOOKUP(Sales_Transactions!$C2138,Customer!$A$2:$A$701,Customer!$B$2:$B$701,"Missing")</f>
        <v>Karthik Achari</v>
      </c>
      <c r="E2138" s="38" t="str">
        <f>_xlfn.XLOOKUP(Table14[[#This Row],[Customer_ID]],Table10[Customer_ID],Table10[Membership],"Missing Membership")</f>
        <v>Gold</v>
      </c>
      <c r="F2138" s="14" t="s">
        <v>44</v>
      </c>
      <c r="G2138" s="16" t="str">
        <f>_xlfn.XLOOKUP(Sales_Transactions!$F2138,Products!$A$2:$A$151,Products!$B$2:$B$151,"missing product")</f>
        <v>Britannia Buns 2kg</v>
      </c>
      <c r="H2138" s="16" t="str">
        <f>_xlfn.XLOOKUP(Sales_Transactions!$F2138,Table9[Product_ID],Table9[Category],"Missing Catogory")</f>
        <v>Bakery</v>
      </c>
      <c r="I2138" s="16" t="s">
        <v>1179</v>
      </c>
      <c r="J2138" s="16" t="str">
        <f>_xlfn.XLOOKUP(Sales_Transactions!$I2138,Store!$A$2:$A$181,Store!$B$2:$B$181,"Missing Store")</f>
        <v>FreshMart Erode Central</v>
      </c>
      <c r="K2138" s="16" t="str">
        <f>_xlfn.XLOOKUP(Sales_Transactions!$I2138,Store!$A$2:$A$181,Store!$D$2:$D$181,"East")</f>
        <v>South</v>
      </c>
      <c r="L2138" s="16" t="s">
        <v>1039</v>
      </c>
      <c r="M2138" s="16" t="s">
        <v>6147</v>
      </c>
      <c r="N2138" s="16" t="str">
        <f>_xlfn.XLOOKUP(Sales_Transactions!$L2138,Table12[Employee_ID],Table12[Department],"Missing Department")</f>
        <v>Sales</v>
      </c>
      <c r="O2138" s="16">
        <v>5</v>
      </c>
      <c r="P2138" s="17">
        <v>402.8</v>
      </c>
      <c r="Q2138" s="16">
        <v>5</v>
      </c>
      <c r="R2138" s="17">
        <v>100.7</v>
      </c>
      <c r="S2138" s="17">
        <v>1913.3</v>
      </c>
      <c r="T2138" s="17">
        <v>1182.7</v>
      </c>
      <c r="U2138" s="17">
        <v>730.6</v>
      </c>
      <c r="V2138" s="16" t="s">
        <v>23</v>
      </c>
      <c r="W2138" s="16" t="s">
        <v>345</v>
      </c>
      <c r="X2138" s="16" t="s">
        <v>55</v>
      </c>
      <c r="Y2138" s="16" t="s">
        <v>1294</v>
      </c>
      <c r="Z2138" s="16" t="s">
        <v>49</v>
      </c>
    </row>
    <row r="2139" spans="1:26" x14ac:dyDescent="0.3">
      <c r="A2139" s="10" t="s">
        <v>1333</v>
      </c>
      <c r="B2139" s="11">
        <v>46057</v>
      </c>
      <c r="C2139" s="12" t="s">
        <v>1167</v>
      </c>
      <c r="D2139" s="12" t="str">
        <f>_xlfn.XLOOKUP(Sales_Transactions!$C2139,Customer!$A$2:$A$701,Customer!$B$2:$B$701,"Missing")</f>
        <v>Kalpana Gounder</v>
      </c>
      <c r="E2139" s="39" t="str">
        <f>_xlfn.XLOOKUP(Table14[[#This Row],[Customer_ID]],Table10[Customer_ID],Table10[Membership],"Missing Membership")</f>
        <v>Gold</v>
      </c>
      <c r="F2139" s="10" t="s">
        <v>59</v>
      </c>
      <c r="G2139" s="12" t="str">
        <f>_xlfn.XLOOKUP(Sales_Transactions!$F2139,Products!$A$2:$A$151,Products!$B$2:$B$151,"missing product")</f>
        <v>Nescafe Coffee Pack</v>
      </c>
      <c r="H2139" s="12" t="str">
        <f>_xlfn.XLOOKUP(Sales_Transactions!$F2139,Table9[Product_ID],Table9[Category],"Missing Catogory")</f>
        <v>Beverages</v>
      </c>
      <c r="I2139" s="12" t="s">
        <v>1251</v>
      </c>
      <c r="J2139" s="12" t="str">
        <f>_xlfn.XLOOKUP(Sales_Transactions!$I2139,Store!$A$2:$A$181,Store!$B$2:$B$181,"Missing Store")</f>
        <v>FreshMart Nagpur Towers</v>
      </c>
      <c r="K2139" s="12" t="str">
        <f>_xlfn.XLOOKUP(Sales_Transactions!$I2139,Store!$A$2:$A$181,Store!$D$2:$D$181,"East")</f>
        <v>South</v>
      </c>
      <c r="L2139" s="12" t="s">
        <v>1334</v>
      </c>
      <c r="M2139" s="12" t="s">
        <v>6278</v>
      </c>
      <c r="N2139" s="12" t="str">
        <f>_xlfn.XLOOKUP(Sales_Transactions!$L2139,Table12[Employee_ID],Table12[Department],"Missing Department")</f>
        <v>HR</v>
      </c>
      <c r="O2139" s="12">
        <v>5</v>
      </c>
      <c r="P2139" s="13">
        <v>376.44</v>
      </c>
      <c r="Q2139" s="12">
        <v>0</v>
      </c>
      <c r="R2139" s="13">
        <v>0</v>
      </c>
      <c r="S2139" s="13">
        <v>1882.2</v>
      </c>
      <c r="T2139" s="13">
        <v>1358.9</v>
      </c>
      <c r="U2139" s="13">
        <v>523.29999999999995</v>
      </c>
      <c r="V2139" s="12" t="s">
        <v>23</v>
      </c>
      <c r="W2139" s="12" t="s">
        <v>24</v>
      </c>
      <c r="X2139" s="12" t="s">
        <v>25</v>
      </c>
      <c r="Y2139" s="12" t="s">
        <v>1335</v>
      </c>
      <c r="Z2139" s="12" t="s">
        <v>49</v>
      </c>
    </row>
    <row r="2140" spans="1:26" x14ac:dyDescent="0.3">
      <c r="A2140" s="14" t="s">
        <v>1352</v>
      </c>
      <c r="B2140" s="15">
        <v>46089</v>
      </c>
      <c r="C2140" s="16" t="s">
        <v>1353</v>
      </c>
      <c r="D2140" s="16" t="str">
        <f>_xlfn.XLOOKUP(Sales_Transactions!$C2140,Customer!$A$2:$A$701,Customer!$B$2:$B$701,"Missing")</f>
        <v>Vasanth Nathan</v>
      </c>
      <c r="E2140" s="38" t="str">
        <f>_xlfn.XLOOKUP(Table14[[#This Row],[Customer_ID]],Table10[Customer_ID],Table10[Membership],"Missing Membership")</f>
        <v>Gold</v>
      </c>
      <c r="F2140" s="14" t="s">
        <v>610</v>
      </c>
      <c r="G2140" s="16" t="str">
        <f>_xlfn.XLOOKUP(Sales_Transactions!$F2140,Products!$A$2:$A$151,Products!$B$2:$B$151,"missing product")</f>
        <v>Himalaya Skin Care 1L</v>
      </c>
      <c r="H2140" s="16" t="str">
        <f>_xlfn.XLOOKUP(Sales_Transactions!$F2140,Table9[Product_ID],Table9[Category],"Missing Catogory")</f>
        <v>Personal Care</v>
      </c>
      <c r="I2140" s="16" t="s">
        <v>177</v>
      </c>
      <c r="J2140" s="16" t="str">
        <f>_xlfn.XLOOKUP(Sales_Transactions!$I2140,Store!$A$2:$A$181,Store!$B$2:$B$181,"Missing Store")</f>
        <v>FreshMart Nagpur Square</v>
      </c>
      <c r="K2140" s="16" t="str">
        <f>_xlfn.XLOOKUP(Sales_Transactions!$I2140,Store!$A$2:$A$181,Store!$D$2:$D$181,"East")</f>
        <v>West</v>
      </c>
      <c r="L2140" s="16" t="s">
        <v>178</v>
      </c>
      <c r="M2140" s="16" t="s">
        <v>6178</v>
      </c>
      <c r="N2140" s="16" t="str">
        <f>_xlfn.XLOOKUP(Sales_Transactions!$L2140,Table12[Employee_ID],Table12[Department],"Missing Department")</f>
        <v>Sales</v>
      </c>
      <c r="O2140" s="16">
        <v>3</v>
      </c>
      <c r="P2140" s="17">
        <v>358.83</v>
      </c>
      <c r="Q2140" s="16">
        <v>15</v>
      </c>
      <c r="R2140" s="17">
        <v>161.47</v>
      </c>
      <c r="S2140" s="17">
        <v>1052.27</v>
      </c>
      <c r="T2140" s="17">
        <v>752.04</v>
      </c>
      <c r="U2140" s="17">
        <v>300.23</v>
      </c>
      <c r="V2140" s="16" t="s">
        <v>23</v>
      </c>
      <c r="W2140" s="16" t="s">
        <v>24</v>
      </c>
      <c r="X2140" s="16" t="s">
        <v>55</v>
      </c>
      <c r="Y2140" s="16" t="s">
        <v>1354</v>
      </c>
      <c r="Z2140" s="16" t="s">
        <v>27</v>
      </c>
    </row>
    <row r="2141" spans="1:26" x14ac:dyDescent="0.3">
      <c r="A2141" s="10" t="s">
        <v>1355</v>
      </c>
      <c r="B2141" s="11">
        <v>46089</v>
      </c>
      <c r="C2141" s="12" t="s">
        <v>1356</v>
      </c>
      <c r="D2141" s="12" t="str">
        <f>_xlfn.XLOOKUP(Sales_Transactions!$C2141,Customer!$A$2:$A$701,Customer!$B$2:$B$701,"Missing")</f>
        <v>Banu Naidu</v>
      </c>
      <c r="E2141" s="39" t="str">
        <f>_xlfn.XLOOKUP(Table14[[#This Row],[Customer_ID]],Table10[Customer_ID],Table10[Membership],"Missing Membership")</f>
        <v>Silver</v>
      </c>
      <c r="F2141" s="10" t="s">
        <v>580</v>
      </c>
      <c r="G2141" s="12" t="str">
        <f>_xlfn.XLOOKUP(Sales_Transactions!$F2141,Products!$A$2:$A$151,Products!$B$2:$B$151,"missing product")</f>
        <v>Coca-Cola Tea 1kg</v>
      </c>
      <c r="H2141" s="12" t="str">
        <f>_xlfn.XLOOKUP(Sales_Transactions!$F2141,Table9[Product_ID],Table9[Category],"Missing Catogory")</f>
        <v>Beverages</v>
      </c>
      <c r="I2141" s="12" t="s">
        <v>66</v>
      </c>
      <c r="J2141" s="12" t="str">
        <f>_xlfn.XLOOKUP(Sales_Transactions!$I2141,Store!$A$2:$A$181,Store!$B$2:$B$181,"Missing Store")</f>
        <v>FreshMart Coimbatore Plaza</v>
      </c>
      <c r="K2141" s="12" t="str">
        <f>_xlfn.XLOOKUP(Sales_Transactions!$I2141,Store!$A$2:$A$181,Store!$D$2:$D$181,"East")</f>
        <v>South</v>
      </c>
      <c r="L2141" s="12" t="s">
        <v>1357</v>
      </c>
      <c r="M2141" s="12" t="s">
        <v>6200</v>
      </c>
      <c r="N2141" s="12" t="str">
        <f>_xlfn.XLOOKUP(Sales_Transactions!$L2141,Table12[Employee_ID],Table12[Department],"Missing Department")</f>
        <v>Cashier</v>
      </c>
      <c r="O2141" s="12">
        <v>4</v>
      </c>
      <c r="P2141" s="13">
        <v>139.21</v>
      </c>
      <c r="Q2141" s="12">
        <v>20</v>
      </c>
      <c r="R2141" s="13">
        <v>111.37</v>
      </c>
      <c r="S2141" s="13">
        <v>512.29</v>
      </c>
      <c r="T2141" s="13">
        <v>427.96</v>
      </c>
      <c r="U2141" s="13">
        <v>84.33</v>
      </c>
      <c r="V2141" s="12" t="s">
        <v>23</v>
      </c>
      <c r="W2141" s="12" t="s">
        <v>24</v>
      </c>
      <c r="X2141" s="12" t="s">
        <v>25</v>
      </c>
      <c r="Y2141" s="12" t="s">
        <v>1358</v>
      </c>
      <c r="Z2141" s="12" t="s">
        <v>27</v>
      </c>
    </row>
    <row r="2142" spans="1:26" x14ac:dyDescent="0.3">
      <c r="A2142" s="14" t="s">
        <v>1387</v>
      </c>
      <c r="B2142" s="15">
        <v>45854</v>
      </c>
      <c r="C2142" s="16" t="s">
        <v>1388</v>
      </c>
      <c r="D2142" s="16" t="str">
        <f>_xlfn.XLOOKUP(Sales_Transactions!$C2142,Customer!$A$2:$A$701,Customer!$B$2:$B$701,"Missing")</f>
        <v>Vani Menon</v>
      </c>
      <c r="E2142" s="38" t="str">
        <f>_xlfn.XLOOKUP(Table14[[#This Row],[Customer_ID]],Table10[Customer_ID],Table10[Membership],"Missing Membership")</f>
        <v>Silver</v>
      </c>
      <c r="F2142" s="14" t="s">
        <v>927</v>
      </c>
      <c r="G2142" s="16" t="str">
        <f>_xlfn.XLOOKUP(Sales_Transactions!$F2142,Products!$A$2:$A$151,Products!$B$2:$B$151,"missing product")</f>
        <v>Everest Blended Masala 2kg</v>
      </c>
      <c r="H2142" s="16" t="str">
        <f>_xlfn.XLOOKUP(Sales_Transactions!$F2142,Table9[Product_ID],Table9[Category],"Missing Catogory")</f>
        <v>Masala</v>
      </c>
      <c r="I2142" s="16" t="s">
        <v>503</v>
      </c>
      <c r="J2142" s="16" t="str">
        <f>_xlfn.XLOOKUP(Sales_Transactions!$I2142,Store!$A$2:$A$181,Store!$B$2:$B$181,"Missing Store")</f>
        <v>FreshMart Nagpur Plaza</v>
      </c>
      <c r="K2142" s="16" t="str">
        <f>_xlfn.XLOOKUP(Sales_Transactions!$I2142,Store!$A$2:$A$181,Store!$D$2:$D$181,"East")</f>
        <v>West</v>
      </c>
      <c r="L2142" s="16" t="s">
        <v>1389</v>
      </c>
      <c r="M2142" s="16" t="s">
        <v>6145</v>
      </c>
      <c r="N2142" s="16" t="str">
        <f>_xlfn.XLOOKUP(Sales_Transactions!$L2142,Table12[Employee_ID],Table12[Department],"Missing Department")</f>
        <v>Operations</v>
      </c>
      <c r="O2142" s="16">
        <v>5</v>
      </c>
      <c r="P2142" s="17">
        <v>351.78</v>
      </c>
      <c r="Q2142" s="16">
        <v>5</v>
      </c>
      <c r="R2142" s="17">
        <v>87.94</v>
      </c>
      <c r="S2142" s="17">
        <v>1670.96</v>
      </c>
      <c r="T2142" s="17">
        <v>1269.1500000000001</v>
      </c>
      <c r="U2142" s="17">
        <v>401.81</v>
      </c>
      <c r="V2142" s="16" t="s">
        <v>23</v>
      </c>
      <c r="W2142" s="16" t="s">
        <v>24</v>
      </c>
      <c r="X2142" s="16" t="s">
        <v>25</v>
      </c>
      <c r="Y2142" s="16" t="s">
        <v>774</v>
      </c>
      <c r="Z2142" s="16" t="s">
        <v>49</v>
      </c>
    </row>
    <row r="2143" spans="1:26" x14ac:dyDescent="0.3">
      <c r="A2143" s="10" t="s">
        <v>1405</v>
      </c>
      <c r="B2143" s="11">
        <v>45968</v>
      </c>
      <c r="C2143" s="12" t="s">
        <v>157</v>
      </c>
      <c r="D2143" s="12" t="str">
        <f>_xlfn.XLOOKUP(Sales_Transactions!$C2143,Customer!$A$2:$A$701,Customer!$B$2:$B$701,"Missing")</f>
        <v>Tara Devi</v>
      </c>
      <c r="E2143" s="39" t="str">
        <f>_xlfn.XLOOKUP(Table14[[#This Row],[Customer_ID]],Table10[Customer_ID],Table10[Membership],"Missing Membership")</f>
        <v>Gold</v>
      </c>
      <c r="F2143" s="10" t="s">
        <v>107</v>
      </c>
      <c r="G2143" s="12" t="str">
        <f>_xlfn.XLOOKUP(Sales_Transactions!$F2143,Products!$A$2:$A$151,Products!$B$2:$B$151,"missing product")</f>
        <v>Milky Mist Milk 2kg</v>
      </c>
      <c r="H2143" s="12" t="str">
        <f>_xlfn.XLOOKUP(Sales_Transactions!$F2143,Table9[Product_ID],Table9[Category],"Missing Catogory")</f>
        <v>Dairy</v>
      </c>
      <c r="I2143" s="12" t="s">
        <v>238</v>
      </c>
      <c r="J2143" s="12" t="str">
        <f>_xlfn.XLOOKUP(Sales_Transactions!$I2143,Store!$A$2:$A$181,Store!$B$2:$B$181,"Missing Store")</f>
        <v>FreshMart Kochi Main Road</v>
      </c>
      <c r="K2143" s="12" t="str">
        <f>_xlfn.XLOOKUP(Sales_Transactions!$I2143,Store!$A$2:$A$181,Store!$D$2:$D$181,"East")</f>
        <v>South</v>
      </c>
      <c r="L2143" s="12" t="s">
        <v>1197</v>
      </c>
      <c r="M2143" s="12" t="s">
        <v>5781</v>
      </c>
      <c r="N2143" s="12" t="str">
        <f>_xlfn.XLOOKUP(Sales_Transactions!$L2143,Table12[Employee_ID],Table12[Department],"Missing Department")</f>
        <v>Billing</v>
      </c>
      <c r="O2143" s="12">
        <v>7</v>
      </c>
      <c r="P2143" s="13">
        <v>64.59</v>
      </c>
      <c r="Q2143" s="12">
        <v>0</v>
      </c>
      <c r="R2143" s="13">
        <v>0</v>
      </c>
      <c r="S2143" s="13">
        <v>452.13</v>
      </c>
      <c r="T2143" s="13">
        <v>337.05</v>
      </c>
      <c r="U2143" s="13">
        <v>115.08</v>
      </c>
      <c r="V2143" s="12" t="s">
        <v>23</v>
      </c>
      <c r="W2143" s="12" t="s">
        <v>24</v>
      </c>
      <c r="X2143" s="12" t="s">
        <v>25</v>
      </c>
      <c r="Y2143" s="12" t="s">
        <v>1406</v>
      </c>
      <c r="Z2143" s="12" t="s">
        <v>49</v>
      </c>
    </row>
    <row r="2144" spans="1:26" x14ac:dyDescent="0.3">
      <c r="A2144" s="14" t="s">
        <v>1501</v>
      </c>
      <c r="B2144" s="15">
        <v>45949</v>
      </c>
      <c r="C2144" s="16" t="s">
        <v>274</v>
      </c>
      <c r="D2144" s="16" t="str">
        <f>_xlfn.XLOOKUP(Sales_Transactions!$C2144,Customer!$A$2:$A$701,Customer!$B$2:$B$701,"Missing")</f>
        <v>Meena Reddy</v>
      </c>
      <c r="E2144" s="38" t="str">
        <f>_xlfn.XLOOKUP(Table14[[#This Row],[Customer_ID]],Table10[Customer_ID],Table10[Membership],"Missing Membership")</f>
        <v>Gold</v>
      </c>
      <c r="F2144" s="14" t="s">
        <v>237</v>
      </c>
      <c r="G2144" s="16" t="str">
        <f>_xlfn.XLOOKUP(Sales_Transactions!$F2144,Products!$A$2:$A$151,Products!$B$2:$B$151,"missing product")</f>
        <v>Harvest Gold Rusk 1kg</v>
      </c>
      <c r="H2144" s="16" t="str">
        <f>_xlfn.XLOOKUP(Sales_Transactions!$F2144,Table9[Product_ID],Table9[Category],"Missing Catogory")</f>
        <v>Bakery</v>
      </c>
      <c r="I2144" s="16" t="s">
        <v>309</v>
      </c>
      <c r="J2144" s="16" t="str">
        <f>_xlfn.XLOOKUP(Sales_Transactions!$I2144,Store!$A$2:$A$181,Store!$B$2:$B$181,"Missing Store")</f>
        <v>FreshMart Madurai Gardens</v>
      </c>
      <c r="K2144" s="16" t="str">
        <f>_xlfn.XLOOKUP(Sales_Transactions!$I2144,Store!$A$2:$A$181,Store!$D$2:$D$181,"East")</f>
        <v>South</v>
      </c>
      <c r="L2144" s="16" t="s">
        <v>1502</v>
      </c>
      <c r="M2144" s="16" t="s">
        <v>6350</v>
      </c>
      <c r="N2144" s="16" t="str">
        <f>_xlfn.XLOOKUP(Sales_Transactions!$L2144,Table12[Employee_ID],Table12[Department],"Missing Department")</f>
        <v>Billing</v>
      </c>
      <c r="O2144" s="16">
        <v>7</v>
      </c>
      <c r="P2144" s="17">
        <v>585.84</v>
      </c>
      <c r="Q2144" s="16">
        <v>20</v>
      </c>
      <c r="R2144" s="17">
        <v>820.18</v>
      </c>
      <c r="S2144" s="17">
        <v>3772.8</v>
      </c>
      <c r="T2144" s="17">
        <v>2354.8000000000002</v>
      </c>
      <c r="U2144" s="17">
        <v>1418</v>
      </c>
      <c r="V2144" s="16" t="s">
        <v>23</v>
      </c>
      <c r="W2144" s="16" t="s">
        <v>24</v>
      </c>
      <c r="X2144" s="16" t="s">
        <v>25</v>
      </c>
      <c r="Y2144" s="16" t="s">
        <v>1503</v>
      </c>
      <c r="Z2144" s="16" t="s">
        <v>27</v>
      </c>
    </row>
    <row r="2145" spans="1:26" x14ac:dyDescent="0.3">
      <c r="A2145" s="10" t="s">
        <v>1539</v>
      </c>
      <c r="B2145" s="11">
        <v>46096</v>
      </c>
      <c r="C2145" s="12" t="s">
        <v>1411</v>
      </c>
      <c r="D2145" s="12" t="str">
        <f>_xlfn.XLOOKUP(Sales_Transactions!$C2145,Customer!$A$2:$A$701,Customer!$B$2:$B$701,"Missing")</f>
        <v>Arun Pandian</v>
      </c>
      <c r="E2145" s="39" t="str">
        <f>_xlfn.XLOOKUP(Table14[[#This Row],[Customer_ID]],Table10[Customer_ID],Table10[Membership],"Missing Membership")</f>
        <v>Bronze</v>
      </c>
      <c r="F2145" s="10" t="s">
        <v>621</v>
      </c>
      <c r="G2145" s="12" t="str">
        <f>_xlfn.XLOOKUP(Sales_Transactions!$F2145,Products!$A$2:$A$151,Products!$B$2:$B$151,"missing product")</f>
        <v>Local Farm Fresh Fruits Combo v2</v>
      </c>
      <c r="H2145" s="12" t="str">
        <f>_xlfn.XLOOKUP(Sales_Transactions!$F2145,Table9[Product_ID],Table9[Category],"Missing Catogory")</f>
        <v>Fruits</v>
      </c>
      <c r="I2145" s="12" t="s">
        <v>1346</v>
      </c>
      <c r="J2145" s="12" t="str">
        <f>_xlfn.XLOOKUP(Sales_Transactions!$I2145,Store!$A$2:$A$181,Store!$B$2:$B$181,"Missing Store")</f>
        <v>FreshMart Chennai Central</v>
      </c>
      <c r="K2145" s="12" t="str">
        <f>_xlfn.XLOOKUP(Sales_Transactions!$I2145,Store!$A$2:$A$181,Store!$D$2:$D$181,"East")</f>
        <v>South</v>
      </c>
      <c r="L2145" s="12" t="s">
        <v>1312</v>
      </c>
      <c r="M2145" s="12" t="s">
        <v>6249</v>
      </c>
      <c r="N2145" s="12" t="str">
        <f>_xlfn.XLOOKUP(Sales_Transactions!$L2145,Table12[Employee_ID],Table12[Department],"Missing Department")</f>
        <v>Operations</v>
      </c>
      <c r="O2145" s="12">
        <v>4</v>
      </c>
      <c r="P2145" s="13">
        <v>327.08</v>
      </c>
      <c r="Q2145" s="12">
        <v>20</v>
      </c>
      <c r="R2145" s="13">
        <v>261.66000000000003</v>
      </c>
      <c r="S2145" s="13">
        <v>1203.6600000000001</v>
      </c>
      <c r="T2145" s="13">
        <v>1098.44</v>
      </c>
      <c r="U2145" s="13">
        <v>105.22</v>
      </c>
      <c r="V2145" s="12" t="s">
        <v>23</v>
      </c>
      <c r="W2145" s="12" t="s">
        <v>24</v>
      </c>
      <c r="X2145" s="12" t="s">
        <v>25</v>
      </c>
      <c r="Y2145" s="12" t="s">
        <v>1216</v>
      </c>
      <c r="Z2145" s="12" t="s">
        <v>27</v>
      </c>
    </row>
    <row r="2146" spans="1:26" x14ac:dyDescent="0.3">
      <c r="A2146" s="14" t="s">
        <v>1548</v>
      </c>
      <c r="B2146" s="15">
        <v>45914</v>
      </c>
      <c r="C2146" s="16" t="s">
        <v>1549</v>
      </c>
      <c r="D2146" s="16" t="str">
        <f>_xlfn.XLOOKUP(Sales_Transactions!$C2146,Customer!$A$2:$A$701,Customer!$B$2:$B$701,"Missing")</f>
        <v>Deepak Pillai</v>
      </c>
      <c r="E2146" s="38" t="str">
        <f>_xlfn.XLOOKUP(Table14[[#This Row],[Customer_ID]],Table10[Customer_ID],Table10[Membership],"Missing Membership")</f>
        <v>Gold</v>
      </c>
      <c r="F2146" s="14" t="s">
        <v>414</v>
      </c>
      <c r="G2146" s="16" t="str">
        <f>_xlfn.XLOOKUP(Sales_Transactions!$F2146,Products!$A$2:$A$151,Products!$B$2:$B$151,"missing product")</f>
        <v>Local Farm Fresh Vegetables 250ml</v>
      </c>
      <c r="H2146" s="16" t="str">
        <f>_xlfn.XLOOKUP(Sales_Transactions!$F2146,Table9[Product_ID],Table9[Category],"Missing Catogory")</f>
        <v>Vegetables</v>
      </c>
      <c r="I2146" s="16" t="s">
        <v>1086</v>
      </c>
      <c r="J2146" s="16" t="str">
        <f>_xlfn.XLOOKUP(Sales_Transactions!$I2146,Store!$A$2:$A$181,Store!$B$2:$B$181,"Missing Store")</f>
        <v>FreshMart Lucknow Heights</v>
      </c>
      <c r="K2146" s="16" t="str">
        <f>_xlfn.XLOOKUP(Sales_Transactions!$I2146,Store!$A$2:$A$181,Store!$D$2:$D$181,"East")</f>
        <v>North</v>
      </c>
      <c r="L2146" s="16" t="s">
        <v>1550</v>
      </c>
      <c r="M2146" s="16" t="s">
        <v>6288</v>
      </c>
      <c r="N2146" s="16" t="str">
        <f>_xlfn.XLOOKUP(Sales_Transactions!$L2146,Table12[Employee_ID],Table12[Department],"Missing Department")</f>
        <v>Sales</v>
      </c>
      <c r="O2146" s="16">
        <v>8</v>
      </c>
      <c r="P2146" s="17">
        <v>108.33</v>
      </c>
      <c r="Q2146" s="16">
        <v>5</v>
      </c>
      <c r="R2146" s="17">
        <v>43.33</v>
      </c>
      <c r="S2146" s="17">
        <v>946.81</v>
      </c>
      <c r="T2146" s="17">
        <v>638.55999999999995</v>
      </c>
      <c r="U2146" s="17">
        <v>308.25</v>
      </c>
      <c r="V2146" s="16" t="s">
        <v>23</v>
      </c>
      <c r="W2146" s="16" t="s">
        <v>24</v>
      </c>
      <c r="X2146" s="16" t="s">
        <v>25</v>
      </c>
      <c r="Y2146" s="16" t="s">
        <v>1551</v>
      </c>
      <c r="Z2146" s="16" t="s">
        <v>27</v>
      </c>
    </row>
    <row r="2147" spans="1:26" x14ac:dyDescent="0.3">
      <c r="A2147" s="10" t="s">
        <v>1564</v>
      </c>
      <c r="B2147" s="11">
        <v>46009</v>
      </c>
      <c r="C2147" s="12" t="s">
        <v>1565</v>
      </c>
      <c r="D2147" s="12" t="str">
        <f>_xlfn.XLOOKUP(Sales_Transactions!$C2147,Customer!$A$2:$A$701,Customer!$B$2:$B$701,"Missing")</f>
        <v>Balamurugan Rao</v>
      </c>
      <c r="E2147" s="39" t="str">
        <f>_xlfn.XLOOKUP(Table14[[#This Row],[Customer_ID]],Table10[Customer_ID],Table10[Membership],"Missing Membership")</f>
        <v>Silver</v>
      </c>
      <c r="F2147" s="10" t="s">
        <v>44</v>
      </c>
      <c r="G2147" s="12" t="str">
        <f>_xlfn.XLOOKUP(Sales_Transactions!$F2147,Products!$A$2:$A$151,Products!$B$2:$B$151,"missing product")</f>
        <v>Britannia Buns 2kg</v>
      </c>
      <c r="H2147" s="12" t="str">
        <f>_xlfn.XLOOKUP(Sales_Transactions!$F2147,Table9[Product_ID],Table9[Category],"Missing Catogory")</f>
        <v>Bakery</v>
      </c>
      <c r="I2147" s="12" t="s">
        <v>699</v>
      </c>
      <c r="J2147" s="12" t="str">
        <f>_xlfn.XLOOKUP(Sales_Transactions!$I2147,Store!$A$2:$A$181,Store!$B$2:$B$181,"Missing Store")</f>
        <v>FreshMart Mumbai Colony</v>
      </c>
      <c r="K2147" s="12" t="str">
        <f>_xlfn.XLOOKUP(Sales_Transactions!$I2147,Store!$A$2:$A$181,Store!$D$2:$D$181,"East")</f>
        <v>West</v>
      </c>
      <c r="L2147" s="12" t="s">
        <v>1479</v>
      </c>
      <c r="M2147" s="12" t="s">
        <v>6266</v>
      </c>
      <c r="N2147" s="12" t="str">
        <f>_xlfn.XLOOKUP(Sales_Transactions!$L2147,Table12[Employee_ID],Table12[Department],"Missing Department")</f>
        <v>Cashier</v>
      </c>
      <c r="O2147" s="12">
        <v>2</v>
      </c>
      <c r="P2147" s="13">
        <v>398.25</v>
      </c>
      <c r="Q2147" s="12">
        <v>10</v>
      </c>
      <c r="R2147" s="13">
        <v>79.650000000000006</v>
      </c>
      <c r="S2147" s="13">
        <v>716.85</v>
      </c>
      <c r="T2147" s="13">
        <v>473.08</v>
      </c>
      <c r="U2147" s="13">
        <v>243.77</v>
      </c>
      <c r="V2147" s="12" t="s">
        <v>23</v>
      </c>
      <c r="W2147" s="12" t="s">
        <v>24</v>
      </c>
      <c r="X2147" s="12" t="s">
        <v>25</v>
      </c>
      <c r="Y2147" s="12" t="s">
        <v>539</v>
      </c>
      <c r="Z2147" s="12" t="s">
        <v>49</v>
      </c>
    </row>
    <row r="2148" spans="1:26" x14ac:dyDescent="0.3">
      <c r="A2148" s="14" t="s">
        <v>1566</v>
      </c>
      <c r="B2148" s="15">
        <v>45868</v>
      </c>
      <c r="C2148" s="16" t="s">
        <v>541</v>
      </c>
      <c r="D2148" s="16" t="str">
        <f>_xlfn.XLOOKUP(Sales_Transactions!$C2148,Customer!$A$2:$A$701,Customer!$B$2:$B$701,"Missing")</f>
        <v>Jagan Pandian</v>
      </c>
      <c r="E2148" s="38" t="str">
        <f>_xlfn.XLOOKUP(Table14[[#This Row],[Customer_ID]],Table10[Customer_ID],Table10[Membership],"Missing Membership")</f>
        <v>Gold</v>
      </c>
      <c r="F2148" s="14" t="s">
        <v>1381</v>
      </c>
      <c r="G2148" s="16" t="str">
        <f>_xlfn.XLOOKUP(Sales_Transactions!$F2148,Products!$A$2:$A$151,Products!$B$2:$B$151,"missing product")</f>
        <v>Parle Chocolates 500g</v>
      </c>
      <c r="H2148" s="16" t="str">
        <f>_xlfn.XLOOKUP(Sales_Transactions!$F2148,Table9[Product_ID],Table9[Category],"Missing Catogory")</f>
        <v>Snacks</v>
      </c>
      <c r="I2148" s="16" t="s">
        <v>285</v>
      </c>
      <c r="J2148" s="16" t="str">
        <f>_xlfn.XLOOKUP(Sales_Transactions!$I2148,Store!$A$2:$A$181,Store!$B$2:$B$181,"Missing Store")</f>
        <v>FreshMart Erode Colony</v>
      </c>
      <c r="K2148" s="16" t="str">
        <f>_xlfn.XLOOKUP(Sales_Transactions!$I2148,Store!$A$2:$A$181,Store!$D$2:$D$181,"East")</f>
        <v>South</v>
      </c>
      <c r="L2148" s="16" t="s">
        <v>286</v>
      </c>
      <c r="M2148" s="16" t="s">
        <v>6289</v>
      </c>
      <c r="N2148" s="16" t="str">
        <f>_xlfn.XLOOKUP(Sales_Transactions!$L2148,Table12[Employee_ID],Table12[Department],"Missing Department")</f>
        <v>Inventory</v>
      </c>
      <c r="O2148" s="16">
        <v>5</v>
      </c>
      <c r="P2148" s="17">
        <v>326.05</v>
      </c>
      <c r="Q2148" s="16">
        <v>0</v>
      </c>
      <c r="R2148" s="17">
        <v>0</v>
      </c>
      <c r="S2148" s="17">
        <v>1630.25</v>
      </c>
      <c r="T2148" s="17">
        <v>1175.25</v>
      </c>
      <c r="U2148" s="17">
        <v>455</v>
      </c>
      <c r="V2148" s="16" t="s">
        <v>23</v>
      </c>
      <c r="W2148" s="16" t="s">
        <v>24</v>
      </c>
      <c r="X2148" s="16" t="s">
        <v>25</v>
      </c>
      <c r="Y2148" s="16" t="s">
        <v>1425</v>
      </c>
      <c r="Z2148" s="16" t="s">
        <v>49</v>
      </c>
    </row>
    <row r="2149" spans="1:26" x14ac:dyDescent="0.3">
      <c r="A2149" s="10" t="s">
        <v>1580</v>
      </c>
      <c r="B2149" s="11">
        <v>45801</v>
      </c>
      <c r="C2149" s="12" t="s">
        <v>1581</v>
      </c>
      <c r="D2149" s="12" t="str">
        <f>_xlfn.XLOOKUP(Sales_Transactions!$C2149,Customer!$A$2:$A$701,Customer!$B$2:$B$701,"Missing")</f>
        <v>Kishore Subramaniam</v>
      </c>
      <c r="E2149" s="39" t="str">
        <f>_xlfn.XLOOKUP(Table14[[#This Row],[Customer_ID]],Table10[Customer_ID],Table10[Membership],"Missing Membership")</f>
        <v>Silver</v>
      </c>
      <c r="F2149" s="10" t="s">
        <v>214</v>
      </c>
      <c r="G2149" s="12" t="str">
        <f>_xlfn.XLOOKUP(Sales_Transactions!$F2149,Products!$A$2:$A$151,Products!$B$2:$B$151,"missing product")</f>
        <v>Cadbury Biscuits 250ml</v>
      </c>
      <c r="H2149" s="12" t="str">
        <f>_xlfn.XLOOKUP(Sales_Transactions!$F2149,Table9[Product_ID],Table9[Category],"Missing Catogory")</f>
        <v>Snacks</v>
      </c>
      <c r="I2149" s="12" t="s">
        <v>856</v>
      </c>
      <c r="J2149" s="12" t="str">
        <f>_xlfn.XLOOKUP(Sales_Transactions!$I2149,Store!$A$2:$A$181,Store!$B$2:$B$181,"Missing Store")</f>
        <v>FreshMart Madurai Market</v>
      </c>
      <c r="K2149" s="12" t="str">
        <f>_xlfn.XLOOKUP(Sales_Transactions!$I2149,Store!$A$2:$A$181,Store!$D$2:$D$181,"East")</f>
        <v>South</v>
      </c>
      <c r="L2149" s="12" t="s">
        <v>121</v>
      </c>
      <c r="M2149" s="12" t="s">
        <v>6355</v>
      </c>
      <c r="N2149" s="12" t="str">
        <f>_xlfn.XLOOKUP(Sales_Transactions!$L2149,Table12[Employee_ID],Table12[Department],"Missing Department")</f>
        <v>Store Manager</v>
      </c>
      <c r="O2149" s="12">
        <v>2</v>
      </c>
      <c r="P2149" s="13">
        <v>147.97</v>
      </c>
      <c r="Q2149" s="12">
        <v>20</v>
      </c>
      <c r="R2149" s="13">
        <v>59.19</v>
      </c>
      <c r="S2149" s="13">
        <v>272.26</v>
      </c>
      <c r="T2149" s="13">
        <v>225.6</v>
      </c>
      <c r="U2149" s="13">
        <v>46.66</v>
      </c>
      <c r="V2149" s="12" t="s">
        <v>23</v>
      </c>
      <c r="W2149" s="12" t="s">
        <v>24</v>
      </c>
      <c r="X2149" s="12" t="s">
        <v>55</v>
      </c>
      <c r="Y2149" s="12" t="s">
        <v>1582</v>
      </c>
      <c r="Z2149" s="12" t="s">
        <v>27</v>
      </c>
    </row>
    <row r="2150" spans="1:26" x14ac:dyDescent="0.3">
      <c r="A2150" s="14" t="s">
        <v>1604</v>
      </c>
      <c r="B2150" s="15">
        <v>45726</v>
      </c>
      <c r="C2150" s="16" t="s">
        <v>561</v>
      </c>
      <c r="D2150" s="16" t="str">
        <f>_xlfn.XLOOKUP(Sales_Transactions!$C2150,Customer!$A$2:$A$701,Customer!$B$2:$B$701,"Missing")</f>
        <v>Hemalatha Menon</v>
      </c>
      <c r="E2150" s="38" t="str">
        <f>_xlfn.XLOOKUP(Table14[[#This Row],[Customer_ID]],Table10[Customer_ID],Table10[Membership],"Missing Membership")</f>
        <v>Gold</v>
      </c>
      <c r="F2150" s="14" t="s">
        <v>890</v>
      </c>
      <c r="G2150" s="16" t="str">
        <f>_xlfn.XLOOKUP(Sales_Transactions!$F2150,Products!$A$2:$A$151,Products!$B$2:$B$151,"missing product")</f>
        <v>Organic Fresh Fresh Fruits 2kg</v>
      </c>
      <c r="H2150" s="16" t="str">
        <f>_xlfn.XLOOKUP(Sales_Transactions!$F2150,Table9[Product_ID],Table9[Category],"Missing Catogory")</f>
        <v>FRUITS</v>
      </c>
      <c r="I2150" s="16" t="s">
        <v>968</v>
      </c>
      <c r="J2150" s="16" t="str">
        <f>_xlfn.XLOOKUP(Sales_Transactions!$I2150,Store!$A$2:$A$181,Store!$B$2:$B$181,"Missing Store")</f>
        <v>FreshMart Kanpur Gardens</v>
      </c>
      <c r="K2150" s="16" t="str">
        <f>_xlfn.XLOOKUP(Sales_Transactions!$I2150,Store!$A$2:$A$181,Store!$D$2:$D$181,"East")</f>
        <v>North</v>
      </c>
      <c r="L2150" s="16" t="s">
        <v>1605</v>
      </c>
      <c r="M2150" s="16" t="s">
        <v>5405</v>
      </c>
      <c r="N2150" s="16" t="str">
        <f>_xlfn.XLOOKUP(Sales_Transactions!$L2150,Table12[Employee_ID],Table12[Department],"Missing Department")</f>
        <v>HR</v>
      </c>
      <c r="O2150" s="16">
        <v>4</v>
      </c>
      <c r="P2150" s="17">
        <v>467.31</v>
      </c>
      <c r="Q2150" s="16">
        <v>10</v>
      </c>
      <c r="R2150" s="17">
        <v>186.92</v>
      </c>
      <c r="S2150" s="17">
        <v>1682.32</v>
      </c>
      <c r="T2150" s="17">
        <v>1429.88</v>
      </c>
      <c r="U2150" s="17">
        <v>252.44</v>
      </c>
      <c r="V2150" s="16" t="s">
        <v>23</v>
      </c>
      <c r="W2150" s="16" t="s">
        <v>24</v>
      </c>
      <c r="X2150" s="16" t="s">
        <v>25</v>
      </c>
      <c r="Y2150" s="16" t="s">
        <v>1606</v>
      </c>
      <c r="Z2150" s="16" t="s">
        <v>49</v>
      </c>
    </row>
    <row r="2151" spans="1:26" x14ac:dyDescent="0.3">
      <c r="A2151" s="10" t="s">
        <v>1615</v>
      </c>
      <c r="B2151" s="11">
        <v>45909</v>
      </c>
      <c r="C2151" s="12" t="s">
        <v>1616</v>
      </c>
      <c r="D2151" s="12" t="str">
        <f>_xlfn.XLOOKUP(Sales_Transactions!$C2151,Customer!$A$2:$A$701,Customer!$B$2:$B$701,"Missing")</f>
        <v>Nithya Prabhu</v>
      </c>
      <c r="E2151" s="39" t="str">
        <f>_xlfn.XLOOKUP(Table14[[#This Row],[Customer_ID]],Table10[Customer_ID],Table10[Membership],"Missing Membership")</f>
        <v>Silver</v>
      </c>
      <c r="F2151" s="10" t="s">
        <v>405</v>
      </c>
      <c r="G2151" s="12" t="str">
        <f>_xlfn.XLOOKUP(Sales_Transactions!$F2151,Products!$A$2:$A$151,Products!$B$2:$B$151,"missing product")</f>
        <v>Britannia Buns Pack</v>
      </c>
      <c r="H2151" s="12" t="str">
        <f>_xlfn.XLOOKUP(Sales_Transactions!$F2151,Table9[Product_ID],Table9[Category],"Missing Catogory")</f>
        <v>Bakery</v>
      </c>
      <c r="I2151" s="12" t="s">
        <v>78</v>
      </c>
      <c r="J2151" s="12" t="str">
        <f>_xlfn.XLOOKUP(Sales_Transactions!$I2151,Store!$A$2:$A$181,Store!$B$2:$B$181,"Missing Store")</f>
        <v>FreshMart Hyderabad Crossing</v>
      </c>
      <c r="K2151" s="12" t="str">
        <f>_xlfn.XLOOKUP(Sales_Transactions!$I2151,Store!$A$2:$A$181,Store!$D$2:$D$181,"East")</f>
        <v>South</v>
      </c>
      <c r="L2151" s="12" t="s">
        <v>79</v>
      </c>
      <c r="M2151" s="12" t="s">
        <v>5275</v>
      </c>
      <c r="N2151" s="12" t="str">
        <f>_xlfn.XLOOKUP(Sales_Transactions!$L2151,Table12[Employee_ID],Table12[Department],"Missing Department")</f>
        <v>Cashier</v>
      </c>
      <c r="O2151" s="12">
        <v>5</v>
      </c>
      <c r="P2151" s="13">
        <v>440.5</v>
      </c>
      <c r="Q2151" s="12">
        <v>0</v>
      </c>
      <c r="R2151" s="13">
        <v>0</v>
      </c>
      <c r="S2151" s="13">
        <v>2202.5</v>
      </c>
      <c r="T2151" s="13">
        <v>1270.25</v>
      </c>
      <c r="U2151" s="13">
        <v>932.25</v>
      </c>
      <c r="V2151" s="12" t="s">
        <v>23</v>
      </c>
      <c r="W2151" s="12" t="s">
        <v>24</v>
      </c>
      <c r="X2151" s="12" t="s">
        <v>25</v>
      </c>
      <c r="Y2151" s="12" t="s">
        <v>1617</v>
      </c>
      <c r="Z2151" s="12" t="s">
        <v>49</v>
      </c>
    </row>
    <row r="2152" spans="1:26" x14ac:dyDescent="0.3">
      <c r="A2152" s="14" t="s">
        <v>1621</v>
      </c>
      <c r="B2152" s="15">
        <v>45845</v>
      </c>
      <c r="C2152" s="16" t="s">
        <v>1622</v>
      </c>
      <c r="D2152" s="16" t="str">
        <f>_xlfn.XLOOKUP(Sales_Transactions!$C2152,Customer!$A$2:$A$701,Customer!$B$2:$B$701,"Missing")</f>
        <v>Gokul Chettiar</v>
      </c>
      <c r="E2152" s="38" t="str">
        <f>_xlfn.XLOOKUP(Table14[[#This Row],[Customer_ID]],Table10[Customer_ID],Table10[Membership],"Missing Membership")</f>
        <v>Gold</v>
      </c>
      <c r="F2152" s="14" t="s">
        <v>414</v>
      </c>
      <c r="G2152" s="16" t="str">
        <f>_xlfn.XLOOKUP(Sales_Transactions!$F2152,Products!$A$2:$A$151,Products!$B$2:$B$151,"missing product")</f>
        <v>Local Farm Fresh Vegetables 250ml</v>
      </c>
      <c r="H2152" s="16" t="str">
        <f>_xlfn.XLOOKUP(Sales_Transactions!$F2152,Table9[Product_ID],Table9[Category],"Missing Catogory")</f>
        <v>Vegetables</v>
      </c>
      <c r="I2152" s="16" t="s">
        <v>1059</v>
      </c>
      <c r="J2152" s="16" t="str">
        <f>_xlfn.XLOOKUP(Sales_Transactions!$I2152,Store!$A$2:$A$181,Store!$B$2:$B$181,"Missing Store")</f>
        <v>FreshMart Coimbatore Colony</v>
      </c>
      <c r="K2152" s="16" t="str">
        <f>_xlfn.XLOOKUP(Sales_Transactions!$I2152,Store!$A$2:$A$181,Store!$D$2:$D$181,"East")</f>
        <v>West</v>
      </c>
      <c r="L2152" s="16" t="s">
        <v>304</v>
      </c>
      <c r="M2152" s="16" t="s">
        <v>5564</v>
      </c>
      <c r="N2152" s="16" t="str">
        <f>_xlfn.XLOOKUP(Sales_Transactions!$L2152,Table12[Employee_ID],Table12[Department],"Missing Department")</f>
        <v>Billing</v>
      </c>
      <c r="O2152" s="16">
        <v>4</v>
      </c>
      <c r="P2152" s="17">
        <v>109.34</v>
      </c>
      <c r="Q2152" s="16">
        <v>20</v>
      </c>
      <c r="R2152" s="17">
        <v>87.47</v>
      </c>
      <c r="S2152" s="17">
        <v>349.89</v>
      </c>
      <c r="T2152" s="17">
        <v>319.27999999999997</v>
      </c>
      <c r="U2152" s="17">
        <v>30.61</v>
      </c>
      <c r="V2152" s="16" t="s">
        <v>23</v>
      </c>
      <c r="W2152" s="16" t="s">
        <v>24</v>
      </c>
      <c r="X2152" s="16" t="s">
        <v>25</v>
      </c>
      <c r="Y2152" s="16" t="s">
        <v>1623</v>
      </c>
      <c r="Z2152" s="16" t="s">
        <v>49</v>
      </c>
    </row>
    <row r="2153" spans="1:26" x14ac:dyDescent="0.3">
      <c r="A2153" s="10" t="s">
        <v>1650</v>
      </c>
      <c r="B2153" s="11">
        <v>45932</v>
      </c>
      <c r="C2153" s="12" t="s">
        <v>1257</v>
      </c>
      <c r="D2153" s="12" t="str">
        <f>_xlfn.XLOOKUP(Sales_Transactions!$C2153,Customer!$A$2:$A$701,Customer!$B$2:$B$701,"Missing")</f>
        <v>Nirmala Iyer</v>
      </c>
      <c r="E2153" s="39" t="str">
        <f>_xlfn.XLOOKUP(Table14[[#This Row],[Customer_ID]],Table10[Customer_ID],Table10[Membership],"Missing Membership")</f>
        <v>Gold</v>
      </c>
      <c r="F2153" s="10" t="s">
        <v>203</v>
      </c>
      <c r="G2153" s="12" t="str">
        <f>_xlfn.XLOOKUP(Sales_Transactions!$F2153,Products!$A$2:$A$151,Products!$B$2:$B$151,"missing product")</f>
        <v>Local Farm Fresh Vegetables 1L</v>
      </c>
      <c r="H2153" s="12" t="str">
        <f>_xlfn.XLOOKUP(Sales_Transactions!$F2153,Table9[Product_ID],Table9[Category],"Missing Catogory")</f>
        <v>Vegetables</v>
      </c>
      <c r="I2153" s="12" t="s">
        <v>1168</v>
      </c>
      <c r="J2153" s="12" t="str">
        <f>_xlfn.XLOOKUP(Sales_Transactions!$I2153,Store!$A$2:$A$181,Store!$B$2:$B$181,"Missing Store")</f>
        <v>FreshMart Pune Towers</v>
      </c>
      <c r="K2153" s="12" t="str">
        <f>_xlfn.XLOOKUP(Sales_Transactions!$I2153,Store!$A$2:$A$181,Store!$D$2:$D$181,"East")</f>
        <v>West</v>
      </c>
      <c r="L2153" s="12" t="s">
        <v>1318</v>
      </c>
      <c r="M2153" s="12" t="s">
        <v>6379</v>
      </c>
      <c r="N2153" s="12" t="str">
        <f>_xlfn.XLOOKUP(Sales_Transactions!$L2153,Table12[Employee_ID],Table12[Department],"Missing Department")</f>
        <v>Cashier</v>
      </c>
      <c r="O2153" s="12">
        <v>5</v>
      </c>
      <c r="P2153" s="13">
        <v>222.64</v>
      </c>
      <c r="Q2153" s="12">
        <v>15</v>
      </c>
      <c r="R2153" s="13">
        <v>166.98</v>
      </c>
      <c r="S2153" s="13">
        <v>946.22</v>
      </c>
      <c r="T2153" s="13">
        <v>851</v>
      </c>
      <c r="U2153" s="13">
        <v>95.22</v>
      </c>
      <c r="V2153" s="12" t="s">
        <v>23</v>
      </c>
      <c r="W2153" s="12" t="s">
        <v>24</v>
      </c>
      <c r="X2153" s="12" t="s">
        <v>33</v>
      </c>
      <c r="Y2153" s="12" t="s">
        <v>1651</v>
      </c>
      <c r="Z2153" s="12" t="s">
        <v>49</v>
      </c>
    </row>
    <row r="2154" spans="1:26" x14ac:dyDescent="0.3">
      <c r="A2154" s="14" t="s">
        <v>1670</v>
      </c>
      <c r="B2154" s="15">
        <v>45867</v>
      </c>
      <c r="C2154" s="16" t="s">
        <v>1671</v>
      </c>
      <c r="D2154" s="16" t="str">
        <f>_xlfn.XLOOKUP(Sales_Transactions!$C2154,Customer!$A$2:$A$701,Customer!$B$2:$B$701,"Missing")</f>
        <v>Bhuvana Venkataraman</v>
      </c>
      <c r="E2154" s="38" t="str">
        <f>_xlfn.XLOOKUP(Table14[[#This Row],[Customer_ID]],Table10[Customer_ID],Table10[Membership],"Missing Membership")</f>
        <v>Gold</v>
      </c>
      <c r="F2154" s="14" t="s">
        <v>377</v>
      </c>
      <c r="G2154" s="16" t="str">
        <f>_xlfn.XLOOKUP(Sales_Transactions!$F2154,Products!$A$2:$A$151,Products!$B$2:$B$151,"missing product")</f>
        <v>Eveready Batteries Combo</v>
      </c>
      <c r="H2154" s="16" t="str">
        <f>_xlfn.XLOOKUP(Sales_Transactions!$F2154,Table9[Product_ID],Table9[Category],"Missing Catogory")</f>
        <v>Household</v>
      </c>
      <c r="I2154" s="16" t="s">
        <v>309</v>
      </c>
      <c r="J2154" s="16" t="str">
        <f>_xlfn.XLOOKUP(Sales_Transactions!$I2154,Store!$A$2:$A$181,Store!$B$2:$B$181,"Missing Store")</f>
        <v>FreshMart Madurai Gardens</v>
      </c>
      <c r="K2154" s="16" t="str">
        <f>_xlfn.XLOOKUP(Sales_Transactions!$I2154,Store!$A$2:$A$181,Store!$D$2:$D$181,"East")</f>
        <v>South</v>
      </c>
      <c r="L2154" s="16" t="s">
        <v>449</v>
      </c>
      <c r="M2154" s="16" t="s">
        <v>5267</v>
      </c>
      <c r="N2154" s="16" t="str">
        <f>_xlfn.XLOOKUP(Sales_Transactions!$L2154,Table12[Employee_ID],Table12[Department],"Missing Department")</f>
        <v>Sales</v>
      </c>
      <c r="O2154" s="16">
        <v>3</v>
      </c>
      <c r="P2154" s="17">
        <v>57.88</v>
      </c>
      <c r="Q2154" s="16">
        <v>5</v>
      </c>
      <c r="R2154" s="17">
        <v>8.68</v>
      </c>
      <c r="S2154" s="17">
        <v>164.96</v>
      </c>
      <c r="T2154" s="17">
        <v>129.03</v>
      </c>
      <c r="U2154" s="17">
        <v>35.93</v>
      </c>
      <c r="V2154" s="16" t="s">
        <v>23</v>
      </c>
      <c r="W2154" s="16" t="s">
        <v>24</v>
      </c>
      <c r="X2154" s="16" t="s">
        <v>55</v>
      </c>
      <c r="Y2154" s="16" t="s">
        <v>1672</v>
      </c>
      <c r="Z2154" s="16" t="s">
        <v>49</v>
      </c>
    </row>
    <row r="2155" spans="1:26" x14ac:dyDescent="0.3">
      <c r="A2155" s="10" t="s">
        <v>1677</v>
      </c>
      <c r="B2155" s="11">
        <v>45832</v>
      </c>
      <c r="C2155" s="12" t="s">
        <v>1296</v>
      </c>
      <c r="D2155" s="12" t="str">
        <f>_xlfn.XLOOKUP(Sales_Transactions!$C2155,Customer!$A$2:$A$701,Customer!$B$2:$B$701,"Missing")</f>
        <v>Jaya Kumar</v>
      </c>
      <c r="E2155" s="39" t="str">
        <f>_xlfn.XLOOKUP(Table14[[#This Row],[Customer_ID]],Table10[Customer_ID],Table10[Membership],"Missing Membership")</f>
        <v>Bronze</v>
      </c>
      <c r="F2155" s="10" t="s">
        <v>220</v>
      </c>
      <c r="G2155" s="12" t="str">
        <f>_xlfn.XLOOKUP(Sales_Transactions!$F2155,Products!$A$2:$A$151,Products!$B$2:$B$151,"missing product")</f>
        <v>Amul Paneer 250ml</v>
      </c>
      <c r="H2155" s="12" t="str">
        <f>_xlfn.XLOOKUP(Sales_Transactions!$F2155,Table9[Product_ID],Table9[Category],"Missing Catogory")</f>
        <v>Bakery</v>
      </c>
      <c r="I2155" s="12" t="s">
        <v>633</v>
      </c>
      <c r="J2155" s="12" t="str">
        <f>_xlfn.XLOOKUP(Sales_Transactions!$I2155,Store!$A$2:$A$181,Store!$B$2:$B$181,"Missing Store")</f>
        <v>FreshMart Kochi Colony</v>
      </c>
      <c r="K2155" s="12" t="str">
        <f>_xlfn.XLOOKUP(Sales_Transactions!$I2155,Store!$A$2:$A$181,Store!$D$2:$D$181,"East")</f>
        <v>South</v>
      </c>
      <c r="L2155" s="12" t="s">
        <v>634</v>
      </c>
      <c r="M2155" s="12" t="s">
        <v>6231</v>
      </c>
      <c r="N2155" s="12" t="str">
        <f>_xlfn.XLOOKUP(Sales_Transactions!$L2155,Table12[Employee_ID],Table12[Department],"Missing Department")</f>
        <v>Inventory</v>
      </c>
      <c r="O2155" s="12">
        <v>4</v>
      </c>
      <c r="P2155" s="13">
        <v>332.74</v>
      </c>
      <c r="Q2155" s="12">
        <v>0</v>
      </c>
      <c r="R2155" s="13">
        <v>0</v>
      </c>
      <c r="S2155" s="13">
        <v>1330.96</v>
      </c>
      <c r="T2155" s="13">
        <v>821.08</v>
      </c>
      <c r="U2155" s="13">
        <v>509.88</v>
      </c>
      <c r="V2155" s="12" t="s">
        <v>23</v>
      </c>
      <c r="W2155" s="12" t="s">
        <v>24</v>
      </c>
      <c r="X2155" s="12" t="s">
        <v>55</v>
      </c>
      <c r="Y2155" s="12" t="s">
        <v>1538</v>
      </c>
      <c r="Z2155" s="12" t="s">
        <v>49</v>
      </c>
    </row>
    <row r="2156" spans="1:26" x14ac:dyDescent="0.3">
      <c r="A2156" s="14" t="s">
        <v>1703</v>
      </c>
      <c r="B2156" s="15">
        <v>45892</v>
      </c>
      <c r="C2156" s="16" t="s">
        <v>926</v>
      </c>
      <c r="D2156" s="16" t="str">
        <f>_xlfn.XLOOKUP(Sales_Transactions!$C2156,Customer!$A$2:$A$701,Customer!$B$2:$B$701,"Missing")</f>
        <v>Deepak Nathan</v>
      </c>
      <c r="E2156" s="38" t="str">
        <f>_xlfn.XLOOKUP(Table14[[#This Row],[Customer_ID]],Table10[Customer_ID],Table10[Membership],"Missing Membership")</f>
        <v>Bronze</v>
      </c>
      <c r="F2156" s="14" t="s">
        <v>1704</v>
      </c>
      <c r="G2156" s="16" t="str">
        <f>_xlfn.XLOOKUP(Sales_Transactions!$F2156,Products!$A$2:$A$151,Products!$B$2:$B$151,"missing product")</f>
        <v>Idhayam Groundnut Oil 1kg</v>
      </c>
      <c r="H2156" s="16" t="str">
        <f>_xlfn.XLOOKUP(Sales_Transactions!$F2156,Table9[Product_ID],Table9[Category],"Missing Catogory")</f>
        <v>Oil</v>
      </c>
      <c r="I2156" s="16" t="s">
        <v>60</v>
      </c>
      <c r="J2156" s="16" t="str">
        <f>_xlfn.XLOOKUP(Sales_Transactions!$I2156,Store!$A$2:$A$181,Store!$B$2:$B$181,"Missing Store")</f>
        <v>FreshMart Tiruppur Enclave</v>
      </c>
      <c r="K2156" s="16" t="str">
        <f>_xlfn.XLOOKUP(Sales_Transactions!$I2156,Store!$A$2:$A$181,Store!$D$2:$D$181,"East")</f>
        <v>South</v>
      </c>
      <c r="L2156" s="16" t="s">
        <v>61</v>
      </c>
      <c r="M2156" s="16" t="s">
        <v>6356</v>
      </c>
      <c r="N2156" s="16" t="str">
        <f>_xlfn.XLOOKUP(Sales_Transactions!$L2156,Table12[Employee_ID],Table12[Department],"Missing Department")</f>
        <v>Sales</v>
      </c>
      <c r="O2156" s="16">
        <v>2</v>
      </c>
      <c r="P2156" s="17">
        <v>268.32</v>
      </c>
      <c r="Q2156" s="16">
        <v>0</v>
      </c>
      <c r="R2156" s="17">
        <v>0</v>
      </c>
      <c r="S2156" s="17">
        <v>617.14</v>
      </c>
      <c r="T2156" s="17">
        <v>482.88</v>
      </c>
      <c r="U2156" s="17">
        <v>134.26</v>
      </c>
      <c r="V2156" s="16" t="s">
        <v>23</v>
      </c>
      <c r="W2156" s="16" t="s">
        <v>24</v>
      </c>
      <c r="X2156" s="16" t="s">
        <v>25</v>
      </c>
      <c r="Y2156" s="16" t="s">
        <v>1705</v>
      </c>
      <c r="Z2156" s="16" t="s">
        <v>27</v>
      </c>
    </row>
    <row r="2157" spans="1:26" x14ac:dyDescent="0.3">
      <c r="A2157" s="10" t="s">
        <v>1708</v>
      </c>
      <c r="B2157" s="11">
        <v>46002</v>
      </c>
      <c r="C2157" s="12" t="s">
        <v>1506</v>
      </c>
      <c r="D2157" s="12" t="str">
        <f>_xlfn.XLOOKUP(Sales_Transactions!$C2157,Customer!$A$2:$A$701,Customer!$B$2:$B$701,"Missing")</f>
        <v>Uma Nair</v>
      </c>
      <c r="E2157" s="39" t="str">
        <f>_xlfn.XLOOKUP(Table14[[#This Row],[Customer_ID]],Table10[Customer_ID],Table10[Membership],"Missing Membership")</f>
        <v>Gold</v>
      </c>
      <c r="F2157" s="10" t="s">
        <v>502</v>
      </c>
      <c r="G2157" s="12" t="str">
        <f>_xlfn.XLOOKUP(Sales_Transactions!$F2157,Products!$A$2:$A$151,Products!$B$2:$B$151,"missing product")</f>
        <v>Coca-Cola Coffee 500g</v>
      </c>
      <c r="H2157" s="12" t="str">
        <f>_xlfn.XLOOKUP(Sales_Transactions!$F2157,Table9[Product_ID],Table9[Category],"Missing Catogory")</f>
        <v>Beverages</v>
      </c>
      <c r="I2157" s="12" t="s">
        <v>85</v>
      </c>
      <c r="J2157" s="12" t="str">
        <f>_xlfn.XLOOKUP(Sales_Transactions!$I2157,Store!$A$2:$A$181,Store!$B$2:$B$181,"Missing Store")</f>
        <v>FreshMart Salem Crossing</v>
      </c>
      <c r="K2157" s="12" t="str">
        <f>_xlfn.XLOOKUP(Sales_Transactions!$I2157,Store!$A$2:$A$181,Store!$D$2:$D$181,"East")</f>
        <v>South</v>
      </c>
      <c r="L2157" s="12" t="s">
        <v>1709</v>
      </c>
      <c r="M2157" s="12" t="s">
        <v>7264</v>
      </c>
      <c r="N2157" s="12" t="str">
        <f>_xlfn.XLOOKUP(Sales_Transactions!$L2157,Table12[Employee_ID],Table12[Department],"Missing Department")</f>
        <v>Cashier</v>
      </c>
      <c r="O2157" s="12">
        <v>4</v>
      </c>
      <c r="P2157" s="13">
        <v>525.54999999999995</v>
      </c>
      <c r="Q2157" s="12">
        <v>20</v>
      </c>
      <c r="R2157" s="13">
        <v>420.44</v>
      </c>
      <c r="S2157" s="13">
        <v>1681.76</v>
      </c>
      <c r="T2157" s="13">
        <v>1559.2</v>
      </c>
      <c r="U2157" s="13">
        <v>122.56</v>
      </c>
      <c r="V2157" s="12" t="s">
        <v>23</v>
      </c>
      <c r="W2157" s="12" t="s">
        <v>345</v>
      </c>
      <c r="X2157" s="12" t="s">
        <v>25</v>
      </c>
      <c r="Y2157" s="12" t="s">
        <v>1710</v>
      </c>
      <c r="Z2157" s="12" t="s">
        <v>49</v>
      </c>
    </row>
    <row r="2158" spans="1:26" x14ac:dyDescent="0.3">
      <c r="A2158" s="14" t="s">
        <v>1718</v>
      </c>
      <c r="B2158" s="15">
        <v>45823</v>
      </c>
      <c r="C2158" s="16" t="s">
        <v>175</v>
      </c>
      <c r="D2158" s="16" t="str">
        <f>_xlfn.XLOOKUP(Sales_Transactions!$C2158,Customer!$A$2:$A$701,Customer!$B$2:$B$701,"Missing")</f>
        <v>Harini Chettiar</v>
      </c>
      <c r="E2158" s="38" t="str">
        <f>_xlfn.XLOOKUP(Table14[[#This Row],[Customer_ID]],Table10[Customer_ID],Table10[Membership],"Missing Membership")</f>
        <v>Silver</v>
      </c>
      <c r="F2158" s="14" t="s">
        <v>314</v>
      </c>
      <c r="G2158" s="16" t="str">
        <f>_xlfn.XLOOKUP(Sales_Transactions!$F2158,Products!$A$2:$A$151,Products!$B$2:$B$151,"missing product")</f>
        <v>Nescafe Coffee 1kg</v>
      </c>
      <c r="H2158" s="16" t="str">
        <f>_xlfn.XLOOKUP(Sales_Transactions!$F2158,Table9[Product_ID],Table9[Category],"Missing Catogory")</f>
        <v>Beverages</v>
      </c>
      <c r="I2158" s="16" t="s">
        <v>78</v>
      </c>
      <c r="J2158" s="16" t="str">
        <f>_xlfn.XLOOKUP(Sales_Transactions!$I2158,Store!$A$2:$A$181,Store!$B$2:$B$181,"Missing Store")</f>
        <v>FreshMart Hyderabad Crossing</v>
      </c>
      <c r="K2158" s="16" t="str">
        <f>_xlfn.XLOOKUP(Sales_Transactions!$I2158,Store!$A$2:$A$181,Store!$D$2:$D$181,"East")</f>
        <v>South</v>
      </c>
      <c r="L2158" s="16" t="s">
        <v>79</v>
      </c>
      <c r="M2158" s="16" t="s">
        <v>5275</v>
      </c>
      <c r="N2158" s="16" t="str">
        <f>_xlfn.XLOOKUP(Sales_Transactions!$L2158,Table12[Employee_ID],Table12[Department],"Missing Department")</f>
        <v>Cashier</v>
      </c>
      <c r="O2158" s="16">
        <v>5</v>
      </c>
      <c r="P2158" s="17">
        <v>329.69</v>
      </c>
      <c r="Q2158" s="16">
        <v>5</v>
      </c>
      <c r="R2158" s="17">
        <v>82.42</v>
      </c>
      <c r="S2158" s="17">
        <v>1800.93</v>
      </c>
      <c r="T2158" s="17">
        <v>1236.25</v>
      </c>
      <c r="U2158" s="17">
        <v>564.67999999999995</v>
      </c>
      <c r="V2158" s="16" t="s">
        <v>23</v>
      </c>
      <c r="W2158" s="16" t="s">
        <v>24</v>
      </c>
      <c r="X2158" s="16" t="s">
        <v>25</v>
      </c>
      <c r="Y2158" s="16" t="s">
        <v>1719</v>
      </c>
      <c r="Z2158" s="16" t="s">
        <v>27</v>
      </c>
    </row>
    <row r="2159" spans="1:26" x14ac:dyDescent="0.3">
      <c r="A2159" s="10" t="s">
        <v>1726</v>
      </c>
      <c r="B2159" s="11">
        <v>46090</v>
      </c>
      <c r="C2159" s="12" t="s">
        <v>1727</v>
      </c>
      <c r="D2159" s="12" t="str">
        <f>_xlfn.XLOOKUP(Sales_Transactions!$C2159,Customer!$A$2:$A$701,Customer!$B$2:$B$701,"Missing")</f>
        <v>Divya Balan</v>
      </c>
      <c r="E2159" s="39" t="str">
        <f>_xlfn.XLOOKUP(Table14[[#This Row],[Customer_ID]],Table10[Customer_ID],Table10[Membership],"Missing Membership")</f>
        <v>Silver</v>
      </c>
      <c r="F2159" s="10" t="s">
        <v>302</v>
      </c>
      <c r="G2159" s="12" t="str">
        <f>_xlfn.XLOOKUP(Sales_Transactions!$F2159,Products!$A$2:$A$151,Products!$B$2:$B$151,"missing product")</f>
        <v>Harvest Gold Cookies 500g</v>
      </c>
      <c r="H2159" s="12" t="str">
        <f>_xlfn.XLOOKUP(Sales_Transactions!$F2159,Table9[Product_ID],Table9[Category],"Missing Catogory")</f>
        <v>Bakery</v>
      </c>
      <c r="I2159" s="12" t="s">
        <v>950</v>
      </c>
      <c r="J2159" s="12" t="str">
        <f>_xlfn.XLOOKUP(Sales_Transactions!$I2159,Store!$A$2:$A$181,Store!$B$2:$B$181,"Missing Store")</f>
        <v>FreshMart Mysuru Square</v>
      </c>
      <c r="K2159" s="12" t="str">
        <f>_xlfn.XLOOKUP(Sales_Transactions!$I2159,Store!$A$2:$A$181,Store!$D$2:$D$181,"East")</f>
        <v>South</v>
      </c>
      <c r="L2159" s="12" t="s">
        <v>778</v>
      </c>
      <c r="M2159" s="12" t="s">
        <v>4680</v>
      </c>
      <c r="N2159" s="12" t="str">
        <f>_xlfn.XLOOKUP(Sales_Transactions!$L2159,Table12[Employee_ID],Table12[Department],"Missing Department")</f>
        <v>Cashier</v>
      </c>
      <c r="O2159" s="12">
        <v>5</v>
      </c>
      <c r="P2159" s="13">
        <v>343.56</v>
      </c>
      <c r="Q2159" s="12">
        <v>0</v>
      </c>
      <c r="R2159" s="13">
        <v>0</v>
      </c>
      <c r="S2159" s="13">
        <v>1717.8</v>
      </c>
      <c r="T2159" s="13">
        <v>1081.5999999999999</v>
      </c>
      <c r="U2159" s="13">
        <v>636.20000000000005</v>
      </c>
      <c r="V2159" s="12" t="s">
        <v>23</v>
      </c>
      <c r="W2159" s="12" t="s">
        <v>24</v>
      </c>
      <c r="X2159" s="12" t="s">
        <v>33</v>
      </c>
      <c r="Y2159" s="12" t="s">
        <v>48</v>
      </c>
      <c r="Z2159" s="12" t="s">
        <v>49</v>
      </c>
    </row>
    <row r="2160" spans="1:26" x14ac:dyDescent="0.3">
      <c r="A2160" s="14" t="s">
        <v>1749</v>
      </c>
      <c r="B2160" s="15">
        <v>46061</v>
      </c>
      <c r="C2160" s="16" t="s">
        <v>800</v>
      </c>
      <c r="D2160" s="16" t="str">
        <f>_xlfn.XLOOKUP(Sales_Transactions!$C2160,Customer!$A$2:$A$701,Customer!$B$2:$B$701,"Missing")</f>
        <v>Anand Balan</v>
      </c>
      <c r="E2160" s="38" t="str">
        <f>_xlfn.XLOOKUP(Table14[[#This Row],[Customer_ID]],Table10[Customer_ID],Table10[Membership],"Missing Membership")</f>
        <v>Silver</v>
      </c>
      <c r="F2160" s="14" t="s">
        <v>1193</v>
      </c>
      <c r="G2160" s="16" t="str">
        <f>_xlfn.XLOOKUP(Sales_Transactions!$F2160,Products!$A$2:$A$151,Products!$B$2:$B$151,"missing product")</f>
        <v>Idhayam Groundnut Oil 2kg</v>
      </c>
      <c r="H2160" s="16" t="str">
        <f>_xlfn.XLOOKUP(Sales_Transactions!$F2160,Table9[Product_ID],Table9[Category],"Missing Catogory")</f>
        <v>Oil</v>
      </c>
      <c r="I2160" s="16" t="s">
        <v>198</v>
      </c>
      <c r="J2160" s="16" t="str">
        <f>_xlfn.XLOOKUP(Sales_Transactions!$I2160,Store!$A$2:$A$181,Store!$B$2:$B$181,"Missing Store")</f>
        <v>FreshMart Salem Extension</v>
      </c>
      <c r="K2160" s="16" t="str">
        <f>_xlfn.XLOOKUP(Sales_Transactions!$I2160,Store!$A$2:$A$181,Store!$D$2:$D$181,"East")</f>
        <v>South</v>
      </c>
      <c r="L2160" s="16" t="s">
        <v>693</v>
      </c>
      <c r="M2160" s="16" t="s">
        <v>6134</v>
      </c>
      <c r="N2160" s="16" t="str">
        <f>_xlfn.XLOOKUP(Sales_Transactions!$L2160,Table12[Employee_ID],Table12[Department],"Missing Department")</f>
        <v>Cashier</v>
      </c>
      <c r="O2160" s="16">
        <v>4</v>
      </c>
      <c r="P2160" s="17">
        <v>109.69</v>
      </c>
      <c r="Q2160" s="16">
        <v>20</v>
      </c>
      <c r="R2160" s="17">
        <v>87.75</v>
      </c>
      <c r="S2160" s="17">
        <v>403.66</v>
      </c>
      <c r="T2160" s="17">
        <v>371.84</v>
      </c>
      <c r="U2160" s="17">
        <v>31.82</v>
      </c>
      <c r="V2160" s="16" t="s">
        <v>23</v>
      </c>
      <c r="W2160" s="16" t="s">
        <v>24</v>
      </c>
      <c r="X2160" s="16" t="s">
        <v>55</v>
      </c>
      <c r="Y2160" s="16" t="s">
        <v>1750</v>
      </c>
      <c r="Z2160" s="16" t="s">
        <v>27</v>
      </c>
    </row>
    <row r="2161" spans="1:26" x14ac:dyDescent="0.3">
      <c r="A2161" s="10" t="s">
        <v>1754</v>
      </c>
      <c r="B2161" s="11">
        <v>46019</v>
      </c>
      <c r="C2161" s="12" t="s">
        <v>1255</v>
      </c>
      <c r="D2161" s="12" t="str">
        <f>_xlfn.XLOOKUP(Sales_Transactions!$C2161,Customer!$A$2:$A$701,Customer!$B$2:$B$701,"Missing")</f>
        <v>Hema Gounder</v>
      </c>
      <c r="E2161" s="39" t="str">
        <f>_xlfn.XLOOKUP(Table14[[#This Row],[Customer_ID]],Table10[Customer_ID],Table10[Membership],"Missing Membership")</f>
        <v>Gold</v>
      </c>
      <c r="F2161" s="10" t="s">
        <v>1676</v>
      </c>
      <c r="G2161" s="12" t="str">
        <f>_xlfn.XLOOKUP(Sales_Transactions!$F2161,Products!$A$2:$A$151,Products!$B$2:$B$151,"missing product")</f>
        <v>Amul Butter 1L</v>
      </c>
      <c r="H2161" s="12" t="str">
        <f>_xlfn.XLOOKUP(Sales_Transactions!$F2161,Table9[Product_ID],Table9[Category],"Missing Catogory")</f>
        <v>Dairy</v>
      </c>
      <c r="I2161" s="12" t="s">
        <v>503</v>
      </c>
      <c r="J2161" s="12" t="str">
        <f>_xlfn.XLOOKUP(Sales_Transactions!$I2161,Store!$A$2:$A$181,Store!$B$2:$B$181,"Missing Store")</f>
        <v>FreshMart Nagpur Plaza</v>
      </c>
      <c r="K2161" s="12" t="str">
        <f>_xlfn.XLOOKUP(Sales_Transactions!$I2161,Store!$A$2:$A$181,Store!$D$2:$D$181,"East")</f>
        <v>West</v>
      </c>
      <c r="L2161" s="12" t="s">
        <v>1633</v>
      </c>
      <c r="M2161" s="12" t="s">
        <v>4705</v>
      </c>
      <c r="N2161" s="12" t="str">
        <f>_xlfn.XLOOKUP(Sales_Transactions!$L2161,Table12[Employee_ID],Table12[Department],"Missing Department")</f>
        <v>Sales</v>
      </c>
      <c r="O2161" s="12">
        <v>8</v>
      </c>
      <c r="P2161" s="13">
        <v>357.49</v>
      </c>
      <c r="Q2161" s="12">
        <v>10</v>
      </c>
      <c r="R2161" s="13">
        <v>285.99</v>
      </c>
      <c r="S2161" s="13">
        <v>2960.02</v>
      </c>
      <c r="T2161" s="13">
        <v>2128.8000000000002</v>
      </c>
      <c r="U2161" s="13">
        <v>831.22</v>
      </c>
      <c r="V2161" s="12" t="s">
        <v>23</v>
      </c>
      <c r="W2161" s="12" t="s">
        <v>24</v>
      </c>
      <c r="X2161" s="12" t="s">
        <v>25</v>
      </c>
      <c r="Y2161" s="12" t="s">
        <v>1042</v>
      </c>
      <c r="Z2161" s="12" t="s">
        <v>27</v>
      </c>
    </row>
    <row r="2162" spans="1:26" x14ac:dyDescent="0.3">
      <c r="A2162" s="14" t="s">
        <v>1777</v>
      </c>
      <c r="B2162" s="15">
        <v>45749</v>
      </c>
      <c r="C2162" s="16" t="s">
        <v>1511</v>
      </c>
      <c r="D2162" s="16" t="str">
        <f>_xlfn.XLOOKUP(Sales_Transactions!$C2162,Customer!$A$2:$A$701,Customer!$B$2:$B$701,"Missing")</f>
        <v>Priya Iyer</v>
      </c>
      <c r="E2162" s="38" t="str">
        <f>_xlfn.XLOOKUP(Table14[[#This Row],[Customer_ID]],Table10[Customer_ID],Table10[Membership],"Missing Membership")</f>
        <v>Gold</v>
      </c>
      <c r="F2162" s="14" t="s">
        <v>498</v>
      </c>
      <c r="G2162" s="16" t="str">
        <f>_xlfn.XLOOKUP(Sales_Transactions!$F2162,Products!$A$2:$A$151,Products!$B$2:$B$151,"missing product")</f>
        <v>Local Farm Fresh Vegetables 200g</v>
      </c>
      <c r="H2162" s="16" t="str">
        <f>_xlfn.XLOOKUP(Sales_Transactions!$F2162,Table9[Product_ID],Table9[Category],"Missing Catogory")</f>
        <v>Vegetables</v>
      </c>
      <c r="I2162" s="16" t="s">
        <v>1232</v>
      </c>
      <c r="J2162" s="16" t="str">
        <f>_xlfn.XLOOKUP(Sales_Transactions!$I2162,Store!$A$2:$A$181,Store!$B$2:$B$181,"Missing Store")</f>
        <v>FreshMart Tiruppur Towers</v>
      </c>
      <c r="K2162" s="16" t="str">
        <f>_xlfn.XLOOKUP(Sales_Transactions!$I2162,Store!$A$2:$A$181,Store!$D$2:$D$181,"East")</f>
        <v>South</v>
      </c>
      <c r="L2162" s="16" t="s">
        <v>928</v>
      </c>
      <c r="M2162" s="16" t="s">
        <v>6368</v>
      </c>
      <c r="N2162" s="16" t="str">
        <f>_xlfn.XLOOKUP(Sales_Transactions!$L2162,Table12[Employee_ID],Table12[Department],"Missing Department")</f>
        <v>Billing</v>
      </c>
      <c r="O2162" s="16">
        <v>6</v>
      </c>
      <c r="P2162" s="17">
        <v>432.81</v>
      </c>
      <c r="Q2162" s="16">
        <v>10</v>
      </c>
      <c r="R2162" s="17">
        <v>259.69</v>
      </c>
      <c r="S2162" s="17">
        <v>2337.17</v>
      </c>
      <c r="T2162" s="17">
        <v>2084.8200000000002</v>
      </c>
      <c r="U2162" s="17">
        <v>252.35</v>
      </c>
      <c r="V2162" s="16" t="s">
        <v>23</v>
      </c>
      <c r="W2162" s="16" t="s">
        <v>24</v>
      </c>
      <c r="X2162" s="16" t="s">
        <v>25</v>
      </c>
      <c r="Y2162" s="16" t="s">
        <v>1201</v>
      </c>
      <c r="Z2162" s="16" t="s">
        <v>49</v>
      </c>
    </row>
    <row r="2163" spans="1:26" x14ac:dyDescent="0.3">
      <c r="A2163" s="10" t="s">
        <v>1788</v>
      </c>
      <c r="B2163" s="11">
        <v>45823</v>
      </c>
      <c r="C2163" s="12" t="s">
        <v>325</v>
      </c>
      <c r="D2163" s="12" t="str">
        <f>_xlfn.XLOOKUP(Sales_Transactions!$C2163,Customer!$A$2:$A$701,Customer!$B$2:$B$701,"Missing")</f>
        <v>Vasanth Varma</v>
      </c>
      <c r="E2163" s="39" t="str">
        <f>_xlfn.XLOOKUP(Table14[[#This Row],[Customer_ID]],Table10[Customer_ID],Table10[Membership],"Missing Membership")</f>
        <v>Gold</v>
      </c>
      <c r="F2163" s="10" t="s">
        <v>881</v>
      </c>
      <c r="G2163" s="12" t="str">
        <f>_xlfn.XLOOKUP(Sales_Transactions!$F2163,Products!$A$2:$A$151,Products!$B$2:$B$151,"missing product")</f>
        <v>Cadbury Namkeen Pack</v>
      </c>
      <c r="H2163" s="12" t="str">
        <f>_xlfn.XLOOKUP(Sales_Transactions!$F2163,Table9[Product_ID],Table9[Category],"Missing Catogory")</f>
        <v>Snacks</v>
      </c>
      <c r="I2163" s="12" t="s">
        <v>148</v>
      </c>
      <c r="J2163" s="12" t="str">
        <f>_xlfn.XLOOKUP(Sales_Transactions!$I2163,Store!$A$2:$A$181,Store!$B$2:$B$181,"Missing Store")</f>
        <v>FreshMart Tiruppur Heights</v>
      </c>
      <c r="K2163" s="12" t="str">
        <f>_xlfn.XLOOKUP(Sales_Transactions!$I2163,Store!$A$2:$A$181,Store!$D$2:$D$181,"East")</f>
        <v>South</v>
      </c>
      <c r="L2163" s="12" t="s">
        <v>149</v>
      </c>
      <c r="M2163" s="12" t="s">
        <v>6130</v>
      </c>
      <c r="N2163" s="12" t="str">
        <f>_xlfn.XLOOKUP(Sales_Transactions!$L2163,Table12[Employee_ID],Table12[Department],"Missing Department")</f>
        <v>Billing</v>
      </c>
      <c r="O2163" s="12">
        <v>3</v>
      </c>
      <c r="P2163" s="13">
        <v>270.85000000000002</v>
      </c>
      <c r="Q2163" s="12">
        <v>0</v>
      </c>
      <c r="R2163" s="13">
        <v>0</v>
      </c>
      <c r="S2163" s="13">
        <v>934.43</v>
      </c>
      <c r="T2163" s="13">
        <v>583.91999999999996</v>
      </c>
      <c r="U2163" s="13">
        <v>350.51</v>
      </c>
      <c r="V2163" s="12" t="s">
        <v>23</v>
      </c>
      <c r="W2163" s="12" t="s">
        <v>24</v>
      </c>
      <c r="X2163" s="12" t="s">
        <v>25</v>
      </c>
      <c r="Y2163" s="12" t="s">
        <v>1789</v>
      </c>
      <c r="Z2163" s="12" t="s">
        <v>27</v>
      </c>
    </row>
    <row r="2164" spans="1:26" x14ac:dyDescent="0.3">
      <c r="A2164" s="14" t="s">
        <v>1818</v>
      </c>
      <c r="B2164" s="15">
        <v>45922</v>
      </c>
      <c r="C2164" s="16" t="s">
        <v>1013</v>
      </c>
      <c r="D2164" s="16" t="str">
        <f>_xlfn.XLOOKUP(Sales_Transactions!$C2164,Customer!$A$2:$A$701,Customer!$B$2:$B$701,"Missing")</f>
        <v>Udhay Pandian</v>
      </c>
      <c r="E2164" s="38" t="str">
        <f>_xlfn.XLOOKUP(Table14[[#This Row],[Customer_ID]],Table10[Customer_ID],Table10[Membership],"Missing Membership")</f>
        <v>Gold</v>
      </c>
      <c r="F2164" s="14" t="s">
        <v>371</v>
      </c>
      <c r="G2164" s="16" t="str">
        <f>_xlfn.XLOOKUP(Sales_Transactions!$F2164,Products!$A$2:$A$151,Products!$B$2:$B$151,"missing product")</f>
        <v>Tata Tea Soft Drinks 500g</v>
      </c>
      <c r="H2164" s="16" t="str">
        <f>_xlfn.XLOOKUP(Sales_Transactions!$F2164,Table9[Product_ID],Table9[Category],"Missing Catogory")</f>
        <v>Beverages</v>
      </c>
      <c r="I2164" s="16" t="s">
        <v>1063</v>
      </c>
      <c r="J2164" s="16" t="str">
        <f>_xlfn.XLOOKUP(Sales_Transactions!$I2164,Store!$A$2:$A$181,Store!$B$2:$B$181,"Missing Store")</f>
        <v>FreshMart Salem Complex</v>
      </c>
      <c r="K2164" s="16" t="str">
        <f>_xlfn.XLOOKUP(Sales_Transactions!$I2164,Store!$A$2:$A$181,Store!$D$2:$D$181,"East")</f>
        <v>South</v>
      </c>
      <c r="L2164" s="16" t="s">
        <v>1064</v>
      </c>
      <c r="M2164" s="16" t="s">
        <v>6322</v>
      </c>
      <c r="N2164" s="16" t="str">
        <f>_xlfn.XLOOKUP(Sales_Transactions!$L2164,Table12[Employee_ID],Table12[Department],"Missing Department")</f>
        <v>Sales</v>
      </c>
      <c r="O2164" s="16">
        <v>6</v>
      </c>
      <c r="P2164" s="17">
        <v>435.71</v>
      </c>
      <c r="Q2164" s="16">
        <v>10</v>
      </c>
      <c r="R2164" s="17">
        <v>261.43</v>
      </c>
      <c r="S2164" s="17">
        <v>2352.83</v>
      </c>
      <c r="T2164" s="17">
        <v>1859.88</v>
      </c>
      <c r="U2164" s="17">
        <v>492.95</v>
      </c>
      <c r="V2164" s="16" t="s">
        <v>23</v>
      </c>
      <c r="W2164" s="16" t="s">
        <v>24</v>
      </c>
      <c r="X2164" s="16" t="s">
        <v>25</v>
      </c>
      <c r="Y2164" s="16" t="s">
        <v>138</v>
      </c>
      <c r="Z2164" s="16" t="s">
        <v>49</v>
      </c>
    </row>
    <row r="2165" spans="1:26" x14ac:dyDescent="0.3">
      <c r="A2165" s="10" t="s">
        <v>1829</v>
      </c>
      <c r="B2165" s="11">
        <v>45983</v>
      </c>
      <c r="C2165" s="12" t="s">
        <v>289</v>
      </c>
      <c r="D2165" s="12" t="str">
        <f>_xlfn.XLOOKUP(Sales_Transactions!$C2165,Customer!$A$2:$A$701,Customer!$B$2:$B$701,"Missing")</f>
        <v>Dhanush Mudaliar</v>
      </c>
      <c r="E2165" s="39" t="str">
        <f>_xlfn.XLOOKUP(Table14[[#This Row],[Customer_ID]],Table10[Customer_ID],Table10[Membership],"Missing Membership")</f>
        <v>Gold</v>
      </c>
      <c r="F2165" s="10" t="s">
        <v>371</v>
      </c>
      <c r="G2165" s="12" t="str">
        <f>_xlfn.XLOOKUP(Sales_Transactions!$F2165,Products!$A$2:$A$151,Products!$B$2:$B$151,"missing product")</f>
        <v>Tata Tea Soft Drinks 500g</v>
      </c>
      <c r="H2165" s="12" t="str">
        <f>_xlfn.XLOOKUP(Sales_Transactions!$F2165,Table9[Product_ID],Table9[Category],"Missing Catogory")</f>
        <v>Beverages</v>
      </c>
      <c r="I2165" s="12" t="s">
        <v>1232</v>
      </c>
      <c r="J2165" s="12" t="str">
        <f>_xlfn.XLOOKUP(Sales_Transactions!$I2165,Store!$A$2:$A$181,Store!$B$2:$B$181,"Missing Store")</f>
        <v>FreshMart Tiruppur Towers</v>
      </c>
      <c r="K2165" s="12" t="str">
        <f>_xlfn.XLOOKUP(Sales_Transactions!$I2165,Store!$A$2:$A$181,Store!$D$2:$D$181,"East")</f>
        <v>South</v>
      </c>
      <c r="L2165" s="12" t="s">
        <v>1830</v>
      </c>
      <c r="M2165" s="12" t="s">
        <v>5366</v>
      </c>
      <c r="N2165" s="12" t="str">
        <f>_xlfn.XLOOKUP(Sales_Transactions!$L2165,Table12[Employee_ID],Table12[Department],"Missing Department")</f>
        <v>Operations</v>
      </c>
      <c r="O2165" s="12">
        <v>6</v>
      </c>
      <c r="P2165" s="13">
        <v>412.57</v>
      </c>
      <c r="Q2165" s="12">
        <v>0</v>
      </c>
      <c r="R2165" s="13">
        <v>0</v>
      </c>
      <c r="S2165" s="13">
        <v>2846.73</v>
      </c>
      <c r="T2165" s="13">
        <v>1859.88</v>
      </c>
      <c r="U2165" s="13">
        <v>986.85</v>
      </c>
      <c r="V2165" s="12" t="s">
        <v>23</v>
      </c>
      <c r="W2165" s="12" t="s">
        <v>24</v>
      </c>
      <c r="X2165" s="12" t="s">
        <v>25</v>
      </c>
      <c r="Y2165" s="12" t="s">
        <v>1831</v>
      </c>
      <c r="Z2165" s="12" t="s">
        <v>27</v>
      </c>
    </row>
    <row r="2166" spans="1:26" x14ac:dyDescent="0.3">
      <c r="A2166" s="14" t="s">
        <v>1846</v>
      </c>
      <c r="B2166" s="15">
        <v>45920</v>
      </c>
      <c r="C2166" s="16" t="s">
        <v>1116</v>
      </c>
      <c r="D2166" s="16" t="str">
        <f>_xlfn.XLOOKUP(Sales_Transactions!$C2166,Customer!$A$2:$A$701,Customer!$B$2:$B$701,"Missing")</f>
        <v>Nithya Venkataraman</v>
      </c>
      <c r="E2166" s="38" t="str">
        <f>_xlfn.XLOOKUP(Table14[[#This Row],[Customer_ID]],Table10[Customer_ID],Table10[Membership],"Missing Membership")</f>
        <v>Gold</v>
      </c>
      <c r="F2166" s="14" t="s">
        <v>101</v>
      </c>
      <c r="G2166" s="16" t="str">
        <f>_xlfn.XLOOKUP(Sales_Transactions!$F2166,Products!$A$2:$A$151,Products!$B$2:$B$151,"missing product")</f>
        <v>Milky Mist Curd 1kg</v>
      </c>
      <c r="H2166" s="16" t="str">
        <f>_xlfn.XLOOKUP(Sales_Transactions!$F2166,Table9[Product_ID],Table9[Category],"Missing Catogory")</f>
        <v>Dairy</v>
      </c>
      <c r="I2166" s="16" t="s">
        <v>327</v>
      </c>
      <c r="J2166" s="16" t="str">
        <f>_xlfn.XLOOKUP(Sales_Transactions!$I2166,Store!$A$2:$A$181,Store!$B$2:$B$181,"Missing Store")</f>
        <v>FreshMart Chennai Gardens</v>
      </c>
      <c r="K2166" s="16" t="str">
        <f>_xlfn.XLOOKUP(Sales_Transactions!$I2166,Store!$A$2:$A$181,Store!$D$2:$D$181,"East")</f>
        <v>South</v>
      </c>
      <c r="L2166" s="16" t="s">
        <v>891</v>
      </c>
      <c r="M2166" s="16" t="s">
        <v>6404</v>
      </c>
      <c r="N2166" s="16" t="str">
        <f>_xlfn.XLOOKUP(Sales_Transactions!$L2166,Table12[Employee_ID],Table12[Department],"Missing Department")</f>
        <v>Billing</v>
      </c>
      <c r="O2166" s="16">
        <v>4</v>
      </c>
      <c r="P2166" s="17">
        <v>487.95</v>
      </c>
      <c r="Q2166" s="16">
        <v>5</v>
      </c>
      <c r="R2166" s="17">
        <v>97.59</v>
      </c>
      <c r="S2166" s="17">
        <v>2132.34</v>
      </c>
      <c r="T2166" s="17">
        <v>1406.52</v>
      </c>
      <c r="U2166" s="17">
        <v>725.82</v>
      </c>
      <c r="V2166" s="16" t="s">
        <v>23</v>
      </c>
      <c r="W2166" s="16" t="s">
        <v>24</v>
      </c>
      <c r="X2166" s="16" t="s">
        <v>25</v>
      </c>
      <c r="Y2166" s="16" t="s">
        <v>1847</v>
      </c>
      <c r="Z2166" s="16" t="s">
        <v>27</v>
      </c>
    </row>
    <row r="2167" spans="1:26" x14ac:dyDescent="0.3">
      <c r="A2167" s="10" t="s">
        <v>1860</v>
      </c>
      <c r="B2167" s="11">
        <v>46086</v>
      </c>
      <c r="C2167" s="12" t="s">
        <v>1575</v>
      </c>
      <c r="D2167" s="12" t="str">
        <f>_xlfn.XLOOKUP(Sales_Transactions!$C2167,Customer!$A$2:$A$701,Customer!$B$2:$B$701,"Missing")</f>
        <v>Nandhini Prabhu</v>
      </c>
      <c r="E2167" s="39" t="str">
        <f>_xlfn.XLOOKUP(Table14[[#This Row],[Customer_ID]],Table10[Customer_ID],Table10[Membership],"Missing Membership")</f>
        <v>Gold</v>
      </c>
      <c r="F2167" s="10" t="s">
        <v>904</v>
      </c>
      <c r="G2167" s="12" t="str">
        <f>_xlfn.XLOOKUP(Sales_Transactions!$F2167,Products!$A$2:$A$151,Products!$B$2:$B$151,"missing product")</f>
        <v>Nestle Curd 1kg</v>
      </c>
      <c r="H2167" s="12" t="str">
        <f>_xlfn.XLOOKUP(Sales_Transactions!$F2167,Table9[Product_ID],Table9[Category],"Missing Catogory")</f>
        <v>Dairy</v>
      </c>
      <c r="I2167" s="12" t="s">
        <v>1384</v>
      </c>
      <c r="J2167" s="12" t="str">
        <f>_xlfn.XLOOKUP(Sales_Transactions!$I2167,Store!$A$2:$A$181,Store!$B$2:$B$181,"Missing Store")</f>
        <v>FreshMart Guwahati Colony</v>
      </c>
      <c r="K2167" s="12" t="str">
        <f>_xlfn.XLOOKUP(Sales_Transactions!$I2167,Store!$A$2:$A$181,Store!$D$2:$D$181,"East")</f>
        <v>East</v>
      </c>
      <c r="L2167" s="12" t="s">
        <v>1861</v>
      </c>
      <c r="M2167" s="12" t="s">
        <v>6341</v>
      </c>
      <c r="N2167" s="12" t="str">
        <f>_xlfn.XLOOKUP(Sales_Transactions!$L2167,Table12[Employee_ID],Table12[Department],"Missing Department")</f>
        <v>Billing</v>
      </c>
      <c r="O2167" s="12">
        <v>7</v>
      </c>
      <c r="P2167" s="13">
        <v>527.84</v>
      </c>
      <c r="Q2167" s="12">
        <v>0</v>
      </c>
      <c r="R2167" s="13">
        <v>0</v>
      </c>
      <c r="S2167" s="13">
        <v>3694.88</v>
      </c>
      <c r="T2167" s="13">
        <v>2783.83</v>
      </c>
      <c r="U2167" s="13">
        <v>911.05</v>
      </c>
      <c r="V2167" s="12" t="s">
        <v>23</v>
      </c>
      <c r="W2167" s="12" t="s">
        <v>24</v>
      </c>
      <c r="X2167" s="12" t="s">
        <v>25</v>
      </c>
      <c r="Y2167" s="12" t="s">
        <v>1508</v>
      </c>
      <c r="Z2167" s="12" t="s">
        <v>49</v>
      </c>
    </row>
    <row r="2168" spans="1:26" x14ac:dyDescent="0.3">
      <c r="A2168" s="14" t="s">
        <v>1869</v>
      </c>
      <c r="B2168" s="15">
        <v>45794</v>
      </c>
      <c r="C2168" s="16" t="s">
        <v>996</v>
      </c>
      <c r="D2168" s="16" t="str">
        <f>_xlfn.XLOOKUP(Sales_Transactions!$C2168,Customer!$A$2:$A$701,Customer!$B$2:$B$701,"Missing")</f>
        <v>Rajesh Pandian</v>
      </c>
      <c r="E2168" s="38" t="str">
        <f>_xlfn.XLOOKUP(Table14[[#This Row],[Customer_ID]],Table10[Customer_ID],Table10[Membership],"Missing Membership")</f>
        <v>Gold</v>
      </c>
      <c r="F2168" s="14" t="s">
        <v>124</v>
      </c>
      <c r="G2168" s="16" t="str">
        <f>_xlfn.XLOOKUP(Sales_Transactions!$F2168,Products!$A$2:$A$151,Products!$B$2:$B$151,"missing product")</f>
        <v>Aavin Milk Pack</v>
      </c>
      <c r="H2168" s="16" t="str">
        <f>_xlfn.XLOOKUP(Sales_Transactions!$F2168,Table9[Product_ID],Table9[Category],"Missing Catogory")</f>
        <v>Dairy</v>
      </c>
      <c r="I2168" s="16" t="s">
        <v>708</v>
      </c>
      <c r="J2168" s="16" t="str">
        <f>_xlfn.XLOOKUP(Sales_Transactions!$I2168,Store!$A$2:$A$181,Store!$B$2:$B$181,"Missing Store")</f>
        <v>FreshMart Surat Crossing</v>
      </c>
      <c r="K2168" s="16" t="str">
        <f>_xlfn.XLOOKUP(Sales_Transactions!$I2168,Store!$A$2:$A$181,Store!$D$2:$D$181,"East")</f>
        <v>West</v>
      </c>
      <c r="L2168" s="16" t="s">
        <v>709</v>
      </c>
      <c r="M2168" s="16" t="s">
        <v>6245</v>
      </c>
      <c r="N2168" s="16" t="str">
        <f>_xlfn.XLOOKUP(Sales_Transactions!$L2168,Table12[Employee_ID],Table12[Department],"Missing Department")</f>
        <v>Cashier</v>
      </c>
      <c r="O2168" s="16">
        <v>4</v>
      </c>
      <c r="P2168" s="17">
        <v>445.21</v>
      </c>
      <c r="Q2168" s="16">
        <v>0</v>
      </c>
      <c r="R2168" s="17">
        <v>0</v>
      </c>
      <c r="S2168" s="17">
        <v>2047.97</v>
      </c>
      <c r="T2168" s="17">
        <v>1277.48</v>
      </c>
      <c r="U2168" s="17">
        <v>770.49</v>
      </c>
      <c r="V2168" s="16" t="s">
        <v>23</v>
      </c>
      <c r="W2168" s="16" t="s">
        <v>24</v>
      </c>
      <c r="X2168" s="16" t="s">
        <v>55</v>
      </c>
      <c r="Y2168" s="16" t="s">
        <v>387</v>
      </c>
      <c r="Z2168" s="16" t="s">
        <v>27</v>
      </c>
    </row>
    <row r="2169" spans="1:26" x14ac:dyDescent="0.3">
      <c r="A2169" s="10" t="s">
        <v>1876</v>
      </c>
      <c r="B2169" s="11">
        <v>45774</v>
      </c>
      <c r="C2169" s="12" t="s">
        <v>1784</v>
      </c>
      <c r="D2169" s="12" t="str">
        <f>_xlfn.XLOOKUP(Sales_Transactions!$C2169,Customer!$A$2:$A$701,Customer!$B$2:$B$701,"Missing")</f>
        <v>Umesh Chandran</v>
      </c>
      <c r="E2169" s="39" t="str">
        <f>_xlfn.XLOOKUP(Table14[[#This Row],[Customer_ID]],Table10[Customer_ID],Table10[Membership],"Missing Membership")</f>
        <v>Bronze</v>
      </c>
      <c r="F2169" s="10" t="s">
        <v>554</v>
      </c>
      <c r="G2169" s="12" t="str">
        <f>_xlfn.XLOOKUP(Sales_Transactions!$F2169,Products!$A$2:$A$151,Products!$B$2:$B$151,"missing product")</f>
        <v>Dove Shampoo 2kg</v>
      </c>
      <c r="H2169" s="12" t="str">
        <f>_xlfn.XLOOKUP(Sales_Transactions!$F2169,Table9[Product_ID],Table9[Category],"Missing Catogory")</f>
        <v>Personal Care</v>
      </c>
      <c r="I2169" s="12" t="s">
        <v>1308</v>
      </c>
      <c r="J2169" s="12" t="str">
        <f>_xlfn.XLOOKUP(Sales_Transactions!$I2169,Store!$A$2:$A$181,Store!$B$2:$B$181,"Missing Store")</f>
        <v>FreshMart Mysuru Heights</v>
      </c>
      <c r="K2169" s="12" t="str">
        <f>_xlfn.XLOOKUP(Sales_Transactions!$I2169,Store!$A$2:$A$181,Store!$D$2:$D$181,"East")</f>
        <v>South</v>
      </c>
      <c r="L2169" s="12" t="s">
        <v>1877</v>
      </c>
      <c r="M2169" s="12" t="s">
        <v>6190</v>
      </c>
      <c r="N2169" s="12" t="str">
        <f>_xlfn.XLOOKUP(Sales_Transactions!$L2169,Table12[Employee_ID],Table12[Department],"Missing Department")</f>
        <v>Sales</v>
      </c>
      <c r="O2169" s="12">
        <v>4</v>
      </c>
      <c r="P2169" s="13">
        <v>491.81</v>
      </c>
      <c r="Q2169" s="12">
        <v>5</v>
      </c>
      <c r="R2169" s="13">
        <v>98.36</v>
      </c>
      <c r="S2169" s="13">
        <v>2149.21</v>
      </c>
      <c r="T2169" s="13">
        <v>1462.28</v>
      </c>
      <c r="U2169" s="13">
        <v>686.93</v>
      </c>
      <c r="V2169" s="12" t="s">
        <v>23</v>
      </c>
      <c r="W2169" s="12" t="s">
        <v>24</v>
      </c>
      <c r="X2169" s="12" t="s">
        <v>55</v>
      </c>
      <c r="Y2169" s="12" t="s">
        <v>392</v>
      </c>
      <c r="Z2169" s="12" t="s">
        <v>27</v>
      </c>
    </row>
    <row r="2170" spans="1:26" x14ac:dyDescent="0.3">
      <c r="A2170" s="14" t="s">
        <v>1878</v>
      </c>
      <c r="B2170" s="15">
        <v>45859</v>
      </c>
      <c r="C2170" s="16" t="s">
        <v>1879</v>
      </c>
      <c r="D2170" s="16" t="str">
        <f>_xlfn.XLOOKUP(Sales_Transactions!$C2170,Customer!$A$2:$A$701,Customer!$B$2:$B$701,"Missing")</f>
        <v>Radha Gounder</v>
      </c>
      <c r="E2170" s="38" t="str">
        <f>_xlfn.XLOOKUP(Table14[[#This Row],[Customer_ID]],Table10[Customer_ID],Table10[Membership],"Missing Membership")</f>
        <v>Bronze</v>
      </c>
      <c r="F2170" s="14" t="s">
        <v>894</v>
      </c>
      <c r="G2170" s="16" t="str">
        <f>_xlfn.XLOOKUP(Sales_Transactions!$F2170,Products!$A$2:$A$151,Products!$B$2:$B$151,"missing product")</f>
        <v>Organic Fresh Fresh Fruits Pack v2</v>
      </c>
      <c r="H2170" s="16" t="str">
        <f>_xlfn.XLOOKUP(Sales_Transactions!$F2170,Table9[Product_ID],Table9[Category],"Missing Catogory")</f>
        <v>Fruits</v>
      </c>
      <c r="I2170" s="16" t="s">
        <v>1066</v>
      </c>
      <c r="J2170" s="16" t="str">
        <f>_xlfn.XLOOKUP(Sales_Transactions!$I2170,Store!$A$2:$A$181,Store!$B$2:$B$181,"Missing Store")</f>
        <v>FreshMart Mysuru Colony</v>
      </c>
      <c r="K2170" s="16" t="str">
        <f>_xlfn.XLOOKUP(Sales_Transactions!$I2170,Store!$A$2:$A$181,Store!$D$2:$D$181,"East")</f>
        <v>South</v>
      </c>
      <c r="L2170" s="16" t="s">
        <v>1067</v>
      </c>
      <c r="M2170" s="16" t="s">
        <v>6194</v>
      </c>
      <c r="N2170" s="16" t="str">
        <f>_xlfn.XLOOKUP(Sales_Transactions!$L2170,Table12[Employee_ID],Table12[Department],"Missing Department")</f>
        <v>Sales</v>
      </c>
      <c r="O2170" s="16">
        <v>1</v>
      </c>
      <c r="P2170" s="17">
        <v>438.7</v>
      </c>
      <c r="Q2170" s="16">
        <v>5</v>
      </c>
      <c r="R2170" s="17">
        <v>21.93</v>
      </c>
      <c r="S2170" s="17">
        <v>416.77</v>
      </c>
      <c r="T2170" s="17">
        <v>370.18</v>
      </c>
      <c r="U2170" s="17">
        <v>46.59</v>
      </c>
      <c r="V2170" s="16" t="s">
        <v>23</v>
      </c>
      <c r="W2170" s="16" t="s">
        <v>24</v>
      </c>
      <c r="X2170" s="16" t="s">
        <v>25</v>
      </c>
      <c r="Y2170" s="16" t="s">
        <v>1492</v>
      </c>
      <c r="Z2170" s="16" t="s">
        <v>49</v>
      </c>
    </row>
    <row r="2171" spans="1:26" x14ac:dyDescent="0.3">
      <c r="A2171" s="10" t="s">
        <v>1930</v>
      </c>
      <c r="B2171" s="11">
        <v>45819</v>
      </c>
      <c r="C2171" s="12" t="s">
        <v>181</v>
      </c>
      <c r="D2171" s="12" t="str">
        <f>_xlfn.XLOOKUP(Sales_Transactions!$C2171,Customer!$A$2:$A$701,Customer!$B$2:$B$701,"Missing")</f>
        <v>Vasanth Iyer</v>
      </c>
      <c r="E2171" s="39" t="str">
        <f>_xlfn.XLOOKUP(Table14[[#This Row],[Customer_ID]],Table10[Customer_ID],Table10[Membership],"Missing Membership")</f>
        <v>Gold</v>
      </c>
      <c r="F2171" s="10" t="s">
        <v>904</v>
      </c>
      <c r="G2171" s="12" t="str">
        <f>_xlfn.XLOOKUP(Sales_Transactions!$F2171,Products!$A$2:$A$151,Products!$B$2:$B$151,"missing product")</f>
        <v>Nestle Curd 1kg</v>
      </c>
      <c r="H2171" s="12" t="str">
        <f>_xlfn.XLOOKUP(Sales_Transactions!$F2171,Table9[Product_ID],Table9[Category],"Missing Catogory")</f>
        <v>Dairy</v>
      </c>
      <c r="I2171" s="12" t="s">
        <v>839</v>
      </c>
      <c r="J2171" s="12" t="str">
        <f>_xlfn.XLOOKUP(Sales_Transactions!$I2171,Store!$A$2:$A$181,Store!$B$2:$B$181,"Missing Store")</f>
        <v>FreshMart Nagpur Arcade</v>
      </c>
      <c r="K2171" s="12" t="str">
        <f>_xlfn.XLOOKUP(Sales_Transactions!$I2171,Store!$A$2:$A$181,Store!$D$2:$D$181,"East")</f>
        <v>West</v>
      </c>
      <c r="L2171" s="12" t="s">
        <v>1462</v>
      </c>
      <c r="M2171" s="12" t="s">
        <v>6334</v>
      </c>
      <c r="N2171" s="12" t="str">
        <f>_xlfn.XLOOKUP(Sales_Transactions!$L2171,Table12[Employee_ID],Table12[Department],"Missing Department")</f>
        <v>Inventory</v>
      </c>
      <c r="O2171" s="12">
        <v>4</v>
      </c>
      <c r="P2171" s="13">
        <v>522.07000000000005</v>
      </c>
      <c r="Q2171" s="12">
        <v>15</v>
      </c>
      <c r="R2171" s="13">
        <v>313.24</v>
      </c>
      <c r="S2171" s="13">
        <v>1775.04</v>
      </c>
      <c r="T2171" s="13">
        <v>1590.76</v>
      </c>
      <c r="U2171" s="13">
        <v>184.28</v>
      </c>
      <c r="V2171" s="12" t="s">
        <v>23</v>
      </c>
      <c r="W2171" s="12" t="s">
        <v>24</v>
      </c>
      <c r="X2171" s="12" t="s">
        <v>25</v>
      </c>
      <c r="Y2171" s="12" t="s">
        <v>601</v>
      </c>
      <c r="Z2171" s="12" t="s">
        <v>49</v>
      </c>
    </row>
    <row r="2172" spans="1:26" x14ac:dyDescent="0.3">
      <c r="A2172" s="14" t="s">
        <v>1973</v>
      </c>
      <c r="B2172" s="15">
        <v>45816</v>
      </c>
      <c r="C2172" s="16" t="s">
        <v>1218</v>
      </c>
      <c r="D2172" s="16" t="str">
        <f>_xlfn.XLOOKUP(Sales_Transactions!$C2172,Customer!$A$2:$A$701,Customer!$B$2:$B$701,"Missing")</f>
        <v>Indira Prabhu</v>
      </c>
      <c r="E2172" s="38" t="str">
        <f>_xlfn.XLOOKUP(Table14[[#This Row],[Customer_ID]],Table10[Customer_ID],Table10[Membership],"Missing Membership")</f>
        <v>Bronze</v>
      </c>
      <c r="F2172" s="14" t="s">
        <v>332</v>
      </c>
      <c r="G2172" s="16" t="str">
        <f>_xlfn.XLOOKUP(Sales_Transactions!$F2172,Products!$A$2:$A$151,Products!$B$2:$B$151,"missing product")</f>
        <v>ITC Frozen Snacks 250ml</v>
      </c>
      <c r="H2172" s="16" t="str">
        <f>_xlfn.XLOOKUP(Sales_Transactions!$F2172,Table9[Product_ID],Table9[Category],"Missing Catogory")</f>
        <v>Frozen Foods</v>
      </c>
      <c r="I2172" s="16" t="s">
        <v>142</v>
      </c>
      <c r="J2172" s="16" t="str">
        <f>_xlfn.XLOOKUP(Sales_Transactions!$I2172,Store!$A$2:$A$181,Store!$B$2:$B$181,"Missing Store")</f>
        <v>FreshMart Coimbatore Heights</v>
      </c>
      <c r="K2172" s="16" t="str">
        <f>_xlfn.XLOOKUP(Sales_Transactions!$I2172,Store!$A$2:$A$181,Store!$D$2:$D$181,"East")</f>
        <v>South</v>
      </c>
      <c r="L2172" s="16" t="s">
        <v>143</v>
      </c>
      <c r="M2172" s="16" t="s">
        <v>6243</v>
      </c>
      <c r="N2172" s="16" t="str">
        <f>_xlfn.XLOOKUP(Sales_Transactions!$L2172,Table12[Employee_ID],Table12[Department],"Missing Department")</f>
        <v>Sales</v>
      </c>
      <c r="O2172" s="16">
        <v>3</v>
      </c>
      <c r="P2172" s="17">
        <v>245.32</v>
      </c>
      <c r="Q2172" s="16">
        <v>15</v>
      </c>
      <c r="R2172" s="17">
        <v>110.39</v>
      </c>
      <c r="S2172" s="17">
        <v>719.41</v>
      </c>
      <c r="T2172" s="17">
        <v>628.14</v>
      </c>
      <c r="U2172" s="17">
        <v>91.27</v>
      </c>
      <c r="V2172" s="16" t="s">
        <v>23</v>
      </c>
      <c r="W2172" s="16" t="s">
        <v>24</v>
      </c>
      <c r="X2172" s="16" t="s">
        <v>25</v>
      </c>
      <c r="Y2172" s="16" t="s">
        <v>1974</v>
      </c>
      <c r="Z2172" s="16" t="s">
        <v>27</v>
      </c>
    </row>
    <row r="2173" spans="1:26" x14ac:dyDescent="0.3">
      <c r="A2173" s="10" t="s">
        <v>1980</v>
      </c>
      <c r="B2173" s="11">
        <v>46011</v>
      </c>
      <c r="C2173" s="12" t="s">
        <v>1981</v>
      </c>
      <c r="D2173" s="12" t="str">
        <f>_xlfn.XLOOKUP(Sales_Transactions!$C2173,Customer!$A$2:$A$701,Customer!$B$2:$B$701,"Missing")</f>
        <v>Karthik Velan</v>
      </c>
      <c r="E2173" s="39" t="str">
        <f>_xlfn.XLOOKUP(Table14[[#This Row],[Customer_ID]],Table10[Customer_ID],Table10[Membership],"Missing Membership")</f>
        <v>Gold</v>
      </c>
      <c r="F2173" s="10" t="s">
        <v>337</v>
      </c>
      <c r="G2173" s="12" t="str">
        <f>_xlfn.XLOOKUP(Sales_Transactions!$F2173,Products!$A$2:$A$151,Products!$B$2:$B$151,"missing product")</f>
        <v>Dove Shampoo 500g</v>
      </c>
      <c r="H2173" s="12" t="str">
        <f>_xlfn.XLOOKUP(Sales_Transactions!$F2173,Table9[Product_ID],Table9[Category],"Missing Catogory")</f>
        <v>Personal Care</v>
      </c>
      <c r="I2173" s="12" t="s">
        <v>72</v>
      </c>
      <c r="J2173" s="12" t="str">
        <f>_xlfn.XLOOKUP(Sales_Transactions!$I2173,Store!$A$2:$A$181,Store!$B$2:$B$181,"Missing Store")</f>
        <v>FreshMart Hyderabad Heights</v>
      </c>
      <c r="K2173" s="12" t="str">
        <f>_xlfn.XLOOKUP(Sales_Transactions!$I2173,Store!$A$2:$A$181,Store!$D$2:$D$181,"East")</f>
        <v>South</v>
      </c>
      <c r="L2173" s="12" t="s">
        <v>1982</v>
      </c>
      <c r="M2173" s="12" t="s">
        <v>6175</v>
      </c>
      <c r="N2173" s="12" t="str">
        <f>_xlfn.XLOOKUP(Sales_Transactions!$L2173,Table12[Employee_ID],Table12[Department],"Missing Department")</f>
        <v>Cashier</v>
      </c>
      <c r="O2173" s="12">
        <v>6</v>
      </c>
      <c r="P2173" s="13">
        <v>188.94</v>
      </c>
      <c r="Q2173" s="12">
        <v>15</v>
      </c>
      <c r="R2173" s="13">
        <v>170.05</v>
      </c>
      <c r="S2173" s="13">
        <v>1108.1300000000001</v>
      </c>
      <c r="T2173" s="13">
        <v>813.96</v>
      </c>
      <c r="U2173" s="13">
        <v>294.17</v>
      </c>
      <c r="V2173" s="12" t="s">
        <v>23</v>
      </c>
      <c r="W2173" s="12" t="s">
        <v>24</v>
      </c>
      <c r="X2173" s="12" t="s">
        <v>25</v>
      </c>
      <c r="Y2173" s="12" t="s">
        <v>1983</v>
      </c>
      <c r="Z2173" s="12" t="s">
        <v>27</v>
      </c>
    </row>
    <row r="2174" spans="1:26" x14ac:dyDescent="0.3">
      <c r="A2174" s="14" t="s">
        <v>2022</v>
      </c>
      <c r="B2174" s="15">
        <v>45969</v>
      </c>
      <c r="C2174" s="16" t="s">
        <v>1231</v>
      </c>
      <c r="D2174" s="16" t="str">
        <f>_xlfn.XLOOKUP(Sales_Transactions!$C2174,Customer!$A$2:$A$701,Customer!$B$2:$B$701,"Missing")</f>
        <v>Nirmala Chandran</v>
      </c>
      <c r="E2174" s="38" t="str">
        <f>_xlfn.XLOOKUP(Table14[[#This Row],[Customer_ID]],Table10[Customer_ID],Table10[Membership],"Missing Membership")</f>
        <v>Silver</v>
      </c>
      <c r="F2174" s="14" t="s">
        <v>280</v>
      </c>
      <c r="G2174" s="16" t="str">
        <f>_xlfn.XLOOKUP(Sales_Transactions!$F2174,Products!$A$2:$A$151,Products!$B$2:$B$151,"missing product")</f>
        <v>Nescafe Coffee 500g</v>
      </c>
      <c r="H2174" s="16" t="str">
        <f>_xlfn.XLOOKUP(Sales_Transactions!$F2174,Table9[Product_ID],Table9[Category],"Missing Catogory")</f>
        <v>Beverages</v>
      </c>
      <c r="I2174" s="16" t="s">
        <v>1109</v>
      </c>
      <c r="J2174" s="16" t="str">
        <f>_xlfn.XLOOKUP(Sales_Transactions!$I2174,Store!$A$2:$A$181,Store!$B$2:$B$181,"Missing Store")</f>
        <v>FreshMart Tiruppur Colony</v>
      </c>
      <c r="K2174" s="16" t="str">
        <f>_xlfn.XLOOKUP(Sales_Transactions!$I2174,Store!$A$2:$A$181,Store!$D$2:$D$181,"East")</f>
        <v>South</v>
      </c>
      <c r="L2174" s="16" t="s">
        <v>2023</v>
      </c>
      <c r="M2174" s="16" t="s">
        <v>6395</v>
      </c>
      <c r="N2174" s="16" t="str">
        <f>_xlfn.XLOOKUP(Sales_Transactions!$L2174,Table12[Employee_ID],Table12[Department],"Missing Department")</f>
        <v>Cashier</v>
      </c>
      <c r="O2174" s="16">
        <v>4</v>
      </c>
      <c r="P2174" s="17">
        <v>124.84</v>
      </c>
      <c r="Q2174" s="16">
        <v>15</v>
      </c>
      <c r="R2174" s="17">
        <v>74.900000000000006</v>
      </c>
      <c r="S2174" s="17">
        <v>488.13</v>
      </c>
      <c r="T2174" s="17">
        <v>389.4</v>
      </c>
      <c r="U2174" s="17">
        <v>98.73</v>
      </c>
      <c r="V2174" s="16" t="s">
        <v>23</v>
      </c>
      <c r="W2174" s="16" t="s">
        <v>24</v>
      </c>
      <c r="X2174" s="16" t="s">
        <v>25</v>
      </c>
      <c r="Y2174" s="16" t="s">
        <v>2024</v>
      </c>
      <c r="Z2174" s="16" t="s">
        <v>27</v>
      </c>
    </row>
    <row r="2175" spans="1:26" x14ac:dyDescent="0.3">
      <c r="A2175" s="10" t="s">
        <v>2062</v>
      </c>
      <c r="B2175" s="11">
        <v>45902</v>
      </c>
      <c r="C2175" s="12" t="s">
        <v>230</v>
      </c>
      <c r="D2175" s="12" t="str">
        <f>_xlfn.XLOOKUP(Sales_Transactions!$C2175,Customer!$A$2:$A$701,Customer!$B$2:$B$701,"Missing")</f>
        <v>Bhuvana Devi</v>
      </c>
      <c r="E2175" s="39" t="str">
        <f>_xlfn.XLOOKUP(Table14[[#This Row],[Customer_ID]],Table10[Customer_ID],Table10[Membership],"Missing Membership")</f>
        <v>Bronze</v>
      </c>
      <c r="F2175" s="10" t="s">
        <v>580</v>
      </c>
      <c r="G2175" s="12" t="str">
        <f>_xlfn.XLOOKUP(Sales_Transactions!$F2175,Products!$A$2:$A$151,Products!$B$2:$B$151,"missing product")</f>
        <v>Coca-Cola Tea 1kg</v>
      </c>
      <c r="H2175" s="12" t="str">
        <f>_xlfn.XLOOKUP(Sales_Transactions!$F2175,Table9[Product_ID],Table9[Category],"Missing Catogory")</f>
        <v>Beverages</v>
      </c>
      <c r="I2175" s="12" t="s">
        <v>1367</v>
      </c>
      <c r="J2175" s="12" t="str">
        <f>_xlfn.XLOOKUP(Sales_Transactions!$I2175,Store!$A$2:$A$181,Store!$B$2:$B$181,"Missing Store")</f>
        <v>FreshMart Lucknow Nagar</v>
      </c>
      <c r="K2175" s="12" t="str">
        <f>_xlfn.XLOOKUP(Sales_Transactions!$I2175,Store!$A$2:$A$181,Store!$D$2:$D$181,"East")</f>
        <v>North</v>
      </c>
      <c r="L2175" s="12" t="s">
        <v>2063</v>
      </c>
      <c r="M2175" s="12" t="s">
        <v>6255</v>
      </c>
      <c r="N2175" s="12" t="str">
        <f>_xlfn.XLOOKUP(Sales_Transactions!$L2175,Table12[Employee_ID],Table12[Department],"Missing Department")</f>
        <v>Store Manager</v>
      </c>
      <c r="O2175" s="12">
        <v>2</v>
      </c>
      <c r="P2175" s="13">
        <v>139.21</v>
      </c>
      <c r="Q2175" s="12">
        <v>0</v>
      </c>
      <c r="R2175" s="13">
        <v>0</v>
      </c>
      <c r="S2175" s="13">
        <v>278.42</v>
      </c>
      <c r="T2175" s="13">
        <v>213.98</v>
      </c>
      <c r="U2175" s="13">
        <v>64.44</v>
      </c>
      <c r="V2175" s="12" t="s">
        <v>23</v>
      </c>
      <c r="W2175" s="12" t="s">
        <v>24</v>
      </c>
      <c r="X2175" s="12" t="s">
        <v>55</v>
      </c>
      <c r="Y2175" s="12" t="s">
        <v>266</v>
      </c>
      <c r="Z2175" s="12" t="s">
        <v>49</v>
      </c>
    </row>
    <row r="2176" spans="1:26" x14ac:dyDescent="0.3">
      <c r="A2176" s="14" t="s">
        <v>2064</v>
      </c>
      <c r="B2176" s="15">
        <v>45929</v>
      </c>
      <c r="C2176" s="16" t="s">
        <v>2065</v>
      </c>
      <c r="D2176" s="16" t="str">
        <f>_xlfn.XLOOKUP(Sales_Transactions!$C2176,Customer!$A$2:$A$701,Customer!$B$2:$B$701,"Missing")</f>
        <v>Gayathri Naicker</v>
      </c>
      <c r="E2176" s="38" t="str">
        <f>_xlfn.XLOOKUP(Table14[[#This Row],[Customer_ID]],Table10[Customer_ID],Table10[Membership],"Missing Membership")</f>
        <v>Silver</v>
      </c>
      <c r="F2176" s="14" t="s">
        <v>665</v>
      </c>
      <c r="G2176" s="16" t="str">
        <f>_xlfn.XLOOKUP(Sales_Transactions!$F2176,Products!$A$2:$A$151,Products!$B$2:$B$151,"missing product")</f>
        <v>Aachi Ponni Rice 500g</v>
      </c>
      <c r="H2176" s="16" t="str">
        <f>_xlfn.XLOOKUP(Sales_Transactions!$F2176,Table9[Product_ID],Table9[Category],"Missing Catogory")</f>
        <v>Rice</v>
      </c>
      <c r="I2176" s="16" t="s">
        <v>1680</v>
      </c>
      <c r="J2176" s="16" t="str">
        <f>_xlfn.XLOOKUP(Sales_Transactions!$I2176,Store!$A$2:$A$181,Store!$B$2:$B$181,"Missing Store")</f>
        <v>FreshMart Hyderabad Market</v>
      </c>
      <c r="K2176" s="16" t="str">
        <f>_xlfn.XLOOKUP(Sales_Transactions!$I2176,Store!$A$2:$A$181,Store!$D$2:$D$181,"East")</f>
        <v>South</v>
      </c>
      <c r="L2176" s="16" t="s">
        <v>2066</v>
      </c>
      <c r="M2176" s="16" t="s">
        <v>6222</v>
      </c>
      <c r="N2176" s="16" t="str">
        <f>_xlfn.XLOOKUP(Sales_Transactions!$L2176,Table12[Employee_ID],Table12[Department],"Missing Department")</f>
        <v>Inventory</v>
      </c>
      <c r="O2176" s="16">
        <v>1</v>
      </c>
      <c r="P2176" s="17">
        <v>372.61</v>
      </c>
      <c r="Q2176" s="16">
        <v>20</v>
      </c>
      <c r="R2176" s="17">
        <v>74.52</v>
      </c>
      <c r="S2176" s="17">
        <v>298.08999999999997</v>
      </c>
      <c r="T2176" s="17">
        <v>319.91000000000003</v>
      </c>
      <c r="U2176" s="17">
        <v>-21.82</v>
      </c>
      <c r="V2176" s="16" t="s">
        <v>23</v>
      </c>
      <c r="W2176" s="16" t="s">
        <v>24</v>
      </c>
      <c r="X2176" s="16" t="s">
        <v>55</v>
      </c>
      <c r="Y2176" s="16" t="s">
        <v>2067</v>
      </c>
      <c r="Z2176" s="16" t="s">
        <v>49</v>
      </c>
    </row>
    <row r="2177" spans="1:26" x14ac:dyDescent="0.3">
      <c r="A2177" s="10" t="s">
        <v>2075</v>
      </c>
      <c r="B2177" s="11">
        <v>46041</v>
      </c>
      <c r="C2177" s="12" t="s">
        <v>1590</v>
      </c>
      <c r="D2177" s="12" t="str">
        <f>_xlfn.XLOOKUP(Sales_Transactions!$C2177,Customer!$A$2:$A$701,Customer!$B$2:$B$701,"Missing")</f>
        <v>Mani Venkataraman</v>
      </c>
      <c r="E2177" s="39" t="str">
        <f>_xlfn.XLOOKUP(Table14[[#This Row],[Customer_ID]],Table10[Customer_ID],Table10[Membership],"Missing Membership")</f>
        <v>Silver</v>
      </c>
      <c r="F2177" s="10" t="s">
        <v>170</v>
      </c>
      <c r="G2177" s="12" t="str">
        <f>_xlfn.XLOOKUP(Sales_Transactions!$F2177,Products!$A$2:$A$151,Products!$B$2:$B$151,"missing product")</f>
        <v>Aachi Idli Rice 500g</v>
      </c>
      <c r="H2177" s="12" t="str">
        <f>_xlfn.XLOOKUP(Sales_Transactions!$F2177,Table9[Product_ID],Table9[Category],"Missing Catogory")</f>
        <v>Rice</v>
      </c>
      <c r="I2177" s="12" t="s">
        <v>177</v>
      </c>
      <c r="J2177" s="12" t="str">
        <f>_xlfn.XLOOKUP(Sales_Transactions!$I2177,Store!$A$2:$A$181,Store!$B$2:$B$181,"Missing Store")</f>
        <v>FreshMart Nagpur Square</v>
      </c>
      <c r="K2177" s="12" t="str">
        <f>_xlfn.XLOOKUP(Sales_Transactions!$I2177,Store!$A$2:$A$181,Store!$D$2:$D$181,"East")</f>
        <v>West</v>
      </c>
      <c r="L2177" s="12" t="s">
        <v>333</v>
      </c>
      <c r="M2177" s="12" t="s">
        <v>6248</v>
      </c>
      <c r="N2177" s="12" t="str">
        <f>_xlfn.XLOOKUP(Sales_Transactions!$L2177,Table12[Employee_ID],Table12[Department],"Missing Department")</f>
        <v>Billing</v>
      </c>
      <c r="O2177" s="12">
        <v>2</v>
      </c>
      <c r="P2177" s="13">
        <v>225.45</v>
      </c>
      <c r="Q2177" s="12">
        <v>20</v>
      </c>
      <c r="R2177" s="13">
        <v>90.18</v>
      </c>
      <c r="S2177" s="13">
        <v>360.72</v>
      </c>
      <c r="T2177" s="13">
        <v>381.8</v>
      </c>
      <c r="U2177" s="13">
        <v>-21.08</v>
      </c>
      <c r="V2177" s="12" t="s">
        <v>23</v>
      </c>
      <c r="W2177" s="12" t="s">
        <v>24</v>
      </c>
      <c r="X2177" s="12" t="s">
        <v>25</v>
      </c>
      <c r="Y2177" s="12" t="s">
        <v>882</v>
      </c>
      <c r="Z2177" s="12" t="s">
        <v>49</v>
      </c>
    </row>
    <row r="2178" spans="1:26" x14ac:dyDescent="0.3">
      <c r="A2178" s="14" t="s">
        <v>2097</v>
      </c>
      <c r="B2178" s="15">
        <v>45910</v>
      </c>
      <c r="C2178" s="16" t="s">
        <v>1592</v>
      </c>
      <c r="D2178" s="16" t="str">
        <f>_xlfn.XLOOKUP(Sales_Transactions!$C2178,Customer!$A$2:$A$701,Customer!$B$2:$B$701,"Missing")</f>
        <v>Naveen Naidu</v>
      </c>
      <c r="E2178" s="38" t="str">
        <f>_xlfn.XLOOKUP(Table14[[#This Row],[Customer_ID]],Table10[Customer_ID],Table10[Membership],"Missing Membership")</f>
        <v>Silver</v>
      </c>
      <c r="F2178" s="14" t="s">
        <v>1987</v>
      </c>
      <c r="G2178" s="16" t="str">
        <f>_xlfn.XLOOKUP(Sales_Transactions!$F2178,Products!$A$2:$A$151,Products!$B$2:$B$151,"missing product")</f>
        <v>Vim Toilet Cleaner 2kg</v>
      </c>
      <c r="H2178" s="16" t="str">
        <f>_xlfn.XLOOKUP(Sales_Transactions!$F2178,Table9[Product_ID],Table9[Category],"Missing Catogory")</f>
        <v>Cleaning</v>
      </c>
      <c r="I2178" s="16" t="s">
        <v>957</v>
      </c>
      <c r="J2178" s="16" t="str">
        <f>_xlfn.XLOOKUP(Sales_Transactions!$I2178,Store!$A$2:$A$181,Store!$B$2:$B$181,"Missing Store")</f>
        <v>FreshMart Ahmedabad Hub</v>
      </c>
      <c r="K2178" s="16" t="str">
        <f>_xlfn.XLOOKUP(Sales_Transactions!$I2178,Store!$A$2:$A$181,Store!$D$2:$D$181,"East")</f>
        <v>South</v>
      </c>
      <c r="L2178" s="16" t="s">
        <v>1733</v>
      </c>
      <c r="M2178" s="16" t="s">
        <v>6226</v>
      </c>
      <c r="N2178" s="16" t="str">
        <f>_xlfn.XLOOKUP(Sales_Transactions!$L2178,Table12[Employee_ID],Table12[Department],"Missing Department")</f>
        <v>Cashier</v>
      </c>
      <c r="O2178" s="16">
        <v>4</v>
      </c>
      <c r="P2178" s="17">
        <v>352.51</v>
      </c>
      <c r="Q2178" s="16">
        <v>10</v>
      </c>
      <c r="R2178" s="17">
        <v>141</v>
      </c>
      <c r="S2178" s="17">
        <v>1269.04</v>
      </c>
      <c r="T2178" s="17">
        <v>1040.24</v>
      </c>
      <c r="U2178" s="17">
        <v>228.8</v>
      </c>
      <c r="V2178" s="16" t="s">
        <v>23</v>
      </c>
      <c r="W2178" s="16" t="s">
        <v>24</v>
      </c>
      <c r="X2178" s="16" t="s">
        <v>25</v>
      </c>
      <c r="Y2178" s="16" t="s">
        <v>1875</v>
      </c>
      <c r="Z2178" s="16" t="s">
        <v>49</v>
      </c>
    </row>
    <row r="2179" spans="1:26" x14ac:dyDescent="0.3">
      <c r="A2179" s="10" t="s">
        <v>2101</v>
      </c>
      <c r="B2179" s="11">
        <v>45813</v>
      </c>
      <c r="C2179" s="12" t="s">
        <v>2102</v>
      </c>
      <c r="D2179" s="12" t="str">
        <f>_xlfn.XLOOKUP(Sales_Transactions!$C2179,Customer!$A$2:$A$701,Customer!$B$2:$B$701,"Missing")</f>
        <v>Ishwarya Mudaliar</v>
      </c>
      <c r="E2179" s="39" t="str">
        <f>_xlfn.XLOOKUP(Table14[[#This Row],[Customer_ID]],Table10[Customer_ID],Table10[Membership],"Missing Membership")</f>
        <v>Silver</v>
      </c>
      <c r="F2179" s="10" t="s">
        <v>453</v>
      </c>
      <c r="G2179" s="12" t="str">
        <f>_xlfn.XLOOKUP(Sales_Transactions!$F2179,Products!$A$2:$A$151,Products!$B$2:$B$151,"missing product")</f>
        <v>Local Farm Fresh Vegetables 250ml v2</v>
      </c>
      <c r="H2179" s="12" t="str">
        <f>_xlfn.XLOOKUP(Sales_Transactions!$F2179,Table9[Product_ID],Table9[Category],"Missing Catogory")</f>
        <v>Vegetables</v>
      </c>
      <c r="I2179" s="12" t="s">
        <v>1371</v>
      </c>
      <c r="J2179" s="12" t="str">
        <f>_xlfn.XLOOKUP(Sales_Transactions!$I2179,Store!$A$2:$A$181,Store!$B$2:$B$181,"Missing Store")</f>
        <v>FreshMart Hyderabad Colony</v>
      </c>
      <c r="K2179" s="12" t="str">
        <f>_xlfn.XLOOKUP(Sales_Transactions!$I2179,Store!$A$2:$A$181,Store!$D$2:$D$181,"East")</f>
        <v>South</v>
      </c>
      <c r="L2179" s="12" t="s">
        <v>1372</v>
      </c>
      <c r="M2179" s="12" t="s">
        <v>6354</v>
      </c>
      <c r="N2179" s="12" t="str">
        <f>_xlfn.XLOOKUP(Sales_Transactions!$L2179,Table12[Employee_ID],Table12[Department],"Missing Department")</f>
        <v>Sales</v>
      </c>
      <c r="O2179" s="12">
        <v>3</v>
      </c>
      <c r="P2179" s="13">
        <v>365.92</v>
      </c>
      <c r="Q2179" s="12">
        <v>5</v>
      </c>
      <c r="R2179" s="13">
        <v>54.89</v>
      </c>
      <c r="S2179" s="13">
        <v>1042.8699999999999</v>
      </c>
      <c r="T2179" s="13">
        <v>931.14</v>
      </c>
      <c r="U2179" s="13">
        <v>111.73</v>
      </c>
      <c r="V2179" s="12" t="s">
        <v>23</v>
      </c>
      <c r="W2179" s="12" t="s">
        <v>24</v>
      </c>
      <c r="X2179" s="12" t="s">
        <v>25</v>
      </c>
      <c r="Y2179" s="12" t="s">
        <v>1875</v>
      </c>
      <c r="Z2179" s="12" t="s">
        <v>49</v>
      </c>
    </row>
    <row r="2180" spans="1:26" x14ac:dyDescent="0.3">
      <c r="A2180" s="14" t="s">
        <v>2120</v>
      </c>
      <c r="B2180" s="15">
        <v>45748</v>
      </c>
      <c r="C2180" s="16" t="s">
        <v>2121</v>
      </c>
      <c r="D2180" s="16" t="str">
        <f>_xlfn.XLOOKUP(Sales_Transactions!$C2180,Customer!$A$2:$A$701,Customer!$B$2:$B$701,"Missing")</f>
        <v>Aishwarya Varma</v>
      </c>
      <c r="E2180" s="38" t="str">
        <f>_xlfn.XLOOKUP(Table14[[#This Row],[Customer_ID]],Table10[Customer_ID],Table10[Membership],"Missing Membership")</f>
        <v>Silver</v>
      </c>
      <c r="F2180" s="14" t="s">
        <v>186</v>
      </c>
      <c r="G2180" s="16" t="str">
        <f>_xlfn.XLOOKUP(Sales_Transactions!$F2180,Products!$A$2:$A$151,Products!$B$2:$B$151,"missing product")</f>
        <v>Bisleri Soft Drinks 2kg</v>
      </c>
      <c r="H2180" s="16" t="str">
        <f>_xlfn.XLOOKUP(Sales_Transactions!$F2180,Table9[Product_ID],Table9[Category],"Missing Catogory")</f>
        <v>Beverages</v>
      </c>
      <c r="I2180" s="16" t="s">
        <v>159</v>
      </c>
      <c r="J2180" s="16" t="str">
        <f>_xlfn.XLOOKUP(Sales_Transactions!$I2180,Store!$A$2:$A$181,Store!$B$2:$B$181,"Missing Store")</f>
        <v>FreshMart Erode Circle</v>
      </c>
      <c r="K2180" s="16" t="str">
        <f>_xlfn.XLOOKUP(Sales_Transactions!$I2180,Store!$A$2:$A$181,Store!$D$2:$D$181,"East")</f>
        <v>South</v>
      </c>
      <c r="L2180" s="16" t="s">
        <v>1643</v>
      </c>
      <c r="M2180" s="16" t="s">
        <v>5479</v>
      </c>
      <c r="N2180" s="16" t="str">
        <f>_xlfn.XLOOKUP(Sales_Transactions!$L2180,Table12[Employee_ID],Table12[Department],"Missing Department")</f>
        <v>Sales</v>
      </c>
      <c r="O2180" s="16">
        <v>3</v>
      </c>
      <c r="P2180" s="17">
        <v>217.42</v>
      </c>
      <c r="Q2180" s="16">
        <v>15</v>
      </c>
      <c r="R2180" s="17">
        <v>97.84</v>
      </c>
      <c r="S2180" s="17">
        <v>554.41999999999996</v>
      </c>
      <c r="T2180" s="17">
        <v>531.09</v>
      </c>
      <c r="U2180" s="17">
        <v>23.33</v>
      </c>
      <c r="V2180" s="16" t="s">
        <v>23</v>
      </c>
      <c r="W2180" s="16" t="s">
        <v>24</v>
      </c>
      <c r="X2180" s="16" t="s">
        <v>25</v>
      </c>
      <c r="Y2180" s="16" t="s">
        <v>2122</v>
      </c>
      <c r="Z2180" s="16" t="s">
        <v>49</v>
      </c>
    </row>
    <row r="2181" spans="1:26" x14ac:dyDescent="0.3">
      <c r="A2181" s="10" t="s">
        <v>2125</v>
      </c>
      <c r="B2181" s="11">
        <v>45939</v>
      </c>
      <c r="C2181" s="12" t="s">
        <v>843</v>
      </c>
      <c r="D2181" s="12" t="str">
        <f>_xlfn.XLOOKUP(Sales_Transactions!$C2181,Customer!$A$2:$A$701,Customer!$B$2:$B$701,"Missing")</f>
        <v>Devi Pandian</v>
      </c>
      <c r="E2181" s="39" t="str">
        <f>_xlfn.XLOOKUP(Table14[[#This Row],[Customer_ID]],Table10[Customer_ID],Table10[Membership],"Missing Membership")</f>
        <v>Silver</v>
      </c>
      <c r="F2181" s="10" t="s">
        <v>870</v>
      </c>
      <c r="G2181" s="12" t="str">
        <f>_xlfn.XLOOKUP(Sales_Transactions!$F2181,Products!$A$2:$A$151,Products!$B$2:$B$151,"missing product")</f>
        <v>Lizol Toilet Cleaner 200g v2</v>
      </c>
      <c r="H2181" s="12" t="str">
        <f>_xlfn.XLOOKUP(Sales_Transactions!$F2181,Table9[Product_ID],Table9[Category],"Missing Catogory")</f>
        <v>Cleaning</v>
      </c>
      <c r="I2181" s="12" t="s">
        <v>680</v>
      </c>
      <c r="J2181" s="12" t="str">
        <f>_xlfn.XLOOKUP(Sales_Transactions!$I2181,Store!$A$2:$A$181,Store!$B$2:$B$181,"Missing Store")</f>
        <v>FreshMart Ahmedabad Crossing</v>
      </c>
      <c r="K2181" s="12" t="str">
        <f>_xlfn.XLOOKUP(Sales_Transactions!$I2181,Store!$A$2:$A$181,Store!$D$2:$D$181,"East")</f>
        <v>West</v>
      </c>
      <c r="L2181" s="12" t="s">
        <v>460</v>
      </c>
      <c r="M2181" s="12" t="s">
        <v>6292</v>
      </c>
      <c r="N2181" s="12" t="str">
        <f>_xlfn.XLOOKUP(Sales_Transactions!$L2181,Table12[Employee_ID],Table12[Department],"Missing Department")</f>
        <v>Billing</v>
      </c>
      <c r="O2181" s="12">
        <v>1</v>
      </c>
      <c r="P2181" s="13">
        <v>214.04</v>
      </c>
      <c r="Q2181" s="12">
        <v>5</v>
      </c>
      <c r="R2181" s="13">
        <v>10.7</v>
      </c>
      <c r="S2181" s="13">
        <v>203.34</v>
      </c>
      <c r="T2181" s="13">
        <v>158.06</v>
      </c>
      <c r="U2181" s="13">
        <v>45.28</v>
      </c>
      <c r="V2181" s="12" t="s">
        <v>23</v>
      </c>
      <c r="W2181" s="12" t="s">
        <v>24</v>
      </c>
      <c r="X2181" s="12" t="s">
        <v>25</v>
      </c>
      <c r="Y2181" s="12" t="s">
        <v>2126</v>
      </c>
      <c r="Z2181" s="12" t="s">
        <v>49</v>
      </c>
    </row>
    <row r="2182" spans="1:26" x14ac:dyDescent="0.3">
      <c r="A2182" s="14" t="s">
        <v>2127</v>
      </c>
      <c r="B2182" s="15">
        <v>45987</v>
      </c>
      <c r="C2182" s="16" t="s">
        <v>219</v>
      </c>
      <c r="D2182" s="16" t="str">
        <f>_xlfn.XLOOKUP(Sales_Transactions!$C2182,Customer!$A$2:$A$701,Customer!$B$2:$B$701,"Missing")</f>
        <v>Gopal Sharma</v>
      </c>
      <c r="E2182" s="38" t="str">
        <f>_xlfn.XLOOKUP(Table14[[#This Row],[Customer_ID]],Table10[Customer_ID],Table10[Membership],"Missing Membership")</f>
        <v>Silver</v>
      </c>
      <c r="F2182" s="14" t="s">
        <v>275</v>
      </c>
      <c r="G2182" s="16" t="str">
        <f>_xlfn.XLOOKUP(Sales_Transactions!$F2182,Products!$A$2:$A$151,Products!$B$2:$B$151,"missing product")</f>
        <v>Parle Namkeen 500g</v>
      </c>
      <c r="H2182" s="16" t="str">
        <f>_xlfn.XLOOKUP(Sales_Transactions!$F2182,Table9[Product_ID],Table9[Category],"Missing Catogory")</f>
        <v>Snacks</v>
      </c>
      <c r="I2182" s="16" t="s">
        <v>198</v>
      </c>
      <c r="J2182" s="16" t="str">
        <f>_xlfn.XLOOKUP(Sales_Transactions!$I2182,Store!$A$2:$A$181,Store!$B$2:$B$181,"Missing Store")</f>
        <v>FreshMart Salem Extension</v>
      </c>
      <c r="K2182" s="16" t="str">
        <f>_xlfn.XLOOKUP(Sales_Transactions!$I2182,Store!$A$2:$A$181,Store!$D$2:$D$181,"East")</f>
        <v>South</v>
      </c>
      <c r="L2182" s="16" t="s">
        <v>199</v>
      </c>
      <c r="M2182" s="16" t="s">
        <v>6306</v>
      </c>
      <c r="N2182" s="16" t="str">
        <f>_xlfn.XLOOKUP(Sales_Transactions!$L2182,Table12[Employee_ID],Table12[Department],"Missing Department")</f>
        <v>Sales</v>
      </c>
      <c r="O2182" s="16">
        <v>2</v>
      </c>
      <c r="P2182" s="17">
        <v>51.33</v>
      </c>
      <c r="Q2182" s="16">
        <v>20</v>
      </c>
      <c r="R2182" s="17">
        <v>20.53</v>
      </c>
      <c r="S2182" s="17">
        <v>82.13</v>
      </c>
      <c r="T2182" s="17">
        <v>74.959999999999994</v>
      </c>
      <c r="U2182" s="17">
        <v>7.17</v>
      </c>
      <c r="V2182" s="16" t="s">
        <v>23</v>
      </c>
      <c r="W2182" s="16" t="s">
        <v>24</v>
      </c>
      <c r="X2182" s="16" t="s">
        <v>25</v>
      </c>
      <c r="Y2182" s="16" t="s">
        <v>1661</v>
      </c>
      <c r="Z2182" s="16" t="s">
        <v>49</v>
      </c>
    </row>
    <row r="2183" spans="1:26" x14ac:dyDescent="0.3">
      <c r="A2183" s="10" t="s">
        <v>2128</v>
      </c>
      <c r="B2183" s="11">
        <v>45872</v>
      </c>
      <c r="C2183" s="12" t="s">
        <v>1029</v>
      </c>
      <c r="D2183" s="12" t="str">
        <f>_xlfn.XLOOKUP(Sales_Transactions!$C2183,Customer!$A$2:$A$701,Customer!$B$2:$B$701,"Missing")</f>
        <v>Nithya Sharma</v>
      </c>
      <c r="E2183" s="39" t="str">
        <f>_xlfn.XLOOKUP(Table14[[#This Row],[Customer_ID]],Table10[Customer_ID],Table10[Membership],"Missing Membership")</f>
        <v>Gold</v>
      </c>
      <c r="F2183" s="10" t="s">
        <v>107</v>
      </c>
      <c r="G2183" s="12" t="str">
        <f>_xlfn.XLOOKUP(Sales_Transactions!$F2183,Products!$A$2:$A$151,Products!$B$2:$B$151,"missing product")</f>
        <v>Milky Mist Milk 2kg</v>
      </c>
      <c r="H2183" s="12" t="str">
        <f>_xlfn.XLOOKUP(Sales_Transactions!$F2183,Table9[Product_ID],Table9[Category],"Missing Catogory")</f>
        <v>Dairy</v>
      </c>
      <c r="I2183" s="12" t="s">
        <v>1452</v>
      </c>
      <c r="J2183" s="12" t="str">
        <f>_xlfn.XLOOKUP(Sales_Transactions!$I2183,Store!$A$2:$A$181,Store!$B$2:$B$181,"Missing Store")</f>
        <v>FreshMart Nagpur Market</v>
      </c>
      <c r="K2183" s="12" t="str">
        <f>_xlfn.XLOOKUP(Sales_Transactions!$I2183,Store!$A$2:$A$181,Store!$D$2:$D$181,"East")</f>
        <v>South</v>
      </c>
      <c r="L2183" s="12" t="s">
        <v>1453</v>
      </c>
      <c r="M2183" s="12" t="s">
        <v>6133</v>
      </c>
      <c r="N2183" s="12" t="str">
        <f>_xlfn.XLOOKUP(Sales_Transactions!$L2183,Table12[Employee_ID],Table12[Department],"Missing Department")</f>
        <v>Cashier</v>
      </c>
      <c r="O2183" s="12">
        <v>6</v>
      </c>
      <c r="P2183" s="13">
        <v>67.94</v>
      </c>
      <c r="Q2183" s="12">
        <v>0</v>
      </c>
      <c r="R2183" s="13">
        <v>0</v>
      </c>
      <c r="S2183" s="13">
        <v>468.79</v>
      </c>
      <c r="T2183" s="13">
        <v>288.89999999999998</v>
      </c>
      <c r="U2183" s="13">
        <v>179.89</v>
      </c>
      <c r="V2183" s="12" t="s">
        <v>23</v>
      </c>
      <c r="W2183" s="12" t="s">
        <v>24</v>
      </c>
      <c r="X2183" s="12" t="s">
        <v>25</v>
      </c>
      <c r="Y2183" s="12" t="s">
        <v>2129</v>
      </c>
      <c r="Z2183" s="12" t="s">
        <v>27</v>
      </c>
    </row>
    <row r="2184" spans="1:26" x14ac:dyDescent="0.3">
      <c r="A2184" s="14" t="s">
        <v>2136</v>
      </c>
      <c r="B2184" s="15">
        <v>45865</v>
      </c>
      <c r="C2184" s="16" t="s">
        <v>213</v>
      </c>
      <c r="D2184" s="16" t="str">
        <f>_xlfn.XLOOKUP(Sales_Transactions!$C2184,Customer!$A$2:$A$701,Customer!$B$2:$B$701,"Missing")</f>
        <v>Indira Nathan</v>
      </c>
      <c r="E2184" s="38" t="str">
        <f>_xlfn.XLOOKUP(Table14[[#This Row],[Customer_ID]],Table10[Customer_ID],Table10[Membership],"Missing Membership")</f>
        <v>Silver</v>
      </c>
      <c r="F2184" s="14" t="s">
        <v>44</v>
      </c>
      <c r="G2184" s="16" t="str">
        <f>_xlfn.XLOOKUP(Sales_Transactions!$F2184,Products!$A$2:$A$151,Products!$B$2:$B$151,"missing product")</f>
        <v>Britannia Buns 2kg</v>
      </c>
      <c r="H2184" s="16" t="str">
        <f>_xlfn.XLOOKUP(Sales_Transactions!$F2184,Table9[Product_ID],Table9[Category],"Missing Catogory")</f>
        <v>Bakery</v>
      </c>
      <c r="I2184" s="16" t="s">
        <v>1066</v>
      </c>
      <c r="J2184" s="16" t="str">
        <f>_xlfn.XLOOKUP(Sales_Transactions!$I2184,Store!$A$2:$A$181,Store!$B$2:$B$181,"Missing Store")</f>
        <v>FreshMart Mysuru Colony</v>
      </c>
      <c r="K2184" s="16" t="str">
        <f>_xlfn.XLOOKUP(Sales_Transactions!$I2184,Store!$A$2:$A$181,Store!$D$2:$D$181,"East")</f>
        <v>South</v>
      </c>
      <c r="L2184" s="16" t="s">
        <v>2137</v>
      </c>
      <c r="M2184" s="16" t="s">
        <v>6262</v>
      </c>
      <c r="N2184" s="16" t="str">
        <f>_xlfn.XLOOKUP(Sales_Transactions!$L2184,Table12[Employee_ID],Table12[Department],"Missing Department")</f>
        <v>Cashier</v>
      </c>
      <c r="O2184" s="16">
        <v>4</v>
      </c>
      <c r="P2184" s="17">
        <v>398.25</v>
      </c>
      <c r="Q2184" s="16">
        <v>0</v>
      </c>
      <c r="R2184" s="17">
        <v>0</v>
      </c>
      <c r="S2184" s="17">
        <v>1831.95</v>
      </c>
      <c r="T2184" s="17">
        <v>946.16</v>
      </c>
      <c r="U2184" s="17">
        <v>885.79</v>
      </c>
      <c r="V2184" s="16" t="s">
        <v>23</v>
      </c>
      <c r="W2184" s="16" t="s">
        <v>24</v>
      </c>
      <c r="X2184" s="16" t="s">
        <v>25</v>
      </c>
      <c r="Y2184" s="16" t="s">
        <v>1893</v>
      </c>
      <c r="Z2184" s="16" t="s">
        <v>27</v>
      </c>
    </row>
    <row r="2185" spans="1:26" x14ac:dyDescent="0.3">
      <c r="A2185" s="10" t="s">
        <v>2146</v>
      </c>
      <c r="B2185" s="11">
        <v>45837</v>
      </c>
      <c r="C2185" s="12" t="s">
        <v>2147</v>
      </c>
      <c r="D2185" s="12" t="str">
        <f>_xlfn.XLOOKUP(Sales_Transactions!$C2185,Customer!$A$2:$A$701,Customer!$B$2:$B$701,"Missing")</f>
        <v>Prasath Nathan</v>
      </c>
      <c r="E2185" s="39" t="str">
        <f>_xlfn.XLOOKUP(Table14[[#This Row],[Customer_ID]],Table10[Customer_ID],Table10[Membership],"Missing Membership")</f>
        <v>Silver</v>
      </c>
      <c r="F2185" s="10" t="s">
        <v>296</v>
      </c>
      <c r="G2185" s="12" t="str">
        <f>_xlfn.XLOOKUP(Sales_Transactions!$F2185,Products!$A$2:$A$151,Products!$B$2:$B$151,"missing product")</f>
        <v>Colgate Toothpaste 1kg</v>
      </c>
      <c r="H2185" s="12" t="str">
        <f>_xlfn.XLOOKUP(Sales_Transactions!$F2185,Table9[Product_ID],Table9[Category],"Missing Catogory")</f>
        <v>Personal Care</v>
      </c>
      <c r="I2185" s="12" t="s">
        <v>177</v>
      </c>
      <c r="J2185" s="12" t="str">
        <f>_xlfn.XLOOKUP(Sales_Transactions!$I2185,Store!$A$2:$A$181,Store!$B$2:$B$181,"Missing Store")</f>
        <v>FreshMart Nagpur Square</v>
      </c>
      <c r="K2185" s="12" t="str">
        <f>_xlfn.XLOOKUP(Sales_Transactions!$I2185,Store!$A$2:$A$181,Store!$D$2:$D$181,"East")</f>
        <v>West</v>
      </c>
      <c r="L2185" s="12" t="s">
        <v>178</v>
      </c>
      <c r="M2185" s="12" t="s">
        <v>6178</v>
      </c>
      <c r="N2185" s="12" t="str">
        <f>_xlfn.XLOOKUP(Sales_Transactions!$L2185,Table12[Employee_ID],Table12[Department],"Missing Department")</f>
        <v>Sales</v>
      </c>
      <c r="O2185" s="12">
        <v>3</v>
      </c>
      <c r="P2185" s="13">
        <v>507.5</v>
      </c>
      <c r="Q2185" s="12">
        <v>20</v>
      </c>
      <c r="R2185" s="13">
        <v>304.5</v>
      </c>
      <c r="S2185" s="13">
        <v>1400.7</v>
      </c>
      <c r="T2185" s="13">
        <v>1089.8699999999999</v>
      </c>
      <c r="U2185" s="13">
        <v>310.83</v>
      </c>
      <c r="V2185" s="12" t="s">
        <v>23</v>
      </c>
      <c r="W2185" s="12" t="s">
        <v>24</v>
      </c>
      <c r="X2185" s="12" t="s">
        <v>25</v>
      </c>
      <c r="Y2185" s="12" t="s">
        <v>2148</v>
      </c>
      <c r="Z2185" s="12" t="s">
        <v>27</v>
      </c>
    </row>
    <row r="2186" spans="1:26" x14ac:dyDescent="0.3">
      <c r="A2186" s="14" t="s">
        <v>2173</v>
      </c>
      <c r="B2186" s="15">
        <v>46011</v>
      </c>
      <c r="C2186" s="16" t="s">
        <v>2174</v>
      </c>
      <c r="D2186" s="16" t="str">
        <f>_xlfn.XLOOKUP(Sales_Transactions!$C2186,Customer!$A$2:$A$701,Customer!$B$2:$B$701,"Missing")</f>
        <v>Missing Customer Name</v>
      </c>
      <c r="E2186" s="38" t="str">
        <f>_xlfn.XLOOKUP(Table14[[#This Row],[Customer_ID]],Table10[Customer_ID],Table10[Membership],"Missing Membership")</f>
        <v>Bronze</v>
      </c>
      <c r="F2186" s="14" t="s">
        <v>308</v>
      </c>
      <c r="G2186" s="16" t="str">
        <f>_xlfn.XLOOKUP(Sales_Transactions!$F2186,Products!$A$2:$A$151,Products!$B$2:$B$151,"missing product")</f>
        <v>Britannia Cookies 200g</v>
      </c>
      <c r="H2186" s="16" t="str">
        <f>_xlfn.XLOOKUP(Sales_Transactions!$F2186,Table9[Product_ID],Table9[Category],"Missing Catogory")</f>
        <v>Bakery</v>
      </c>
      <c r="I2186" s="16" t="s">
        <v>1816</v>
      </c>
      <c r="J2186" s="16" t="str">
        <f>_xlfn.XLOOKUP(Sales_Transactions!$I2186,Store!$A$2:$A$181,Store!$B$2:$B$181,"Missing Store")</f>
        <v>FreshMart Lucknow Junction</v>
      </c>
      <c r="K2186" s="16" t="str">
        <f>_xlfn.XLOOKUP(Sales_Transactions!$I2186,Store!$A$2:$A$181,Store!$D$2:$D$181,"East")</f>
        <v>North</v>
      </c>
      <c r="L2186" s="16" t="s">
        <v>1289</v>
      </c>
      <c r="M2186" s="16" t="s">
        <v>5594</v>
      </c>
      <c r="N2186" s="16" t="str">
        <f>_xlfn.XLOOKUP(Sales_Transactions!$L2186,Table12[Employee_ID],Table12[Department],"Missing Department")</f>
        <v>Cashier</v>
      </c>
      <c r="O2186" s="16">
        <v>1</v>
      </c>
      <c r="P2186" s="17">
        <v>455.79</v>
      </c>
      <c r="Q2186" s="16">
        <v>0</v>
      </c>
      <c r="R2186" s="17">
        <v>0</v>
      </c>
      <c r="S2186" s="17">
        <v>524.16</v>
      </c>
      <c r="T2186" s="17">
        <v>282.88</v>
      </c>
      <c r="U2186" s="17">
        <v>241.28</v>
      </c>
      <c r="V2186" s="16" t="s">
        <v>23</v>
      </c>
      <c r="W2186" s="16" t="s">
        <v>24</v>
      </c>
      <c r="X2186" s="16" t="s">
        <v>33</v>
      </c>
      <c r="Y2186" s="16" t="s">
        <v>2175</v>
      </c>
      <c r="Z2186" s="16" t="s">
        <v>27</v>
      </c>
    </row>
    <row r="2187" spans="1:26" x14ac:dyDescent="0.3">
      <c r="A2187" s="10" t="s">
        <v>2198</v>
      </c>
      <c r="B2187" s="11">
        <v>45780</v>
      </c>
      <c r="C2187" s="12" t="s">
        <v>2199</v>
      </c>
      <c r="D2187" s="12" t="str">
        <f>_xlfn.XLOOKUP(Sales_Transactions!$C2187,Customer!$A$2:$A$701,Customer!$B$2:$B$701,"Missing")</f>
        <v>Anjali Sekar</v>
      </c>
      <c r="E2187" s="39" t="str">
        <f>_xlfn.XLOOKUP(Table14[[#This Row],[Customer_ID]],Table10[Customer_ID],Table10[Membership],"Missing Membership")</f>
        <v>Bronze</v>
      </c>
      <c r="F2187" s="10" t="s">
        <v>726</v>
      </c>
      <c r="G2187" s="12" t="str">
        <f>_xlfn.XLOOKUP(Sales_Transactions!$F2187,Products!$A$2:$A$151,Products!$B$2:$B$151,"missing product")</f>
        <v>Aachi Basmati Rice 2kg</v>
      </c>
      <c r="H2187" s="12" t="str">
        <f>_xlfn.XLOOKUP(Sales_Transactions!$F2187,Table9[Product_ID],Table9[Category],"Missing Catogory")</f>
        <v>Rice</v>
      </c>
      <c r="I2187" s="12" t="s">
        <v>38</v>
      </c>
      <c r="J2187" s="12" t="str">
        <f>_xlfn.XLOOKUP(Sales_Transactions!$I2187,Store!$A$2:$A$181,Store!$B$2:$B$181,"Missing Store")</f>
        <v>FreshMart Kochi Plaza</v>
      </c>
      <c r="K2187" s="12" t="str">
        <f>_xlfn.XLOOKUP(Sales_Transactions!$I2187,Store!$A$2:$A$181,Store!$D$2:$D$181,"East")</f>
        <v>South</v>
      </c>
      <c r="L2187" s="12" t="s">
        <v>32</v>
      </c>
      <c r="M2187" s="12" t="s">
        <v>6219</v>
      </c>
      <c r="N2187" s="12" t="str">
        <f>_xlfn.XLOOKUP(Sales_Transactions!$L2187,Table12[Employee_ID],Table12[Department],"Missing Department")</f>
        <v>Store Manager</v>
      </c>
      <c r="O2187" s="12">
        <v>4</v>
      </c>
      <c r="P2187" s="13">
        <v>227</v>
      </c>
      <c r="Q2187" s="12">
        <v>15</v>
      </c>
      <c r="R2187" s="13">
        <v>136.19999999999999</v>
      </c>
      <c r="S2187" s="13">
        <v>887.57</v>
      </c>
      <c r="T2187" s="13">
        <v>785.2</v>
      </c>
      <c r="U2187" s="13">
        <v>102.37</v>
      </c>
      <c r="V2187" s="12" t="s">
        <v>23</v>
      </c>
      <c r="W2187" s="12" t="s">
        <v>24</v>
      </c>
      <c r="X2187" s="12" t="s">
        <v>25</v>
      </c>
      <c r="Y2187" s="12" t="s">
        <v>2200</v>
      </c>
      <c r="Z2187" s="12" t="s">
        <v>27</v>
      </c>
    </row>
    <row r="2188" spans="1:26" x14ac:dyDescent="0.3">
      <c r="A2188" s="14" t="s">
        <v>2212</v>
      </c>
      <c r="B2188" s="15">
        <v>46112</v>
      </c>
      <c r="C2188" s="16" t="s">
        <v>1231</v>
      </c>
      <c r="D2188" s="16" t="str">
        <f>_xlfn.XLOOKUP(Sales_Transactions!$C2188,Customer!$A$2:$A$701,Customer!$B$2:$B$701,"Missing")</f>
        <v>Nirmala Chandran</v>
      </c>
      <c r="E2188" s="38" t="str">
        <f>_xlfn.XLOOKUP(Table14[[#This Row],[Customer_ID]],Table10[Customer_ID],Table10[Membership],"Missing Membership")</f>
        <v>Silver</v>
      </c>
      <c r="F2188" s="14" t="s">
        <v>1800</v>
      </c>
      <c r="G2188" s="16" t="str">
        <f>_xlfn.XLOOKUP(Sales_Transactions!$F2188,Products!$A$2:$A$151,Products!$B$2:$B$151,"missing product")</f>
        <v>McCain Ice Cream 200g</v>
      </c>
      <c r="H2188" s="16" t="str">
        <f>_xlfn.XLOOKUP(Sales_Transactions!$F2188,Table9[Product_ID],Table9[Category],"Missing Catogory")</f>
        <v>Frozen Foods</v>
      </c>
      <c r="I2188" s="16" t="s">
        <v>839</v>
      </c>
      <c r="J2188" s="16" t="str">
        <f>_xlfn.XLOOKUP(Sales_Transactions!$I2188,Store!$A$2:$A$181,Store!$B$2:$B$181,"Missing Store")</f>
        <v>FreshMart Nagpur Arcade</v>
      </c>
      <c r="K2188" s="16" t="str">
        <f>_xlfn.XLOOKUP(Sales_Transactions!$I2188,Store!$A$2:$A$181,Store!$D$2:$D$181,"East")</f>
        <v>West</v>
      </c>
      <c r="L2188" s="16" t="s">
        <v>840</v>
      </c>
      <c r="M2188" s="16" t="s">
        <v>6241</v>
      </c>
      <c r="N2188" s="16" t="str">
        <f>_xlfn.XLOOKUP(Sales_Transactions!$L2188,Table12[Employee_ID],Table12[Department],"Missing Department")</f>
        <v>Operations</v>
      </c>
      <c r="O2188" s="16">
        <v>5</v>
      </c>
      <c r="P2188" s="17">
        <v>42.97</v>
      </c>
      <c r="Q2188" s="16">
        <v>0</v>
      </c>
      <c r="R2188" s="17">
        <v>0</v>
      </c>
      <c r="S2188" s="17">
        <v>214.85</v>
      </c>
      <c r="T2188" s="17">
        <v>182.95</v>
      </c>
      <c r="U2188" s="17">
        <v>31.9</v>
      </c>
      <c r="V2188" s="16" t="s">
        <v>23</v>
      </c>
      <c r="W2188" s="16" t="s">
        <v>24</v>
      </c>
      <c r="X2188" s="16" t="s">
        <v>25</v>
      </c>
      <c r="Y2188" s="16" t="s">
        <v>2213</v>
      </c>
      <c r="Z2188" s="16" t="s">
        <v>49</v>
      </c>
    </row>
    <row r="2189" spans="1:26" x14ac:dyDescent="0.3">
      <c r="A2189" s="10" t="s">
        <v>2216</v>
      </c>
      <c r="B2189" s="11">
        <v>45942</v>
      </c>
      <c r="C2189" s="12" t="s">
        <v>2217</v>
      </c>
      <c r="D2189" s="12" t="str">
        <f>_xlfn.XLOOKUP(Sales_Transactions!$C2189,Customer!$A$2:$A$701,Customer!$B$2:$B$701,"Missing")</f>
        <v>Senthil Devi</v>
      </c>
      <c r="E2189" s="39" t="str">
        <f>_xlfn.XLOOKUP(Table14[[#This Row],[Customer_ID]],Table10[Customer_ID],Table10[Membership],"Missing Membership")</f>
        <v>Silver</v>
      </c>
      <c r="F2189" s="10" t="s">
        <v>158</v>
      </c>
      <c r="G2189" s="12" t="str">
        <f>_xlfn.XLOOKUP(Sales_Transactions!$F2189,Products!$A$2:$A$151,Products!$B$2:$B$151,"missing product")</f>
        <v>Daawat Basmati Rice 2kg</v>
      </c>
      <c r="H2189" s="12" t="str">
        <f>_xlfn.XLOOKUP(Sales_Transactions!$F2189,Table9[Product_ID],Table9[Category],"Missing Catogory")</f>
        <v>Rice</v>
      </c>
      <c r="I2189" s="12" t="s">
        <v>248</v>
      </c>
      <c r="J2189" s="12" t="str">
        <f>_xlfn.XLOOKUP(Sales_Transactions!$I2189,Store!$A$2:$A$181,Store!$B$2:$B$181,"Missing Store")</f>
        <v>FreshMart Mysuru Complex</v>
      </c>
      <c r="K2189" s="12" t="str">
        <f>_xlfn.XLOOKUP(Sales_Transactions!$I2189,Store!$A$2:$A$181,Store!$D$2:$D$181,"East")</f>
        <v>South</v>
      </c>
      <c r="L2189" s="12" t="s">
        <v>249</v>
      </c>
      <c r="M2189" s="12" t="s">
        <v>6299</v>
      </c>
      <c r="N2189" s="12" t="str">
        <f>_xlfn.XLOOKUP(Sales_Transactions!$L2189,Table12[Employee_ID],Table12[Department],"Missing Department")</f>
        <v>Inventory</v>
      </c>
      <c r="O2189" s="12">
        <v>4</v>
      </c>
      <c r="P2189" s="13">
        <v>306.62</v>
      </c>
      <c r="Q2189" s="12">
        <v>20</v>
      </c>
      <c r="R2189" s="13">
        <v>245.3</v>
      </c>
      <c r="S2189" s="13">
        <v>1128.3599999999999</v>
      </c>
      <c r="T2189" s="13">
        <v>1039.72</v>
      </c>
      <c r="U2189" s="13">
        <v>88.64</v>
      </c>
      <c r="V2189" s="12" t="s">
        <v>23</v>
      </c>
      <c r="W2189" s="12" t="s">
        <v>24</v>
      </c>
      <c r="X2189" s="12" t="s">
        <v>25</v>
      </c>
      <c r="Y2189" s="12" t="s">
        <v>1764</v>
      </c>
      <c r="Z2189" s="12" t="s">
        <v>27</v>
      </c>
    </row>
    <row r="2190" spans="1:26" x14ac:dyDescent="0.3">
      <c r="A2190" s="14" t="s">
        <v>2226</v>
      </c>
      <c r="B2190" s="15">
        <v>45923</v>
      </c>
      <c r="C2190" s="16" t="s">
        <v>486</v>
      </c>
      <c r="D2190" s="16" t="str">
        <f>_xlfn.XLOOKUP(Sales_Transactions!$C2190,Customer!$A$2:$A$701,Customer!$B$2:$B$701,"Missing")</f>
        <v>Bhavani Chettiar</v>
      </c>
      <c r="E2190" s="38" t="str">
        <f>_xlfn.XLOOKUP(Table14[[#This Row],[Customer_ID]],Table10[Customer_ID],Table10[Membership],"Missing Membership")</f>
        <v>Gold</v>
      </c>
      <c r="F2190" s="14" t="s">
        <v>565</v>
      </c>
      <c r="G2190" s="16" t="str">
        <f>_xlfn.XLOOKUP(Sales_Transactions!$F2190,Products!$A$2:$A$151,Products!$B$2:$B$151,"missing product")</f>
        <v>Lays Namkeen 200g</v>
      </c>
      <c r="H2190" s="16" t="str">
        <f>_xlfn.XLOOKUP(Sales_Transactions!$F2190,Table9[Product_ID],Table9[Category],"Missing Catogory")</f>
        <v>Snacks</v>
      </c>
      <c r="I2190" s="16" t="s">
        <v>856</v>
      </c>
      <c r="J2190" s="16" t="str">
        <f>_xlfn.XLOOKUP(Sales_Transactions!$I2190,Store!$A$2:$A$181,Store!$B$2:$B$181,"Missing Store")</f>
        <v>FreshMart Madurai Market</v>
      </c>
      <c r="K2190" s="16" t="str">
        <f>_xlfn.XLOOKUP(Sales_Transactions!$I2190,Store!$A$2:$A$181,Store!$D$2:$D$181,"East")</f>
        <v>South</v>
      </c>
      <c r="L2190" s="16" t="s">
        <v>121</v>
      </c>
      <c r="M2190" s="16" t="s">
        <v>6355</v>
      </c>
      <c r="N2190" s="16" t="str">
        <f>_xlfn.XLOOKUP(Sales_Transactions!$L2190,Table12[Employee_ID],Table12[Department],"Missing Department")</f>
        <v>Store Manager</v>
      </c>
      <c r="O2190" s="16">
        <v>6</v>
      </c>
      <c r="P2190" s="17">
        <v>356.52</v>
      </c>
      <c r="Q2190" s="16">
        <v>0</v>
      </c>
      <c r="R2190" s="17">
        <v>0</v>
      </c>
      <c r="S2190" s="17">
        <v>2139.12</v>
      </c>
      <c r="T2190" s="17">
        <v>1532.94</v>
      </c>
      <c r="U2190" s="17">
        <v>606.17999999999995</v>
      </c>
      <c r="V2190" s="16" t="s">
        <v>23</v>
      </c>
      <c r="W2190" s="16" t="s">
        <v>24</v>
      </c>
      <c r="X2190" s="16" t="s">
        <v>25</v>
      </c>
      <c r="Y2190" s="16" t="s">
        <v>892</v>
      </c>
      <c r="Z2190" s="16" t="s">
        <v>49</v>
      </c>
    </row>
    <row r="2191" spans="1:26" x14ac:dyDescent="0.3">
      <c r="A2191" s="10" t="s">
        <v>2230</v>
      </c>
      <c r="B2191" s="11">
        <v>46088</v>
      </c>
      <c r="C2191" s="12" t="s">
        <v>2231</v>
      </c>
      <c r="D2191" s="12" t="str">
        <f>_xlfn.XLOOKUP(Sales_Transactions!$C2191,Customer!$A$2:$A$701,Customer!$B$2:$B$701,"Missing")</f>
        <v>Gayathri Gounder</v>
      </c>
      <c r="E2191" s="39" t="str">
        <f>_xlfn.XLOOKUP(Table14[[#This Row],[Customer_ID]],Table10[Customer_ID],Table10[Membership],"Missing Membership")</f>
        <v>Gold</v>
      </c>
      <c r="F2191" s="10" t="s">
        <v>894</v>
      </c>
      <c r="G2191" s="12" t="str">
        <f>_xlfn.XLOOKUP(Sales_Transactions!$F2191,Products!$A$2:$A$151,Products!$B$2:$B$151,"missing product")</f>
        <v>Organic Fresh Fresh Fruits Pack v2</v>
      </c>
      <c r="H2191" s="12" t="str">
        <f>_xlfn.XLOOKUP(Sales_Transactions!$F2191,Table9[Product_ID],Table9[Category],"Missing Catogory")</f>
        <v>Fruits</v>
      </c>
      <c r="I2191" s="12" t="s">
        <v>1189</v>
      </c>
      <c r="J2191" s="12" t="str">
        <f>_xlfn.XLOOKUP(Sales_Transactions!$I2191,Store!$A$2:$A$181,Store!$B$2:$B$181,"Missing Store")</f>
        <v>FreshMart Guwahati Heights</v>
      </c>
      <c r="K2191" s="12" t="str">
        <f>_xlfn.XLOOKUP(Sales_Transactions!$I2191,Store!$A$2:$A$181,Store!$D$2:$D$181,"East")</f>
        <v>East</v>
      </c>
      <c r="L2191" s="12" t="s">
        <v>1190</v>
      </c>
      <c r="M2191" s="12" t="s">
        <v>5977</v>
      </c>
      <c r="N2191" s="12" t="str">
        <f>_xlfn.XLOOKUP(Sales_Transactions!$L2191,Table12[Employee_ID],Table12[Department],"Missing Department")</f>
        <v>Store Manager</v>
      </c>
      <c r="O2191" s="12">
        <v>8</v>
      </c>
      <c r="P2191" s="13">
        <v>502.19</v>
      </c>
      <c r="Q2191" s="12">
        <v>20</v>
      </c>
      <c r="R2191" s="13">
        <v>803.5</v>
      </c>
      <c r="S2191" s="13">
        <v>3696.12</v>
      </c>
      <c r="T2191" s="13">
        <v>2961.44</v>
      </c>
      <c r="U2191" s="13">
        <v>734.68</v>
      </c>
      <c r="V2191" s="12" t="s">
        <v>23</v>
      </c>
      <c r="W2191" s="12" t="s">
        <v>24</v>
      </c>
      <c r="X2191" s="12" t="s">
        <v>25</v>
      </c>
      <c r="Y2191" s="12" t="s">
        <v>907</v>
      </c>
      <c r="Z2191" s="12" t="s">
        <v>27</v>
      </c>
    </row>
    <row r="2192" spans="1:26" x14ac:dyDescent="0.3">
      <c r="A2192" s="14" t="s">
        <v>2238</v>
      </c>
      <c r="B2192" s="15">
        <v>45863</v>
      </c>
      <c r="C2192" s="16" t="s">
        <v>1048</v>
      </c>
      <c r="D2192" s="16" t="str">
        <f>_xlfn.XLOOKUP(Sales_Transactions!$C2192,Customer!$A$2:$A$701,Customer!$B$2:$B$701,"Missing")</f>
        <v>Jagan Rao</v>
      </c>
      <c r="E2192" s="38" t="str">
        <f>_xlfn.XLOOKUP(Table14[[#This Row],[Customer_ID]],Table10[Customer_ID],Table10[Membership],"Missing Membership")</f>
        <v>Bronze</v>
      </c>
      <c r="F2192" s="14" t="s">
        <v>389</v>
      </c>
      <c r="G2192" s="16" t="str">
        <f>_xlfn.XLOOKUP(Sales_Transactions!$F2192,Products!$A$2:$A$151,Products!$B$2:$B$151,"missing product")</f>
        <v>Organic Fresh Fresh Vegetables 250ml</v>
      </c>
      <c r="H2192" s="16" t="str">
        <f>_xlfn.XLOOKUP(Sales_Transactions!$F2192,Table9[Product_ID],Table9[Category],"Missing Catogory")</f>
        <v>Vegetables</v>
      </c>
      <c r="I2192" s="16" t="s">
        <v>1031</v>
      </c>
      <c r="J2192" s="16" t="str">
        <f>_xlfn.XLOOKUP(Sales_Transactions!$I2192,Store!$A$2:$A$181,Store!$B$2:$B$181,"Missing Store")</f>
        <v>FreshMart Bengaluru Enclave</v>
      </c>
      <c r="K2192" s="16" t="str">
        <f>_xlfn.XLOOKUP(Sales_Transactions!$I2192,Store!$A$2:$A$181,Store!$D$2:$D$181,"East")</f>
        <v>South</v>
      </c>
      <c r="L2192" s="16" t="s">
        <v>1032</v>
      </c>
      <c r="M2192" s="16" t="s">
        <v>6407</v>
      </c>
      <c r="N2192" s="16" t="str">
        <f>_xlfn.XLOOKUP(Sales_Transactions!$L2192,Table12[Employee_ID],Table12[Department],"Missing Department")</f>
        <v>Billing</v>
      </c>
      <c r="O2192" s="16">
        <v>4</v>
      </c>
      <c r="P2192" s="17">
        <v>83.13</v>
      </c>
      <c r="Q2192" s="16">
        <v>10</v>
      </c>
      <c r="R2192" s="17">
        <v>33.25</v>
      </c>
      <c r="S2192" s="17">
        <v>299.27</v>
      </c>
      <c r="T2192" s="17">
        <v>276.36</v>
      </c>
      <c r="U2192" s="17">
        <v>22.91</v>
      </c>
      <c r="V2192" s="16" t="s">
        <v>23</v>
      </c>
      <c r="W2192" s="16" t="s">
        <v>24</v>
      </c>
      <c r="X2192" s="16" t="s">
        <v>25</v>
      </c>
      <c r="Y2192" s="16" t="s">
        <v>572</v>
      </c>
      <c r="Z2192" s="16" t="s">
        <v>49</v>
      </c>
    </row>
    <row r="2193" spans="1:26" x14ac:dyDescent="0.3">
      <c r="A2193" s="10" t="s">
        <v>2241</v>
      </c>
      <c r="B2193" s="11">
        <v>45966</v>
      </c>
      <c r="C2193" s="12" t="s">
        <v>2242</v>
      </c>
      <c r="D2193" s="12" t="str">
        <f>_xlfn.XLOOKUP(Sales_Transactions!$C2193,Customer!$A$2:$A$701,Customer!$B$2:$B$701,"Missing")</f>
        <v>Jayakumar Nathan</v>
      </c>
      <c r="E2193" s="39" t="str">
        <f>_xlfn.XLOOKUP(Table14[[#This Row],[Customer_ID]],Table10[Customer_ID],Table10[Membership],"Missing Membership")</f>
        <v>Silver</v>
      </c>
      <c r="F2193" s="10" t="s">
        <v>119</v>
      </c>
      <c r="G2193" s="12" t="str">
        <f>_xlfn.XLOOKUP(Sales_Transactions!$F2193,Products!$A$2:$A$151,Products!$B$2:$B$151,"missing product")</f>
        <v>Coca-Cola Coffee Combo</v>
      </c>
      <c r="H2193" s="12" t="str">
        <f>_xlfn.XLOOKUP(Sales_Transactions!$F2193,Table9[Product_ID],Table9[Category],"Missing Catogory")</f>
        <v>Beverages</v>
      </c>
      <c r="I2193" s="12" t="s">
        <v>45</v>
      </c>
      <c r="J2193" s="12" t="str">
        <f>_xlfn.XLOOKUP(Sales_Transactions!$I2193,Store!$A$2:$A$181,Store!$B$2:$B$181,"Missing Store")</f>
        <v>FreshMart Ahmedabad Enclave</v>
      </c>
      <c r="K2193" s="12" t="str">
        <f>_xlfn.XLOOKUP(Sales_Transactions!$I2193,Store!$A$2:$A$181,Store!$D$2:$D$181,"East")</f>
        <v>West</v>
      </c>
      <c r="L2193" s="12" t="s">
        <v>46</v>
      </c>
      <c r="M2193" s="12" t="s">
        <v>5189</v>
      </c>
      <c r="N2193" s="12" t="str">
        <f>_xlfn.XLOOKUP(Sales_Transactions!$L2193,Table12[Employee_ID],Table12[Department],"Missing Department")</f>
        <v>Inventory</v>
      </c>
      <c r="O2193" s="12">
        <v>5</v>
      </c>
      <c r="P2193" s="13">
        <v>141.11000000000001</v>
      </c>
      <c r="Q2193" s="12">
        <v>0</v>
      </c>
      <c r="R2193" s="13">
        <v>0</v>
      </c>
      <c r="S2193" s="13">
        <v>705.55</v>
      </c>
      <c r="T2193" s="13">
        <v>579.54999999999995</v>
      </c>
      <c r="U2193" s="13">
        <v>126</v>
      </c>
      <c r="V2193" s="12" t="s">
        <v>23</v>
      </c>
      <c r="W2193" s="12" t="s">
        <v>24</v>
      </c>
      <c r="X2193" s="12" t="s">
        <v>33</v>
      </c>
      <c r="Y2193" s="12" t="s">
        <v>2243</v>
      </c>
      <c r="Z2193" s="12" t="s">
        <v>49</v>
      </c>
    </row>
    <row r="2194" spans="1:26" x14ac:dyDescent="0.3">
      <c r="A2194" s="14" t="s">
        <v>2257</v>
      </c>
      <c r="B2194" s="15">
        <v>45923</v>
      </c>
      <c r="C2194" s="16" t="s">
        <v>2258</v>
      </c>
      <c r="D2194" s="16" t="str">
        <f>_xlfn.XLOOKUP(Sales_Transactions!$C2194,Customer!$A$2:$A$701,Customer!$B$2:$B$701,"Missing")</f>
        <v>Vasanthi Sekar</v>
      </c>
      <c r="E2194" s="38" t="str">
        <f>_xlfn.XLOOKUP(Table14[[#This Row],[Customer_ID]],Table10[Customer_ID],Table10[Membership],"Missing Membership")</f>
        <v>Silver</v>
      </c>
      <c r="F2194" s="14" t="s">
        <v>548</v>
      </c>
      <c r="G2194" s="16" t="str">
        <f>_xlfn.XLOOKUP(Sales_Transactions!$F2194,Products!$A$2:$A$151,Products!$B$2:$B$151,"missing product")</f>
        <v>Local Farm Fresh Fruits Combo</v>
      </c>
      <c r="H2194" s="16" t="str">
        <f>_xlfn.XLOOKUP(Sales_Transactions!$F2194,Table9[Product_ID],Table9[Category],"Missing Catogory")</f>
        <v>Fruits</v>
      </c>
      <c r="I2194" s="16" t="s">
        <v>1308</v>
      </c>
      <c r="J2194" s="16" t="str">
        <f>_xlfn.XLOOKUP(Sales_Transactions!$I2194,Store!$A$2:$A$181,Store!$B$2:$B$181,"Missing Store")</f>
        <v>FreshMart Mysuru Heights</v>
      </c>
      <c r="K2194" s="16" t="str">
        <f>_xlfn.XLOOKUP(Sales_Transactions!$I2194,Store!$A$2:$A$181,Store!$D$2:$D$181,"East")</f>
        <v>South</v>
      </c>
      <c r="L2194" s="16" t="s">
        <v>906</v>
      </c>
      <c r="M2194" s="16" t="s">
        <v>6179</v>
      </c>
      <c r="N2194" s="16" t="str">
        <f>_xlfn.XLOOKUP(Sales_Transactions!$L2194,Table12[Employee_ID],Table12[Department],"Missing Department")</f>
        <v>Sales</v>
      </c>
      <c r="O2194" s="16">
        <v>2</v>
      </c>
      <c r="P2194" s="17">
        <v>221.61</v>
      </c>
      <c r="Q2194" s="16">
        <v>0</v>
      </c>
      <c r="R2194" s="17">
        <v>0</v>
      </c>
      <c r="S2194" s="17">
        <v>443.22</v>
      </c>
      <c r="T2194" s="17">
        <v>364.34</v>
      </c>
      <c r="U2194" s="17">
        <v>78.88</v>
      </c>
      <c r="V2194" s="16" t="s">
        <v>23</v>
      </c>
      <c r="W2194" s="16" t="s">
        <v>24</v>
      </c>
      <c r="X2194" s="16" t="s">
        <v>25</v>
      </c>
      <c r="Y2194" s="16" t="s">
        <v>2259</v>
      </c>
      <c r="Z2194" s="16" t="s">
        <v>49</v>
      </c>
    </row>
    <row r="2195" spans="1:26" x14ac:dyDescent="0.3">
      <c r="A2195" s="10" t="s">
        <v>2271</v>
      </c>
      <c r="B2195" s="11">
        <v>46046</v>
      </c>
      <c r="C2195" s="12" t="s">
        <v>2099</v>
      </c>
      <c r="D2195" s="12" t="str">
        <f>_xlfn.XLOOKUP(Sales_Transactions!$C2195,Customer!$A$2:$A$701,Customer!$B$2:$B$701,"Missing")</f>
        <v>Gopal Velan</v>
      </c>
      <c r="E2195" s="39" t="str">
        <f>_xlfn.XLOOKUP(Table14[[#This Row],[Customer_ID]],Table10[Customer_ID],Table10[Membership],"Missing Membership")</f>
        <v>Gold</v>
      </c>
      <c r="F2195" s="10" t="s">
        <v>220</v>
      </c>
      <c r="G2195" s="12" t="str">
        <f>_xlfn.XLOOKUP(Sales_Transactions!$F2195,Products!$A$2:$A$151,Products!$B$2:$B$151,"missing product")</f>
        <v>Amul Paneer 250ml</v>
      </c>
      <c r="H2195" s="12" t="str">
        <f>_xlfn.XLOOKUP(Sales_Transactions!$F2195,Table9[Product_ID],Table9[Category],"Missing Catogory")</f>
        <v>Bakery</v>
      </c>
      <c r="I2195" s="12" t="s">
        <v>912</v>
      </c>
      <c r="J2195" s="12" t="str">
        <f>_xlfn.XLOOKUP(Sales_Transactions!$I2195,Store!$A$2:$A$181,Store!$B$2:$B$181,"Missing Store")</f>
        <v>FreshMart Bengaluru Colony</v>
      </c>
      <c r="K2195" s="12" t="str">
        <f>_xlfn.XLOOKUP(Sales_Transactions!$I2195,Store!$A$2:$A$181,Store!$D$2:$D$181,"East")</f>
        <v>South</v>
      </c>
      <c r="L2195" s="12" t="s">
        <v>2272</v>
      </c>
      <c r="M2195" s="12" t="s">
        <v>6154</v>
      </c>
      <c r="N2195" s="12" t="str">
        <f>_xlfn.XLOOKUP(Sales_Transactions!$L2195,Table12[Employee_ID],Table12[Department],"Missing Department")</f>
        <v>HR</v>
      </c>
      <c r="O2195" s="12">
        <v>5</v>
      </c>
      <c r="P2195" s="13">
        <v>336.33</v>
      </c>
      <c r="Q2195" s="12">
        <v>10</v>
      </c>
      <c r="R2195" s="13">
        <v>168.16</v>
      </c>
      <c r="S2195" s="13">
        <v>1740.51</v>
      </c>
      <c r="T2195" s="13">
        <v>1026.3499999999999</v>
      </c>
      <c r="U2195" s="13">
        <v>714.16</v>
      </c>
      <c r="V2195" s="12" t="s">
        <v>23</v>
      </c>
      <c r="W2195" s="12" t="s">
        <v>24</v>
      </c>
      <c r="X2195" s="12" t="s">
        <v>25</v>
      </c>
      <c r="Y2195" s="12" t="s">
        <v>2171</v>
      </c>
      <c r="Z2195" s="12" t="s">
        <v>27</v>
      </c>
    </row>
    <row r="2196" spans="1:26" x14ac:dyDescent="0.3">
      <c r="A2196" s="14" t="s">
        <v>2309</v>
      </c>
      <c r="B2196" s="15">
        <v>46050</v>
      </c>
      <c r="C2196" s="16" t="s">
        <v>1954</v>
      </c>
      <c r="D2196" s="16" t="str">
        <f>_xlfn.XLOOKUP(Sales_Transactions!$C2196,Customer!$A$2:$A$701,Customer!$B$2:$B$701,"Missing")</f>
        <v>Nirmala Nair</v>
      </c>
      <c r="E2196" s="38" t="str">
        <f>_xlfn.XLOOKUP(Table14[[#This Row],[Customer_ID]],Table10[Customer_ID],Table10[Membership],"Missing Membership")</f>
        <v>Silver</v>
      </c>
      <c r="F2196" s="14" t="s">
        <v>776</v>
      </c>
      <c r="G2196" s="16" t="str">
        <f>_xlfn.XLOOKUP(Sales_Transactions!$F2196,Products!$A$2:$A$151,Products!$B$2:$B$151,"missing product")</f>
        <v>Vim Tissue 500g</v>
      </c>
      <c r="H2196" s="16" t="str">
        <f>_xlfn.XLOOKUP(Sales_Transactions!$F2196,Table9[Product_ID],Table9[Category],"Missing Catogory")</f>
        <v>Household</v>
      </c>
      <c r="I2196" s="16" t="s">
        <v>114</v>
      </c>
      <c r="J2196" s="16" t="str">
        <f>_xlfn.XLOOKUP(Sales_Transactions!$I2196,Store!$A$2:$A$181,Store!$B$2:$B$181,"Missing Store")</f>
        <v>FreshMart Chennai Crossing</v>
      </c>
      <c r="K2196" s="16" t="str">
        <f>_xlfn.XLOOKUP(Sales_Transactions!$I2196,Store!$A$2:$A$181,Store!$D$2:$D$181,"East")</f>
        <v>South</v>
      </c>
      <c r="L2196" s="16" t="s">
        <v>530</v>
      </c>
      <c r="M2196" s="16" t="s">
        <v>6384</v>
      </c>
      <c r="N2196" s="16" t="str">
        <f>_xlfn.XLOOKUP(Sales_Transactions!$L2196,Table12[Employee_ID],Table12[Department],"Missing Department")</f>
        <v>Store Manager</v>
      </c>
      <c r="O2196" s="16">
        <v>1</v>
      </c>
      <c r="P2196" s="17">
        <v>86.11</v>
      </c>
      <c r="Q2196" s="16">
        <v>0</v>
      </c>
      <c r="R2196" s="17">
        <v>0</v>
      </c>
      <c r="S2196" s="17">
        <v>86.11</v>
      </c>
      <c r="T2196" s="17">
        <v>68.17</v>
      </c>
      <c r="U2196" s="17">
        <v>17.940000000000001</v>
      </c>
      <c r="V2196" s="16" t="s">
        <v>23</v>
      </c>
      <c r="W2196" s="16" t="s">
        <v>24</v>
      </c>
      <c r="X2196" s="16" t="s">
        <v>25</v>
      </c>
      <c r="Y2196" s="16" t="s">
        <v>2310</v>
      </c>
      <c r="Z2196" s="16" t="s">
        <v>49</v>
      </c>
    </row>
    <row r="2197" spans="1:26" x14ac:dyDescent="0.3">
      <c r="A2197" s="10" t="s">
        <v>2317</v>
      </c>
      <c r="B2197" s="11">
        <v>45910</v>
      </c>
      <c r="C2197" s="12" t="s">
        <v>1016</v>
      </c>
      <c r="D2197" s="12" t="str">
        <f>_xlfn.XLOOKUP(Sales_Transactions!$C2197,Customer!$A$2:$A$701,Customer!$B$2:$B$701,"Missing")</f>
        <v>Bharath Devi</v>
      </c>
      <c r="E2197" s="39" t="str">
        <f>_xlfn.XLOOKUP(Table14[[#This Row],[Customer_ID]],Table10[Customer_ID],Table10[Membership],"Missing Membership")</f>
        <v>Gold</v>
      </c>
      <c r="F2197" s="10" t="s">
        <v>1488</v>
      </c>
      <c r="G2197" s="12" t="str">
        <f>_xlfn.XLOOKUP(Sales_Transactions!$F2197,Products!$A$2:$A$151,Products!$B$2:$B$151,"missing product")</f>
        <v>Fortune Gingelly Oil 250ml</v>
      </c>
      <c r="H2197" s="12" t="str">
        <f>_xlfn.XLOOKUP(Sales_Transactions!$F2197,Table9[Product_ID],Table9[Category],"Missing Catogory")</f>
        <v>Oil</v>
      </c>
      <c r="I2197" s="12" t="s">
        <v>1402</v>
      </c>
      <c r="J2197" s="12" t="str">
        <f>_xlfn.XLOOKUP(Sales_Transactions!$I2197,Store!$A$2:$A$181,Store!$B$2:$B$181,"Missing Store")</f>
        <v>FreshMart Surat Hub</v>
      </c>
      <c r="K2197" s="12" t="str">
        <f>_xlfn.XLOOKUP(Sales_Transactions!$I2197,Store!$A$2:$A$181,Store!$D$2:$D$181,"East")</f>
        <v>West</v>
      </c>
      <c r="L2197" s="12" t="s">
        <v>1403</v>
      </c>
      <c r="M2197" s="12" t="s">
        <v>6174</v>
      </c>
      <c r="N2197" s="12" t="str">
        <f>_xlfn.XLOOKUP(Sales_Transactions!$L2197,Table12[Employee_ID],Table12[Department],"Missing Department")</f>
        <v>Store Manager</v>
      </c>
      <c r="O2197" s="12">
        <v>4</v>
      </c>
      <c r="P2197" s="13">
        <v>115.25</v>
      </c>
      <c r="Q2197" s="12">
        <v>0</v>
      </c>
      <c r="R2197" s="13">
        <v>0</v>
      </c>
      <c r="S2197" s="13">
        <v>461</v>
      </c>
      <c r="T2197" s="13">
        <v>354.88</v>
      </c>
      <c r="U2197" s="13">
        <v>106.12</v>
      </c>
      <c r="V2197" s="12" t="s">
        <v>23</v>
      </c>
      <c r="W2197" s="12" t="s">
        <v>24</v>
      </c>
      <c r="X2197" s="12" t="s">
        <v>25</v>
      </c>
      <c r="Y2197" s="12" t="s">
        <v>2318</v>
      </c>
      <c r="Z2197" s="12" t="s">
        <v>49</v>
      </c>
    </row>
    <row r="2198" spans="1:26" x14ac:dyDescent="0.3">
      <c r="A2198" s="14" t="s">
        <v>2322</v>
      </c>
      <c r="B2198" s="15">
        <v>45943</v>
      </c>
      <c r="C2198" s="16" t="s">
        <v>1175</v>
      </c>
      <c r="D2198" s="16" t="str">
        <f>_xlfn.XLOOKUP(Sales_Transactions!$C2198,Customer!$A$2:$A$701,Customer!$B$2:$B$701,"Missing")</f>
        <v>Suresh Naicker</v>
      </c>
      <c r="E2198" s="38" t="str">
        <f>_xlfn.XLOOKUP(Table14[[#This Row],[Customer_ID]],Table10[Customer_ID],Table10[Membership],"Missing Membership")</f>
        <v>Bronze</v>
      </c>
      <c r="F2198" s="14" t="s">
        <v>565</v>
      </c>
      <c r="G2198" s="16" t="str">
        <f>_xlfn.XLOOKUP(Sales_Transactions!$F2198,Products!$A$2:$A$151,Products!$B$2:$B$151,"missing product")</f>
        <v>Lays Namkeen 200g</v>
      </c>
      <c r="H2198" s="16" t="str">
        <f>_xlfn.XLOOKUP(Sales_Transactions!$F2198,Table9[Product_ID],Table9[Category],"Missing Catogory")</f>
        <v>Snacks</v>
      </c>
      <c r="I2198" s="16" t="s">
        <v>444</v>
      </c>
      <c r="J2198" s="16" t="str">
        <f>_xlfn.XLOOKUP(Sales_Transactions!$I2198,Store!$A$2:$A$181,Store!$B$2:$B$181,"Missing Store")</f>
        <v>FreshMart Nagpur Colony</v>
      </c>
      <c r="K2198" s="16" t="str">
        <f>_xlfn.XLOOKUP(Sales_Transactions!$I2198,Store!$A$2:$A$181,Store!$D$2:$D$181,"East")</f>
        <v>West</v>
      </c>
      <c r="L2198" s="16" t="s">
        <v>2323</v>
      </c>
      <c r="M2198" s="16" t="s">
        <v>6163</v>
      </c>
      <c r="N2198" s="16" t="str">
        <f>_xlfn.XLOOKUP(Sales_Transactions!$L2198,Table12[Employee_ID],Table12[Department],"Missing Department")</f>
        <v>Cashier</v>
      </c>
      <c r="O2198" s="16">
        <v>1</v>
      </c>
      <c r="P2198" s="17">
        <v>328.59</v>
      </c>
      <c r="Q2198" s="16">
        <v>0</v>
      </c>
      <c r="R2198" s="17">
        <v>0</v>
      </c>
      <c r="S2198" s="17">
        <v>328.59</v>
      </c>
      <c r="T2198" s="17">
        <v>255.49</v>
      </c>
      <c r="U2198" s="17">
        <v>73.099999999999994</v>
      </c>
      <c r="V2198" s="16" t="s">
        <v>23</v>
      </c>
      <c r="W2198" s="16" t="s">
        <v>24</v>
      </c>
      <c r="X2198" s="16" t="s">
        <v>25</v>
      </c>
      <c r="Y2198" s="16" t="s">
        <v>2324</v>
      </c>
      <c r="Z2198" s="16" t="s">
        <v>49</v>
      </c>
    </row>
    <row r="2199" spans="1:26" x14ac:dyDescent="0.3">
      <c r="A2199" s="10" t="s">
        <v>2327</v>
      </c>
      <c r="B2199" s="11">
        <v>45944</v>
      </c>
      <c r="C2199" s="12" t="s">
        <v>2328</v>
      </c>
      <c r="D2199" s="12" t="str">
        <f>_xlfn.XLOOKUP(Sales_Transactions!$C2199,Customer!$A$2:$A$701,Customer!$B$2:$B$701,"Missing")</f>
        <v>Senthil Chandran</v>
      </c>
      <c r="E2199" s="39" t="str">
        <f>_xlfn.XLOOKUP(Table14[[#This Row],[Customer_ID]],Table10[Customer_ID],Table10[Membership],"Missing Membership")</f>
        <v>Gold</v>
      </c>
      <c r="F2199" s="10" t="s">
        <v>349</v>
      </c>
      <c r="G2199" s="12" t="str">
        <f>_xlfn.XLOOKUP(Sales_Transactions!$F2199,Products!$A$2:$A$151,Products!$B$2:$B$151,"missing product")</f>
        <v>Himalaya Skin Care Combo</v>
      </c>
      <c r="H2199" s="12" t="str">
        <f>_xlfn.XLOOKUP(Sales_Transactions!$F2199,Table9[Product_ID],Table9[Category],"Missing Catogory")</f>
        <v>Personal Care</v>
      </c>
      <c r="I2199" s="12" t="s">
        <v>380</v>
      </c>
      <c r="J2199" s="12" t="str">
        <f>_xlfn.XLOOKUP(Sales_Transactions!$I2199,Store!$A$2:$A$181,Store!$B$2:$B$181,"Missing Store")</f>
        <v>FreshMart Ahmedabad Complex</v>
      </c>
      <c r="K2199" s="12" t="str">
        <f>_xlfn.XLOOKUP(Sales_Transactions!$I2199,Store!$A$2:$A$181,Store!$D$2:$D$181,"East")</f>
        <v>South</v>
      </c>
      <c r="L2199" s="12" t="s">
        <v>381</v>
      </c>
      <c r="M2199" s="12" t="s">
        <v>6144</v>
      </c>
      <c r="N2199" s="12" t="str">
        <f>_xlfn.XLOOKUP(Sales_Transactions!$L2199,Table12[Employee_ID],Table12[Department],"Missing Department")</f>
        <v>Cashier</v>
      </c>
      <c r="O2199" s="12">
        <v>4</v>
      </c>
      <c r="P2199" s="13">
        <v>476.18</v>
      </c>
      <c r="Q2199" s="12">
        <v>0</v>
      </c>
      <c r="R2199" s="13">
        <v>0</v>
      </c>
      <c r="S2199" s="13">
        <v>1904.72</v>
      </c>
      <c r="T2199" s="13">
        <v>1302.44</v>
      </c>
      <c r="U2199" s="13">
        <v>602.28</v>
      </c>
      <c r="V2199" s="12" t="s">
        <v>23</v>
      </c>
      <c r="W2199" s="12" t="s">
        <v>24</v>
      </c>
      <c r="X2199" s="12" t="s">
        <v>33</v>
      </c>
      <c r="Y2199" s="12" t="s">
        <v>590</v>
      </c>
      <c r="Z2199" s="12" t="s">
        <v>49</v>
      </c>
    </row>
    <row r="2200" spans="1:26" x14ac:dyDescent="0.3">
      <c r="A2200" s="14" t="s">
        <v>2332</v>
      </c>
      <c r="B2200" s="15">
        <v>46101</v>
      </c>
      <c r="C2200" s="16" t="s">
        <v>659</v>
      </c>
      <c r="D2200" s="16" t="str">
        <f>_xlfn.XLOOKUP(Sales_Transactions!$C2200,Customer!$A$2:$A$701,Customer!$B$2:$B$701,"Missing")</f>
        <v>Vasanth Mudaliar</v>
      </c>
      <c r="E2200" s="38" t="str">
        <f>_xlfn.XLOOKUP(Table14[[#This Row],[Customer_ID]],Table10[Customer_ID],Table10[Membership],"Missing Membership")</f>
        <v>Silver</v>
      </c>
      <c r="F2200" s="14" t="s">
        <v>621</v>
      </c>
      <c r="G2200" s="16" t="str">
        <f>_xlfn.XLOOKUP(Sales_Transactions!$F2200,Products!$A$2:$A$151,Products!$B$2:$B$151,"missing product")</f>
        <v>Local Farm Fresh Fruits Combo v2</v>
      </c>
      <c r="H2200" s="16" t="str">
        <f>_xlfn.XLOOKUP(Sales_Transactions!$F2200,Table9[Product_ID],Table9[Category],"Missing Catogory")</f>
        <v>Fruits</v>
      </c>
      <c r="I2200" s="16" t="s">
        <v>703</v>
      </c>
      <c r="J2200" s="16" t="str">
        <f>_xlfn.XLOOKUP(Sales_Transactions!$I2200,Store!$A$2:$A$181,Store!$B$2:$B$181,"Missing Store")</f>
        <v>FreshMart Bengaluru Nagar</v>
      </c>
      <c r="K2200" s="16" t="str">
        <f>_xlfn.XLOOKUP(Sales_Transactions!$I2200,Store!$A$2:$A$181,Store!$D$2:$D$181,"East")</f>
        <v>South</v>
      </c>
      <c r="L2200" s="16" t="s">
        <v>1269</v>
      </c>
      <c r="M2200" s="16" t="s">
        <v>6297</v>
      </c>
      <c r="N2200" s="16" t="str">
        <f>_xlfn.XLOOKUP(Sales_Transactions!$L2200,Table12[Employee_ID],Table12[Department],"Missing Department")</f>
        <v>Billing</v>
      </c>
      <c r="O2200" s="16">
        <v>3</v>
      </c>
      <c r="P2200" s="17">
        <v>327.08</v>
      </c>
      <c r="Q2200" s="16">
        <v>0</v>
      </c>
      <c r="R2200" s="17">
        <v>0</v>
      </c>
      <c r="S2200" s="17">
        <v>981.24</v>
      </c>
      <c r="T2200" s="17">
        <v>823.83</v>
      </c>
      <c r="U2200" s="17">
        <v>157.41</v>
      </c>
      <c r="V2200" s="16" t="s">
        <v>23</v>
      </c>
      <c r="W2200" s="16" t="s">
        <v>24</v>
      </c>
      <c r="X2200" s="16" t="s">
        <v>25</v>
      </c>
      <c r="Y2200" s="16" t="s">
        <v>1335</v>
      </c>
      <c r="Z2200" s="16" t="s">
        <v>49</v>
      </c>
    </row>
    <row r="2201" spans="1:26" x14ac:dyDescent="0.3">
      <c r="A2201" s="10" t="s">
        <v>2342</v>
      </c>
      <c r="B2201" s="11">
        <v>45918</v>
      </c>
      <c r="C2201" s="12" t="s">
        <v>1199</v>
      </c>
      <c r="D2201" s="12" t="str">
        <f>_xlfn.XLOOKUP(Sales_Transactions!$C2201,Customer!$A$2:$A$701,Customer!$B$2:$B$701,"Missing")</f>
        <v>Pandi Raj</v>
      </c>
      <c r="E2201" s="39" t="str">
        <f>_xlfn.XLOOKUP(Table14[[#This Row],[Customer_ID]],Table10[Customer_ID],Table10[Membership],"Missing Membership")</f>
        <v>Silver</v>
      </c>
      <c r="F2201" s="10" t="s">
        <v>284</v>
      </c>
      <c r="G2201" s="12" t="str">
        <f>_xlfn.XLOOKUP(Sales_Transactions!$F2201,Products!$A$2:$A$151,Products!$B$2:$B$151,"missing product")</f>
        <v>Patanjali Shampoo Combo</v>
      </c>
      <c r="H2201" s="12" t="str">
        <f>_xlfn.XLOOKUP(Sales_Transactions!$F2201,Table9[Product_ID],Table9[Category],"Missing Catogory")</f>
        <v>Personal Care</v>
      </c>
      <c r="I2201" s="12" t="s">
        <v>912</v>
      </c>
      <c r="J2201" s="12" t="str">
        <f>_xlfn.XLOOKUP(Sales_Transactions!$I2201,Store!$A$2:$A$181,Store!$B$2:$B$181,"Missing Store")</f>
        <v>FreshMart Bengaluru Colony</v>
      </c>
      <c r="K2201" s="12" t="str">
        <f>_xlfn.XLOOKUP(Sales_Transactions!$I2201,Store!$A$2:$A$181,Store!$D$2:$D$181,"East")</f>
        <v>South</v>
      </c>
      <c r="L2201" s="12" t="s">
        <v>612</v>
      </c>
      <c r="M2201" s="12" t="s">
        <v>6282</v>
      </c>
      <c r="N2201" s="12" t="str">
        <f>_xlfn.XLOOKUP(Sales_Transactions!$L2201,Table12[Employee_ID],Table12[Department],"Missing Department")</f>
        <v>Store Manager</v>
      </c>
      <c r="O2201" s="12">
        <v>4</v>
      </c>
      <c r="P2201" s="13">
        <v>73.83</v>
      </c>
      <c r="Q2201" s="12">
        <v>0</v>
      </c>
      <c r="R2201" s="13">
        <v>0</v>
      </c>
      <c r="S2201" s="13">
        <v>295.32</v>
      </c>
      <c r="T2201" s="13">
        <v>217.28</v>
      </c>
      <c r="U2201" s="13">
        <v>78.040000000000006</v>
      </c>
      <c r="V2201" s="12" t="s">
        <v>23</v>
      </c>
      <c r="W2201" s="12" t="s">
        <v>24</v>
      </c>
      <c r="X2201" s="12" t="s">
        <v>25</v>
      </c>
      <c r="Y2201" s="12" t="s">
        <v>2343</v>
      </c>
      <c r="Z2201" s="12" t="s">
        <v>49</v>
      </c>
    </row>
    <row r="2202" spans="1:26" x14ac:dyDescent="0.3">
      <c r="A2202" s="14" t="s">
        <v>2347</v>
      </c>
      <c r="B2202" s="15">
        <v>45984</v>
      </c>
      <c r="C2202" s="16" t="s">
        <v>501</v>
      </c>
      <c r="D2202" s="16" t="str">
        <f>_xlfn.XLOOKUP(Sales_Transactions!$C2202,Customer!$A$2:$A$701,Customer!$B$2:$B$701,"Missing")</f>
        <v>Nandhini Murugan</v>
      </c>
      <c r="E2202" s="38" t="str">
        <f>_xlfn.XLOOKUP(Table14[[#This Row],[Customer_ID]],Table10[Customer_ID],Table10[Membership],"Missing Membership")</f>
        <v>Bronze</v>
      </c>
      <c r="F2202" s="14" t="s">
        <v>349</v>
      </c>
      <c r="G2202" s="16" t="str">
        <f>_xlfn.XLOOKUP(Sales_Transactions!$F2202,Products!$A$2:$A$151,Products!$B$2:$B$151,"missing product")</f>
        <v>Himalaya Skin Care Combo</v>
      </c>
      <c r="H2202" s="16" t="str">
        <f>_xlfn.XLOOKUP(Sales_Transactions!$F2202,Table9[Product_ID],Table9[Category],"Missing Catogory")</f>
        <v>Personal Care</v>
      </c>
      <c r="I2202" s="16" t="s">
        <v>487</v>
      </c>
      <c r="J2202" s="16" t="str">
        <f>_xlfn.XLOOKUP(Sales_Transactions!$I2202,Store!$A$2:$A$181,Store!$B$2:$B$181,"Missing Store")</f>
        <v>FreshMart Erode Hub</v>
      </c>
      <c r="K2202" s="16" t="str">
        <f>_xlfn.XLOOKUP(Sales_Transactions!$I2202,Store!$A$2:$A$181,Store!$D$2:$D$181,"East")</f>
        <v>South</v>
      </c>
      <c r="L2202" s="16" t="s">
        <v>488</v>
      </c>
      <c r="M2202" s="16" t="s">
        <v>6367</v>
      </c>
      <c r="N2202" s="16" t="str">
        <f>_xlfn.XLOOKUP(Sales_Transactions!$L2202,Table12[Employee_ID],Table12[Department],"Missing Department")</f>
        <v>Inventory</v>
      </c>
      <c r="O2202" s="16">
        <v>4</v>
      </c>
      <c r="P2202" s="17">
        <v>446.17</v>
      </c>
      <c r="Q2202" s="16">
        <v>20</v>
      </c>
      <c r="R2202" s="17">
        <v>356.94</v>
      </c>
      <c r="S2202" s="17">
        <v>1641.9</v>
      </c>
      <c r="T2202" s="17">
        <v>1302.44</v>
      </c>
      <c r="U2202" s="17">
        <v>339.46</v>
      </c>
      <c r="V2202" s="16" t="s">
        <v>23</v>
      </c>
      <c r="W2202" s="16" t="s">
        <v>24</v>
      </c>
      <c r="X2202" s="16" t="s">
        <v>25</v>
      </c>
      <c r="Y2202" s="16" t="s">
        <v>2348</v>
      </c>
      <c r="Z2202" s="16" t="s">
        <v>27</v>
      </c>
    </row>
    <row r="2203" spans="1:26" x14ac:dyDescent="0.3">
      <c r="A2203" s="10" t="s">
        <v>2361</v>
      </c>
      <c r="B2203" s="11">
        <v>45813</v>
      </c>
      <c r="C2203" s="12" t="s">
        <v>2362</v>
      </c>
      <c r="D2203" s="12" t="str">
        <f>_xlfn.XLOOKUP(Sales_Transactions!$C2203,Customer!$A$2:$A$701,Customer!$B$2:$B$701,"Missing")</f>
        <v>Eswari Murugan</v>
      </c>
      <c r="E2203" s="39" t="str">
        <f>_xlfn.XLOOKUP(Table14[[#This Row],[Customer_ID]],Table10[Customer_ID],Table10[Membership],"Missing Membership")</f>
        <v>Silver</v>
      </c>
      <c r="F2203" s="10" t="s">
        <v>170</v>
      </c>
      <c r="G2203" s="12" t="str">
        <f>_xlfn.XLOOKUP(Sales_Transactions!$F2203,Products!$A$2:$A$151,Products!$B$2:$B$151,"missing product")</f>
        <v>Aachi Idli Rice 500g</v>
      </c>
      <c r="H2203" s="12" t="str">
        <f>_xlfn.XLOOKUP(Sales_Transactions!$F2203,Table9[Product_ID],Table9[Category],"Missing Catogory")</f>
        <v>Rice</v>
      </c>
      <c r="I2203" s="12" t="s">
        <v>588</v>
      </c>
      <c r="J2203" s="12" t="str">
        <f>_xlfn.XLOOKUP(Sales_Transactions!$I2203,Store!$A$2:$A$181,Store!$B$2:$B$181,"Missing Store")</f>
        <v>FreshMart Lucknow Complex</v>
      </c>
      <c r="K2203" s="12" t="str">
        <f>_xlfn.XLOOKUP(Sales_Transactions!$I2203,Store!$A$2:$A$181,Store!$D$2:$D$181,"East")</f>
        <v>North</v>
      </c>
      <c r="L2203" s="12" t="s">
        <v>589</v>
      </c>
      <c r="M2203" s="12" t="s">
        <v>6184</v>
      </c>
      <c r="N2203" s="12" t="str">
        <f>_xlfn.XLOOKUP(Sales_Transactions!$L2203,Table12[Employee_ID],Table12[Department],"Missing Department")</f>
        <v>Sales</v>
      </c>
      <c r="O2203" s="12">
        <v>2</v>
      </c>
      <c r="P2203" s="13">
        <v>225.45</v>
      </c>
      <c r="Q2203" s="12">
        <v>0</v>
      </c>
      <c r="R2203" s="13">
        <v>0</v>
      </c>
      <c r="S2203" s="13">
        <v>450.9</v>
      </c>
      <c r="T2203" s="13">
        <v>381.8</v>
      </c>
      <c r="U2203" s="13">
        <v>69.099999999999994</v>
      </c>
      <c r="V2203" s="12" t="s">
        <v>23</v>
      </c>
      <c r="W2203" s="12" t="s">
        <v>24</v>
      </c>
      <c r="X2203" s="12" t="s">
        <v>55</v>
      </c>
      <c r="Y2203" s="12" t="s">
        <v>1921</v>
      </c>
      <c r="Z2203" s="12" t="s">
        <v>49</v>
      </c>
    </row>
    <row r="2204" spans="1:26" x14ac:dyDescent="0.3">
      <c r="A2204" s="14" t="s">
        <v>2367</v>
      </c>
      <c r="B2204" s="15">
        <v>45923</v>
      </c>
      <c r="C2204" s="16" t="s">
        <v>2368</v>
      </c>
      <c r="D2204" s="16" t="str">
        <f>_xlfn.XLOOKUP(Sales_Transactions!$C2204,Customer!$A$2:$A$701,Customer!$B$2:$B$701,"Missing")</f>
        <v>Hemalatha Mudaliar</v>
      </c>
      <c r="E2204" s="38" t="str">
        <f>_xlfn.XLOOKUP(Table14[[#This Row],[Customer_ID]],Table10[Customer_ID],Table10[Membership],"Missing Membership")</f>
        <v>Bronze</v>
      </c>
      <c r="F2204" s="14" t="s">
        <v>107</v>
      </c>
      <c r="G2204" s="16" t="str">
        <f>_xlfn.XLOOKUP(Sales_Transactions!$F2204,Products!$A$2:$A$151,Products!$B$2:$B$151,"missing product")</f>
        <v>Milky Mist Milk 2kg</v>
      </c>
      <c r="H2204" s="16" t="str">
        <f>_xlfn.XLOOKUP(Sales_Transactions!$F2204,Table9[Product_ID],Table9[Category],"Missing Catogory")</f>
        <v>Dairy</v>
      </c>
      <c r="I2204" s="16" t="s">
        <v>21</v>
      </c>
      <c r="J2204" s="16" t="str">
        <f>_xlfn.XLOOKUP(Sales_Transactions!$I2204,Store!$A$2:$A$181,Store!$B$2:$B$181,"Missing Store")</f>
        <v>FreshMart Madurai Arcade</v>
      </c>
      <c r="K2204" s="16" t="str">
        <f>_xlfn.XLOOKUP(Sales_Transactions!$I2204,Store!$A$2:$A$181,Store!$D$2:$D$181,"East")</f>
        <v>South</v>
      </c>
      <c r="L2204" s="16" t="s">
        <v>1169</v>
      </c>
      <c r="M2204" s="16" t="s">
        <v>6141</v>
      </c>
      <c r="N2204" s="16" t="str">
        <f>_xlfn.XLOOKUP(Sales_Transactions!$L2204,Table12[Employee_ID],Table12[Department],"Missing Department")</f>
        <v>Inventory</v>
      </c>
      <c r="O2204" s="16">
        <v>1</v>
      </c>
      <c r="P2204" s="17">
        <v>59.92</v>
      </c>
      <c r="Q2204" s="16">
        <v>20</v>
      </c>
      <c r="R2204" s="17">
        <v>11.98</v>
      </c>
      <c r="S2204" s="17">
        <v>47.94</v>
      </c>
      <c r="T2204" s="17">
        <v>48.15</v>
      </c>
      <c r="U2204" s="17">
        <v>-0.21</v>
      </c>
      <c r="V2204" s="16" t="s">
        <v>23</v>
      </c>
      <c r="W2204" s="16" t="s">
        <v>24</v>
      </c>
      <c r="X2204" s="16" t="s">
        <v>55</v>
      </c>
      <c r="Y2204" s="16" t="s">
        <v>2369</v>
      </c>
      <c r="Z2204" s="16" t="s">
        <v>49</v>
      </c>
    </row>
    <row r="2205" spans="1:26" x14ac:dyDescent="0.3">
      <c r="A2205" s="10" t="s">
        <v>2374</v>
      </c>
      <c r="B2205" s="11">
        <v>46001</v>
      </c>
      <c r="C2205" s="12" t="s">
        <v>833</v>
      </c>
      <c r="D2205" s="12" t="str">
        <f>_xlfn.XLOOKUP(Sales_Transactions!$C2205,Customer!$A$2:$A$701,Customer!$B$2:$B$701,"Missing")</f>
        <v>Kamala Velan</v>
      </c>
      <c r="E2205" s="39" t="str">
        <f>_xlfn.XLOOKUP(Table14[[#This Row],[Customer_ID]],Table10[Customer_ID],Table10[Membership],"Missing Membership")</f>
        <v>Gold</v>
      </c>
      <c r="F2205" s="10" t="s">
        <v>621</v>
      </c>
      <c r="G2205" s="12" t="str">
        <f>_xlfn.XLOOKUP(Sales_Transactions!$F2205,Products!$A$2:$A$151,Products!$B$2:$B$151,"missing product")</f>
        <v>Local Farm Fresh Fruits Combo v2</v>
      </c>
      <c r="H2205" s="12" t="str">
        <f>_xlfn.XLOOKUP(Sales_Transactions!$F2205,Table9[Product_ID],Table9[Category],"Missing Catogory")</f>
        <v>Fruits</v>
      </c>
      <c r="I2205" s="12" t="s">
        <v>770</v>
      </c>
      <c r="J2205" s="12" t="str">
        <f>_xlfn.XLOOKUP(Sales_Transactions!$I2205,Store!$A$2:$A$181,Store!$B$2:$B$181,"Missing Store")</f>
        <v>FreshMart Tiruppur Bypass</v>
      </c>
      <c r="K2205" s="12" t="str">
        <f>_xlfn.XLOOKUP(Sales_Transactions!$I2205,Store!$A$2:$A$181,Store!$D$2:$D$181,"East")</f>
        <v>South</v>
      </c>
      <c r="L2205" s="12" t="s">
        <v>771</v>
      </c>
      <c r="M2205" s="12" t="s">
        <v>6271</v>
      </c>
      <c r="N2205" s="12" t="str">
        <f>_xlfn.XLOOKUP(Sales_Transactions!$L2205,Table12[Employee_ID],Table12[Department],"Missing Department")</f>
        <v>Inventory</v>
      </c>
      <c r="O2205" s="12">
        <v>6</v>
      </c>
      <c r="P2205" s="13">
        <v>363.82</v>
      </c>
      <c r="Q2205" s="12">
        <v>20</v>
      </c>
      <c r="R2205" s="13">
        <v>436.58</v>
      </c>
      <c r="S2205" s="13">
        <v>1746.34</v>
      </c>
      <c r="T2205" s="13">
        <v>1647.66</v>
      </c>
      <c r="U2205" s="13">
        <v>98.68</v>
      </c>
      <c r="V2205" s="12" t="s">
        <v>23</v>
      </c>
      <c r="W2205" s="12" t="s">
        <v>24</v>
      </c>
      <c r="X2205" s="12" t="s">
        <v>25</v>
      </c>
      <c r="Y2205" s="12" t="s">
        <v>1225</v>
      </c>
      <c r="Z2205" s="12" t="s">
        <v>49</v>
      </c>
    </row>
    <row r="2206" spans="1:26" x14ac:dyDescent="0.3">
      <c r="A2206" s="14" t="s">
        <v>2377</v>
      </c>
      <c r="B2206" s="15">
        <v>45818</v>
      </c>
      <c r="C2206" s="16" t="s">
        <v>1085</v>
      </c>
      <c r="D2206" s="16" t="str">
        <f>_xlfn.XLOOKUP(Sales_Transactions!$C2206,Customer!$A$2:$A$701,Customer!$B$2:$B$701,"Missing")</f>
        <v>Janani Selvam</v>
      </c>
      <c r="E2206" s="38" t="str">
        <f>_xlfn.XLOOKUP(Table14[[#This Row],[Customer_ID]],Table10[Customer_ID],Table10[Membership],"Missing Membership")</f>
        <v>Gold</v>
      </c>
      <c r="F2206" s="14" t="s">
        <v>651</v>
      </c>
      <c r="G2206" s="16" t="str">
        <f>_xlfn.XLOOKUP(Sales_Transactions!$F2206,Products!$A$2:$A$151,Products!$B$2:$B$151,"missing product")</f>
        <v>Idhayam Gingelly Oil 1kg</v>
      </c>
      <c r="H2206" s="16" t="str">
        <f>_xlfn.XLOOKUP(Sales_Transactions!$F2206,Table9[Product_ID],Table9[Category],"Missing Catogory")</f>
        <v>Oil</v>
      </c>
      <c r="I2206" s="16" t="s">
        <v>204</v>
      </c>
      <c r="J2206" s="16" t="str">
        <f>_xlfn.XLOOKUP(Sales_Transactions!$I2206,Store!$A$2:$A$181,Store!$B$2:$B$181,"Missing Store")</f>
        <v>FreshMart Madurai Plaza</v>
      </c>
      <c r="K2206" s="16" t="str">
        <f>_xlfn.XLOOKUP(Sales_Transactions!$I2206,Store!$A$2:$A$181,Store!$D$2:$D$181,"East")</f>
        <v>South</v>
      </c>
      <c r="L2206" s="16" t="s">
        <v>205</v>
      </c>
      <c r="M2206" s="16" t="s">
        <v>6199</v>
      </c>
      <c r="N2206" s="16" t="str">
        <f>_xlfn.XLOOKUP(Sales_Transactions!$L2206,Table12[Employee_ID],Table12[Department],"Missing Department")</f>
        <v>Sales</v>
      </c>
      <c r="O2206" s="16">
        <v>7</v>
      </c>
      <c r="P2206" s="17">
        <v>376.93</v>
      </c>
      <c r="Q2206" s="16">
        <v>10</v>
      </c>
      <c r="R2206" s="17">
        <v>263.85000000000002</v>
      </c>
      <c r="S2206" s="17">
        <v>2374.66</v>
      </c>
      <c r="T2206" s="17">
        <v>2032.31</v>
      </c>
      <c r="U2206" s="17">
        <v>342.35</v>
      </c>
      <c r="V2206" s="16" t="s">
        <v>23</v>
      </c>
      <c r="W2206" s="16" t="s">
        <v>24</v>
      </c>
      <c r="X2206" s="16" t="s">
        <v>25</v>
      </c>
      <c r="Y2206" s="16" t="s">
        <v>1259</v>
      </c>
      <c r="Z2206" s="16" t="s">
        <v>49</v>
      </c>
    </row>
    <row r="2207" spans="1:26" x14ac:dyDescent="0.3">
      <c r="A2207" s="10" t="s">
        <v>2397</v>
      </c>
      <c r="B2207" s="11">
        <v>45794</v>
      </c>
      <c r="C2207" s="12" t="s">
        <v>712</v>
      </c>
      <c r="D2207" s="12" t="str">
        <f>_xlfn.XLOOKUP(Sales_Transactions!$C2207,Customer!$A$2:$A$701,Customer!$B$2:$B$701,"Missing")</f>
        <v>Kishore Sharma</v>
      </c>
      <c r="E2207" s="39" t="str">
        <f>_xlfn.XLOOKUP(Table14[[#This Row],[Customer_ID]],Table10[Customer_ID],Table10[Membership],"Missing Membership")</f>
        <v>Bronze</v>
      </c>
      <c r="F2207" s="10" t="s">
        <v>214</v>
      </c>
      <c r="G2207" s="12" t="str">
        <f>_xlfn.XLOOKUP(Sales_Transactions!$F2207,Products!$A$2:$A$151,Products!$B$2:$B$151,"missing product")</f>
        <v>Cadbury Biscuits 250ml</v>
      </c>
      <c r="H2207" s="12" t="str">
        <f>_xlfn.XLOOKUP(Sales_Transactions!$F2207,Table9[Product_ID],Table9[Category],"Missing Catogory")</f>
        <v>Snacks</v>
      </c>
      <c r="I2207" s="12" t="s">
        <v>1367</v>
      </c>
      <c r="J2207" s="12" t="str">
        <f>_xlfn.XLOOKUP(Sales_Transactions!$I2207,Store!$A$2:$A$181,Store!$B$2:$B$181,"Missing Store")</f>
        <v>FreshMart Lucknow Nagar</v>
      </c>
      <c r="K2207" s="12" t="str">
        <f>_xlfn.XLOOKUP(Sales_Transactions!$I2207,Store!$A$2:$A$181,Store!$D$2:$D$181,"East")</f>
        <v>North</v>
      </c>
      <c r="L2207" s="12" t="s">
        <v>1368</v>
      </c>
      <c r="M2207" s="12" t="s">
        <v>6119</v>
      </c>
      <c r="N2207" s="12" t="str">
        <f>_xlfn.XLOOKUP(Sales_Transactions!$L2207,Table12[Employee_ID],Table12[Department],"Missing Department")</f>
        <v>Sales</v>
      </c>
      <c r="O2207" s="12">
        <v>4</v>
      </c>
      <c r="P2207" s="13">
        <v>147.97</v>
      </c>
      <c r="Q2207" s="12">
        <v>0</v>
      </c>
      <c r="R2207" s="13">
        <v>0</v>
      </c>
      <c r="S2207" s="13">
        <v>680.66</v>
      </c>
      <c r="T2207" s="13">
        <v>451.2</v>
      </c>
      <c r="U2207" s="13">
        <v>229.46</v>
      </c>
      <c r="V2207" s="12" t="s">
        <v>23</v>
      </c>
      <c r="W2207" s="12" t="s">
        <v>24</v>
      </c>
      <c r="X2207" s="12" t="s">
        <v>55</v>
      </c>
      <c r="Y2207" s="12" t="s">
        <v>2398</v>
      </c>
      <c r="Z2207" s="12" t="s">
        <v>27</v>
      </c>
    </row>
    <row r="2208" spans="1:26" x14ac:dyDescent="0.3">
      <c r="A2208" s="14" t="s">
        <v>2399</v>
      </c>
      <c r="B2208" s="15">
        <v>45829</v>
      </c>
      <c r="C2208" s="16" t="s">
        <v>36</v>
      </c>
      <c r="D2208" s="16" t="str">
        <f>_xlfn.XLOOKUP(Sales_Transactions!$C2208,Customer!$A$2:$A$701,Customer!$B$2:$B$701,"Missing")</f>
        <v>Nandhini Mudaliar</v>
      </c>
      <c r="E2208" s="38" t="str">
        <f>_xlfn.XLOOKUP(Table14[[#This Row],[Customer_ID]],Table10[Customer_ID],Table10[Membership],"Missing Membership")</f>
        <v>Bronze</v>
      </c>
      <c r="F2208" s="14" t="s">
        <v>2054</v>
      </c>
      <c r="G2208" s="16" t="str">
        <f>_xlfn.XLOOKUP(Sales_Transactions!$F2208,Products!$A$2:$A$151,Products!$B$2:$B$151,"missing product")</f>
        <v>ITC Frozen Vegetables 250ml</v>
      </c>
      <c r="H2208" s="16" t="str">
        <f>_xlfn.XLOOKUP(Sales_Transactions!$F2208,Table9[Product_ID],Table9[Category],"Missing Catogory")</f>
        <v>Frozen Foods</v>
      </c>
      <c r="I2208" s="16" t="s">
        <v>1156</v>
      </c>
      <c r="J2208" s="16" t="str">
        <f>_xlfn.XLOOKUP(Sales_Transactions!$I2208,Store!$A$2:$A$181,Store!$B$2:$B$181,"Missing Store")</f>
        <v>FreshMart Madurai Colony</v>
      </c>
      <c r="K2208" s="16" t="str">
        <f>_xlfn.XLOOKUP(Sales_Transactions!$I2208,Store!$A$2:$A$181,Store!$D$2:$D$181,"East")</f>
        <v>South</v>
      </c>
      <c r="L2208" s="16" t="s">
        <v>1157</v>
      </c>
      <c r="M2208" s="16" t="s">
        <v>6358</v>
      </c>
      <c r="N2208" s="16" t="str">
        <f>_xlfn.XLOOKUP(Sales_Transactions!$L2208,Table12[Employee_ID],Table12[Department],"Missing Department")</f>
        <v>Store Manager</v>
      </c>
      <c r="O2208" s="16">
        <v>1</v>
      </c>
      <c r="P2208" s="17">
        <v>392.79</v>
      </c>
      <c r="Q2208" s="16">
        <v>5</v>
      </c>
      <c r="R2208" s="17">
        <v>19.64</v>
      </c>
      <c r="S2208" s="17">
        <v>429.12</v>
      </c>
      <c r="T2208" s="17">
        <v>348.33</v>
      </c>
      <c r="U2208" s="17">
        <v>80.790000000000006</v>
      </c>
      <c r="V2208" s="16" t="s">
        <v>23</v>
      </c>
      <c r="W2208" s="16" t="s">
        <v>24</v>
      </c>
      <c r="X2208" s="16" t="s">
        <v>55</v>
      </c>
      <c r="Y2208" s="16" t="s">
        <v>922</v>
      </c>
      <c r="Z2208" s="16" t="s">
        <v>27</v>
      </c>
    </row>
    <row r="2209" spans="1:26" x14ac:dyDescent="0.3">
      <c r="A2209" s="10" t="s">
        <v>2422</v>
      </c>
      <c r="B2209" s="11">
        <v>45788</v>
      </c>
      <c r="C2209" s="12" t="s">
        <v>642</v>
      </c>
      <c r="D2209" s="12" t="str">
        <f>_xlfn.XLOOKUP(Sales_Transactions!$C2209,Customer!$A$2:$A$701,Customer!$B$2:$B$701,"Missing")</f>
        <v>Sangeetha Pandian</v>
      </c>
      <c r="E2209" s="39" t="str">
        <f>_xlfn.XLOOKUP(Table14[[#This Row],[Customer_ID]],Table10[Customer_ID],Table10[Membership],"Missing Membership")</f>
        <v>Silver</v>
      </c>
      <c r="F2209" s="10" t="s">
        <v>685</v>
      </c>
      <c r="G2209" s="12" t="str">
        <f>_xlfn.XLOOKUP(Sales_Transactions!$F2209,Products!$A$2:$A$151,Products!$B$2:$B$151,"missing product")</f>
        <v>Organic Fresh Fresh Vegetables 500g</v>
      </c>
      <c r="H2209" s="12" t="str">
        <f>_xlfn.XLOOKUP(Sales_Transactions!$F2209,Table9[Product_ID],Table9[Category],"Missing Catogory")</f>
        <v>Vegetables</v>
      </c>
      <c r="I2209" s="12" t="s">
        <v>459</v>
      </c>
      <c r="J2209" s="12" t="str">
        <f>_xlfn.XLOOKUP(Sales_Transactions!$I2209,Store!$A$2:$A$181,Store!$B$2:$B$181,"Missing Store")</f>
        <v>FreshMart Erode Plaza</v>
      </c>
      <c r="K2209" s="12" t="str">
        <f>_xlfn.XLOOKUP(Sales_Transactions!$I2209,Store!$A$2:$A$181,Store!$D$2:$D$181,"East")</f>
        <v>South</v>
      </c>
      <c r="L2209" s="12" t="s">
        <v>1422</v>
      </c>
      <c r="M2209" s="12" t="s">
        <v>6160</v>
      </c>
      <c r="N2209" s="12" t="str">
        <f>_xlfn.XLOOKUP(Sales_Transactions!$L2209,Table12[Employee_ID],Table12[Department],"Missing Department")</f>
        <v>Sales</v>
      </c>
      <c r="O2209" s="12">
        <v>4</v>
      </c>
      <c r="P2209" s="13">
        <v>451.89</v>
      </c>
      <c r="Q2209" s="12">
        <v>0</v>
      </c>
      <c r="R2209" s="13">
        <v>0</v>
      </c>
      <c r="S2209" s="13">
        <v>2078.69</v>
      </c>
      <c r="T2209" s="13">
        <v>1548.64</v>
      </c>
      <c r="U2209" s="13">
        <v>530.04999999999995</v>
      </c>
      <c r="V2209" s="12" t="s">
        <v>23</v>
      </c>
      <c r="W2209" s="12" t="s">
        <v>24</v>
      </c>
      <c r="X2209" s="12" t="s">
        <v>25</v>
      </c>
      <c r="Y2209" s="12" t="s">
        <v>2423</v>
      </c>
      <c r="Z2209" s="12" t="s">
        <v>27</v>
      </c>
    </row>
    <row r="2210" spans="1:26" x14ac:dyDescent="0.3">
      <c r="A2210" s="14" t="s">
        <v>2428</v>
      </c>
      <c r="B2210" s="15">
        <v>45815</v>
      </c>
      <c r="C2210" s="16" t="s">
        <v>1299</v>
      </c>
      <c r="D2210" s="16" t="str">
        <f>_xlfn.XLOOKUP(Sales_Transactions!$C2210,Customer!$A$2:$A$701,Customer!$B$2:$B$701,"Missing")</f>
        <v>Karthik Pillai</v>
      </c>
      <c r="E2210" s="38" t="str">
        <f>_xlfn.XLOOKUP(Table14[[#This Row],[Customer_ID]],Table10[Customer_ID],Table10[Membership],"Missing Membership")</f>
        <v>Silver</v>
      </c>
      <c r="F2210" s="14" t="s">
        <v>538</v>
      </c>
      <c r="G2210" s="16" t="str">
        <f>_xlfn.XLOOKUP(Sales_Transactions!$F2210,Products!$A$2:$A$151,Products!$B$2:$B$151,"missing product")</f>
        <v>Aachi Ponni Rice 2kg</v>
      </c>
      <c r="H2210" s="16" t="str">
        <f>_xlfn.XLOOKUP(Sales_Transactions!$F2210,Table9[Product_ID],Table9[Category],"Missing Catogory")</f>
        <v>Rice</v>
      </c>
      <c r="I2210" s="16" t="s">
        <v>1795</v>
      </c>
      <c r="J2210" s="16" t="str">
        <f>_xlfn.XLOOKUP(Sales_Transactions!$I2210,Store!$A$2:$A$181,Store!$B$2:$B$181,"Missing Store")</f>
        <v>FreshMart Salem Colony</v>
      </c>
      <c r="K2210" s="16" t="str">
        <f>_xlfn.XLOOKUP(Sales_Transactions!$I2210,Store!$A$2:$A$181,Store!$D$2:$D$181,"East")</f>
        <v>South</v>
      </c>
      <c r="L2210" s="16" t="s">
        <v>1796</v>
      </c>
      <c r="M2210" s="16" t="s">
        <v>6185</v>
      </c>
      <c r="N2210" s="16" t="str">
        <f>_xlfn.XLOOKUP(Sales_Transactions!$L2210,Table12[Employee_ID],Table12[Department],"Missing Department")</f>
        <v>Sales</v>
      </c>
      <c r="O2210" s="16">
        <v>4</v>
      </c>
      <c r="P2210" s="17">
        <v>251.73</v>
      </c>
      <c r="Q2210" s="16">
        <v>10</v>
      </c>
      <c r="R2210" s="17">
        <v>100.69</v>
      </c>
      <c r="S2210" s="17">
        <v>1042.1600000000001</v>
      </c>
      <c r="T2210" s="17">
        <v>842.08</v>
      </c>
      <c r="U2210" s="17">
        <v>200.08</v>
      </c>
      <c r="V2210" s="16" t="s">
        <v>23</v>
      </c>
      <c r="W2210" s="16" t="s">
        <v>24</v>
      </c>
      <c r="X2210" s="16" t="s">
        <v>33</v>
      </c>
      <c r="Y2210" s="16" t="s">
        <v>2429</v>
      </c>
      <c r="Z2210" s="16" t="s">
        <v>27</v>
      </c>
    </row>
    <row r="2211" spans="1:26" x14ac:dyDescent="0.3">
      <c r="A2211" s="10" t="s">
        <v>2448</v>
      </c>
      <c r="B2211" s="11">
        <v>45788</v>
      </c>
      <c r="C2211" s="12" t="s">
        <v>2199</v>
      </c>
      <c r="D2211" s="12" t="str">
        <f>_xlfn.XLOOKUP(Sales_Transactions!$C2211,Customer!$A$2:$A$701,Customer!$B$2:$B$701,"Missing")</f>
        <v>Anjali Sekar</v>
      </c>
      <c r="E2211" s="39" t="str">
        <f>_xlfn.XLOOKUP(Table14[[#This Row],[Customer_ID]],Table10[Customer_ID],Table10[Membership],"Missing Membership")</f>
        <v>Bronze</v>
      </c>
      <c r="F2211" s="10" t="s">
        <v>548</v>
      </c>
      <c r="G2211" s="12" t="str">
        <f>_xlfn.XLOOKUP(Sales_Transactions!$F2211,Products!$A$2:$A$151,Products!$B$2:$B$151,"missing product")</f>
        <v>Local Farm Fresh Fruits Combo</v>
      </c>
      <c r="H2211" s="12" t="str">
        <f>_xlfn.XLOOKUP(Sales_Transactions!$F2211,Table9[Product_ID],Table9[Category],"Missing Catogory")</f>
        <v>Fruits</v>
      </c>
      <c r="I2211" s="12" t="s">
        <v>487</v>
      </c>
      <c r="J2211" s="12" t="str">
        <f>_xlfn.XLOOKUP(Sales_Transactions!$I2211,Store!$A$2:$A$181,Store!$B$2:$B$181,"Missing Store")</f>
        <v>FreshMart Erode Hub</v>
      </c>
      <c r="K2211" s="12" t="str">
        <f>_xlfn.XLOOKUP(Sales_Transactions!$I2211,Store!$A$2:$A$181,Store!$D$2:$D$181,"East")</f>
        <v>South</v>
      </c>
      <c r="L2211" s="12" t="s">
        <v>4614</v>
      </c>
      <c r="M2211" s="12" t="s">
        <v>7266</v>
      </c>
      <c r="N2211" s="12" t="str">
        <f>_xlfn.XLOOKUP(Sales_Transactions!$L2211,Table12[Employee_ID],Table12[Department],"Missing Department")</f>
        <v>Missing Department</v>
      </c>
      <c r="O2211" s="12">
        <v>1</v>
      </c>
      <c r="P2211" s="13">
        <v>221.61</v>
      </c>
      <c r="Q2211" s="12">
        <v>10</v>
      </c>
      <c r="R2211" s="13">
        <v>22.16</v>
      </c>
      <c r="S2211" s="13">
        <v>229.37</v>
      </c>
      <c r="T2211" s="13">
        <v>182.17</v>
      </c>
      <c r="U2211" s="13">
        <v>47.2</v>
      </c>
      <c r="V2211" s="12" t="s">
        <v>23</v>
      </c>
      <c r="W2211" s="12" t="s">
        <v>24</v>
      </c>
      <c r="X2211" s="12" t="s">
        <v>25</v>
      </c>
      <c r="Y2211" s="12" t="s">
        <v>2449</v>
      </c>
      <c r="Z2211" s="12" t="s">
        <v>27</v>
      </c>
    </row>
    <row r="2212" spans="1:26" x14ac:dyDescent="0.3">
      <c r="A2212" s="14" t="s">
        <v>2453</v>
      </c>
      <c r="B2212" s="15">
        <v>45755</v>
      </c>
      <c r="C2212" s="16" t="s">
        <v>2454</v>
      </c>
      <c r="D2212" s="16" t="str">
        <f>_xlfn.XLOOKUP(Sales_Transactions!$C2212,Customer!$A$2:$A$701,Customer!$B$2:$B$701,"Missing")</f>
        <v>Indira Chettiar</v>
      </c>
      <c r="E2212" s="38" t="str">
        <f>_xlfn.XLOOKUP(Table14[[#This Row],[Customer_ID]],Table10[Customer_ID],Table10[Membership],"Missing Membership")</f>
        <v>Gold</v>
      </c>
      <c r="F2212" s="14" t="s">
        <v>453</v>
      </c>
      <c r="G2212" s="16" t="str">
        <f>_xlfn.XLOOKUP(Sales_Transactions!$F2212,Products!$A$2:$A$151,Products!$B$2:$B$151,"missing product")</f>
        <v>Local Farm Fresh Vegetables 250ml v2</v>
      </c>
      <c r="H2212" s="16" t="str">
        <f>_xlfn.XLOOKUP(Sales_Transactions!$F2212,Table9[Product_ID],Table9[Category],"Missing Catogory")</f>
        <v>Vegetables</v>
      </c>
      <c r="I2212" s="16" t="s">
        <v>315</v>
      </c>
      <c r="J2212" s="16" t="str">
        <f>_xlfn.XLOOKUP(Sales_Transactions!$I2212,Store!$A$2:$A$181,Store!$B$2:$B$181,"Missing Store")</f>
        <v>FreshMart Kanpur Colony</v>
      </c>
      <c r="K2212" s="16" t="str">
        <f>_xlfn.XLOOKUP(Sales_Transactions!$I2212,Store!$A$2:$A$181,Store!$D$2:$D$181,"East")</f>
        <v>North</v>
      </c>
      <c r="L2212" s="16" t="s">
        <v>316</v>
      </c>
      <c r="M2212" s="16" t="s">
        <v>6164</v>
      </c>
      <c r="N2212" s="16" t="str">
        <f>_xlfn.XLOOKUP(Sales_Transactions!$L2212,Table12[Employee_ID],Table12[Department],"Missing Department")</f>
        <v>Store Manager</v>
      </c>
      <c r="O2212" s="16">
        <v>3</v>
      </c>
      <c r="P2212" s="17">
        <v>403.7</v>
      </c>
      <c r="Q2212" s="16">
        <v>0</v>
      </c>
      <c r="R2212" s="17">
        <v>0</v>
      </c>
      <c r="S2212" s="17">
        <v>1211.0999999999999</v>
      </c>
      <c r="T2212" s="17">
        <v>931.14</v>
      </c>
      <c r="U2212" s="17">
        <v>279.95999999999998</v>
      </c>
      <c r="V2212" s="16" t="s">
        <v>23</v>
      </c>
      <c r="W2212" s="16" t="s">
        <v>24</v>
      </c>
      <c r="X2212" s="16" t="s">
        <v>25</v>
      </c>
      <c r="Y2212" s="16" t="s">
        <v>2455</v>
      </c>
      <c r="Z2212" s="16" t="s">
        <v>49</v>
      </c>
    </row>
    <row r="2213" spans="1:26" x14ac:dyDescent="0.3">
      <c r="A2213" s="10" t="s">
        <v>2484</v>
      </c>
      <c r="B2213" s="11">
        <v>45996</v>
      </c>
      <c r="C2213" s="12" t="s">
        <v>146</v>
      </c>
      <c r="D2213" s="12" t="str">
        <f>_xlfn.XLOOKUP(Sales_Transactions!$C2213,Customer!$A$2:$A$701,Customer!$B$2:$B$701,"Missing")</f>
        <v>Ovi Venkataraman</v>
      </c>
      <c r="E2213" s="39" t="str">
        <f>_xlfn.XLOOKUP(Table14[[#This Row],[Customer_ID]],Table10[Customer_ID],Table10[Membership],"Missing Membership")</f>
        <v>Silver</v>
      </c>
      <c r="F2213" s="10" t="s">
        <v>722</v>
      </c>
      <c r="G2213" s="12" t="str">
        <f>_xlfn.XLOOKUP(Sales_Transactions!$F2213,Products!$A$2:$A$151,Products!$B$2:$B$151,"missing product")</f>
        <v>Local Farm Fresh Fruits 250ml</v>
      </c>
      <c r="H2213" s="12" t="str">
        <f>_xlfn.XLOOKUP(Sales_Transactions!$F2213,Table9[Product_ID],Table9[Category],"Missing Catogory")</f>
        <v xml:space="preserve"> Fruits</v>
      </c>
      <c r="I2213" s="12" t="s">
        <v>4613</v>
      </c>
      <c r="J2213" s="12" t="str">
        <f>_xlfn.XLOOKUP(Sales_Transactions!$I2213,Store!$A$2:$A$181,Store!$B$2:$B$181,"Missing Store")</f>
        <v>Missing Store</v>
      </c>
      <c r="K2213" s="12" t="str">
        <f>_xlfn.XLOOKUP(Sales_Transactions!$I2213,Store!$A$2:$A$181,Store!$D$2:$D$181,"East")</f>
        <v>East</v>
      </c>
      <c r="L2213" s="12" t="s">
        <v>2485</v>
      </c>
      <c r="M2213" s="12" t="s">
        <v>6320</v>
      </c>
      <c r="N2213" s="12" t="str">
        <f>_xlfn.XLOOKUP(Sales_Transactions!$L2213,Table12[Employee_ID],Table12[Department],"Missing Department")</f>
        <v>Cashier</v>
      </c>
      <c r="O2213" s="12">
        <v>1</v>
      </c>
      <c r="P2213" s="13">
        <v>376.11</v>
      </c>
      <c r="Q2213" s="12">
        <v>0</v>
      </c>
      <c r="R2213" s="13">
        <v>0</v>
      </c>
      <c r="S2213" s="13">
        <v>376.11</v>
      </c>
      <c r="T2213" s="13">
        <v>301.57</v>
      </c>
      <c r="U2213" s="13">
        <v>74.540000000000006</v>
      </c>
      <c r="V2213" s="12" t="s">
        <v>23</v>
      </c>
      <c r="W2213" s="12" t="s">
        <v>24</v>
      </c>
      <c r="X2213" s="12" t="s">
        <v>55</v>
      </c>
      <c r="Y2213" s="12" t="s">
        <v>116</v>
      </c>
      <c r="Z2213" s="12" t="s">
        <v>49</v>
      </c>
    </row>
    <row r="2214" spans="1:26" x14ac:dyDescent="0.3">
      <c r="A2214" s="14" t="s">
        <v>2493</v>
      </c>
      <c r="B2214" s="15">
        <v>45939</v>
      </c>
      <c r="C2214" s="16" t="s">
        <v>819</v>
      </c>
      <c r="D2214" s="16" t="str">
        <f>_xlfn.XLOOKUP(Sales_Transactions!$C2214,Customer!$A$2:$A$701,Customer!$B$2:$B$701,"Missing")</f>
        <v>Banu Sharma</v>
      </c>
      <c r="E2214" s="38" t="str">
        <f>_xlfn.XLOOKUP(Table14[[#This Row],[Customer_ID]],Table10[Customer_ID],Table10[Membership],"Missing Membership")</f>
        <v>Bronze</v>
      </c>
      <c r="F2214" s="14" t="s">
        <v>1381</v>
      </c>
      <c r="G2214" s="16" t="str">
        <f>_xlfn.XLOOKUP(Sales_Transactions!$F2214,Products!$A$2:$A$151,Products!$B$2:$B$151,"missing product")</f>
        <v>Parle Chocolates 500g</v>
      </c>
      <c r="H2214" s="16" t="str">
        <f>_xlfn.XLOOKUP(Sales_Transactions!$F2214,Table9[Product_ID],Table9[Category],"Missing Catogory")</f>
        <v>Snacks</v>
      </c>
      <c r="I2214" s="16" t="s">
        <v>437</v>
      </c>
      <c r="J2214" s="16" t="str">
        <f>_xlfn.XLOOKUP(Sales_Transactions!$I2214,Store!$A$2:$A$181,Store!$B$2:$B$181,"Missing Store")</f>
        <v>FreshMart Tiruppur Extension</v>
      </c>
      <c r="K2214" s="16" t="str">
        <f>_xlfn.XLOOKUP(Sales_Transactions!$I2214,Store!$A$2:$A$181,Store!$D$2:$D$181,"East")</f>
        <v>South</v>
      </c>
      <c r="L2214" s="16" t="s">
        <v>494</v>
      </c>
      <c r="M2214" s="16" t="s">
        <v>6161</v>
      </c>
      <c r="N2214" s="16" t="str">
        <f>_xlfn.XLOOKUP(Sales_Transactions!$L2214,Table12[Employee_ID],Table12[Department],"Missing Department")</f>
        <v>Cashier</v>
      </c>
      <c r="O2214" s="16">
        <v>1</v>
      </c>
      <c r="P2214" s="17">
        <v>317.99</v>
      </c>
      <c r="Q2214" s="16">
        <v>10</v>
      </c>
      <c r="R2214" s="17">
        <v>31.8</v>
      </c>
      <c r="S2214" s="17">
        <v>286.19</v>
      </c>
      <c r="T2214" s="17">
        <v>235.05</v>
      </c>
      <c r="U2214" s="17">
        <v>51.14</v>
      </c>
      <c r="V2214" s="16" t="s">
        <v>23</v>
      </c>
      <c r="W2214" s="16" t="s">
        <v>24</v>
      </c>
      <c r="X2214" s="16" t="s">
        <v>33</v>
      </c>
      <c r="Y2214" s="16" t="s">
        <v>892</v>
      </c>
      <c r="Z2214" s="16" t="s">
        <v>49</v>
      </c>
    </row>
    <row r="2215" spans="1:26" x14ac:dyDescent="0.3">
      <c r="A2215" s="10" t="s">
        <v>2495</v>
      </c>
      <c r="B2215" s="11">
        <v>46027</v>
      </c>
      <c r="C2215" s="12" t="s">
        <v>94</v>
      </c>
      <c r="D2215" s="12" t="str">
        <f>_xlfn.XLOOKUP(Sales_Transactions!$C2215,Customer!$A$2:$A$701,Customer!$B$2:$B$701,"Missing")</f>
        <v>Dhanush Nathan</v>
      </c>
      <c r="E2215" s="39" t="str">
        <f>_xlfn.XLOOKUP(Table14[[#This Row],[Customer_ID]],Table10[Customer_ID],Table10[Membership],"Missing Membership")</f>
        <v>Bronze</v>
      </c>
      <c r="F2215" s="10" t="s">
        <v>365</v>
      </c>
      <c r="G2215" s="12" t="str">
        <f>_xlfn.XLOOKUP(Sales_Transactions!$F2215,Products!$A$2:$A$151,Products!$B$2:$B$151,"missing product")</f>
        <v>Nestle Butter 250ml</v>
      </c>
      <c r="H2215" s="12" t="str">
        <f>_xlfn.XLOOKUP(Sales_Transactions!$F2215,Table9[Product_ID],Table9[Category],"Missing Catogory")</f>
        <v>Dairy</v>
      </c>
      <c r="I2215" s="12" t="s">
        <v>390</v>
      </c>
      <c r="J2215" s="12" t="str">
        <f>_xlfn.XLOOKUP(Sales_Transactions!$I2215,Store!$A$2:$A$181,Store!$B$2:$B$181,"Missing Store")</f>
        <v>FreshMart Bengaluru Square</v>
      </c>
      <c r="K2215" s="12" t="str">
        <f>_xlfn.XLOOKUP(Sales_Transactions!$I2215,Store!$A$2:$A$181,Store!$D$2:$D$181,"East")</f>
        <v>South</v>
      </c>
      <c r="L2215" s="12" t="s">
        <v>391</v>
      </c>
      <c r="M2215" s="12" t="s">
        <v>6385</v>
      </c>
      <c r="N2215" s="12" t="str">
        <f>_xlfn.XLOOKUP(Sales_Transactions!$L2215,Table12[Employee_ID],Table12[Department],"Missing Department")</f>
        <v>Sales</v>
      </c>
      <c r="O2215" s="12">
        <v>1</v>
      </c>
      <c r="P2215" s="13">
        <v>459.58</v>
      </c>
      <c r="Q2215" s="12">
        <v>0</v>
      </c>
      <c r="R2215" s="13">
        <v>0</v>
      </c>
      <c r="S2215" s="13">
        <v>459.58</v>
      </c>
      <c r="T2215" s="13">
        <v>386.89</v>
      </c>
      <c r="U2215" s="13">
        <v>72.69</v>
      </c>
      <c r="V2215" s="12" t="s">
        <v>23</v>
      </c>
      <c r="W2215" s="12" t="s">
        <v>24</v>
      </c>
      <c r="X2215" s="12" t="s">
        <v>25</v>
      </c>
      <c r="Y2215" s="12" t="s">
        <v>1270</v>
      </c>
      <c r="Z2215" s="12" t="s">
        <v>49</v>
      </c>
    </row>
    <row r="2216" spans="1:26" x14ac:dyDescent="0.3">
      <c r="A2216" s="14" t="s">
        <v>2500</v>
      </c>
      <c r="B2216" s="15">
        <v>45957</v>
      </c>
      <c r="C2216" s="16" t="s">
        <v>169</v>
      </c>
      <c r="D2216" s="16" t="str">
        <f>_xlfn.XLOOKUP(Sales_Transactions!$C2216,Customer!$A$2:$A$701,Customer!$B$2:$B$701,"Missing")</f>
        <v>Kamala Iyer</v>
      </c>
      <c r="E2216" s="38" t="str">
        <f>_xlfn.XLOOKUP(Table14[[#This Row],[Customer_ID]],Table10[Customer_ID],Table10[Membership],"Missing Membership")</f>
        <v>Silver</v>
      </c>
      <c r="F2216" s="14" t="s">
        <v>1096</v>
      </c>
      <c r="G2216" s="16" t="str">
        <f>_xlfn.XLOOKUP(Sales_Transactions!$F2216,Products!$A$2:$A$151,Products!$B$2:$B$151,"missing product")</f>
        <v>Aachi Idli Rice Combo</v>
      </c>
      <c r="H2216" s="16" t="str">
        <f>_xlfn.XLOOKUP(Sales_Transactions!$F2216,Table9[Product_ID],Table9[Category],"Missing Catogory")</f>
        <v>Rice</v>
      </c>
      <c r="I2216" s="16" t="s">
        <v>309</v>
      </c>
      <c r="J2216" s="16" t="str">
        <f>_xlfn.XLOOKUP(Sales_Transactions!$I2216,Store!$A$2:$A$181,Store!$B$2:$B$181,"Missing Store")</f>
        <v>FreshMart Madurai Gardens</v>
      </c>
      <c r="K2216" s="16" t="str">
        <f>_xlfn.XLOOKUP(Sales_Transactions!$I2216,Store!$A$2:$A$181,Store!$D$2:$D$181,"East")</f>
        <v>South</v>
      </c>
      <c r="L2216" s="16" t="s">
        <v>449</v>
      </c>
      <c r="M2216" s="16" t="s">
        <v>5267</v>
      </c>
      <c r="N2216" s="16" t="str">
        <f>_xlfn.XLOOKUP(Sales_Transactions!$L2216,Table12[Employee_ID],Table12[Department],"Missing Department")</f>
        <v>Sales</v>
      </c>
      <c r="O2216" s="16">
        <v>3</v>
      </c>
      <c r="P2216" s="17">
        <v>405.1</v>
      </c>
      <c r="Q2216" s="16">
        <v>10</v>
      </c>
      <c r="R2216" s="17">
        <v>121.53</v>
      </c>
      <c r="S2216" s="17">
        <v>1093.77</v>
      </c>
      <c r="T2216" s="17">
        <v>1045.23</v>
      </c>
      <c r="U2216" s="17">
        <v>48.54</v>
      </c>
      <c r="V2216" s="16" t="s">
        <v>23</v>
      </c>
      <c r="W2216" s="16" t="s">
        <v>24</v>
      </c>
      <c r="X2216" s="16" t="s">
        <v>25</v>
      </c>
      <c r="Y2216" s="16" t="s">
        <v>1323</v>
      </c>
      <c r="Z2216" s="16" t="s">
        <v>49</v>
      </c>
    </row>
    <row r="2217" spans="1:26" x14ac:dyDescent="0.3">
      <c r="A2217" s="10" t="s">
        <v>2512</v>
      </c>
      <c r="B2217" s="11">
        <v>45779</v>
      </c>
      <c r="C2217" s="12" t="s">
        <v>626</v>
      </c>
      <c r="D2217" s="12" t="str">
        <f>_xlfn.XLOOKUP(Sales_Transactions!$C2217,Customer!$A$2:$A$701,Customer!$B$2:$B$701,"Missing")</f>
        <v>Bharath Gupta</v>
      </c>
      <c r="E2217" s="39" t="str">
        <f>_xlfn.XLOOKUP(Table14[[#This Row],[Customer_ID]],Table10[Customer_ID],Table10[Membership],"Missing Membership")</f>
        <v>Bronze</v>
      </c>
      <c r="F2217" s="10" t="s">
        <v>197</v>
      </c>
      <c r="G2217" s="12" t="str">
        <f>_xlfn.XLOOKUP(Sales_Transactions!$F2217,Products!$A$2:$A$151,Products!$B$2:$B$151,"missing product")</f>
        <v>Gold Winner Coconut Oil 2kg</v>
      </c>
      <c r="H2217" s="12" t="str">
        <f>_xlfn.XLOOKUP(Sales_Transactions!$F2217,Table9[Product_ID],Table9[Category],"Missing Catogory")</f>
        <v>Oil</v>
      </c>
      <c r="I2217" s="12" t="s">
        <v>204</v>
      </c>
      <c r="J2217" s="12" t="str">
        <f>_xlfn.XLOOKUP(Sales_Transactions!$I2217,Store!$A$2:$A$181,Store!$B$2:$B$181,"Missing Store")</f>
        <v>FreshMart Madurai Plaza</v>
      </c>
      <c r="K2217" s="12" t="str">
        <f>_xlfn.XLOOKUP(Sales_Transactions!$I2217,Store!$A$2:$A$181,Store!$D$2:$D$181,"East")</f>
        <v>South</v>
      </c>
      <c r="L2217" s="12" t="s">
        <v>1733</v>
      </c>
      <c r="M2217" s="12" t="s">
        <v>6226</v>
      </c>
      <c r="N2217" s="12" t="str">
        <f>_xlfn.XLOOKUP(Sales_Transactions!$L2217,Table12[Employee_ID],Table12[Department],"Missing Department")</f>
        <v>Cashier</v>
      </c>
      <c r="O2217" s="12">
        <v>3</v>
      </c>
      <c r="P2217" s="13">
        <v>121.9</v>
      </c>
      <c r="Q2217" s="12">
        <v>0</v>
      </c>
      <c r="R2217" s="13">
        <v>0</v>
      </c>
      <c r="S2217" s="13">
        <v>365.7</v>
      </c>
      <c r="T2217" s="13">
        <v>326.76</v>
      </c>
      <c r="U2217" s="13">
        <v>38.94</v>
      </c>
      <c r="V2217" s="12" t="s">
        <v>23</v>
      </c>
      <c r="W2217" s="12" t="s">
        <v>24</v>
      </c>
      <c r="X2217" s="12" t="s">
        <v>25</v>
      </c>
      <c r="Y2217" s="12" t="s">
        <v>2513</v>
      </c>
      <c r="Z2217" s="12" t="s">
        <v>49</v>
      </c>
    </row>
    <row r="2218" spans="1:26" x14ac:dyDescent="0.3">
      <c r="A2218" s="14" t="s">
        <v>2517</v>
      </c>
      <c r="B2218" s="15">
        <v>45879</v>
      </c>
      <c r="C2218" s="16" t="s">
        <v>319</v>
      </c>
      <c r="D2218" s="16" t="str">
        <f>_xlfn.XLOOKUP(Sales_Transactions!$C2218,Customer!$A$2:$A$701,Customer!$B$2:$B$701,"Missing")</f>
        <v>Chitra Mudaliar</v>
      </c>
      <c r="E2218" s="38" t="str">
        <f>_xlfn.XLOOKUP(Table14[[#This Row],[Customer_ID]],Table10[Customer_ID],Table10[Membership],"Missing Membership")</f>
        <v>Gold</v>
      </c>
      <c r="F2218" s="14" t="s">
        <v>660</v>
      </c>
      <c r="G2218" s="16" t="str">
        <f>_xlfn.XLOOKUP(Sales_Transactions!$F2218,Products!$A$2:$A$151,Products!$B$2:$B$151,"missing product")</f>
        <v>Organic Fresh Fresh Fruits 200g</v>
      </c>
      <c r="H2218" s="16" t="str">
        <f>_xlfn.XLOOKUP(Sales_Transactions!$F2218,Table9[Product_ID],Table9[Category],"Missing Catogory")</f>
        <v>Fruits</v>
      </c>
      <c r="I2218" s="16" t="s">
        <v>633</v>
      </c>
      <c r="J2218" s="16" t="str">
        <f>_xlfn.XLOOKUP(Sales_Transactions!$I2218,Store!$A$2:$A$181,Store!$B$2:$B$181,"Missing Store")</f>
        <v>FreshMart Kochi Colony</v>
      </c>
      <c r="K2218" s="16" t="str">
        <f>_xlfn.XLOOKUP(Sales_Transactions!$I2218,Store!$A$2:$A$181,Store!$D$2:$D$181,"East")</f>
        <v>South</v>
      </c>
      <c r="L2218" s="16" t="s">
        <v>786</v>
      </c>
      <c r="M2218" s="16" t="s">
        <v>4657</v>
      </c>
      <c r="N2218" s="16" t="str">
        <f>_xlfn.XLOOKUP(Sales_Transactions!$L2218,Table12[Employee_ID],Table12[Department],"Missing Department")</f>
        <v>Sales</v>
      </c>
      <c r="O2218" s="16">
        <v>3</v>
      </c>
      <c r="P2218" s="17">
        <v>233.2</v>
      </c>
      <c r="Q2218" s="16">
        <v>15</v>
      </c>
      <c r="R2218" s="17">
        <v>104.94</v>
      </c>
      <c r="S2218" s="17">
        <v>683.86</v>
      </c>
      <c r="T2218" s="17">
        <v>577.16999999999996</v>
      </c>
      <c r="U2218" s="17">
        <v>106.69</v>
      </c>
      <c r="V2218" s="16" t="s">
        <v>23</v>
      </c>
      <c r="W2218" s="16" t="s">
        <v>24</v>
      </c>
      <c r="X2218" s="16" t="s">
        <v>25</v>
      </c>
      <c r="Y2218" s="16" t="s">
        <v>1597</v>
      </c>
      <c r="Z2218" s="16" t="s">
        <v>27</v>
      </c>
    </row>
    <row r="2219" spans="1:26" x14ac:dyDescent="0.3">
      <c r="A2219" s="10" t="s">
        <v>2528</v>
      </c>
      <c r="B2219" s="11">
        <v>45955</v>
      </c>
      <c r="C2219" s="12" t="s">
        <v>592</v>
      </c>
      <c r="D2219" s="12" t="str">
        <f>_xlfn.XLOOKUP(Sales_Transactions!$C2219,Customer!$A$2:$A$701,Customer!$B$2:$B$701,"Missing")</f>
        <v>Tara Balan</v>
      </c>
      <c r="E2219" s="39" t="str">
        <f>_xlfn.XLOOKUP(Table14[[#This Row],[Customer_ID]],Table10[Customer_ID],Table10[Membership],"Missing Membership")</f>
        <v>Silver</v>
      </c>
      <c r="F2219" s="10" t="s">
        <v>409</v>
      </c>
      <c r="G2219" s="12" t="str">
        <f>_xlfn.XLOOKUP(Sales_Transactions!$F2219,Products!$A$2:$A$151,Products!$B$2:$B$151,"missing product")</f>
        <v>Local Bakers Buns 1kg</v>
      </c>
      <c r="H2219" s="12" t="str">
        <f>_xlfn.XLOOKUP(Sales_Transactions!$F2219,Table9[Product_ID],Table9[Category],"Missing Catogory")</f>
        <v>Bakery</v>
      </c>
      <c r="I2219" s="12" t="s">
        <v>2005</v>
      </c>
      <c r="J2219" s="12" t="str">
        <f>_xlfn.XLOOKUP(Sales_Transactions!$I2219,Store!$A$2:$A$181,Store!$B$2:$B$181,"Missing Store")</f>
        <v>FreshMart Surat Junction</v>
      </c>
      <c r="K2219" s="12" t="str">
        <f>_xlfn.XLOOKUP(Sales_Transactions!$I2219,Store!$A$2:$A$181,Store!$D$2:$D$181,"East")</f>
        <v>West</v>
      </c>
      <c r="L2219" s="12" t="s">
        <v>2132</v>
      </c>
      <c r="M2219" s="12" t="s">
        <v>6332</v>
      </c>
      <c r="N2219" s="12" t="str">
        <f>_xlfn.XLOOKUP(Sales_Transactions!$L2219,Table12[Employee_ID],Table12[Department],"Missing Department")</f>
        <v>Cashier</v>
      </c>
      <c r="O2219" s="12">
        <v>1</v>
      </c>
      <c r="P2219" s="13">
        <v>299.73</v>
      </c>
      <c r="Q2219" s="12">
        <v>0</v>
      </c>
      <c r="R2219" s="13">
        <v>0</v>
      </c>
      <c r="S2219" s="13">
        <v>344.69</v>
      </c>
      <c r="T2219" s="13">
        <v>184.74</v>
      </c>
      <c r="U2219" s="13">
        <v>159.94999999999999</v>
      </c>
      <c r="V2219" s="12" t="s">
        <v>23</v>
      </c>
      <c r="W2219" s="12" t="s">
        <v>24</v>
      </c>
      <c r="X2219" s="12" t="s">
        <v>25</v>
      </c>
      <c r="Y2219" s="12" t="s">
        <v>2529</v>
      </c>
      <c r="Z2219" s="12" t="s">
        <v>27</v>
      </c>
    </row>
    <row r="2220" spans="1:26" x14ac:dyDescent="0.3">
      <c r="A2220" s="14" t="s">
        <v>2536</v>
      </c>
      <c r="B2220" s="15">
        <v>45814</v>
      </c>
      <c r="C2220" s="16" t="s">
        <v>2537</v>
      </c>
      <c r="D2220" s="16" t="str">
        <f>_xlfn.XLOOKUP(Sales_Transactions!$C2220,Customer!$A$2:$A$701,Customer!$B$2:$B$701,"Missing")</f>
        <v>Latha Nathan</v>
      </c>
      <c r="E2220" s="38" t="str">
        <f>_xlfn.XLOOKUP(Table14[[#This Row],[Customer_ID]],Table10[Customer_ID],Table10[Membership],"Missing Membership")</f>
        <v>Gold</v>
      </c>
      <c r="F2220" s="14" t="s">
        <v>113</v>
      </c>
      <c r="G2220" s="16" t="str">
        <f>_xlfn.XLOOKUP(Sales_Transactions!$F2220,Products!$A$2:$A$151,Products!$B$2:$B$151,"missing product")</f>
        <v>Aachi Powdered Spices Pack</v>
      </c>
      <c r="H2220" s="16" t="str">
        <f>_xlfn.XLOOKUP(Sales_Transactions!$F2220,Table9[Product_ID],Table9[Category],"Missing Catogory")</f>
        <v>Masala</v>
      </c>
      <c r="I2220" s="16" t="s">
        <v>66</v>
      </c>
      <c r="J2220" s="16" t="str">
        <f>_xlfn.XLOOKUP(Sales_Transactions!$I2220,Store!$A$2:$A$181,Store!$B$2:$B$181,"Missing Store")</f>
        <v>FreshMart Coimbatore Plaza</v>
      </c>
      <c r="K2220" s="16" t="str">
        <f>_xlfn.XLOOKUP(Sales_Transactions!$I2220,Store!$A$2:$A$181,Store!$D$2:$D$181,"East")</f>
        <v>South</v>
      </c>
      <c r="L2220" s="16" t="s">
        <v>271</v>
      </c>
      <c r="M2220" s="16" t="s">
        <v>5399</v>
      </c>
      <c r="N2220" s="16" t="str">
        <f>_xlfn.XLOOKUP(Sales_Transactions!$L2220,Table12[Employee_ID],Table12[Department],"Missing Department")</f>
        <v>Billing</v>
      </c>
      <c r="O2220" s="16">
        <v>7</v>
      </c>
      <c r="P2220" s="17">
        <v>286.55</v>
      </c>
      <c r="Q2220" s="16">
        <v>20</v>
      </c>
      <c r="R2220" s="17">
        <v>401.17</v>
      </c>
      <c r="S2220" s="17">
        <v>1604.68</v>
      </c>
      <c r="T2220" s="17">
        <v>1335.18</v>
      </c>
      <c r="U2220" s="17">
        <v>269.5</v>
      </c>
      <c r="V2220" s="16" t="s">
        <v>23</v>
      </c>
      <c r="W2220" s="16" t="s">
        <v>24</v>
      </c>
      <c r="X2220" s="16" t="s">
        <v>25</v>
      </c>
      <c r="Y2220" s="16" t="s">
        <v>2538</v>
      </c>
      <c r="Z2220" s="16" t="s">
        <v>49</v>
      </c>
    </row>
    <row r="2221" spans="1:26" x14ac:dyDescent="0.3">
      <c r="A2221" s="10" t="s">
        <v>2547</v>
      </c>
      <c r="B2221" s="11">
        <v>45930</v>
      </c>
      <c r="C2221" s="12" t="s">
        <v>2053</v>
      </c>
      <c r="D2221" s="12" t="str">
        <f>_xlfn.XLOOKUP(Sales_Transactions!$C2221,Customer!$A$2:$A$701,Customer!$B$2:$B$701,"Missing")</f>
        <v>Thiru Nair</v>
      </c>
      <c r="E2221" s="39" t="str">
        <f>_xlfn.XLOOKUP(Table14[[#This Row],[Customer_ID]],Table10[Customer_ID],Table10[Membership],"Missing Membership")</f>
        <v>Bronze</v>
      </c>
      <c r="F2221" s="10" t="s">
        <v>2548</v>
      </c>
      <c r="G2221" s="12" t="str">
        <f>_xlfn.XLOOKUP(Sales_Transactions!$F2221,Products!$A$2:$A$151,Products!$B$2:$B$151,"missing product")</f>
        <v>Himalaya Soap 250ml</v>
      </c>
      <c r="H2221" s="12" t="str">
        <f>_xlfn.XLOOKUP(Sales_Transactions!$F2221,Table9[Product_ID],Table9[Category],"Missing Catogory")</f>
        <v>Personal Care</v>
      </c>
      <c r="I2221" s="12" t="s">
        <v>588</v>
      </c>
      <c r="J2221" s="12" t="str">
        <f>_xlfn.XLOOKUP(Sales_Transactions!$I2221,Store!$A$2:$A$181,Store!$B$2:$B$181,"Missing Store")</f>
        <v>FreshMart Lucknow Complex</v>
      </c>
      <c r="K2221" s="12" t="str">
        <f>_xlfn.XLOOKUP(Sales_Transactions!$I2221,Store!$A$2:$A$181,Store!$D$2:$D$181,"East")</f>
        <v>North</v>
      </c>
      <c r="L2221" s="12" t="s">
        <v>589</v>
      </c>
      <c r="M2221" s="12" t="s">
        <v>6184</v>
      </c>
      <c r="N2221" s="12" t="str">
        <f>_xlfn.XLOOKUP(Sales_Transactions!$L2221,Table12[Employee_ID],Table12[Department],"Missing Department")</f>
        <v>Sales</v>
      </c>
      <c r="O2221" s="12">
        <v>4</v>
      </c>
      <c r="P2221" s="13">
        <v>72.930000000000007</v>
      </c>
      <c r="Q2221" s="12">
        <v>15</v>
      </c>
      <c r="R2221" s="13">
        <v>43.76</v>
      </c>
      <c r="S2221" s="13">
        <v>247.96</v>
      </c>
      <c r="T2221" s="13">
        <v>217</v>
      </c>
      <c r="U2221" s="13">
        <v>30.96</v>
      </c>
      <c r="V2221" s="12" t="s">
        <v>23</v>
      </c>
      <c r="W2221" s="12" t="s">
        <v>24</v>
      </c>
      <c r="X2221" s="12" t="s">
        <v>25</v>
      </c>
      <c r="Y2221" s="12" t="s">
        <v>2411</v>
      </c>
      <c r="Z2221" s="12" t="s">
        <v>49</v>
      </c>
    </row>
    <row r="2222" spans="1:26" x14ac:dyDescent="0.3">
      <c r="A2222" s="14" t="s">
        <v>2557</v>
      </c>
      <c r="B2222" s="15">
        <v>46026</v>
      </c>
      <c r="C2222" s="16" t="s">
        <v>342</v>
      </c>
      <c r="D2222" s="16" t="str">
        <f>_xlfn.XLOOKUP(Sales_Transactions!$C2222,Customer!$A$2:$A$701,Customer!$B$2:$B$701,"Missing")</f>
        <v>Elango Nair</v>
      </c>
      <c r="E2222" s="38" t="str">
        <f>_xlfn.XLOOKUP(Table14[[#This Row],[Customer_ID]],Table10[Customer_ID],Table10[Membership],"Missing Membership")</f>
        <v>Gold</v>
      </c>
      <c r="F2222" s="14" t="s">
        <v>264</v>
      </c>
      <c r="G2222" s="16" t="str">
        <f>_xlfn.XLOOKUP(Sales_Transactions!$F2222,Products!$A$2:$A$151,Products!$B$2:$B$151,"missing product")</f>
        <v>Nescafe Soft Drinks Pack</v>
      </c>
      <c r="H2222" s="16" t="str">
        <f>_xlfn.XLOOKUP(Sales_Transactions!$F2222,Table9[Product_ID],Table9[Category],"Missing Catogory")</f>
        <v>Beverages</v>
      </c>
      <c r="I2222" s="16" t="s">
        <v>2474</v>
      </c>
      <c r="J2222" s="16" t="str">
        <f>_xlfn.XLOOKUP(Sales_Transactions!$I2222,Store!$A$2:$A$181,Store!$B$2:$B$181,"Missing Store")</f>
        <v>FreshMart Ahmedabad Square</v>
      </c>
      <c r="K2222" s="16" t="str">
        <f>_xlfn.XLOOKUP(Sales_Transactions!$I2222,Store!$A$2:$A$181,Store!$D$2:$D$181,"East")</f>
        <v>West</v>
      </c>
      <c r="L2222" s="16" t="s">
        <v>1874</v>
      </c>
      <c r="M2222" s="16" t="s">
        <v>6198</v>
      </c>
      <c r="N2222" s="16" t="str">
        <f>_xlfn.XLOOKUP(Sales_Transactions!$L2222,Table12[Employee_ID],Table12[Department],"Missing Department")</f>
        <v>Sales</v>
      </c>
      <c r="O2222" s="16">
        <v>3</v>
      </c>
      <c r="P2222" s="17">
        <v>415.18</v>
      </c>
      <c r="Q2222" s="16">
        <v>0</v>
      </c>
      <c r="R2222" s="17">
        <v>0</v>
      </c>
      <c r="S2222" s="17">
        <v>1432.37</v>
      </c>
      <c r="T2222" s="17">
        <v>857.7</v>
      </c>
      <c r="U2222" s="17">
        <v>574.66999999999996</v>
      </c>
      <c r="V2222" s="16" t="s">
        <v>23</v>
      </c>
      <c r="W2222" s="16" t="s">
        <v>24</v>
      </c>
      <c r="X2222" s="16" t="s">
        <v>55</v>
      </c>
      <c r="Y2222" s="16" t="s">
        <v>2339</v>
      </c>
      <c r="Z2222" s="16" t="s">
        <v>27</v>
      </c>
    </row>
    <row r="2223" spans="1:26" x14ac:dyDescent="0.3">
      <c r="A2223" s="10" t="s">
        <v>2593</v>
      </c>
      <c r="B2223" s="11">
        <v>46096</v>
      </c>
      <c r="C2223" s="12" t="s">
        <v>977</v>
      </c>
      <c r="D2223" s="12" t="str">
        <f>_xlfn.XLOOKUP(Sales_Transactions!$C2223,Customer!$A$2:$A$701,Customer!$B$2:$B$701,"Missing")</f>
        <v>Mala Nair</v>
      </c>
      <c r="E2223" s="39" t="str">
        <f>_xlfn.XLOOKUP(Table14[[#This Row],[Customer_ID]],Table10[Customer_ID],Table10[Membership],"Missing Membership")</f>
        <v>Gold</v>
      </c>
      <c r="F2223" s="10" t="s">
        <v>580</v>
      </c>
      <c r="G2223" s="12" t="str">
        <f>_xlfn.XLOOKUP(Sales_Transactions!$F2223,Products!$A$2:$A$151,Products!$B$2:$B$151,"missing product")</f>
        <v>Coca-Cola Tea 1kg</v>
      </c>
      <c r="H2223" s="12" t="str">
        <f>_xlfn.XLOOKUP(Sales_Transactions!$F2223,Table9[Product_ID],Table9[Category],"Missing Catogory")</f>
        <v>Beverages</v>
      </c>
      <c r="I2223" s="12" t="s">
        <v>420</v>
      </c>
      <c r="J2223" s="12" t="str">
        <f>_xlfn.XLOOKUP(Sales_Transactions!$I2223,Store!$A$2:$A$181,Store!$B$2:$B$181,"Missing Store")</f>
        <v>FreshMart Chennai Complex</v>
      </c>
      <c r="K2223" s="12" t="str">
        <f>_xlfn.XLOOKUP(Sales_Transactions!$I2223,Store!$A$2:$A$181,Store!$D$2:$D$181,"East")</f>
        <v>South</v>
      </c>
      <c r="L2223" s="12" t="s">
        <v>786</v>
      </c>
      <c r="M2223" s="12" t="s">
        <v>4657</v>
      </c>
      <c r="N2223" s="12" t="str">
        <f>_xlfn.XLOOKUP(Sales_Transactions!$L2223,Table12[Employee_ID],Table12[Department],"Missing Department")</f>
        <v>Sales</v>
      </c>
      <c r="O2223" s="12">
        <v>8</v>
      </c>
      <c r="P2223" s="13">
        <v>150.79</v>
      </c>
      <c r="Q2223" s="12">
        <v>0</v>
      </c>
      <c r="R2223" s="13">
        <v>0</v>
      </c>
      <c r="S2223" s="13">
        <v>1387.27</v>
      </c>
      <c r="T2223" s="13">
        <v>855.92</v>
      </c>
      <c r="U2223" s="13">
        <v>531.35</v>
      </c>
      <c r="V2223" s="12" t="s">
        <v>23</v>
      </c>
      <c r="W2223" s="12" t="s">
        <v>24</v>
      </c>
      <c r="X2223" s="12" t="s">
        <v>25</v>
      </c>
      <c r="Y2223" s="12" t="s">
        <v>1319</v>
      </c>
      <c r="Z2223" s="12" t="s">
        <v>27</v>
      </c>
    </row>
    <row r="2224" spans="1:26" x14ac:dyDescent="0.3">
      <c r="A2224" s="14" t="s">
        <v>2594</v>
      </c>
      <c r="B2224" s="15">
        <v>45801</v>
      </c>
      <c r="C2224" s="16" t="s">
        <v>1468</v>
      </c>
      <c r="D2224" s="16" t="str">
        <f>_xlfn.XLOOKUP(Sales_Transactions!$C2224,Customer!$A$2:$A$701,Customer!$B$2:$B$701,"Missing")</f>
        <v>Lokesh Gupta</v>
      </c>
      <c r="E2224" s="38" t="str">
        <f>_xlfn.XLOOKUP(Table14[[#This Row],[Customer_ID]],Table10[Customer_ID],Table10[Membership],"Missing Membership")</f>
        <v>Gold</v>
      </c>
      <c r="F2224" s="14" t="s">
        <v>944</v>
      </c>
      <c r="G2224" s="16" t="str">
        <f>_xlfn.XLOOKUP(Sales_Transactions!$F2224,Products!$A$2:$A$151,Products!$B$2:$B$151,"missing product")</f>
        <v>Cadbury Namkeen Combo</v>
      </c>
      <c r="H2224" s="16" t="str">
        <f>_xlfn.XLOOKUP(Sales_Transactions!$F2224,Table9[Product_ID],Table9[Category],"Missing Catogory")</f>
        <v>Snacks</v>
      </c>
      <c r="I2224" s="16" t="s">
        <v>777</v>
      </c>
      <c r="J2224" s="16" t="str">
        <f>_xlfn.XLOOKUP(Sales_Transactions!$I2224,Store!$A$2:$A$181,Store!$B$2:$B$181,"Missing Store")</f>
        <v>FreshMart Mumbai Square</v>
      </c>
      <c r="K2224" s="16" t="str">
        <f>_xlfn.XLOOKUP(Sales_Transactions!$I2224,Store!$A$2:$A$181,Store!$D$2:$D$181,"East")</f>
        <v>West</v>
      </c>
      <c r="L2224" s="16" t="s">
        <v>979</v>
      </c>
      <c r="M2224" s="16" t="s">
        <v>6325</v>
      </c>
      <c r="N2224" s="16" t="str">
        <f>_xlfn.XLOOKUP(Sales_Transactions!$L2224,Table12[Employee_ID],Table12[Department],"Missing Department")</f>
        <v>Sales</v>
      </c>
      <c r="O2224" s="16">
        <v>7</v>
      </c>
      <c r="P2224" s="17">
        <v>346.47</v>
      </c>
      <c r="Q2224" s="16">
        <v>10</v>
      </c>
      <c r="R2224" s="17">
        <v>242.53</v>
      </c>
      <c r="S2224" s="17">
        <v>2510.17</v>
      </c>
      <c r="T2224" s="17">
        <v>1669.01</v>
      </c>
      <c r="U2224" s="17">
        <v>841.16</v>
      </c>
      <c r="V2224" s="16" t="s">
        <v>23</v>
      </c>
      <c r="W2224" s="16" t="s">
        <v>24</v>
      </c>
      <c r="X2224" s="16" t="s">
        <v>33</v>
      </c>
      <c r="Y2224" s="16" t="s">
        <v>1651</v>
      </c>
      <c r="Z2224" s="16" t="s">
        <v>27</v>
      </c>
    </row>
    <row r="2225" spans="1:26" x14ac:dyDescent="0.3">
      <c r="A2225" s="10" t="s">
        <v>2603</v>
      </c>
      <c r="B2225" s="11">
        <v>45976</v>
      </c>
      <c r="C2225" s="12" t="s">
        <v>2461</v>
      </c>
      <c r="D2225" s="12" t="str">
        <f>_xlfn.XLOOKUP(Sales_Transactions!$C2225,Customer!$A$2:$A$701,Customer!$B$2:$B$701,"Missing")</f>
        <v>Tara Rao</v>
      </c>
      <c r="E2225" s="39" t="str">
        <f>_xlfn.XLOOKUP(Table14[[#This Row],[Customer_ID]],Table10[Customer_ID],Table10[Membership],"Missing Membership")</f>
        <v>Gold</v>
      </c>
      <c r="F2225" s="10" t="s">
        <v>448</v>
      </c>
      <c r="G2225" s="12" t="str">
        <f>_xlfn.XLOOKUP(Sales_Transactions!$F2225,Products!$A$2:$A$151,Products!$B$2:$B$151,"missing product")</f>
        <v>Surf Excel Tissue Combo v2</v>
      </c>
      <c r="H2225" s="12" t="str">
        <f>_xlfn.XLOOKUP(Sales_Transactions!$F2225,Table9[Product_ID],Table9[Category],"Missing Catogory")</f>
        <v>Household</v>
      </c>
      <c r="I2225" s="12" t="s">
        <v>1469</v>
      </c>
      <c r="J2225" s="12" t="str">
        <f>_xlfn.XLOOKUP(Sales_Transactions!$I2225,Store!$A$2:$A$181,Store!$B$2:$B$181,"Missing Store")</f>
        <v>FreshMart Surat Nagar</v>
      </c>
      <c r="K2225" s="12" t="str">
        <f>_xlfn.XLOOKUP(Sales_Transactions!$I2225,Store!$A$2:$A$181,Store!$D$2:$D$181,"East")</f>
        <v>West</v>
      </c>
      <c r="L2225" s="12" t="s">
        <v>2190</v>
      </c>
      <c r="M2225" s="12" t="s">
        <v>6344</v>
      </c>
      <c r="N2225" s="12" t="str">
        <f>_xlfn.XLOOKUP(Sales_Transactions!$L2225,Table12[Employee_ID],Table12[Department],"Missing Department")</f>
        <v>Billing</v>
      </c>
      <c r="O2225" s="12">
        <v>7</v>
      </c>
      <c r="P2225" s="13">
        <v>397.53</v>
      </c>
      <c r="Q2225" s="12">
        <v>0</v>
      </c>
      <c r="R2225" s="13">
        <v>0</v>
      </c>
      <c r="S2225" s="13">
        <v>3200.12</v>
      </c>
      <c r="T2225" s="13">
        <v>2241.33</v>
      </c>
      <c r="U2225" s="13">
        <v>958.79</v>
      </c>
      <c r="V2225" s="12" t="s">
        <v>23</v>
      </c>
      <c r="W2225" s="12" t="s">
        <v>24</v>
      </c>
      <c r="X2225" s="12" t="s">
        <v>55</v>
      </c>
      <c r="Y2225" s="12" t="s">
        <v>1847</v>
      </c>
      <c r="Z2225" s="12" t="s">
        <v>27</v>
      </c>
    </row>
    <row r="2226" spans="1:26" x14ac:dyDescent="0.3">
      <c r="A2226" s="14" t="s">
        <v>1410</v>
      </c>
      <c r="B2226" s="15">
        <v>45763</v>
      </c>
      <c r="C2226" s="16" t="s">
        <v>185</v>
      </c>
      <c r="D2226" s="16" t="str">
        <f>_xlfn.XLOOKUP(Sales_Transactions!$C2226,Customer!$A$2:$A$701,Customer!$B$2:$B$701,"Missing")</f>
        <v>Ovi Devi</v>
      </c>
      <c r="E2226" s="38" t="str">
        <f>_xlfn.XLOOKUP(Table14[[#This Row],[Customer_ID]],Table10[Customer_ID],Table10[Membership],"Missing Membership")</f>
        <v>Gold</v>
      </c>
      <c r="F2226" s="14" t="s">
        <v>604</v>
      </c>
      <c r="G2226" s="16" t="str">
        <f>_xlfn.XLOOKUP(Sales_Transactions!$F2226,Products!$A$2:$A$151,Products!$B$2:$B$151,"missing product")</f>
        <v>Organic Fresh Fresh Vegetables 200g</v>
      </c>
      <c r="H2226" s="16" t="str">
        <f>_xlfn.XLOOKUP(Sales_Transactions!$F2226,Table9[Product_ID],Table9[Category],"Missing Catogory")</f>
        <v>Vegetables</v>
      </c>
      <c r="I2226" s="16" t="s">
        <v>444</v>
      </c>
      <c r="J2226" s="16" t="str">
        <f>_xlfn.XLOOKUP(Sales_Transactions!$I2226,Store!$A$2:$A$181,Store!$B$2:$B$181,"Missing Store")</f>
        <v>FreshMart Nagpur Colony</v>
      </c>
      <c r="K2226" s="16" t="str">
        <f>_xlfn.XLOOKUP(Sales_Transactions!$I2226,Store!$A$2:$A$181,Store!$D$2:$D$181,"East")</f>
        <v>West</v>
      </c>
      <c r="L2226" s="16" t="s">
        <v>2323</v>
      </c>
      <c r="M2226" s="16" t="s">
        <v>6163</v>
      </c>
      <c r="N2226" s="16" t="str">
        <f>_xlfn.XLOOKUP(Sales_Transactions!$L2226,Table12[Employee_ID],Table12[Department],"Missing Department")</f>
        <v>Cashier</v>
      </c>
      <c r="O2226" s="16">
        <v>4</v>
      </c>
      <c r="P2226" s="17">
        <v>77.92</v>
      </c>
      <c r="Q2226" s="16">
        <v>0</v>
      </c>
      <c r="R2226" s="17">
        <v>0</v>
      </c>
      <c r="S2226" s="17">
        <v>311.68</v>
      </c>
      <c r="T2226" s="17">
        <v>248.56</v>
      </c>
      <c r="U2226" s="17">
        <v>63.12</v>
      </c>
      <c r="V2226" s="16" t="s">
        <v>23</v>
      </c>
      <c r="W2226" s="16" t="s">
        <v>24</v>
      </c>
      <c r="X2226" s="16" t="s">
        <v>25</v>
      </c>
      <c r="Y2226" s="16" t="s">
        <v>1519</v>
      </c>
      <c r="Z2226" s="16" t="s">
        <v>49</v>
      </c>
    </row>
    <row r="2227" spans="1:26" x14ac:dyDescent="0.3">
      <c r="A2227" s="10" t="s">
        <v>2620</v>
      </c>
      <c r="B2227" s="11">
        <v>45948</v>
      </c>
      <c r="C2227" s="12" t="s">
        <v>2281</v>
      </c>
      <c r="D2227" s="12" t="str">
        <f>_xlfn.XLOOKUP(Sales_Transactions!$C2227,Customer!$A$2:$A$701,Customer!$B$2:$B$701,"Missing")</f>
        <v>Meena Prabhu</v>
      </c>
      <c r="E2227" s="39" t="str">
        <f>_xlfn.XLOOKUP(Table14[[#This Row],[Customer_ID]],Table10[Customer_ID],Table10[Membership],"Missing Membership")</f>
        <v>Bronze</v>
      </c>
      <c r="F2227" s="10" t="s">
        <v>811</v>
      </c>
      <c r="G2227" s="12" t="str">
        <f>_xlfn.XLOOKUP(Sales_Transactions!$F2227,Products!$A$2:$A$151,Products!$B$2:$B$151,"missing product")</f>
        <v>Lays Namkeen 2kg</v>
      </c>
      <c r="H2227" s="12" t="str">
        <f>_xlfn.XLOOKUP(Sales_Transactions!$F2227,Table9[Product_ID],Table9[Category],"Missing Catogory")</f>
        <v>Snacks</v>
      </c>
      <c r="I2227" s="12" t="s">
        <v>973</v>
      </c>
      <c r="J2227" s="12" t="str">
        <f>_xlfn.XLOOKUP(Sales_Transactions!$I2227,Store!$A$2:$A$181,Store!$B$2:$B$181,"Missing Store")</f>
        <v>FreshMart Pune Junction</v>
      </c>
      <c r="K2227" s="12" t="str">
        <f>_xlfn.XLOOKUP(Sales_Transactions!$I2227,Store!$A$2:$A$181,Store!$D$2:$D$181,"East")</f>
        <v>West</v>
      </c>
      <c r="L2227" s="12" t="s">
        <v>974</v>
      </c>
      <c r="M2227" s="12" t="s">
        <v>6390</v>
      </c>
      <c r="N2227" s="12" t="str">
        <f>_xlfn.XLOOKUP(Sales_Transactions!$L2227,Table12[Employee_ID],Table12[Department],"Missing Department")</f>
        <v>Cashier</v>
      </c>
      <c r="O2227" s="12">
        <v>3</v>
      </c>
      <c r="P2227" s="13">
        <v>530.16</v>
      </c>
      <c r="Q2227" s="12">
        <v>0</v>
      </c>
      <c r="R2227" s="13">
        <v>0</v>
      </c>
      <c r="S2227" s="13">
        <v>1829.05</v>
      </c>
      <c r="T2227" s="13">
        <v>1137.57</v>
      </c>
      <c r="U2227" s="13">
        <v>691.48</v>
      </c>
      <c r="V2227" s="12" t="s">
        <v>23</v>
      </c>
      <c r="W2227" s="12" t="s">
        <v>24</v>
      </c>
      <c r="X2227" s="12" t="s">
        <v>55</v>
      </c>
      <c r="Y2227" s="12" t="s">
        <v>2158</v>
      </c>
      <c r="Z2227" s="12" t="s">
        <v>27</v>
      </c>
    </row>
    <row r="2228" spans="1:26" x14ac:dyDescent="0.3">
      <c r="A2228" s="14" t="s">
        <v>2635</v>
      </c>
      <c r="B2228" s="15">
        <v>46010</v>
      </c>
      <c r="C2228" s="16" t="s">
        <v>225</v>
      </c>
      <c r="D2228" s="16" t="str">
        <f>_xlfn.XLOOKUP(Sales_Transactions!$C2228,Customer!$A$2:$A$701,Customer!$B$2:$B$701,"Missing")</f>
        <v>Charulatha Raj</v>
      </c>
      <c r="E2228" s="38" t="str">
        <f>_xlfn.XLOOKUP(Table14[[#This Row],[Customer_ID]],Table10[Customer_ID],Table10[Membership],"Missing Membership")</f>
        <v>Silver</v>
      </c>
      <c r="F2228" s="14" t="s">
        <v>1096</v>
      </c>
      <c r="G2228" s="16" t="str">
        <f>_xlfn.XLOOKUP(Sales_Transactions!$F2228,Products!$A$2:$A$151,Products!$B$2:$B$151,"missing product")</f>
        <v>Aachi Idli Rice Combo</v>
      </c>
      <c r="H2228" s="16" t="str">
        <f>_xlfn.XLOOKUP(Sales_Transactions!$F2228,Table9[Product_ID],Table9[Category],"Missing Catogory")</f>
        <v>Rice</v>
      </c>
      <c r="I2228" s="16" t="s">
        <v>254</v>
      </c>
      <c r="J2228" s="16" t="str">
        <f>_xlfn.XLOOKUP(Sales_Transactions!$I2228,Store!$A$2:$A$181,Store!$B$2:$B$181,"Missing Store")</f>
        <v>FreshMart Mysuru Crossing</v>
      </c>
      <c r="K2228" s="16" t="str">
        <f>_xlfn.XLOOKUP(Sales_Transactions!$I2228,Store!$A$2:$A$181,Store!$D$2:$D$181,"East")</f>
        <v>South</v>
      </c>
      <c r="L2228" s="16" t="s">
        <v>255</v>
      </c>
      <c r="M2228" s="16" t="s">
        <v>6328</v>
      </c>
      <c r="N2228" s="16" t="str">
        <f>_xlfn.XLOOKUP(Sales_Transactions!$L2228,Table12[Employee_ID],Table12[Department],"Missing Department")</f>
        <v>HR</v>
      </c>
      <c r="O2228" s="16">
        <v>2</v>
      </c>
      <c r="P2228" s="17">
        <v>405.1</v>
      </c>
      <c r="Q2228" s="16">
        <v>0</v>
      </c>
      <c r="R2228" s="17">
        <v>0</v>
      </c>
      <c r="S2228" s="17">
        <v>810.2</v>
      </c>
      <c r="T2228" s="17">
        <v>696.82</v>
      </c>
      <c r="U2228" s="17">
        <v>113.38</v>
      </c>
      <c r="V2228" s="16" t="s">
        <v>23</v>
      </c>
      <c r="W2228" s="16" t="s">
        <v>24</v>
      </c>
      <c r="X2228" s="16" t="s">
        <v>25</v>
      </c>
      <c r="Y2228" s="16" t="s">
        <v>1935</v>
      </c>
      <c r="Z2228" s="16" t="s">
        <v>49</v>
      </c>
    </row>
    <row r="2229" spans="1:26" x14ac:dyDescent="0.3">
      <c r="A2229" s="10" t="s">
        <v>2654</v>
      </c>
      <c r="B2229" s="11">
        <v>45915</v>
      </c>
      <c r="C2229" s="12" t="s">
        <v>2655</v>
      </c>
      <c r="D2229" s="12" t="str">
        <f>_xlfn.XLOOKUP(Sales_Transactions!$C2229,Customer!$A$2:$A$701,Customer!$B$2:$B$701,"Missing")</f>
        <v>Sudha Pandian</v>
      </c>
      <c r="E2229" s="39" t="str">
        <f>_xlfn.XLOOKUP(Table14[[#This Row],[Customer_ID]],Table10[Customer_ID],Table10[Membership],"Missing Membership")</f>
        <v>Bronze</v>
      </c>
      <c r="F2229" s="10" t="s">
        <v>101</v>
      </c>
      <c r="G2229" s="12" t="str">
        <f>_xlfn.XLOOKUP(Sales_Transactions!$F2229,Products!$A$2:$A$151,Products!$B$2:$B$151,"missing product")</f>
        <v>Milky Mist Curd 1kg</v>
      </c>
      <c r="H2229" s="12" t="str">
        <f>_xlfn.XLOOKUP(Sales_Transactions!$F2229,Table9[Product_ID],Table9[Category],"Missing Catogory")</f>
        <v>Dairy</v>
      </c>
      <c r="I2229" s="12" t="s">
        <v>177</v>
      </c>
      <c r="J2229" s="12" t="str">
        <f>_xlfn.XLOOKUP(Sales_Transactions!$I2229,Store!$A$2:$A$181,Store!$B$2:$B$181,"Missing Store")</f>
        <v>FreshMart Nagpur Square</v>
      </c>
      <c r="K2229" s="12" t="str">
        <f>_xlfn.XLOOKUP(Sales_Transactions!$I2229,Store!$A$2:$A$181,Store!$D$2:$D$181,"East")</f>
        <v>West</v>
      </c>
      <c r="L2229" s="12" t="s">
        <v>178</v>
      </c>
      <c r="M2229" s="12" t="s">
        <v>6178</v>
      </c>
      <c r="N2229" s="12" t="str">
        <f>_xlfn.XLOOKUP(Sales_Transactions!$L2229,Table12[Employee_ID],Table12[Department],"Missing Department")</f>
        <v>Sales</v>
      </c>
      <c r="O2229" s="12">
        <v>1</v>
      </c>
      <c r="P2229" s="13">
        <v>434.65</v>
      </c>
      <c r="Q2229" s="12">
        <v>0</v>
      </c>
      <c r="R2229" s="13">
        <v>0</v>
      </c>
      <c r="S2229" s="13">
        <v>434.65</v>
      </c>
      <c r="T2229" s="13">
        <v>351.63</v>
      </c>
      <c r="U2229" s="13">
        <v>83.02</v>
      </c>
      <c r="V2229" s="12" t="s">
        <v>23</v>
      </c>
      <c r="W2229" s="12" t="s">
        <v>345</v>
      </c>
      <c r="X2229" s="12" t="s">
        <v>25</v>
      </c>
      <c r="Y2229" s="12" t="s">
        <v>2656</v>
      </c>
      <c r="Z2229" s="12" t="s">
        <v>49</v>
      </c>
    </row>
    <row r="2230" spans="1:26" x14ac:dyDescent="0.3">
      <c r="A2230" s="14" t="s">
        <v>2661</v>
      </c>
      <c r="B2230" s="15">
        <v>45924</v>
      </c>
      <c r="C2230" s="16" t="s">
        <v>2662</v>
      </c>
      <c r="D2230" s="16" t="str">
        <f>_xlfn.XLOOKUP(Sales_Transactions!$C2230,Customer!$A$2:$A$701,Customer!$B$2:$B$701,"Missing")</f>
        <v>Anjali Krishnan</v>
      </c>
      <c r="E2230" s="38" t="str">
        <f>_xlfn.XLOOKUP(Table14[[#This Row],[Customer_ID]],Table10[Customer_ID],Table10[Membership],"Missing Membership")</f>
        <v>Silver</v>
      </c>
      <c r="F2230" s="14" t="s">
        <v>793</v>
      </c>
      <c r="G2230" s="16" t="str">
        <f>_xlfn.XLOOKUP(Sales_Transactions!$F2230,Products!$A$2:$A$151,Products!$B$2:$B$151,"missing product")</f>
        <v>Vim Toilet Cleaner 200g</v>
      </c>
      <c r="H2230" s="16" t="str">
        <f>_xlfn.XLOOKUP(Sales_Transactions!$F2230,Table9[Product_ID],Table9[Category],"Missing Catogory")</f>
        <v>Cleaning</v>
      </c>
      <c r="I2230" s="16" t="s">
        <v>968</v>
      </c>
      <c r="J2230" s="16" t="str">
        <f>_xlfn.XLOOKUP(Sales_Transactions!$I2230,Store!$A$2:$A$181,Store!$B$2:$B$181,"Missing Store")</f>
        <v>FreshMart Kanpur Gardens</v>
      </c>
      <c r="K2230" s="16" t="str">
        <f>_xlfn.XLOOKUP(Sales_Transactions!$I2230,Store!$A$2:$A$181,Store!$D$2:$D$181,"East")</f>
        <v>North</v>
      </c>
      <c r="L2230" s="16" t="s">
        <v>1194</v>
      </c>
      <c r="M2230" s="16" t="s">
        <v>6298</v>
      </c>
      <c r="N2230" s="16" t="str">
        <f>_xlfn.XLOOKUP(Sales_Transactions!$L2230,Table12[Employee_ID],Table12[Department],"Missing Department")</f>
        <v>Operations</v>
      </c>
      <c r="O2230" s="16">
        <v>2</v>
      </c>
      <c r="P2230" s="17">
        <v>171.25</v>
      </c>
      <c r="Q2230" s="16">
        <v>5</v>
      </c>
      <c r="R2230" s="17">
        <v>17.12</v>
      </c>
      <c r="S2230" s="17">
        <v>325.38</v>
      </c>
      <c r="T2230" s="17">
        <v>248.66</v>
      </c>
      <c r="U2230" s="17">
        <v>76.72</v>
      </c>
      <c r="V2230" s="16" t="s">
        <v>23</v>
      </c>
      <c r="W2230" s="16" t="s">
        <v>24</v>
      </c>
      <c r="X2230" s="16" t="s">
        <v>55</v>
      </c>
      <c r="Y2230" s="16" t="s">
        <v>2158</v>
      </c>
      <c r="Z2230" s="16" t="s">
        <v>49</v>
      </c>
    </row>
    <row r="2231" spans="1:26" x14ac:dyDescent="0.3">
      <c r="A2231" s="10" t="s">
        <v>2679</v>
      </c>
      <c r="B2231" s="11">
        <v>45759</v>
      </c>
      <c r="C2231" s="12" t="s">
        <v>2147</v>
      </c>
      <c r="D2231" s="12" t="str">
        <f>_xlfn.XLOOKUP(Sales_Transactions!$C2231,Customer!$A$2:$A$701,Customer!$B$2:$B$701,"Missing")</f>
        <v>Prasath Nathan</v>
      </c>
      <c r="E2231" s="39" t="str">
        <f>_xlfn.XLOOKUP(Table14[[#This Row],[Customer_ID]],Table10[Customer_ID],Table10[Membership],"Missing Membership")</f>
        <v>Silver</v>
      </c>
      <c r="F2231" s="10" t="s">
        <v>776</v>
      </c>
      <c r="G2231" s="12" t="str">
        <f>_xlfn.XLOOKUP(Sales_Transactions!$F2231,Products!$A$2:$A$151,Products!$B$2:$B$151,"missing product")</f>
        <v>Vim Tissue 500g</v>
      </c>
      <c r="H2231" s="12" t="str">
        <f>_xlfn.XLOOKUP(Sales_Transactions!$F2231,Table9[Product_ID],Table9[Category],"Missing Catogory")</f>
        <v>Household</v>
      </c>
      <c r="I2231" s="12" t="s">
        <v>96</v>
      </c>
      <c r="J2231" s="12" t="str">
        <f>_xlfn.XLOOKUP(Sales_Transactions!$I2231,Store!$A$2:$A$181,Store!$B$2:$B$181,"Missing Store")</f>
        <v>FreshMart Delhi Crossing</v>
      </c>
      <c r="K2231" s="12" t="str">
        <f>_xlfn.XLOOKUP(Sales_Transactions!$I2231,Store!$A$2:$A$181,Store!$D$2:$D$181,"East")</f>
        <v>North</v>
      </c>
      <c r="L2231" s="12" t="s">
        <v>97</v>
      </c>
      <c r="M2231" s="12" t="s">
        <v>6212</v>
      </c>
      <c r="N2231" s="12" t="str">
        <f>_xlfn.XLOOKUP(Sales_Transactions!$L2231,Table12[Employee_ID],Table12[Department],"Missing Department")</f>
        <v>Sales</v>
      </c>
      <c r="O2231" s="12">
        <v>5</v>
      </c>
      <c r="P2231" s="13">
        <v>86.11</v>
      </c>
      <c r="Q2231" s="12">
        <v>15</v>
      </c>
      <c r="R2231" s="13">
        <v>64.58</v>
      </c>
      <c r="S2231" s="13">
        <v>420.87</v>
      </c>
      <c r="T2231" s="13">
        <v>340.85</v>
      </c>
      <c r="U2231" s="13">
        <v>80.02</v>
      </c>
      <c r="V2231" s="12" t="s">
        <v>23</v>
      </c>
      <c r="W2231" s="12" t="s">
        <v>24</v>
      </c>
      <c r="X2231" s="12" t="s">
        <v>25</v>
      </c>
      <c r="Y2231" s="12" t="s">
        <v>2680</v>
      </c>
      <c r="Z2231" s="12" t="s">
        <v>27</v>
      </c>
    </row>
    <row r="2232" spans="1:26" x14ac:dyDescent="0.3">
      <c r="A2232" s="14" t="s">
        <v>2693</v>
      </c>
      <c r="B2232" s="15">
        <v>45948</v>
      </c>
      <c r="C2232" s="16" t="s">
        <v>1575</v>
      </c>
      <c r="D2232" s="16" t="str">
        <f>_xlfn.XLOOKUP(Sales_Transactions!$C2232,Customer!$A$2:$A$701,Customer!$B$2:$B$701,"Missing")</f>
        <v>Nandhini Prabhu</v>
      </c>
      <c r="E2232" s="38" t="str">
        <f>_xlfn.XLOOKUP(Table14[[#This Row],[Customer_ID]],Table10[Customer_ID],Table10[Membership],"Missing Membership")</f>
        <v>Gold</v>
      </c>
      <c r="F2232" s="14" t="s">
        <v>186</v>
      </c>
      <c r="G2232" s="16" t="str">
        <f>_xlfn.XLOOKUP(Sales_Transactions!$F2232,Products!$A$2:$A$151,Products!$B$2:$B$151,"missing product")</f>
        <v>Bisleri Soft Drinks 2kg</v>
      </c>
      <c r="H2232" s="16" t="str">
        <f>_xlfn.XLOOKUP(Sales_Transactions!$F2232,Table9[Product_ID],Table9[Category],"Missing Catogory")</f>
        <v>Beverages</v>
      </c>
      <c r="I2232" s="16" t="s">
        <v>53</v>
      </c>
      <c r="J2232" s="16" t="str">
        <f>_xlfn.XLOOKUP(Sales_Transactions!$I2232,Store!$A$2:$A$181,Store!$B$2:$B$181,"Missing Store")</f>
        <v>FreshMart Surat Enclave</v>
      </c>
      <c r="K2232" s="16" t="str">
        <f>_xlfn.XLOOKUP(Sales_Transactions!$I2232,Store!$A$2:$A$181,Store!$D$2:$D$181,"East")</f>
        <v>West</v>
      </c>
      <c r="L2232" s="16" t="s">
        <v>1309</v>
      </c>
      <c r="M2232" s="16" t="s">
        <v>6277</v>
      </c>
      <c r="N2232" s="16" t="str">
        <f>_xlfn.XLOOKUP(Sales_Transactions!$L2232,Table12[Employee_ID],Table12[Department],"Missing Department")</f>
        <v>Billing</v>
      </c>
      <c r="O2232" s="16">
        <v>4</v>
      </c>
      <c r="P2232" s="17">
        <v>240.52</v>
      </c>
      <c r="Q2232" s="16">
        <v>0</v>
      </c>
      <c r="R2232" s="17">
        <v>0</v>
      </c>
      <c r="S2232" s="17">
        <v>1106.3900000000001</v>
      </c>
      <c r="T2232" s="17">
        <v>708.12</v>
      </c>
      <c r="U2232" s="17">
        <v>398.27</v>
      </c>
      <c r="V2232" s="16" t="s">
        <v>23</v>
      </c>
      <c r="W2232" s="16" t="s">
        <v>24</v>
      </c>
      <c r="X2232" s="16" t="s">
        <v>25</v>
      </c>
      <c r="Y2232" s="16" t="s">
        <v>2411</v>
      </c>
      <c r="Z2232" s="16" t="s">
        <v>27</v>
      </c>
    </row>
    <row r="2233" spans="1:26" x14ac:dyDescent="0.3">
      <c r="A2233" s="10" t="s">
        <v>2697</v>
      </c>
      <c r="B2233" s="11">
        <v>46086</v>
      </c>
      <c r="C2233" s="12" t="s">
        <v>2698</v>
      </c>
      <c r="D2233" s="12" t="str">
        <f>_xlfn.XLOOKUP(Sales_Transactions!$C2233,Customer!$A$2:$A$701,Customer!$B$2:$B$701,"Missing")</f>
        <v>Rajesh Reddy</v>
      </c>
      <c r="E2233" s="39" t="str">
        <f>_xlfn.XLOOKUP(Table14[[#This Row],[Customer_ID]],Table10[Customer_ID],Table10[Membership],"Missing Membership")</f>
        <v>Bronze</v>
      </c>
      <c r="F2233" s="10" t="s">
        <v>409</v>
      </c>
      <c r="G2233" s="12" t="str">
        <f>_xlfn.XLOOKUP(Sales_Transactions!$F2233,Products!$A$2:$A$151,Products!$B$2:$B$151,"missing product")</f>
        <v>Local Bakers Buns 1kg</v>
      </c>
      <c r="H2233" s="12" t="str">
        <f>_xlfn.XLOOKUP(Sales_Transactions!$F2233,Table9[Product_ID],Table9[Category],"Missing Catogory")</f>
        <v>Bakery</v>
      </c>
      <c r="I2233" s="12" t="s">
        <v>1430</v>
      </c>
      <c r="J2233" s="12" t="str">
        <f>_xlfn.XLOOKUP(Sales_Transactions!$I2233,Store!$A$2:$A$181,Store!$B$2:$B$181,"Missing Store")</f>
        <v>FreshMart Surat Colony</v>
      </c>
      <c r="K2233" s="12" t="str">
        <f>_xlfn.XLOOKUP(Sales_Transactions!$I2233,Store!$A$2:$A$181,Store!$D$2:$D$181,"East")</f>
        <v>West</v>
      </c>
      <c r="L2233" s="12" t="s">
        <v>1087</v>
      </c>
      <c r="M2233" s="12" t="s">
        <v>6259</v>
      </c>
      <c r="N2233" s="12" t="str">
        <f>_xlfn.XLOOKUP(Sales_Transactions!$L2233,Table12[Employee_ID],Table12[Department],"Missing Department")</f>
        <v>Sales</v>
      </c>
      <c r="O2233" s="12">
        <v>2</v>
      </c>
      <c r="P2233" s="13">
        <v>299.73</v>
      </c>
      <c r="Q2233" s="12">
        <v>0</v>
      </c>
      <c r="R2233" s="13">
        <v>0</v>
      </c>
      <c r="S2233" s="13">
        <v>599.46</v>
      </c>
      <c r="T2233" s="13">
        <v>369.48</v>
      </c>
      <c r="U2233" s="13">
        <v>229.98</v>
      </c>
      <c r="V2233" s="12" t="s">
        <v>23</v>
      </c>
      <c r="W2233" s="12" t="s">
        <v>24</v>
      </c>
      <c r="X2233" s="12" t="s">
        <v>25</v>
      </c>
      <c r="Y2233" s="12" t="s">
        <v>2336</v>
      </c>
      <c r="Z2233" s="12" t="s">
        <v>49</v>
      </c>
    </row>
    <row r="2234" spans="1:26" x14ac:dyDescent="0.3">
      <c r="A2234" s="14" t="s">
        <v>2700</v>
      </c>
      <c r="B2234" s="15">
        <v>45753</v>
      </c>
      <c r="C2234" s="16" t="s">
        <v>2099</v>
      </c>
      <c r="D2234" s="16" t="str">
        <f>_xlfn.XLOOKUP(Sales_Transactions!$C2234,Customer!$A$2:$A$701,Customer!$B$2:$B$701,"Missing")</f>
        <v>Gopal Velan</v>
      </c>
      <c r="E2234" s="38" t="str">
        <f>_xlfn.XLOOKUP(Table14[[#This Row],[Customer_ID]],Table10[Customer_ID],Table10[Membership],"Missing Membership")</f>
        <v>Gold</v>
      </c>
      <c r="F2234" s="14" t="s">
        <v>59</v>
      </c>
      <c r="G2234" s="16" t="str">
        <f>_xlfn.XLOOKUP(Sales_Transactions!$F2234,Products!$A$2:$A$151,Products!$B$2:$B$151,"missing product")</f>
        <v>Nescafe Coffee Pack</v>
      </c>
      <c r="H2234" s="16" t="str">
        <f>_xlfn.XLOOKUP(Sales_Transactions!$F2234,Table9[Product_ID],Table9[Category],"Missing Catogory")</f>
        <v>Beverages</v>
      </c>
      <c r="I2234" s="16" t="s">
        <v>420</v>
      </c>
      <c r="J2234" s="16" t="str">
        <f>_xlfn.XLOOKUP(Sales_Transactions!$I2234,Store!$A$2:$A$181,Store!$B$2:$B$181,"Missing Store")</f>
        <v>FreshMart Chennai Complex</v>
      </c>
      <c r="K2234" s="16" t="str">
        <f>_xlfn.XLOOKUP(Sales_Transactions!$I2234,Store!$A$2:$A$181,Store!$D$2:$D$181,"East")</f>
        <v>South</v>
      </c>
      <c r="L2234" s="16" t="s">
        <v>786</v>
      </c>
      <c r="M2234" s="16" t="s">
        <v>4657</v>
      </c>
      <c r="N2234" s="16" t="str">
        <f>_xlfn.XLOOKUP(Sales_Transactions!$L2234,Table12[Employee_ID],Table12[Department],"Missing Department")</f>
        <v>Sales</v>
      </c>
      <c r="O2234" s="16">
        <v>5</v>
      </c>
      <c r="P2234" s="17">
        <v>379.93</v>
      </c>
      <c r="Q2234" s="16">
        <v>15</v>
      </c>
      <c r="R2234" s="17">
        <v>284.95</v>
      </c>
      <c r="S2234" s="17">
        <v>1856.9</v>
      </c>
      <c r="T2234" s="17">
        <v>1358.9</v>
      </c>
      <c r="U2234" s="17">
        <v>498</v>
      </c>
      <c r="V2234" s="16" t="s">
        <v>23</v>
      </c>
      <c r="W2234" s="16" t="s">
        <v>24</v>
      </c>
      <c r="X2234" s="16" t="s">
        <v>55</v>
      </c>
      <c r="Y2234" s="16" t="s">
        <v>2487</v>
      </c>
      <c r="Z2234" s="16" t="s">
        <v>27</v>
      </c>
    </row>
    <row r="2235" spans="1:26" x14ac:dyDescent="0.3">
      <c r="A2235" s="10" t="s">
        <v>2702</v>
      </c>
      <c r="B2235" s="11">
        <v>45892</v>
      </c>
      <c r="C2235" s="12" t="s">
        <v>2658</v>
      </c>
      <c r="D2235" s="12" t="str">
        <f>_xlfn.XLOOKUP(Sales_Transactions!$C2235,Customer!$A$2:$A$701,Customer!$B$2:$B$701,"Missing")</f>
        <v>Prakash Naicker</v>
      </c>
      <c r="E2235" s="39" t="str">
        <f>_xlfn.XLOOKUP(Table14[[#This Row],[Customer_ID]],Table10[Customer_ID],Table10[Membership],"Missing Membership")</f>
        <v>Gold</v>
      </c>
      <c r="F2235" s="10" t="s">
        <v>264</v>
      </c>
      <c r="G2235" s="12" t="str">
        <f>_xlfn.XLOOKUP(Sales_Transactions!$F2235,Products!$A$2:$A$151,Products!$B$2:$B$151,"missing product")</f>
        <v>Nescafe Soft Drinks Pack</v>
      </c>
      <c r="H2235" s="12" t="str">
        <f>_xlfn.XLOOKUP(Sales_Transactions!$F2235,Table9[Product_ID],Table9[Category],"Missing Catogory")</f>
        <v>Beverages</v>
      </c>
      <c r="I2235" s="12" t="s">
        <v>1474</v>
      </c>
      <c r="J2235" s="12" t="str">
        <f>_xlfn.XLOOKUP(Sales_Transactions!$I2235,Store!$A$2:$A$181,Store!$B$2:$B$181,"Missing Store")</f>
        <v>FreshMart Delhi Towers</v>
      </c>
      <c r="K2235" s="12" t="str">
        <f>_xlfn.XLOOKUP(Sales_Transactions!$I2235,Store!$A$2:$A$181,Store!$D$2:$D$181,"East")</f>
        <v>North</v>
      </c>
      <c r="L2235" s="12" t="s">
        <v>2034</v>
      </c>
      <c r="M2235" s="12" t="s">
        <v>6381</v>
      </c>
      <c r="N2235" s="12" t="str">
        <f>_xlfn.XLOOKUP(Sales_Transactions!$L2235,Table12[Employee_ID],Table12[Department],"Missing Department")</f>
        <v>Sales</v>
      </c>
      <c r="O2235" s="12">
        <v>8</v>
      </c>
      <c r="P2235" s="13">
        <v>407.53</v>
      </c>
      <c r="Q2235" s="12">
        <v>0</v>
      </c>
      <c r="R2235" s="13">
        <v>0</v>
      </c>
      <c r="S2235" s="13">
        <v>3749.28</v>
      </c>
      <c r="T2235" s="13">
        <v>2287.1999999999998</v>
      </c>
      <c r="U2235" s="13">
        <v>1462.08</v>
      </c>
      <c r="V2235" s="12" t="s">
        <v>23</v>
      </c>
      <c r="W2235" s="12" t="s">
        <v>24</v>
      </c>
      <c r="X2235" s="12" t="s">
        <v>25</v>
      </c>
      <c r="Y2235" s="12" t="s">
        <v>2703</v>
      </c>
      <c r="Z2235" s="12" t="s">
        <v>27</v>
      </c>
    </row>
    <row r="2236" spans="1:26" x14ac:dyDescent="0.3">
      <c r="A2236" s="14" t="s">
        <v>2714</v>
      </c>
      <c r="B2236" s="15">
        <v>45927</v>
      </c>
      <c r="C2236" s="16" t="s">
        <v>1951</v>
      </c>
      <c r="D2236" s="16" t="str">
        <f>_xlfn.XLOOKUP(Sales_Transactions!$C2236,Customer!$A$2:$A$701,Customer!$B$2:$B$701,"Missing")</f>
        <v>Sundar Menon</v>
      </c>
      <c r="E2236" s="38" t="str">
        <f>_xlfn.XLOOKUP(Table14[[#This Row],[Customer_ID]],Table10[Customer_ID],Table10[Membership],"Missing Membership")</f>
        <v>Bronze</v>
      </c>
      <c r="F2236" s="14" t="s">
        <v>399</v>
      </c>
      <c r="G2236" s="16" t="str">
        <f>_xlfn.XLOOKUP(Sales_Transactions!$F2236,Products!$A$2:$A$151,Products!$B$2:$B$151,"missing product")</f>
        <v>Aavin Milk 1L</v>
      </c>
      <c r="H2236" s="16" t="str">
        <f>_xlfn.XLOOKUP(Sales_Transactions!$F2236,Table9[Product_ID],Table9[Category],"Missing Catogory")</f>
        <v>Dairy</v>
      </c>
      <c r="I2236" s="16" t="s">
        <v>45</v>
      </c>
      <c r="J2236" s="16" t="str">
        <f>_xlfn.XLOOKUP(Sales_Transactions!$I2236,Store!$A$2:$A$181,Store!$B$2:$B$181,"Missing Store")</f>
        <v>FreshMart Ahmedabad Enclave</v>
      </c>
      <c r="K2236" s="16" t="str">
        <f>_xlfn.XLOOKUP(Sales_Transactions!$I2236,Store!$A$2:$A$181,Store!$D$2:$D$181,"East")</f>
        <v>West</v>
      </c>
      <c r="L2236" s="16" t="s">
        <v>46</v>
      </c>
      <c r="M2236" s="16" t="s">
        <v>5189</v>
      </c>
      <c r="N2236" s="16" t="str">
        <f>_xlfn.XLOOKUP(Sales_Transactions!$L2236,Table12[Employee_ID],Table12[Department],"Missing Department")</f>
        <v>Inventory</v>
      </c>
      <c r="O2236" s="16">
        <v>3</v>
      </c>
      <c r="P2236" s="17">
        <v>99.93</v>
      </c>
      <c r="Q2236" s="16">
        <v>0</v>
      </c>
      <c r="R2236" s="17">
        <v>0</v>
      </c>
      <c r="S2236" s="17">
        <v>344.76</v>
      </c>
      <c r="T2236" s="17">
        <v>258.14999999999998</v>
      </c>
      <c r="U2236" s="17">
        <v>86.61</v>
      </c>
      <c r="V2236" s="16" t="s">
        <v>23</v>
      </c>
      <c r="W2236" s="16" t="s">
        <v>24</v>
      </c>
      <c r="X2236" s="16" t="s">
        <v>25</v>
      </c>
      <c r="Y2236" s="16" t="s">
        <v>1801</v>
      </c>
      <c r="Z2236" s="16" t="s">
        <v>27</v>
      </c>
    </row>
    <row r="2237" spans="1:26" x14ac:dyDescent="0.3">
      <c r="A2237" s="10" t="s">
        <v>2715</v>
      </c>
      <c r="B2237" s="11">
        <v>46051</v>
      </c>
      <c r="C2237" s="12" t="s">
        <v>2040</v>
      </c>
      <c r="D2237" s="12" t="str">
        <f>_xlfn.XLOOKUP(Sales_Transactions!$C2237,Customer!$A$2:$A$701,Customer!$B$2:$B$701,"Missing")</f>
        <v>Ezhil Balan</v>
      </c>
      <c r="E2237" s="39" t="str">
        <f>_xlfn.XLOOKUP(Table14[[#This Row],[Customer_ID]],Table10[Customer_ID],Table10[Membership],"Missing Membership")</f>
        <v>GOLD</v>
      </c>
      <c r="F2237" s="10" t="s">
        <v>20</v>
      </c>
      <c r="G2237" s="12" t="str">
        <f>_xlfn.XLOOKUP(Sales_Transactions!$F2237,Products!$A$2:$A$151,Products!$B$2:$B$151,"missing product")</f>
        <v>MDH Whole Spices Combo</v>
      </c>
      <c r="H2237" s="12" t="str">
        <f>_xlfn.XLOOKUP(Sales_Transactions!$F2237,Table9[Product_ID],Table9[Category],"Missing Catogory")</f>
        <v>Masala</v>
      </c>
      <c r="I2237" s="12" t="s">
        <v>1156</v>
      </c>
      <c r="J2237" s="12" t="str">
        <f>_xlfn.XLOOKUP(Sales_Transactions!$I2237,Store!$A$2:$A$181,Store!$B$2:$B$181,"Missing Store")</f>
        <v>FreshMart Madurai Colony</v>
      </c>
      <c r="K2237" s="12" t="str">
        <f>_xlfn.XLOOKUP(Sales_Transactions!$I2237,Store!$A$2:$A$181,Store!$D$2:$D$181,"East")</f>
        <v>South</v>
      </c>
      <c r="L2237" s="12" t="s">
        <v>1157</v>
      </c>
      <c r="M2237" s="12" t="s">
        <v>6358</v>
      </c>
      <c r="N2237" s="12" t="str">
        <f>_xlfn.XLOOKUP(Sales_Transactions!$L2237,Table12[Employee_ID],Table12[Department],"Missing Department")</f>
        <v>Store Manager</v>
      </c>
      <c r="O2237" s="12">
        <v>1</v>
      </c>
      <c r="P2237" s="13">
        <v>416.08</v>
      </c>
      <c r="Q2237" s="12">
        <v>5</v>
      </c>
      <c r="R2237" s="13">
        <v>20.8</v>
      </c>
      <c r="S2237" s="13">
        <v>395.28</v>
      </c>
      <c r="T2237" s="13">
        <v>319.64</v>
      </c>
      <c r="U2237" s="13">
        <v>75.64</v>
      </c>
      <c r="V2237" s="12" t="s">
        <v>23</v>
      </c>
      <c r="W2237" s="12" t="s">
        <v>24</v>
      </c>
      <c r="X2237" s="12" t="s">
        <v>25</v>
      </c>
      <c r="Y2237" s="12" t="s">
        <v>2027</v>
      </c>
      <c r="Z2237" s="12" t="s">
        <v>49</v>
      </c>
    </row>
    <row r="2238" spans="1:26" x14ac:dyDescent="0.3">
      <c r="A2238" s="14" t="s">
        <v>2721</v>
      </c>
      <c r="B2238" s="15">
        <v>45876</v>
      </c>
      <c r="C2238" s="16" t="s">
        <v>2722</v>
      </c>
      <c r="D2238" s="16" t="str">
        <f>_xlfn.XLOOKUP(Sales_Transactions!$C2238,Customer!$A$2:$A$701,Customer!$B$2:$B$701,"Missing")</f>
        <v>Manoj Devi</v>
      </c>
      <c r="E2238" s="38" t="str">
        <f>_xlfn.XLOOKUP(Table14[[#This Row],[Customer_ID]],Table10[Customer_ID],Table10[Membership],"Missing Membership")</f>
        <v>Bronze</v>
      </c>
      <c r="F2238" s="14" t="s">
        <v>811</v>
      </c>
      <c r="G2238" s="16" t="str">
        <f>_xlfn.XLOOKUP(Sales_Transactions!$F2238,Products!$A$2:$A$151,Products!$B$2:$B$151,"missing product")</f>
        <v>Lays Namkeen 2kg</v>
      </c>
      <c r="H2238" s="16" t="str">
        <f>_xlfn.XLOOKUP(Sales_Transactions!$F2238,Table9[Product_ID],Table9[Category],"Missing Catogory")</f>
        <v>Snacks</v>
      </c>
      <c r="I2238" s="16" t="s">
        <v>583</v>
      </c>
      <c r="J2238" s="16" t="str">
        <f>_xlfn.XLOOKUP(Sales_Transactions!$I2238,Store!$A$2:$A$181,Store!$B$2:$B$181,"Missing Store")</f>
        <v>FreshMart Nagpur Junction</v>
      </c>
      <c r="K2238" s="16" t="str">
        <f>_xlfn.XLOOKUP(Sales_Transactions!$I2238,Store!$A$2:$A$181,Store!$D$2:$D$181,"East")</f>
        <v>West</v>
      </c>
      <c r="L2238" s="16" t="s">
        <v>2314</v>
      </c>
      <c r="M2238" s="16" t="s">
        <v>6205</v>
      </c>
      <c r="N2238" s="16" t="str">
        <f>_xlfn.XLOOKUP(Sales_Transactions!$L2238,Table12[Employee_ID],Table12[Department],"Missing Department")</f>
        <v>Inventory</v>
      </c>
      <c r="O2238" s="16">
        <v>3</v>
      </c>
      <c r="P2238" s="17">
        <v>530.16</v>
      </c>
      <c r="Q2238" s="16">
        <v>0</v>
      </c>
      <c r="R2238" s="17">
        <v>0</v>
      </c>
      <c r="S2238" s="17">
        <v>1590.48</v>
      </c>
      <c r="T2238" s="17">
        <v>1137.57</v>
      </c>
      <c r="U2238" s="17">
        <v>452.91</v>
      </c>
      <c r="V2238" s="16" t="s">
        <v>23</v>
      </c>
      <c r="W2238" s="16" t="s">
        <v>345</v>
      </c>
      <c r="X2238" s="16" t="s">
        <v>33</v>
      </c>
      <c r="Y2238" s="16" t="s">
        <v>1893</v>
      </c>
      <c r="Z2238" s="16" t="s">
        <v>49</v>
      </c>
    </row>
    <row r="2239" spans="1:26" x14ac:dyDescent="0.3">
      <c r="A2239" s="10" t="s">
        <v>2729</v>
      </c>
      <c r="B2239" s="11">
        <v>45809</v>
      </c>
      <c r="C2239" s="12" t="s">
        <v>2596</v>
      </c>
      <c r="D2239" s="12" t="str">
        <f>_xlfn.XLOOKUP(Sales_Transactions!$C2239,Customer!$A$2:$A$701,Customer!$B$2:$B$701,"Missing")</f>
        <v>Gopal Pandian</v>
      </c>
      <c r="E2239" s="39" t="str">
        <f>_xlfn.XLOOKUP(Table14[[#This Row],[Customer_ID]],Table10[Customer_ID],Table10[Membership],"Missing Membership")</f>
        <v>Gold</v>
      </c>
      <c r="F2239" s="10" t="s">
        <v>399</v>
      </c>
      <c r="G2239" s="12" t="str">
        <f>_xlfn.XLOOKUP(Sales_Transactions!$F2239,Products!$A$2:$A$151,Products!$B$2:$B$151,"missing product")</f>
        <v>Aavin Milk 1L</v>
      </c>
      <c r="H2239" s="12" t="str">
        <f>_xlfn.XLOOKUP(Sales_Transactions!$F2239,Table9[Product_ID],Table9[Category],"Missing Catogory")</f>
        <v>Dairy</v>
      </c>
      <c r="I2239" s="12" t="s">
        <v>851</v>
      </c>
      <c r="J2239" s="12" t="str">
        <f>_xlfn.XLOOKUP(Sales_Transactions!$I2239,Store!$A$2:$A$181,Store!$B$2:$B$181,"Missing Store")</f>
        <v>FreshMart Erode Extension</v>
      </c>
      <c r="K2239" s="12" t="str">
        <f>_xlfn.XLOOKUP(Sales_Transactions!$I2239,Store!$A$2:$A$181,Store!$D$2:$D$181,"East")</f>
        <v>South</v>
      </c>
      <c r="L2239" s="12" t="s">
        <v>997</v>
      </c>
      <c r="M2239" s="12" t="s">
        <v>6286</v>
      </c>
      <c r="N2239" s="12" t="str">
        <f>_xlfn.XLOOKUP(Sales_Transactions!$L2239,Table12[Employee_ID],Table12[Department],"Missing Department")</f>
        <v>Store Manager</v>
      </c>
      <c r="O2239" s="12">
        <v>7</v>
      </c>
      <c r="P2239" s="13">
        <v>104.55</v>
      </c>
      <c r="Q2239" s="12">
        <v>0</v>
      </c>
      <c r="R2239" s="13">
        <v>0</v>
      </c>
      <c r="S2239" s="13">
        <v>841.63</v>
      </c>
      <c r="T2239" s="13">
        <v>602.35</v>
      </c>
      <c r="U2239" s="13">
        <v>239.28</v>
      </c>
      <c r="V2239" s="12" t="s">
        <v>23</v>
      </c>
      <c r="W2239" s="12" t="s">
        <v>24</v>
      </c>
      <c r="X2239" s="12" t="s">
        <v>55</v>
      </c>
      <c r="Y2239" s="12" t="s">
        <v>2730</v>
      </c>
      <c r="Z2239" s="12" t="s">
        <v>27</v>
      </c>
    </row>
    <row r="2240" spans="1:26" x14ac:dyDescent="0.3">
      <c r="A2240" s="14" t="s">
        <v>2731</v>
      </c>
      <c r="B2240" s="15">
        <v>46024</v>
      </c>
      <c r="C2240" s="16" t="s">
        <v>213</v>
      </c>
      <c r="D2240" s="16" t="str">
        <f>_xlfn.XLOOKUP(Sales_Transactions!$C2240,Customer!$A$2:$A$701,Customer!$B$2:$B$701,"Missing")</f>
        <v>Indira Nathan</v>
      </c>
      <c r="E2240" s="38" t="str">
        <f>_xlfn.XLOOKUP(Table14[[#This Row],[Customer_ID]],Table10[Customer_ID],Table10[Membership],"Missing Membership")</f>
        <v>Silver</v>
      </c>
      <c r="F2240" s="14" t="s">
        <v>2131</v>
      </c>
      <c r="G2240" s="16" t="str">
        <f>_xlfn.XLOOKUP(Sales_Transactions!$F2240,Products!$A$2:$A$151,Products!$B$2:$B$151,"missing product")</f>
        <v>McCain Ice Cream 2kg</v>
      </c>
      <c r="H2240" s="16" t="str">
        <f>_xlfn.XLOOKUP(Sales_Transactions!$F2240,Table9[Product_ID],Table9[Category],"Missing Catogory")</f>
        <v>Frozen Foods</v>
      </c>
      <c r="I2240" s="16" t="s">
        <v>1342</v>
      </c>
      <c r="J2240" s="16" t="str">
        <f>_xlfn.XLOOKUP(Sales_Transactions!$I2240,Store!$A$2:$A$181,Store!$B$2:$B$181,"Missing Store")</f>
        <v>FreshMart Ahmedabad Junction</v>
      </c>
      <c r="K2240" s="16" t="str">
        <f>_xlfn.XLOOKUP(Sales_Transactions!$I2240,Store!$A$2:$A$181,Store!$D$2:$D$181,"East")</f>
        <v>West</v>
      </c>
      <c r="L2240" s="16" t="s">
        <v>1343</v>
      </c>
      <c r="M2240" s="16" t="s">
        <v>6196</v>
      </c>
      <c r="N2240" s="16" t="str">
        <f>_xlfn.XLOOKUP(Sales_Transactions!$L2240,Table12[Employee_ID],Table12[Department],"Missing Department")</f>
        <v>Cashier</v>
      </c>
      <c r="O2240" s="16">
        <v>1</v>
      </c>
      <c r="P2240" s="17">
        <v>68.95</v>
      </c>
      <c r="Q2240" s="16">
        <v>0</v>
      </c>
      <c r="R2240" s="17">
        <v>0</v>
      </c>
      <c r="S2240" s="17">
        <v>68.95</v>
      </c>
      <c r="T2240" s="17">
        <v>57.89</v>
      </c>
      <c r="U2240" s="17">
        <v>11.06</v>
      </c>
      <c r="V2240" s="16" t="s">
        <v>23</v>
      </c>
      <c r="W2240" s="16" t="s">
        <v>24</v>
      </c>
      <c r="X2240" s="16" t="s">
        <v>25</v>
      </c>
      <c r="Y2240" s="16" t="s">
        <v>2732</v>
      </c>
      <c r="Z2240" s="16" t="s">
        <v>49</v>
      </c>
    </row>
    <row r="2241" spans="1:26" x14ac:dyDescent="0.3">
      <c r="A2241" s="10" t="s">
        <v>2734</v>
      </c>
      <c r="B2241" s="11">
        <v>45883</v>
      </c>
      <c r="C2241" s="12" t="s">
        <v>2735</v>
      </c>
      <c r="D2241" s="12" t="str">
        <f>_xlfn.XLOOKUP(Sales_Transactions!$C2241,Customer!$A$2:$A$701,Customer!$B$2:$B$701,"Missing")</f>
        <v>Gopal Venkataraman</v>
      </c>
      <c r="E2241" s="39" t="str">
        <f>_xlfn.XLOOKUP(Table14[[#This Row],[Customer_ID]],Table10[Customer_ID],Table10[Membership],"Missing Membership")</f>
        <v>Silver</v>
      </c>
      <c r="F2241" s="10" t="s">
        <v>565</v>
      </c>
      <c r="G2241" s="12" t="str">
        <f>_xlfn.XLOOKUP(Sales_Transactions!$F2241,Products!$A$2:$A$151,Products!$B$2:$B$151,"missing product")</f>
        <v>Lays Namkeen 200g</v>
      </c>
      <c r="H2241" s="12" t="str">
        <f>_xlfn.XLOOKUP(Sales_Transactions!$F2241,Table9[Product_ID],Table9[Category],"Missing Catogory")</f>
        <v>Snacks</v>
      </c>
      <c r="I2241" s="12" t="s">
        <v>790</v>
      </c>
      <c r="J2241" s="12" t="str">
        <f>_xlfn.XLOOKUP(Sales_Transactions!$I2241,Store!$A$2:$A$181,Store!$B$2:$B$181,"Missing Store")</f>
        <v>FreshMart Jaipur Junction</v>
      </c>
      <c r="K2241" s="12" t="str">
        <f>_xlfn.XLOOKUP(Sales_Transactions!$I2241,Store!$A$2:$A$181,Store!$D$2:$D$181,"East")</f>
        <v>North</v>
      </c>
      <c r="L2241" s="12" t="s">
        <v>373</v>
      </c>
      <c r="M2241" s="12" t="s">
        <v>6181</v>
      </c>
      <c r="N2241" s="12" t="str">
        <f>_xlfn.XLOOKUP(Sales_Transactions!$L2241,Table12[Employee_ID],Table12[Department],"Missing Department")</f>
        <v>Sales</v>
      </c>
      <c r="O2241" s="12">
        <v>4</v>
      </c>
      <c r="P2241" s="13">
        <v>328.59</v>
      </c>
      <c r="Q2241" s="12">
        <v>10</v>
      </c>
      <c r="R2241" s="13">
        <v>131.44</v>
      </c>
      <c r="S2241" s="13">
        <v>1182.92</v>
      </c>
      <c r="T2241" s="13">
        <v>1021.96</v>
      </c>
      <c r="U2241" s="13">
        <v>160.96</v>
      </c>
      <c r="V2241" s="12" t="s">
        <v>23</v>
      </c>
      <c r="W2241" s="12" t="s">
        <v>24</v>
      </c>
      <c r="X2241" s="12" t="s">
        <v>25</v>
      </c>
      <c r="Y2241" s="12" t="s">
        <v>2736</v>
      </c>
      <c r="Z2241" s="12" t="s">
        <v>49</v>
      </c>
    </row>
    <row r="2242" spans="1:26" x14ac:dyDescent="0.3">
      <c r="A2242" s="14" t="s">
        <v>2745</v>
      </c>
      <c r="B2242" s="15">
        <v>45795</v>
      </c>
      <c r="C2242" s="16" t="s">
        <v>921</v>
      </c>
      <c r="D2242" s="16" t="str">
        <f>_xlfn.XLOOKUP(Sales_Transactions!$C2242,Customer!$A$2:$A$701,Customer!$B$2:$B$701,"Missing")</f>
        <v>Ovi Achari</v>
      </c>
      <c r="E2242" s="38" t="str">
        <f>_xlfn.XLOOKUP(Table14[[#This Row],[Customer_ID]],Table10[Customer_ID],Table10[Membership],"Missing Membership")</f>
        <v>Silver</v>
      </c>
      <c r="F2242" s="14" t="s">
        <v>377</v>
      </c>
      <c r="G2242" s="16" t="str">
        <f>_xlfn.XLOOKUP(Sales_Transactions!$F2242,Products!$A$2:$A$151,Products!$B$2:$B$151,"missing product")</f>
        <v>Eveready Batteries Combo</v>
      </c>
      <c r="H2242" s="16" t="str">
        <f>_xlfn.XLOOKUP(Sales_Transactions!$F2242,Table9[Product_ID],Table9[Category],"Missing Catogory")</f>
        <v>Household</v>
      </c>
      <c r="I2242" s="16" t="s">
        <v>518</v>
      </c>
      <c r="J2242" s="16" t="str">
        <f>_xlfn.XLOOKUP(Sales_Transactions!$I2242,Store!$A$2:$A$181,Store!$B$2:$B$181,"Missing Store")</f>
        <v>FreshMart Nagpur Central</v>
      </c>
      <c r="K2242" s="16" t="str">
        <f>_xlfn.XLOOKUP(Sales_Transactions!$I2242,Store!$A$2:$A$181,Store!$D$2:$D$181,"East")</f>
        <v>West</v>
      </c>
      <c r="L2242" s="16" t="s">
        <v>519</v>
      </c>
      <c r="M2242" s="16" t="s">
        <v>5333</v>
      </c>
      <c r="N2242" s="16" t="str">
        <f>_xlfn.XLOOKUP(Sales_Transactions!$L2242,Table12[Employee_ID],Table12[Department],"Missing Department")</f>
        <v>Sales</v>
      </c>
      <c r="O2242" s="16">
        <v>4</v>
      </c>
      <c r="P2242" s="17">
        <v>53.39</v>
      </c>
      <c r="Q2242" s="16">
        <v>15</v>
      </c>
      <c r="R2242" s="17">
        <v>32.03</v>
      </c>
      <c r="S2242" s="17">
        <v>208.76</v>
      </c>
      <c r="T2242" s="17">
        <v>172.04</v>
      </c>
      <c r="U2242" s="17">
        <v>36.72</v>
      </c>
      <c r="V2242" s="16" t="s">
        <v>23</v>
      </c>
      <c r="W2242" s="16" t="s">
        <v>24</v>
      </c>
      <c r="X2242" s="16" t="s">
        <v>25</v>
      </c>
      <c r="Y2242" s="16" t="s">
        <v>648</v>
      </c>
      <c r="Z2242" s="16" t="s">
        <v>27</v>
      </c>
    </row>
    <row r="2243" spans="1:26" x14ac:dyDescent="0.3">
      <c r="A2243" s="10" t="s">
        <v>2756</v>
      </c>
      <c r="B2243" s="11">
        <v>46109</v>
      </c>
      <c r="C2243" s="12" t="s">
        <v>2502</v>
      </c>
      <c r="D2243" s="12" t="str">
        <f>_xlfn.XLOOKUP(Sales_Transactions!$C2243,Customer!$A$2:$A$701,Customer!$B$2:$B$701,"Missing")</f>
        <v>Suresh Chandran</v>
      </c>
      <c r="E2243" s="39" t="str">
        <f>_xlfn.XLOOKUP(Table14[[#This Row],[Customer_ID]],Table10[Customer_ID],Table10[Membership],"Missing Membership")</f>
        <v>Gold</v>
      </c>
      <c r="F2243" s="10" t="s">
        <v>389</v>
      </c>
      <c r="G2243" s="12" t="str">
        <f>_xlfn.XLOOKUP(Sales_Transactions!$F2243,Products!$A$2:$A$151,Products!$B$2:$B$151,"missing product")</f>
        <v>Organic Fresh Fresh Vegetables 250ml</v>
      </c>
      <c r="H2243" s="12" t="str">
        <f>_xlfn.XLOOKUP(Sales_Transactions!$F2243,Table9[Product_ID],Table9[Category],"Missing Catogory")</f>
        <v>Vegetables</v>
      </c>
      <c r="I2243" s="12" t="s">
        <v>1066</v>
      </c>
      <c r="J2243" s="12" t="str">
        <f>_xlfn.XLOOKUP(Sales_Transactions!$I2243,Store!$A$2:$A$181,Store!$B$2:$B$181,"Missing Store")</f>
        <v>FreshMart Mysuru Colony</v>
      </c>
      <c r="K2243" s="12" t="str">
        <f>_xlfn.XLOOKUP(Sales_Transactions!$I2243,Store!$A$2:$A$181,Store!$D$2:$D$181,"East")</f>
        <v>South</v>
      </c>
      <c r="L2243" s="12" t="s">
        <v>1200</v>
      </c>
      <c r="M2243" s="12" t="s">
        <v>5529</v>
      </c>
      <c r="N2243" s="12" t="str">
        <f>_xlfn.XLOOKUP(Sales_Transactions!$L2243,Table12[Employee_ID],Table12[Department],"Missing Department")</f>
        <v>Operations</v>
      </c>
      <c r="O2243" s="12">
        <v>3</v>
      </c>
      <c r="P2243" s="13">
        <v>87.95</v>
      </c>
      <c r="Q2243" s="12">
        <v>5</v>
      </c>
      <c r="R2243" s="13">
        <v>13.19</v>
      </c>
      <c r="S2243" s="13">
        <v>288.26</v>
      </c>
      <c r="T2243" s="13">
        <v>207.27</v>
      </c>
      <c r="U2243" s="13">
        <v>80.989999999999995</v>
      </c>
      <c r="V2243" s="12" t="s">
        <v>23</v>
      </c>
      <c r="W2243" s="12" t="s">
        <v>24</v>
      </c>
      <c r="X2243" s="12" t="s">
        <v>25</v>
      </c>
      <c r="Y2243" s="12" t="s">
        <v>539</v>
      </c>
      <c r="Z2243" s="12" t="s">
        <v>27</v>
      </c>
    </row>
    <row r="2244" spans="1:26" x14ac:dyDescent="0.3">
      <c r="A2244" s="14" t="s">
        <v>2761</v>
      </c>
      <c r="B2244" s="15">
        <v>45811</v>
      </c>
      <c r="C2244" s="16" t="s">
        <v>695</v>
      </c>
      <c r="D2244" s="16" t="str">
        <f>_xlfn.XLOOKUP(Sales_Transactions!$C2244,Customer!$A$2:$A$701,Customer!$B$2:$B$701,"Missing")</f>
        <v>Thenmozhi Naicker</v>
      </c>
      <c r="E2244" s="38" t="str">
        <f>_xlfn.XLOOKUP(Table14[[#This Row],[Customer_ID]],Table10[Customer_ID],Table10[Membership],"Missing Membership")</f>
        <v>Gold</v>
      </c>
      <c r="F2244" s="14" t="s">
        <v>275</v>
      </c>
      <c r="G2244" s="16" t="str">
        <f>_xlfn.XLOOKUP(Sales_Transactions!$F2244,Products!$A$2:$A$151,Products!$B$2:$B$151,"missing product")</f>
        <v>Parle Namkeen 500g</v>
      </c>
      <c r="H2244" s="16" t="str">
        <f>_xlfn.XLOOKUP(Sales_Transactions!$F2244,Table9[Product_ID],Table9[Category],"Missing Catogory")</f>
        <v>Snacks</v>
      </c>
      <c r="I2244" s="16" t="s">
        <v>142</v>
      </c>
      <c r="J2244" s="16" t="str">
        <f>_xlfn.XLOOKUP(Sales_Transactions!$I2244,Store!$A$2:$A$181,Store!$B$2:$B$181,"Missing Store")</f>
        <v>FreshMart Coimbatore Heights</v>
      </c>
      <c r="K2244" s="16" t="str">
        <f>_xlfn.XLOOKUP(Sales_Transactions!$I2244,Store!$A$2:$A$181,Store!$D$2:$D$181,"East")</f>
        <v>South</v>
      </c>
      <c r="L2244" s="16" t="s">
        <v>143</v>
      </c>
      <c r="M2244" s="16" t="s">
        <v>6243</v>
      </c>
      <c r="N2244" s="16" t="str">
        <f>_xlfn.XLOOKUP(Sales_Transactions!$L2244,Table12[Employee_ID],Table12[Department],"Missing Department")</f>
        <v>Sales</v>
      </c>
      <c r="O2244" s="16">
        <v>3</v>
      </c>
      <c r="P2244" s="17">
        <v>54.59</v>
      </c>
      <c r="Q2244" s="16">
        <v>10</v>
      </c>
      <c r="R2244" s="17">
        <v>16.38</v>
      </c>
      <c r="S2244" s="17">
        <v>147.38999999999999</v>
      </c>
      <c r="T2244" s="17">
        <v>112.44</v>
      </c>
      <c r="U2244" s="17">
        <v>34.950000000000003</v>
      </c>
      <c r="V2244" s="16" t="s">
        <v>23</v>
      </c>
      <c r="W2244" s="16" t="s">
        <v>24</v>
      </c>
      <c r="X2244" s="16" t="s">
        <v>25</v>
      </c>
      <c r="Y2244" s="16" t="s">
        <v>1005</v>
      </c>
      <c r="Z2244" s="16" t="s">
        <v>49</v>
      </c>
    </row>
    <row r="2245" spans="1:26" x14ac:dyDescent="0.3">
      <c r="A2245" s="10" t="s">
        <v>2770</v>
      </c>
      <c r="B2245" s="11">
        <v>45949</v>
      </c>
      <c r="C2245" s="12" t="s">
        <v>940</v>
      </c>
      <c r="D2245" s="12" t="str">
        <f>_xlfn.XLOOKUP(Sales_Transactions!$C2245,Customer!$A$2:$A$701,Customer!$B$2:$B$701,"Missing")</f>
        <v>Ovi Reddy</v>
      </c>
      <c r="E2245" s="39" t="str">
        <f>_xlfn.XLOOKUP(Table14[[#This Row],[Customer_ID]],Table10[Customer_ID],Table10[Membership],"Missing Membership")</f>
        <v>Silver</v>
      </c>
      <c r="F2245" s="10" t="s">
        <v>275</v>
      </c>
      <c r="G2245" s="12" t="str">
        <f>_xlfn.XLOOKUP(Sales_Transactions!$F2245,Products!$A$2:$A$151,Products!$B$2:$B$151,"missing product")</f>
        <v>Parle Namkeen 500g</v>
      </c>
      <c r="H2245" s="12" t="str">
        <f>_xlfn.XLOOKUP(Sales_Transactions!$F2245,Table9[Product_ID],Table9[Category],"Missing Catogory")</f>
        <v>Snacks</v>
      </c>
      <c r="I2245" s="12" t="s">
        <v>503</v>
      </c>
      <c r="J2245" s="12" t="str">
        <f>_xlfn.XLOOKUP(Sales_Transactions!$I2245,Store!$A$2:$A$181,Store!$B$2:$B$181,"Missing Store")</f>
        <v>FreshMart Nagpur Plaza</v>
      </c>
      <c r="K2245" s="12" t="str">
        <f>_xlfn.XLOOKUP(Sales_Transactions!$I2245,Store!$A$2:$A$181,Store!$D$2:$D$181,"East")</f>
        <v>West</v>
      </c>
      <c r="L2245" s="12" t="s">
        <v>239</v>
      </c>
      <c r="M2245" s="12" t="s">
        <v>6235</v>
      </c>
      <c r="N2245" s="12" t="str">
        <f>_xlfn.XLOOKUP(Sales_Transactions!$L2245,Table12[Employee_ID],Table12[Department],"Missing Department")</f>
        <v>Sales</v>
      </c>
      <c r="O2245" s="12">
        <v>4</v>
      </c>
      <c r="P2245" s="13">
        <v>51.33</v>
      </c>
      <c r="Q2245" s="12">
        <v>5</v>
      </c>
      <c r="R2245" s="13">
        <v>10.27</v>
      </c>
      <c r="S2245" s="13">
        <v>224.31</v>
      </c>
      <c r="T2245" s="13">
        <v>149.91999999999999</v>
      </c>
      <c r="U2245" s="13">
        <v>74.39</v>
      </c>
      <c r="V2245" s="12" t="s">
        <v>23</v>
      </c>
      <c r="W2245" s="12" t="s">
        <v>24</v>
      </c>
      <c r="X2245" s="12" t="s">
        <v>25</v>
      </c>
      <c r="Y2245" s="12" t="s">
        <v>520</v>
      </c>
      <c r="Z2245" s="12" t="s">
        <v>27</v>
      </c>
    </row>
    <row r="2246" spans="1:26" x14ac:dyDescent="0.3">
      <c r="A2246" s="14" t="s">
        <v>2776</v>
      </c>
      <c r="B2246" s="15">
        <v>45980</v>
      </c>
      <c r="C2246" s="16" t="s">
        <v>2124</v>
      </c>
      <c r="D2246" s="16" t="str">
        <f>_xlfn.XLOOKUP(Sales_Transactions!$C2246,Customer!$A$2:$A$701,Customer!$B$2:$B$701,"Missing")</f>
        <v>Hari Pillai</v>
      </c>
      <c r="E2246" s="38" t="str">
        <f>_xlfn.XLOOKUP(Table14[[#This Row],[Customer_ID]],Table10[Customer_ID],Table10[Membership],"Missing Membership")</f>
        <v>Gold</v>
      </c>
      <c r="F2246" s="14" t="s">
        <v>713</v>
      </c>
      <c r="G2246" s="16" t="str">
        <f>_xlfn.XLOOKUP(Sales_Transactions!$F2246,Products!$A$2:$A$151,Products!$B$2:$B$151,"missing product")</f>
        <v>Amul Paneer 250ml</v>
      </c>
      <c r="H2246" s="16" t="str">
        <f>_xlfn.XLOOKUP(Sales_Transactions!$F2246,Table9[Product_ID],Table9[Category],"Missing Catogory")</f>
        <v>Dairy</v>
      </c>
      <c r="I2246" s="16" t="s">
        <v>1109</v>
      </c>
      <c r="J2246" s="16" t="str">
        <f>_xlfn.XLOOKUP(Sales_Transactions!$I2246,Store!$A$2:$A$181,Store!$B$2:$B$181,"Missing Store")</f>
        <v>FreshMart Tiruppur Colony</v>
      </c>
      <c r="K2246" s="16" t="str">
        <f>_xlfn.XLOOKUP(Sales_Transactions!$I2246,Store!$A$2:$A$181,Store!$D$2:$D$181,"East")</f>
        <v>South</v>
      </c>
      <c r="L2246" s="16" t="s">
        <v>1110</v>
      </c>
      <c r="M2246" s="16" t="s">
        <v>6204</v>
      </c>
      <c r="N2246" s="16" t="str">
        <f>_xlfn.XLOOKUP(Sales_Transactions!$L2246,Table12[Employee_ID],Table12[Department],"Missing Department")</f>
        <v>Billing</v>
      </c>
      <c r="O2246" s="16">
        <v>8</v>
      </c>
      <c r="P2246" s="17">
        <v>182.89</v>
      </c>
      <c r="Q2246" s="16">
        <v>0</v>
      </c>
      <c r="R2246" s="17">
        <v>0</v>
      </c>
      <c r="S2246" s="17">
        <v>1463.12</v>
      </c>
      <c r="T2246" s="17">
        <v>993.92</v>
      </c>
      <c r="U2246" s="17">
        <v>469.2</v>
      </c>
      <c r="V2246" s="16" t="s">
        <v>23</v>
      </c>
      <c r="W2246" s="16" t="s">
        <v>24</v>
      </c>
      <c r="X2246" s="16" t="s">
        <v>25</v>
      </c>
      <c r="Y2246" s="16" t="s">
        <v>1961</v>
      </c>
      <c r="Z2246" s="16" t="s">
        <v>49</v>
      </c>
    </row>
    <row r="2247" spans="1:26" x14ac:dyDescent="0.3">
      <c r="A2247" s="10" t="s">
        <v>2781</v>
      </c>
      <c r="B2247" s="11">
        <v>45934</v>
      </c>
      <c r="C2247" s="12" t="s">
        <v>2124</v>
      </c>
      <c r="D2247" s="12" t="str">
        <f>_xlfn.XLOOKUP(Sales_Transactions!$C2247,Customer!$A$2:$A$701,Customer!$B$2:$B$701,"Missing")</f>
        <v>Hari Pillai</v>
      </c>
      <c r="E2247" s="39" t="str">
        <f>_xlfn.XLOOKUP(Table14[[#This Row],[Customer_ID]],Table10[Customer_ID],Table10[Membership],"Missing Membership")</f>
        <v>Gold</v>
      </c>
      <c r="F2247" s="10" t="s">
        <v>147</v>
      </c>
      <c r="G2247" s="12" t="str">
        <f>_xlfn.XLOOKUP(Sales_Transactions!$F2247,Products!$A$2:$A$151,Products!$B$2:$B$151,"missing product")</f>
        <v>Pepsi Tea 200g</v>
      </c>
      <c r="H2247" s="12" t="str">
        <f>_xlfn.XLOOKUP(Sales_Transactions!$F2247,Table9[Product_ID],Table9[Category],"Missing Catogory")</f>
        <v>Beverages</v>
      </c>
      <c r="I2247" s="12" t="s">
        <v>192</v>
      </c>
      <c r="J2247" s="12" t="str">
        <f>_xlfn.XLOOKUP(Sales_Transactions!$I2247,Store!$A$2:$A$181,Store!$B$2:$B$181,"Missing Store")</f>
        <v>FreshMart Erode Heights</v>
      </c>
      <c r="K2247" s="12" t="str">
        <f>_xlfn.XLOOKUP(Sales_Transactions!$I2247,Store!$A$2:$A$181,Store!$D$2:$D$181,"East")</f>
        <v>South</v>
      </c>
      <c r="L2247" s="12" t="s">
        <v>2534</v>
      </c>
      <c r="M2247" s="12" t="s">
        <v>6346</v>
      </c>
      <c r="N2247" s="12" t="str">
        <f>_xlfn.XLOOKUP(Sales_Transactions!$L2247,Table12[Employee_ID],Table12[Department],"Missing Department")</f>
        <v>Inventory</v>
      </c>
      <c r="O2247" s="12">
        <v>5</v>
      </c>
      <c r="P2247" s="13">
        <v>342.72</v>
      </c>
      <c r="Q2247" s="12">
        <v>10</v>
      </c>
      <c r="R2247" s="13">
        <v>171.36</v>
      </c>
      <c r="S2247" s="13">
        <v>1773.58</v>
      </c>
      <c r="T2247" s="13">
        <v>1306.0999999999999</v>
      </c>
      <c r="U2247" s="13">
        <v>467.48</v>
      </c>
      <c r="V2247" s="12" t="s">
        <v>23</v>
      </c>
      <c r="W2247" s="12" t="s">
        <v>24</v>
      </c>
      <c r="X2247" s="12" t="s">
        <v>55</v>
      </c>
      <c r="Y2247" s="12" t="s">
        <v>2782</v>
      </c>
      <c r="Z2247" s="12" t="s">
        <v>27</v>
      </c>
    </row>
    <row r="2248" spans="1:26" x14ac:dyDescent="0.3">
      <c r="A2248" s="14" t="s">
        <v>2786</v>
      </c>
      <c r="B2248" s="15">
        <v>46095</v>
      </c>
      <c r="C2248" s="16" t="s">
        <v>2787</v>
      </c>
      <c r="D2248" s="16" t="str">
        <f>_xlfn.XLOOKUP(Sales_Transactions!$C2248,Customer!$A$2:$A$701,Customer!$B$2:$B$701,"Missing")</f>
        <v>Anand Krishnan</v>
      </c>
      <c r="E2248" s="38" t="str">
        <f>_xlfn.XLOOKUP(Table14[[#This Row],[Customer_ID]],Table10[Customer_ID],Table10[Membership],"Missing Membership")</f>
        <v>Bronze</v>
      </c>
      <c r="F2248" s="14" t="s">
        <v>1676</v>
      </c>
      <c r="G2248" s="16" t="str">
        <f>_xlfn.XLOOKUP(Sales_Transactions!$F2248,Products!$A$2:$A$151,Products!$B$2:$B$151,"missing product")</f>
        <v>Amul Butter 1L</v>
      </c>
      <c r="H2248" s="16" t="str">
        <f>_xlfn.XLOOKUP(Sales_Transactions!$F2248,Table9[Product_ID],Table9[Category],"Missing Catogory")</f>
        <v>Dairy</v>
      </c>
      <c r="I2248" s="16" t="s">
        <v>2474</v>
      </c>
      <c r="J2248" s="16" t="str">
        <f>_xlfn.XLOOKUP(Sales_Transactions!$I2248,Store!$A$2:$A$181,Store!$B$2:$B$181,"Missing Store")</f>
        <v>FreshMart Ahmedabad Square</v>
      </c>
      <c r="K2248" s="16" t="str">
        <f>_xlfn.XLOOKUP(Sales_Transactions!$I2248,Store!$A$2:$A$181,Store!$D$2:$D$181,"East")</f>
        <v>West</v>
      </c>
      <c r="L2248" s="16" t="s">
        <v>1877</v>
      </c>
      <c r="M2248" s="16" t="s">
        <v>6190</v>
      </c>
      <c r="N2248" s="16" t="str">
        <f>_xlfn.XLOOKUP(Sales_Transactions!$L2248,Table12[Employee_ID],Table12[Department],"Missing Department")</f>
        <v>Sales</v>
      </c>
      <c r="O2248" s="16">
        <v>3</v>
      </c>
      <c r="P2248" s="17">
        <v>342.27</v>
      </c>
      <c r="Q2248" s="16">
        <v>20</v>
      </c>
      <c r="R2248" s="17">
        <v>205.36</v>
      </c>
      <c r="S2248" s="17">
        <v>944.67</v>
      </c>
      <c r="T2248" s="17">
        <v>798.3</v>
      </c>
      <c r="U2248" s="17">
        <v>146.37</v>
      </c>
      <c r="V2248" s="16" t="s">
        <v>23</v>
      </c>
      <c r="W2248" s="16" t="s">
        <v>24</v>
      </c>
      <c r="X2248" s="16" t="s">
        <v>25</v>
      </c>
      <c r="Y2248" s="16" t="s">
        <v>144</v>
      </c>
      <c r="Z2248" s="16" t="s">
        <v>27</v>
      </c>
    </row>
    <row r="2249" spans="1:26" x14ac:dyDescent="0.3">
      <c r="A2249" s="10" t="s">
        <v>2803</v>
      </c>
      <c r="B2249" s="11">
        <v>46033</v>
      </c>
      <c r="C2249" s="12" t="s">
        <v>2804</v>
      </c>
      <c r="D2249" s="12" t="str">
        <f>_xlfn.XLOOKUP(Sales_Transactions!$C2249,Customer!$A$2:$A$701,Customer!$B$2:$B$701,"Missing")</f>
        <v>Madhavan Iyer</v>
      </c>
      <c r="E2249" s="39" t="str">
        <f>_xlfn.XLOOKUP(Table14[[#This Row],[Customer_ID]],Table10[Customer_ID],Table10[Membership],"Missing Membership")</f>
        <v>Silver</v>
      </c>
      <c r="F2249" s="10" t="s">
        <v>890</v>
      </c>
      <c r="G2249" s="12" t="str">
        <f>_xlfn.XLOOKUP(Sales_Transactions!$F2249,Products!$A$2:$A$151,Products!$B$2:$B$151,"missing product")</f>
        <v>Organic Fresh Fresh Fruits 2kg</v>
      </c>
      <c r="H2249" s="12" t="str">
        <f>_xlfn.XLOOKUP(Sales_Transactions!$F2249,Table9[Product_ID],Table9[Category],"Missing Catogory")</f>
        <v>FRUITS</v>
      </c>
      <c r="I2249" s="12" t="s">
        <v>638</v>
      </c>
      <c r="J2249" s="12" t="str">
        <f>_xlfn.XLOOKUP(Sales_Transactions!$I2249,Store!$A$2:$A$181,Store!$B$2:$B$181,"Missing Store")</f>
        <v>FreshMart Erode Crossing</v>
      </c>
      <c r="K2249" s="12" t="str">
        <f>_xlfn.XLOOKUP(Sales_Transactions!$I2249,Store!$A$2:$A$181,Store!$D$2:$D$181,"East")</f>
        <v>South</v>
      </c>
      <c r="L2249" s="12" t="s">
        <v>1364</v>
      </c>
      <c r="M2249" s="12" t="s">
        <v>6122</v>
      </c>
      <c r="N2249" s="12" t="str">
        <f>_xlfn.XLOOKUP(Sales_Transactions!$L2249,Table12[Employee_ID],Table12[Department],"Missing Department")</f>
        <v>Billing</v>
      </c>
      <c r="O2249" s="12">
        <v>1</v>
      </c>
      <c r="P2249" s="13">
        <v>425.88</v>
      </c>
      <c r="Q2249" s="12">
        <v>0</v>
      </c>
      <c r="R2249" s="13">
        <v>0</v>
      </c>
      <c r="S2249" s="13">
        <v>489.76</v>
      </c>
      <c r="T2249" s="13">
        <v>357.47</v>
      </c>
      <c r="U2249" s="13">
        <v>132.29</v>
      </c>
      <c r="V2249" s="12" t="s">
        <v>23</v>
      </c>
      <c r="W2249" s="12" t="s">
        <v>24</v>
      </c>
      <c r="X2249" s="12" t="s">
        <v>25</v>
      </c>
      <c r="Y2249" s="12" t="s">
        <v>1990</v>
      </c>
      <c r="Z2249" s="12" t="s">
        <v>27</v>
      </c>
    </row>
    <row r="2250" spans="1:26" x14ac:dyDescent="0.3">
      <c r="A2250" s="14" t="s">
        <v>2813</v>
      </c>
      <c r="B2250" s="15">
        <v>46004</v>
      </c>
      <c r="C2250" s="16" t="s">
        <v>1747</v>
      </c>
      <c r="D2250" s="16" t="str">
        <f>_xlfn.XLOOKUP(Sales_Transactions!$C2250,Customer!$A$2:$A$701,Customer!$B$2:$B$701,"Missing")</f>
        <v>Nagarajan Raj</v>
      </c>
      <c r="E2250" s="38" t="str">
        <f>_xlfn.XLOOKUP(Table14[[#This Row],[Customer_ID]],Table10[Customer_ID],Table10[Membership],"Missing Membership")</f>
        <v>Gold</v>
      </c>
      <c r="F2250" s="14" t="s">
        <v>237</v>
      </c>
      <c r="G2250" s="16" t="str">
        <f>_xlfn.XLOOKUP(Sales_Transactions!$F2250,Products!$A$2:$A$151,Products!$B$2:$B$151,"missing product")</f>
        <v>Harvest Gold Rusk 1kg</v>
      </c>
      <c r="H2250" s="16" t="str">
        <f>_xlfn.XLOOKUP(Sales_Transactions!$F2250,Table9[Product_ID],Table9[Category],"Missing Catogory")</f>
        <v>Bakery</v>
      </c>
      <c r="I2250" s="16" t="s">
        <v>2607</v>
      </c>
      <c r="J2250" s="16" t="str">
        <f>_xlfn.XLOOKUP(Sales_Transactions!$I2250,Store!$A$2:$A$181,Store!$B$2:$B$181,"Missing Store")</f>
        <v>FreshMart Pune Complex</v>
      </c>
      <c r="K2250" s="16" t="str">
        <f>_xlfn.XLOOKUP(Sales_Transactions!$I2250,Store!$A$2:$A$181,Store!$D$2:$D$181,"East")</f>
        <v>West</v>
      </c>
      <c r="L2250" s="16" t="s">
        <v>2608</v>
      </c>
      <c r="M2250" s="16" t="s">
        <v>5750</v>
      </c>
      <c r="N2250" s="16" t="str">
        <f>_xlfn.XLOOKUP(Sales_Transactions!$L2250,Table12[Employee_ID],Table12[Department],"Missing Department")</f>
        <v>Sales</v>
      </c>
      <c r="O2250" s="16">
        <v>4</v>
      </c>
      <c r="P2250" s="17">
        <v>603.65</v>
      </c>
      <c r="Q2250" s="16">
        <v>15</v>
      </c>
      <c r="R2250" s="17">
        <v>362.19</v>
      </c>
      <c r="S2250" s="17">
        <v>2360.27</v>
      </c>
      <c r="T2250" s="17">
        <v>1345.6</v>
      </c>
      <c r="U2250" s="17">
        <v>1014.67</v>
      </c>
      <c r="V2250" s="16" t="s">
        <v>23</v>
      </c>
      <c r="W2250" s="16" t="s">
        <v>345</v>
      </c>
      <c r="X2250" s="16" t="s">
        <v>25</v>
      </c>
      <c r="Y2250" s="16" t="s">
        <v>1886</v>
      </c>
      <c r="Z2250" s="16" t="s">
        <v>27</v>
      </c>
    </row>
    <row r="2251" spans="1:26" x14ac:dyDescent="0.3">
      <c r="A2251" s="10" t="s">
        <v>2828</v>
      </c>
      <c r="B2251" s="11">
        <v>45862</v>
      </c>
      <c r="C2251" s="12" t="s">
        <v>769</v>
      </c>
      <c r="D2251" s="12" t="str">
        <f>_xlfn.XLOOKUP(Sales_Transactions!$C2251,Customer!$A$2:$A$701,Customer!$B$2:$B$701,"Missing")</f>
        <v>Janani Iyer</v>
      </c>
      <c r="E2251" s="39" t="str">
        <f>_xlfn.XLOOKUP(Table14[[#This Row],[Customer_ID]],Table10[Customer_ID],Table10[Membership],"Missing Membership")</f>
        <v>Bronze</v>
      </c>
      <c r="F2251" s="10" t="s">
        <v>2548</v>
      </c>
      <c r="G2251" s="12" t="str">
        <f>_xlfn.XLOOKUP(Sales_Transactions!$F2251,Products!$A$2:$A$151,Products!$B$2:$B$151,"missing product")</f>
        <v>Himalaya Soap 250ml</v>
      </c>
      <c r="H2251" s="12" t="str">
        <f>_xlfn.XLOOKUP(Sales_Transactions!$F2251,Table9[Product_ID],Table9[Category],"Missing Catogory")</f>
        <v>Personal Care</v>
      </c>
      <c r="I2251" s="12" t="s">
        <v>1109</v>
      </c>
      <c r="J2251" s="12" t="str">
        <f>_xlfn.XLOOKUP(Sales_Transactions!$I2251,Store!$A$2:$A$181,Store!$B$2:$B$181,"Missing Store")</f>
        <v>FreshMart Tiruppur Colony</v>
      </c>
      <c r="K2251" s="12" t="str">
        <f>_xlfn.XLOOKUP(Sales_Transactions!$I2251,Store!$A$2:$A$181,Store!$D$2:$D$181,"East")</f>
        <v>South</v>
      </c>
      <c r="L2251" s="12" t="s">
        <v>1110</v>
      </c>
      <c r="M2251" s="12" t="s">
        <v>6204</v>
      </c>
      <c r="N2251" s="12" t="str">
        <f>_xlfn.XLOOKUP(Sales_Transactions!$L2251,Table12[Employee_ID],Table12[Department],"Missing Department")</f>
        <v>Billing</v>
      </c>
      <c r="O2251" s="12">
        <v>1</v>
      </c>
      <c r="P2251" s="13">
        <v>72.930000000000007</v>
      </c>
      <c r="Q2251" s="12">
        <v>15</v>
      </c>
      <c r="R2251" s="13">
        <v>10.94</v>
      </c>
      <c r="S2251" s="13">
        <v>61.99</v>
      </c>
      <c r="T2251" s="13">
        <v>54.25</v>
      </c>
      <c r="U2251" s="13">
        <v>7.74</v>
      </c>
      <c r="V2251" s="12" t="s">
        <v>23</v>
      </c>
      <c r="W2251" s="12" t="s">
        <v>24</v>
      </c>
      <c r="X2251" s="12" t="s">
        <v>55</v>
      </c>
      <c r="Y2251" s="12" t="s">
        <v>2197</v>
      </c>
      <c r="Z2251" s="12" t="s">
        <v>49</v>
      </c>
    </row>
    <row r="2252" spans="1:26" x14ac:dyDescent="0.3">
      <c r="A2252" s="14" t="s">
        <v>2831</v>
      </c>
      <c r="B2252" s="15">
        <v>46104</v>
      </c>
      <c r="C2252" s="16" t="s">
        <v>1494</v>
      </c>
      <c r="D2252" s="16" t="str">
        <f>_xlfn.XLOOKUP(Sales_Transactions!$C2252,Customer!$A$2:$A$701,Customer!$B$2:$B$701,"Missing")</f>
        <v>Malathi Gupta</v>
      </c>
      <c r="E2252" s="38" t="str">
        <f>_xlfn.XLOOKUP(Table14[[#This Row],[Customer_ID]],Table10[Customer_ID],Table10[Membership],"Missing Membership")</f>
        <v>Gold</v>
      </c>
      <c r="F2252" s="14" t="s">
        <v>231</v>
      </c>
      <c r="G2252" s="16" t="str">
        <f>_xlfn.XLOOKUP(Sales_Transactions!$F2252,Products!$A$2:$A$151,Products!$B$2:$B$151,"missing product")</f>
        <v>Cadbury Chips 1kg</v>
      </c>
      <c r="H2252" s="16" t="str">
        <f>_xlfn.XLOOKUP(Sales_Transactions!$F2252,Table9[Product_ID],Table9[Category],"Missing Catogory")</f>
        <v>Snacks</v>
      </c>
      <c r="I2252" s="16" t="s">
        <v>1430</v>
      </c>
      <c r="J2252" s="16" t="str">
        <f>_xlfn.XLOOKUP(Sales_Transactions!$I2252,Store!$A$2:$A$181,Store!$B$2:$B$181,"Missing Store")</f>
        <v>FreshMart Surat Colony</v>
      </c>
      <c r="K2252" s="16" t="str">
        <f>_xlfn.XLOOKUP(Sales_Transactions!$I2252,Store!$A$2:$A$181,Store!$D$2:$D$181,"East")</f>
        <v>West</v>
      </c>
      <c r="L2252" s="16" t="s">
        <v>1435</v>
      </c>
      <c r="M2252" s="16" t="s">
        <v>6283</v>
      </c>
      <c r="N2252" s="16" t="str">
        <f>_xlfn.XLOOKUP(Sales_Transactions!$L2252,Table12[Employee_ID],Table12[Department],"Missing Department")</f>
        <v>Cashier</v>
      </c>
      <c r="O2252" s="16">
        <v>4</v>
      </c>
      <c r="P2252" s="17">
        <v>472.65</v>
      </c>
      <c r="Q2252" s="16">
        <v>10</v>
      </c>
      <c r="R2252" s="17">
        <v>189.06</v>
      </c>
      <c r="S2252" s="17">
        <v>1701.54</v>
      </c>
      <c r="T2252" s="17">
        <v>1235.76</v>
      </c>
      <c r="U2252" s="17">
        <v>465.78</v>
      </c>
      <c r="V2252" s="16" t="s">
        <v>23</v>
      </c>
      <c r="W2252" s="16" t="s">
        <v>24</v>
      </c>
      <c r="X2252" s="16" t="s">
        <v>33</v>
      </c>
      <c r="Y2252" s="16" t="s">
        <v>896</v>
      </c>
      <c r="Z2252" s="16" t="s">
        <v>49</v>
      </c>
    </row>
    <row r="2253" spans="1:26" x14ac:dyDescent="0.3">
      <c r="A2253" s="10" t="s">
        <v>2832</v>
      </c>
      <c r="B2253" s="11">
        <v>46065</v>
      </c>
      <c r="C2253" s="12" t="s">
        <v>408</v>
      </c>
      <c r="D2253" s="12" t="str">
        <f>_xlfn.XLOOKUP(Sales_Transactions!$C2253,Customer!$A$2:$A$701,Customer!$B$2:$B$701,"Missing")</f>
        <v>Gokul Naidu</v>
      </c>
      <c r="E2253" s="39" t="str">
        <f>_xlfn.XLOOKUP(Table14[[#This Row],[Customer_ID]],Table10[Customer_ID],Table10[Membership],"Missing Membership")</f>
        <v>Silver</v>
      </c>
      <c r="F2253" s="10" t="s">
        <v>399</v>
      </c>
      <c r="G2253" s="12" t="str">
        <f>_xlfn.XLOOKUP(Sales_Transactions!$F2253,Products!$A$2:$A$151,Products!$B$2:$B$151,"missing product")</f>
        <v>Aavin Milk 1L</v>
      </c>
      <c r="H2253" s="12" t="str">
        <f>_xlfn.XLOOKUP(Sales_Transactions!$F2253,Table9[Product_ID],Table9[Category],"Missing Catogory")</f>
        <v>Dairy</v>
      </c>
      <c r="I2253" s="12" t="s">
        <v>1346</v>
      </c>
      <c r="J2253" s="12" t="str">
        <f>_xlfn.XLOOKUP(Sales_Transactions!$I2253,Store!$A$2:$A$181,Store!$B$2:$B$181,"Missing Store")</f>
        <v>FreshMart Chennai Central</v>
      </c>
      <c r="K2253" s="12" t="str">
        <f>_xlfn.XLOOKUP(Sales_Transactions!$I2253,Store!$A$2:$A$181,Store!$D$2:$D$181,"East")</f>
        <v>South</v>
      </c>
      <c r="L2253" s="12" t="s">
        <v>1312</v>
      </c>
      <c r="M2253" s="12" t="s">
        <v>6249</v>
      </c>
      <c r="N2253" s="12" t="str">
        <f>_xlfn.XLOOKUP(Sales_Transactions!$L2253,Table12[Employee_ID],Table12[Department],"Missing Department")</f>
        <v>Operations</v>
      </c>
      <c r="O2253" s="12">
        <v>4</v>
      </c>
      <c r="P2253" s="13">
        <v>99.93</v>
      </c>
      <c r="Q2253" s="12">
        <v>0</v>
      </c>
      <c r="R2253" s="13">
        <v>0</v>
      </c>
      <c r="S2253" s="13">
        <v>399.72</v>
      </c>
      <c r="T2253" s="13">
        <v>344.2</v>
      </c>
      <c r="U2253" s="13">
        <v>55.52</v>
      </c>
      <c r="V2253" s="12" t="s">
        <v>23</v>
      </c>
      <c r="W2253" s="12" t="s">
        <v>24</v>
      </c>
      <c r="X2253" s="12" t="s">
        <v>55</v>
      </c>
      <c r="Y2253" s="12" t="s">
        <v>1681</v>
      </c>
      <c r="Z2253" s="12" t="s">
        <v>49</v>
      </c>
    </row>
    <row r="2254" spans="1:26" x14ac:dyDescent="0.3">
      <c r="A2254" s="14" t="s">
        <v>2838</v>
      </c>
      <c r="B2254" s="15">
        <v>45979</v>
      </c>
      <c r="C2254" s="16" t="s">
        <v>2454</v>
      </c>
      <c r="D2254" s="16" t="str">
        <f>_xlfn.XLOOKUP(Sales_Transactions!$C2254,Customer!$A$2:$A$701,Customer!$B$2:$B$701,"Missing")</f>
        <v>Indira Chettiar</v>
      </c>
      <c r="E2254" s="38" t="str">
        <f>_xlfn.XLOOKUP(Table14[[#This Row],[Customer_ID]],Table10[Customer_ID],Table10[Membership],"Missing Membership")</f>
        <v>Gold</v>
      </c>
      <c r="F2254" s="14" t="s">
        <v>284</v>
      </c>
      <c r="G2254" s="16" t="str">
        <f>_xlfn.XLOOKUP(Sales_Transactions!$F2254,Products!$A$2:$A$151,Products!$B$2:$B$151,"missing product")</f>
        <v>Patanjali Shampoo Combo</v>
      </c>
      <c r="H2254" s="16" t="str">
        <f>_xlfn.XLOOKUP(Sales_Transactions!$F2254,Table9[Product_ID],Table9[Category],"Missing Catogory")</f>
        <v>Personal Care</v>
      </c>
      <c r="I2254" s="16" t="s">
        <v>232</v>
      </c>
      <c r="J2254" s="16" t="str">
        <f>_xlfn.XLOOKUP(Sales_Transactions!$I2254,Store!$A$2:$A$181,Store!$B$2:$B$181,"Missing Store")</f>
        <v>FreshMart Tiruppur Circle</v>
      </c>
      <c r="K2254" s="16" t="str">
        <f>_xlfn.XLOOKUP(Sales_Transactions!$I2254,Store!$A$2:$A$181,Store!$D$2:$D$181,"East")</f>
        <v>South</v>
      </c>
      <c r="L2254" s="16" t="s">
        <v>233</v>
      </c>
      <c r="M2254" s="16" t="s">
        <v>6171</v>
      </c>
      <c r="N2254" s="16" t="str">
        <f>_xlfn.XLOOKUP(Sales_Transactions!$L2254,Table12[Employee_ID],Table12[Department],"Missing Department")</f>
        <v>Billing</v>
      </c>
      <c r="O2254" s="16">
        <v>6</v>
      </c>
      <c r="P2254" s="17">
        <v>73.95</v>
      </c>
      <c r="Q2254" s="16">
        <v>5</v>
      </c>
      <c r="R2254" s="17">
        <v>22.18</v>
      </c>
      <c r="S2254" s="17">
        <v>421.52</v>
      </c>
      <c r="T2254" s="17">
        <v>325.92</v>
      </c>
      <c r="U2254" s="17">
        <v>95.6</v>
      </c>
      <c r="V2254" s="16" t="s">
        <v>23</v>
      </c>
      <c r="W2254" s="16" t="s">
        <v>24</v>
      </c>
      <c r="X2254" s="16" t="s">
        <v>25</v>
      </c>
      <c r="Y2254" s="16" t="s">
        <v>311</v>
      </c>
      <c r="Z2254" s="16" t="s">
        <v>49</v>
      </c>
    </row>
    <row r="2255" spans="1:26" x14ac:dyDescent="0.3">
      <c r="A2255" s="10" t="s">
        <v>2843</v>
      </c>
      <c r="B2255" s="11">
        <v>45971</v>
      </c>
      <c r="C2255" s="12" t="s">
        <v>1331</v>
      </c>
      <c r="D2255" s="12" t="str">
        <f>_xlfn.XLOOKUP(Sales_Transactions!$C2255,Customer!$A$2:$A$701,Customer!$B$2:$B$701,"Missing")</f>
        <v>Geetha Achari</v>
      </c>
      <c r="E2255" s="39" t="str">
        <f>_xlfn.XLOOKUP(Table14[[#This Row],[Customer_ID]],Table10[Customer_ID],Table10[Membership],"Missing Membership")</f>
        <v>Silver</v>
      </c>
      <c r="F2255" s="10" t="s">
        <v>186</v>
      </c>
      <c r="G2255" s="12" t="str">
        <f>_xlfn.XLOOKUP(Sales_Transactions!$F2255,Products!$A$2:$A$151,Products!$B$2:$B$151,"missing product")</f>
        <v>Bisleri Soft Drinks 2kg</v>
      </c>
      <c r="H2255" s="12" t="str">
        <f>_xlfn.XLOOKUP(Sales_Transactions!$F2255,Table9[Product_ID],Table9[Category],"Missing Catogory")</f>
        <v>Beverages</v>
      </c>
      <c r="I2255" s="12" t="s">
        <v>886</v>
      </c>
      <c r="J2255" s="12" t="str">
        <f>_xlfn.XLOOKUP(Sales_Transactions!$I2255,Store!$A$2:$A$181,Store!$B$2:$B$181,"Missing Store")</f>
        <v>FreshMart Jaipur Market</v>
      </c>
      <c r="K2255" s="12" t="str">
        <f>_xlfn.XLOOKUP(Sales_Transactions!$I2255,Store!$A$2:$A$181,Store!$D$2:$D$181,"East")</f>
        <v>North</v>
      </c>
      <c r="L2255" s="12" t="s">
        <v>2844</v>
      </c>
      <c r="M2255" s="12" t="s">
        <v>6314</v>
      </c>
      <c r="N2255" s="12" t="str">
        <f>_xlfn.XLOOKUP(Sales_Transactions!$L2255,Table12[Employee_ID],Table12[Department],"Missing Department")</f>
        <v>Operations</v>
      </c>
      <c r="O2255" s="12">
        <v>3</v>
      </c>
      <c r="P2255" s="13">
        <v>217.42</v>
      </c>
      <c r="Q2255" s="12">
        <v>0</v>
      </c>
      <c r="R2255" s="13">
        <v>0</v>
      </c>
      <c r="S2255" s="13">
        <v>652.26</v>
      </c>
      <c r="T2255" s="13">
        <v>531.09</v>
      </c>
      <c r="U2255" s="13">
        <v>121.17</v>
      </c>
      <c r="V2255" s="12" t="s">
        <v>23</v>
      </c>
      <c r="W2255" s="12" t="s">
        <v>24</v>
      </c>
      <c r="X2255" s="12" t="s">
        <v>25</v>
      </c>
      <c r="Y2255" s="12" t="s">
        <v>577</v>
      </c>
      <c r="Z2255" s="12" t="s">
        <v>49</v>
      </c>
    </row>
    <row r="2256" spans="1:26" x14ac:dyDescent="0.3">
      <c r="A2256" s="14" t="s">
        <v>2848</v>
      </c>
      <c r="B2256" s="15">
        <v>46005</v>
      </c>
      <c r="C2256" s="16" t="s">
        <v>2849</v>
      </c>
      <c r="D2256" s="16" t="str">
        <f>_xlfn.XLOOKUP(Sales_Transactions!$C2256,Customer!$A$2:$A$701,Customer!$B$2:$B$701,"Missing")</f>
        <v>Dhanush Velan</v>
      </c>
      <c r="E2256" s="38" t="str">
        <f>_xlfn.XLOOKUP(Table14[[#This Row],[Customer_ID]],Table10[Customer_ID],Table10[Membership],"Missing Membership")</f>
        <v>Bronze</v>
      </c>
      <c r="F2256" s="14" t="s">
        <v>707</v>
      </c>
      <c r="G2256" s="16" t="str">
        <f>_xlfn.XLOOKUP(Sales_Transactions!$F2256,Products!$A$2:$A$151,Products!$B$2:$B$151,"missing product")</f>
        <v>Lays Chocolates Combo</v>
      </c>
      <c r="H2256" s="16" t="str">
        <f>_xlfn.XLOOKUP(Sales_Transactions!$F2256,Table9[Product_ID],Table9[Category],"Missing Catogory")</f>
        <v>Snacks</v>
      </c>
      <c r="I2256" s="16" t="s">
        <v>611</v>
      </c>
      <c r="J2256" s="16" t="str">
        <f>_xlfn.XLOOKUP(Sales_Transactions!$I2256,Store!$A$2:$A$181,Store!$B$2:$B$181,"Missing Store")</f>
        <v>FreshMart Coimbatore Circle</v>
      </c>
      <c r="K2256" s="16" t="str">
        <f>_xlfn.XLOOKUP(Sales_Transactions!$I2256,Store!$A$2:$A$181,Store!$D$2:$D$181,"East")</f>
        <v>South</v>
      </c>
      <c r="L2256" s="16" t="s">
        <v>1964</v>
      </c>
      <c r="M2256" s="16" t="s">
        <v>6399</v>
      </c>
      <c r="N2256" s="16" t="str">
        <f>_xlfn.XLOOKUP(Sales_Transactions!$L2256,Table12[Employee_ID],Table12[Department],"Missing Department")</f>
        <v>Sales</v>
      </c>
      <c r="O2256" s="16">
        <v>3</v>
      </c>
      <c r="P2256" s="17">
        <v>474.19</v>
      </c>
      <c r="Q2256" s="16">
        <v>20</v>
      </c>
      <c r="R2256" s="17">
        <v>284.51</v>
      </c>
      <c r="S2256" s="17">
        <v>1308.77</v>
      </c>
      <c r="T2256" s="17">
        <v>1031.67</v>
      </c>
      <c r="U2256" s="17">
        <v>277.10000000000002</v>
      </c>
      <c r="V2256" s="16" t="s">
        <v>23</v>
      </c>
      <c r="W2256" s="16" t="s">
        <v>24</v>
      </c>
      <c r="X2256" s="16" t="s">
        <v>25</v>
      </c>
      <c r="Y2256" s="16" t="s">
        <v>1792</v>
      </c>
      <c r="Z2256" s="16" t="s">
        <v>27</v>
      </c>
    </row>
    <row r="2257" spans="1:26" x14ac:dyDescent="0.3">
      <c r="A2257" s="10" t="s">
        <v>2850</v>
      </c>
      <c r="B2257" s="11">
        <v>45929</v>
      </c>
      <c r="C2257" s="12" t="s">
        <v>1622</v>
      </c>
      <c r="D2257" s="12" t="str">
        <f>_xlfn.XLOOKUP(Sales_Transactions!$C2257,Customer!$A$2:$A$701,Customer!$B$2:$B$701,"Missing")</f>
        <v>Gokul Chettiar</v>
      </c>
      <c r="E2257" s="39" t="str">
        <f>_xlfn.XLOOKUP(Table14[[#This Row],[Customer_ID]],Table10[Customer_ID],Table10[Membership],"Missing Membership")</f>
        <v>Gold</v>
      </c>
      <c r="F2257" s="10" t="s">
        <v>1676</v>
      </c>
      <c r="G2257" s="12" t="str">
        <f>_xlfn.XLOOKUP(Sales_Transactions!$F2257,Products!$A$2:$A$151,Products!$B$2:$B$151,"missing product")</f>
        <v>Amul Butter 1L</v>
      </c>
      <c r="H2257" s="12" t="str">
        <f>_xlfn.XLOOKUP(Sales_Transactions!$F2257,Table9[Product_ID],Table9[Category],"Missing Catogory")</f>
        <v>Dairy</v>
      </c>
      <c r="I2257" s="12" t="s">
        <v>703</v>
      </c>
      <c r="J2257" s="12" t="str">
        <f>_xlfn.XLOOKUP(Sales_Transactions!$I2257,Store!$A$2:$A$181,Store!$B$2:$B$181,"Missing Store")</f>
        <v>FreshMart Bengaluru Nagar</v>
      </c>
      <c r="K2257" s="12" t="str">
        <f>_xlfn.XLOOKUP(Sales_Transactions!$I2257,Store!$A$2:$A$181,Store!$D$2:$D$181,"East")</f>
        <v>South</v>
      </c>
      <c r="L2257" s="12" t="s">
        <v>1982</v>
      </c>
      <c r="M2257" s="12" t="s">
        <v>6175</v>
      </c>
      <c r="N2257" s="12" t="str">
        <f>_xlfn.XLOOKUP(Sales_Transactions!$L2257,Table12[Employee_ID],Table12[Department],"Missing Department")</f>
        <v>Cashier</v>
      </c>
      <c r="O2257" s="12">
        <v>7</v>
      </c>
      <c r="P2257" s="13">
        <v>367.68</v>
      </c>
      <c r="Q2257" s="12">
        <v>15</v>
      </c>
      <c r="R2257" s="13">
        <v>386.06</v>
      </c>
      <c r="S2257" s="13">
        <v>2187.6999999999998</v>
      </c>
      <c r="T2257" s="13">
        <v>1862.7</v>
      </c>
      <c r="U2257" s="13">
        <v>325</v>
      </c>
      <c r="V2257" s="12" t="s">
        <v>23</v>
      </c>
      <c r="W2257" s="12" t="s">
        <v>24</v>
      </c>
      <c r="X2257" s="12" t="s">
        <v>25</v>
      </c>
      <c r="Y2257" s="12" t="s">
        <v>2096</v>
      </c>
      <c r="Z2257" s="12" t="s">
        <v>49</v>
      </c>
    </row>
    <row r="2258" spans="1:26" x14ac:dyDescent="0.3">
      <c r="A2258" s="14" t="s">
        <v>2862</v>
      </c>
      <c r="B2258" s="15">
        <v>45875</v>
      </c>
      <c r="C2258" s="16" t="s">
        <v>491</v>
      </c>
      <c r="D2258" s="16" t="str">
        <f>_xlfn.XLOOKUP(Sales_Transactions!$C2258,Customer!$A$2:$A$701,Customer!$B$2:$B$701,"Missing")</f>
        <v>Dinesh Venkataraman</v>
      </c>
      <c r="E2258" s="38" t="str">
        <f>_xlfn.XLOOKUP(Table14[[#This Row],[Customer_ID]],Table10[Customer_ID],Table10[Membership],"Missing Membership")</f>
        <v>Silver</v>
      </c>
      <c r="F2258" s="14" t="s">
        <v>4612</v>
      </c>
      <c r="G2258" s="16" t="str">
        <f>_xlfn.XLOOKUP(Sales_Transactions!$F2258,Products!$A$2:$A$151,Products!$B$2:$B$151,"missing product")</f>
        <v>missing product</v>
      </c>
      <c r="H2258" s="16" t="str">
        <f>_xlfn.XLOOKUP(Sales_Transactions!$F2258,Table9[Product_ID],Table9[Category],"Missing Catogory")</f>
        <v>Missing Catogory</v>
      </c>
      <c r="I2258" s="16" t="s">
        <v>221</v>
      </c>
      <c r="J2258" s="16" t="str">
        <f>_xlfn.XLOOKUP(Sales_Transactions!$I2258,Store!$A$2:$A$181,Store!$B$2:$B$181,"Missing Store")</f>
        <v>FreshMart Salem Circle</v>
      </c>
      <c r="K2258" s="16" t="str">
        <f>_xlfn.XLOOKUP(Sales_Transactions!$I2258,Store!$A$2:$A$181,Store!$D$2:$D$181,"East")</f>
        <v>South</v>
      </c>
      <c r="L2258" s="16" t="s">
        <v>2597</v>
      </c>
      <c r="M2258" s="16" t="s">
        <v>5586</v>
      </c>
      <c r="N2258" s="16" t="str">
        <f>_xlfn.XLOOKUP(Sales_Transactions!$L2258,Table12[Employee_ID],Table12[Department],"Missing Department")</f>
        <v>Sales</v>
      </c>
      <c r="O2258" s="16">
        <v>4</v>
      </c>
      <c r="P2258" s="17">
        <v>383.51</v>
      </c>
      <c r="Q2258" s="16">
        <v>15</v>
      </c>
      <c r="R2258" s="17">
        <v>230.11</v>
      </c>
      <c r="S2258" s="17">
        <v>1303.93</v>
      </c>
      <c r="T2258" s="17">
        <v>1143.5999999999999</v>
      </c>
      <c r="U2258" s="17">
        <v>160.33000000000001</v>
      </c>
      <c r="V2258" s="16" t="s">
        <v>23</v>
      </c>
      <c r="W2258" s="16" t="s">
        <v>24</v>
      </c>
      <c r="X2258" s="16" t="s">
        <v>33</v>
      </c>
      <c r="Y2258" s="16" t="s">
        <v>2324</v>
      </c>
      <c r="Z2258" s="16" t="s">
        <v>49</v>
      </c>
    </row>
    <row r="2259" spans="1:26" x14ac:dyDescent="0.3">
      <c r="A2259" s="10" t="s">
        <v>2880</v>
      </c>
      <c r="B2259" s="11">
        <v>45933</v>
      </c>
      <c r="C2259" s="12" t="s">
        <v>603</v>
      </c>
      <c r="D2259" s="12" t="str">
        <f>_xlfn.XLOOKUP(Sales_Transactions!$C2259,Customer!$A$2:$A$701,Customer!$B$2:$B$701,"Missing")</f>
        <v>Thenmozhi Devi</v>
      </c>
      <c r="E2259" s="39" t="str">
        <f>_xlfn.XLOOKUP(Table14[[#This Row],[Customer_ID]],Table10[Customer_ID],Table10[Membership],"Missing Membership")</f>
        <v>Gold</v>
      </c>
      <c r="F2259" s="10" t="s">
        <v>744</v>
      </c>
      <c r="G2259" s="12" t="str">
        <f>_xlfn.XLOOKUP(Sales_Transactions!$F2259,Products!$A$2:$A$151,Products!$B$2:$B$151,"missing product")</f>
        <v>Britannia Rusk 1L</v>
      </c>
      <c r="H2259" s="12" t="str">
        <f>_xlfn.XLOOKUP(Sales_Transactions!$F2259,Table9[Product_ID],Table9[Category],"Missing Catogory")</f>
        <v>Bakery</v>
      </c>
      <c r="I2259" s="12" t="s">
        <v>727</v>
      </c>
      <c r="J2259" s="12" t="str">
        <f>_xlfn.XLOOKUP(Sales_Transactions!$I2259,Store!$A$2:$A$181,Store!$B$2:$B$181,"Missing Store")</f>
        <v>FreshMart Surat Heights</v>
      </c>
      <c r="K2259" s="12" t="str">
        <f>_xlfn.XLOOKUP(Sales_Transactions!$I2259,Store!$A$2:$A$181,Store!$D$2:$D$181,"East")</f>
        <v>West</v>
      </c>
      <c r="L2259" s="12" t="s">
        <v>728</v>
      </c>
      <c r="M2259" s="12" t="s">
        <v>6300</v>
      </c>
      <c r="N2259" s="12" t="str">
        <f>_xlfn.XLOOKUP(Sales_Transactions!$L2259,Table12[Employee_ID],Table12[Department],"Missing Department")</f>
        <v>HR</v>
      </c>
      <c r="O2259" s="12">
        <v>3</v>
      </c>
      <c r="P2259" s="13">
        <v>178.07</v>
      </c>
      <c r="Q2259" s="12">
        <v>0</v>
      </c>
      <c r="R2259" s="13">
        <v>0</v>
      </c>
      <c r="S2259" s="13">
        <v>534.21</v>
      </c>
      <c r="T2259" s="13">
        <v>306.69</v>
      </c>
      <c r="U2259" s="13">
        <v>227.52</v>
      </c>
      <c r="V2259" s="12" t="s">
        <v>23</v>
      </c>
      <c r="W2259" s="12" t="s">
        <v>24</v>
      </c>
      <c r="X2259" s="12" t="s">
        <v>55</v>
      </c>
      <c r="Y2259" s="12" t="s">
        <v>2240</v>
      </c>
      <c r="Z2259" s="12" t="s">
        <v>49</v>
      </c>
    </row>
    <row r="2260" spans="1:26" x14ac:dyDescent="0.3">
      <c r="A2260" s="14" t="s">
        <v>2897</v>
      </c>
      <c r="B2260" s="15">
        <v>45927</v>
      </c>
      <c r="C2260" s="16" t="s">
        <v>2898</v>
      </c>
      <c r="D2260" s="16" t="str">
        <f>_xlfn.XLOOKUP(Sales_Transactions!$C2260,Customer!$A$2:$A$701,Customer!$B$2:$B$701,"Missing")</f>
        <v>Chandran Selvam</v>
      </c>
      <c r="E2260" s="38" t="str">
        <f>_xlfn.XLOOKUP(Table14[[#This Row],[Customer_ID]],Table10[Customer_ID],Table10[Membership],"Missing Membership")</f>
        <v>Bronze</v>
      </c>
      <c r="F2260" s="14" t="s">
        <v>870</v>
      </c>
      <c r="G2260" s="16" t="str">
        <f>_xlfn.XLOOKUP(Sales_Transactions!$F2260,Products!$A$2:$A$151,Products!$B$2:$B$151,"missing product")</f>
        <v>Lizol Toilet Cleaner 200g v2</v>
      </c>
      <c r="H2260" s="16" t="str">
        <f>_xlfn.XLOOKUP(Sales_Transactions!$F2260,Table9[Product_ID],Table9[Category],"Missing Catogory")</f>
        <v>Cleaning</v>
      </c>
      <c r="I2260" s="16" t="s">
        <v>66</v>
      </c>
      <c r="J2260" s="16" t="str">
        <f>_xlfn.XLOOKUP(Sales_Transactions!$I2260,Store!$A$2:$A$181,Store!$B$2:$B$181,"Missing Store")</f>
        <v>FreshMart Coimbatore Plaza</v>
      </c>
      <c r="K2260" s="16" t="str">
        <f>_xlfn.XLOOKUP(Sales_Transactions!$I2260,Store!$A$2:$A$181,Store!$D$2:$D$181,"East")</f>
        <v>South</v>
      </c>
      <c r="L2260" s="16" t="s">
        <v>109</v>
      </c>
      <c r="M2260" s="16" t="s">
        <v>5493</v>
      </c>
      <c r="N2260" s="16" t="str">
        <f>_xlfn.XLOOKUP(Sales_Transactions!$L2260,Table12[Employee_ID],Table12[Department],"Missing Department")</f>
        <v>Store Manager</v>
      </c>
      <c r="O2260" s="16">
        <v>1</v>
      </c>
      <c r="P2260" s="17">
        <v>214.04</v>
      </c>
      <c r="Q2260" s="16">
        <v>0</v>
      </c>
      <c r="R2260" s="17">
        <v>0</v>
      </c>
      <c r="S2260" s="17">
        <v>246.15</v>
      </c>
      <c r="T2260" s="17">
        <v>158.06</v>
      </c>
      <c r="U2260" s="17">
        <v>88.09</v>
      </c>
      <c r="V2260" s="16" t="s">
        <v>23</v>
      </c>
      <c r="W2260" s="16" t="s">
        <v>24</v>
      </c>
      <c r="X2260" s="16" t="s">
        <v>25</v>
      </c>
      <c r="Y2260" s="16" t="s">
        <v>2899</v>
      </c>
      <c r="Z2260" s="16" t="s">
        <v>27</v>
      </c>
    </row>
    <row r="2261" spans="1:26" x14ac:dyDescent="0.3">
      <c r="A2261" s="10" t="s">
        <v>2901</v>
      </c>
      <c r="B2261" s="11">
        <v>45752</v>
      </c>
      <c r="C2261" s="12" t="s">
        <v>749</v>
      </c>
      <c r="D2261" s="12" t="str">
        <f>_xlfn.XLOOKUP(Sales_Transactions!$C2261,Customer!$A$2:$A$701,Customer!$B$2:$B$701,"Missing")</f>
        <v>Banu Venkataraman</v>
      </c>
      <c r="E2261" s="39" t="str">
        <f>_xlfn.XLOOKUP(Table14[[#This Row],[Customer_ID]],Table10[Customer_ID],Table10[Membership],"Missing Membership")</f>
        <v>Gold</v>
      </c>
      <c r="F2261" s="10" t="s">
        <v>744</v>
      </c>
      <c r="G2261" s="12" t="str">
        <f>_xlfn.XLOOKUP(Sales_Transactions!$F2261,Products!$A$2:$A$151,Products!$B$2:$B$151,"missing product")</f>
        <v>Britannia Rusk 1L</v>
      </c>
      <c r="H2261" s="12" t="str">
        <f>_xlfn.XLOOKUP(Sales_Transactions!$F2261,Table9[Product_ID],Table9[Category],"Missing Catogory")</f>
        <v>Bakery</v>
      </c>
      <c r="I2261" s="12" t="s">
        <v>21</v>
      </c>
      <c r="J2261" s="12" t="str">
        <f>_xlfn.XLOOKUP(Sales_Transactions!$I2261,Store!$A$2:$A$181,Store!$B$2:$B$181,"Missing Store")</f>
        <v>FreshMart Madurai Arcade</v>
      </c>
      <c r="K2261" s="12" t="str">
        <f>_xlfn.XLOOKUP(Sales_Transactions!$I2261,Store!$A$2:$A$181,Store!$D$2:$D$181,"East")</f>
        <v>South</v>
      </c>
      <c r="L2261" s="12" t="s">
        <v>936</v>
      </c>
      <c r="M2261" s="12" t="s">
        <v>6386</v>
      </c>
      <c r="N2261" s="12" t="str">
        <f>_xlfn.XLOOKUP(Sales_Transactions!$L2261,Table12[Employee_ID],Table12[Department],"Missing Department")</f>
        <v>HR</v>
      </c>
      <c r="O2261" s="12">
        <v>3</v>
      </c>
      <c r="P2261" s="13">
        <v>174.1</v>
      </c>
      <c r="Q2261" s="12">
        <v>10</v>
      </c>
      <c r="R2261" s="13">
        <v>52.23</v>
      </c>
      <c r="S2261" s="13">
        <v>540.58000000000004</v>
      </c>
      <c r="T2261" s="13">
        <v>306.69</v>
      </c>
      <c r="U2261" s="13">
        <v>233.89</v>
      </c>
      <c r="V2261" s="12" t="s">
        <v>23</v>
      </c>
      <c r="W2261" s="12" t="s">
        <v>24</v>
      </c>
      <c r="X2261" s="12" t="s">
        <v>25</v>
      </c>
      <c r="Y2261" s="12" t="s">
        <v>2513</v>
      </c>
      <c r="Z2261" s="12" t="s">
        <v>27</v>
      </c>
    </row>
    <row r="2262" spans="1:26" x14ac:dyDescent="0.3">
      <c r="A2262" s="14" t="s">
        <v>2903</v>
      </c>
      <c r="B2262" s="15">
        <v>45865</v>
      </c>
      <c r="C2262" s="16" t="s">
        <v>2904</v>
      </c>
      <c r="D2262" s="16" t="str">
        <f>_xlfn.XLOOKUP(Sales_Transactions!$C2262,Customer!$A$2:$A$701,Customer!$B$2:$B$701,"Missing")</f>
        <v>Chandrasekar Nair</v>
      </c>
      <c r="E2262" s="38" t="str">
        <f>_xlfn.XLOOKUP(Table14[[#This Row],[Customer_ID]],Table10[Customer_ID],Table10[Membership],"Missing Membership")</f>
        <v>Bronze</v>
      </c>
      <c r="F2262" s="14" t="s">
        <v>405</v>
      </c>
      <c r="G2262" s="16" t="str">
        <f>_xlfn.XLOOKUP(Sales_Transactions!$F2262,Products!$A$2:$A$151,Products!$B$2:$B$151,"missing product")</f>
        <v>Britannia Buns Pack</v>
      </c>
      <c r="H2262" s="16" t="str">
        <f>_xlfn.XLOOKUP(Sales_Transactions!$F2262,Table9[Product_ID],Table9[Category],"Missing Catogory")</f>
        <v>Bakery</v>
      </c>
      <c r="I2262" s="16" t="s">
        <v>45</v>
      </c>
      <c r="J2262" s="16" t="str">
        <f>_xlfn.XLOOKUP(Sales_Transactions!$I2262,Store!$A$2:$A$181,Store!$B$2:$B$181,"Missing Store")</f>
        <v>FreshMart Ahmedabad Enclave</v>
      </c>
      <c r="K2262" s="16" t="str">
        <f>_xlfn.XLOOKUP(Sales_Transactions!$I2262,Store!$A$2:$A$181,Store!$D$2:$D$181,"East")</f>
        <v>West</v>
      </c>
      <c r="L2262" s="16" t="s">
        <v>239</v>
      </c>
      <c r="M2262" s="16" t="s">
        <v>6235</v>
      </c>
      <c r="N2262" s="16" t="str">
        <f>_xlfn.XLOOKUP(Sales_Transactions!$L2262,Table12[Employee_ID],Table12[Department],"Missing Department")</f>
        <v>Sales</v>
      </c>
      <c r="O2262" s="16">
        <v>3</v>
      </c>
      <c r="P2262" s="17">
        <v>440.5</v>
      </c>
      <c r="Q2262" s="16">
        <v>20</v>
      </c>
      <c r="R2262" s="17">
        <v>264.3</v>
      </c>
      <c r="S2262" s="17">
        <v>1215.78</v>
      </c>
      <c r="T2262" s="17">
        <v>762.15</v>
      </c>
      <c r="U2262" s="17">
        <v>453.63</v>
      </c>
      <c r="V2262" s="16" t="s">
        <v>23</v>
      </c>
      <c r="W2262" s="16" t="s">
        <v>24</v>
      </c>
      <c r="X2262" s="16" t="s">
        <v>25</v>
      </c>
      <c r="Y2262" s="16" t="s">
        <v>110</v>
      </c>
      <c r="Z2262" s="16" t="s">
        <v>27</v>
      </c>
    </row>
    <row r="2263" spans="1:26" x14ac:dyDescent="0.3">
      <c r="A2263" s="10" t="s">
        <v>2929</v>
      </c>
      <c r="B2263" s="11">
        <v>45990</v>
      </c>
      <c r="C2263" s="12" t="s">
        <v>2673</v>
      </c>
      <c r="D2263" s="12" t="str">
        <f>_xlfn.XLOOKUP(Sales_Transactions!$C2263,Customer!$A$2:$A$701,Customer!$B$2:$B$701,"Missing")</f>
        <v>Lalitha Chandran</v>
      </c>
      <c r="E2263" s="39" t="str">
        <f>_xlfn.XLOOKUP(Table14[[#This Row],[Customer_ID]],Table10[Customer_ID],Table10[Membership],"Missing Membership")</f>
        <v>Gold</v>
      </c>
      <c r="F2263" s="10" t="s">
        <v>147</v>
      </c>
      <c r="G2263" s="12" t="str">
        <f>_xlfn.XLOOKUP(Sales_Transactions!$F2263,Products!$A$2:$A$151,Products!$B$2:$B$151,"missing product")</f>
        <v>Pepsi Tea 200g</v>
      </c>
      <c r="H2263" s="12" t="str">
        <f>_xlfn.XLOOKUP(Sales_Transactions!$F2263,Table9[Product_ID],Table9[Category],"Missing Catogory")</f>
        <v>Beverages</v>
      </c>
      <c r="I2263" s="12" t="s">
        <v>285</v>
      </c>
      <c r="J2263" s="12" t="str">
        <f>_xlfn.XLOOKUP(Sales_Transactions!$I2263,Store!$A$2:$A$181,Store!$B$2:$B$181,"Missing Store")</f>
        <v>FreshMart Erode Colony</v>
      </c>
      <c r="K2263" s="12" t="str">
        <f>_xlfn.XLOOKUP(Sales_Transactions!$I2263,Store!$A$2:$A$181,Store!$D$2:$D$181,"East")</f>
        <v>South</v>
      </c>
      <c r="L2263" s="12" t="s">
        <v>2066</v>
      </c>
      <c r="M2263" s="12" t="s">
        <v>6222</v>
      </c>
      <c r="N2263" s="12" t="str">
        <f>_xlfn.XLOOKUP(Sales_Transactions!$L2263,Table12[Employee_ID],Table12[Department],"Missing Department")</f>
        <v>Inventory</v>
      </c>
      <c r="O2263" s="12">
        <v>6</v>
      </c>
      <c r="P2263" s="13">
        <v>380.19</v>
      </c>
      <c r="Q2263" s="12">
        <v>15</v>
      </c>
      <c r="R2263" s="13">
        <v>342.17</v>
      </c>
      <c r="S2263" s="13">
        <v>2229.8200000000002</v>
      </c>
      <c r="T2263" s="13">
        <v>1567.32</v>
      </c>
      <c r="U2263" s="13">
        <v>662.5</v>
      </c>
      <c r="V2263" s="12" t="s">
        <v>23</v>
      </c>
      <c r="W2263" s="12" t="s">
        <v>24</v>
      </c>
      <c r="X2263" s="12" t="s">
        <v>25</v>
      </c>
      <c r="Y2263" s="12" t="s">
        <v>2930</v>
      </c>
      <c r="Z2263" s="12" t="s">
        <v>27</v>
      </c>
    </row>
    <row r="2264" spans="1:26" x14ac:dyDescent="0.3">
      <c r="A2264" s="14" t="s">
        <v>2934</v>
      </c>
      <c r="B2264" s="15">
        <v>45805</v>
      </c>
      <c r="C2264" s="16" t="s">
        <v>1099</v>
      </c>
      <c r="D2264" s="16" t="str">
        <f>_xlfn.XLOOKUP(Sales_Transactions!$C2264,Customer!$A$2:$A$701,Customer!$B$2:$B$701,"Missing")</f>
        <v>Pandi Nair</v>
      </c>
      <c r="E2264" s="38" t="str">
        <f>_xlfn.XLOOKUP(Table14[[#This Row],[Customer_ID]],Table10[Customer_ID],Table10[Membership],"Missing Membership")</f>
        <v>Gold</v>
      </c>
      <c r="F2264" s="14" t="s">
        <v>431</v>
      </c>
      <c r="G2264" s="16" t="str">
        <f>_xlfn.XLOOKUP(Sales_Transactions!$F2264,Products!$A$2:$A$151,Products!$B$2:$B$151,"missing product")</f>
        <v>Organic Fresh Fresh Fruits 500g</v>
      </c>
      <c r="H2264" s="16" t="str">
        <f>_xlfn.XLOOKUP(Sales_Transactions!$F2264,Table9[Product_ID],Table9[Category],"Missing Catogory")</f>
        <v>Fruits</v>
      </c>
      <c r="I2264" s="16" t="s">
        <v>1346</v>
      </c>
      <c r="J2264" s="16" t="str">
        <f>_xlfn.XLOOKUP(Sales_Transactions!$I2264,Store!$A$2:$A$181,Store!$B$2:$B$181,"Missing Store")</f>
        <v>FreshMart Chennai Central</v>
      </c>
      <c r="K2264" s="16" t="str">
        <f>_xlfn.XLOOKUP(Sales_Transactions!$I2264,Store!$A$2:$A$181,Store!$D$2:$D$181,"East")</f>
        <v>South</v>
      </c>
      <c r="L2264" s="16" t="s">
        <v>1312</v>
      </c>
      <c r="M2264" s="16" t="s">
        <v>6249</v>
      </c>
      <c r="N2264" s="16" t="str">
        <f>_xlfn.XLOOKUP(Sales_Transactions!$L2264,Table12[Employee_ID],Table12[Department],"Missing Department")</f>
        <v>Operations</v>
      </c>
      <c r="O2264" s="16">
        <v>4</v>
      </c>
      <c r="P2264" s="17">
        <v>334.96</v>
      </c>
      <c r="Q2264" s="16">
        <v>0</v>
      </c>
      <c r="R2264" s="17">
        <v>0</v>
      </c>
      <c r="S2264" s="17">
        <v>1339.84</v>
      </c>
      <c r="T2264" s="17">
        <v>1005.68</v>
      </c>
      <c r="U2264" s="17">
        <v>334.16</v>
      </c>
      <c r="V2264" s="16" t="s">
        <v>23</v>
      </c>
      <c r="W2264" s="16" t="s">
        <v>24</v>
      </c>
      <c r="X2264" s="16" t="s">
        <v>25</v>
      </c>
      <c r="Y2264" s="16" t="s">
        <v>1674</v>
      </c>
      <c r="Z2264" s="16" t="s">
        <v>49</v>
      </c>
    </row>
    <row r="2265" spans="1:26" x14ac:dyDescent="0.3">
      <c r="A2265" s="10" t="s">
        <v>2939</v>
      </c>
      <c r="B2265" s="11">
        <v>46093</v>
      </c>
      <c r="C2265" s="12" t="s">
        <v>1280</v>
      </c>
      <c r="D2265" s="12" t="str">
        <f>_xlfn.XLOOKUP(Sales_Transactions!$C2265,Customer!$A$2:$A$701,Customer!$B$2:$B$701,"Missing")</f>
        <v>Lalitha Velan</v>
      </c>
      <c r="E2265" s="39" t="str">
        <f>_xlfn.XLOOKUP(Table14[[#This Row],[Customer_ID]],Table10[Customer_ID],Table10[Membership],"Missing Membership")</f>
        <v>Bronze</v>
      </c>
      <c r="F2265" s="10" t="s">
        <v>220</v>
      </c>
      <c r="G2265" s="12" t="str">
        <f>_xlfn.XLOOKUP(Sales_Transactions!$F2265,Products!$A$2:$A$151,Products!$B$2:$B$151,"missing product")</f>
        <v>Amul Paneer 250ml</v>
      </c>
      <c r="H2265" s="12" t="str">
        <f>_xlfn.XLOOKUP(Sales_Transactions!$F2265,Table9[Product_ID],Table9[Category],"Missing Catogory")</f>
        <v>Bakery</v>
      </c>
      <c r="I2265" s="12" t="s">
        <v>66</v>
      </c>
      <c r="J2265" s="12" t="str">
        <f>_xlfn.XLOOKUP(Sales_Transactions!$I2265,Store!$A$2:$A$181,Store!$B$2:$B$181,"Missing Store")</f>
        <v>FreshMart Coimbatore Plaza</v>
      </c>
      <c r="K2265" s="12" t="str">
        <f>_xlfn.XLOOKUP(Sales_Transactions!$I2265,Store!$A$2:$A$181,Store!$D$2:$D$181,"East")</f>
        <v>South</v>
      </c>
      <c r="L2265" s="12" t="s">
        <v>304</v>
      </c>
      <c r="M2265" s="12" t="s">
        <v>5564</v>
      </c>
      <c r="N2265" s="12" t="str">
        <f>_xlfn.XLOOKUP(Sales_Transactions!$L2265,Table12[Employee_ID],Table12[Department],"Missing Department")</f>
        <v>Billing</v>
      </c>
      <c r="O2265" s="12">
        <v>2</v>
      </c>
      <c r="P2265" s="13">
        <v>332.74</v>
      </c>
      <c r="Q2265" s="12">
        <v>10</v>
      </c>
      <c r="R2265" s="13">
        <v>66.55</v>
      </c>
      <c r="S2265" s="13">
        <v>598.92999999999995</v>
      </c>
      <c r="T2265" s="13">
        <v>410.54</v>
      </c>
      <c r="U2265" s="13">
        <v>188.39</v>
      </c>
      <c r="V2265" s="12" t="s">
        <v>23</v>
      </c>
      <c r="W2265" s="12" t="s">
        <v>24</v>
      </c>
      <c r="X2265" s="12" t="s">
        <v>25</v>
      </c>
      <c r="Y2265" s="12" t="s">
        <v>1705</v>
      </c>
      <c r="Z2265" s="12" t="s">
        <v>49</v>
      </c>
    </row>
    <row r="2266" spans="1:26" x14ac:dyDescent="0.3">
      <c r="A2266" s="14" t="s">
        <v>2952</v>
      </c>
      <c r="B2266" s="15">
        <v>45909</v>
      </c>
      <c r="C2266" s="16" t="s">
        <v>537</v>
      </c>
      <c r="D2266" s="16" t="str">
        <f>_xlfn.XLOOKUP(Sales_Transactions!$C2266,Customer!$A$2:$A$701,Customer!$B$2:$B$701,"Missing")</f>
        <v>Deepa Kumar</v>
      </c>
      <c r="E2266" s="38" t="str">
        <f>_xlfn.XLOOKUP(Table14[[#This Row],[Customer_ID]],Table10[Customer_ID],Table10[Membership],"Missing Membership")</f>
        <v>Gold</v>
      </c>
      <c r="F2266" s="14" t="s">
        <v>44</v>
      </c>
      <c r="G2266" s="16" t="str">
        <f>_xlfn.XLOOKUP(Sales_Transactions!$F2266,Products!$A$2:$A$151,Products!$B$2:$B$151,"missing product")</f>
        <v>Britannia Buns 2kg</v>
      </c>
      <c r="H2266" s="16" t="str">
        <f>_xlfn.XLOOKUP(Sales_Transactions!$F2266,Table9[Product_ID],Table9[Category],"Missing Catogory")</f>
        <v>Bakery</v>
      </c>
      <c r="I2266" s="16" t="s">
        <v>543</v>
      </c>
      <c r="J2266" s="16" t="str">
        <f>_xlfn.XLOOKUP(Sales_Transactions!$I2266,Store!$A$2:$A$181,Store!$B$2:$B$181,"Missing Store")</f>
        <v>FreshMart Hyderabad Main Road</v>
      </c>
      <c r="K2266" s="16" t="str">
        <f>_xlfn.XLOOKUP(Sales_Transactions!$I2266,Store!$A$2:$A$181,Store!$D$2:$D$181,"East")</f>
        <v>South</v>
      </c>
      <c r="L2266" s="16" t="s">
        <v>544</v>
      </c>
      <c r="M2266" s="16" t="s">
        <v>6380</v>
      </c>
      <c r="N2266" s="16" t="str">
        <f>_xlfn.XLOOKUP(Sales_Transactions!$L2266,Table12[Employee_ID],Table12[Department],"Missing Department")</f>
        <v>Cashier</v>
      </c>
      <c r="O2266" s="16">
        <v>7</v>
      </c>
      <c r="P2266" s="17">
        <v>400.62</v>
      </c>
      <c r="Q2266" s="16">
        <v>0</v>
      </c>
      <c r="R2266" s="17">
        <v>0</v>
      </c>
      <c r="S2266" s="17">
        <v>2804.34</v>
      </c>
      <c r="T2266" s="17">
        <v>1655.78</v>
      </c>
      <c r="U2266" s="17">
        <v>1148.56</v>
      </c>
      <c r="V2266" s="16" t="s">
        <v>23</v>
      </c>
      <c r="W2266" s="16" t="s">
        <v>24</v>
      </c>
      <c r="X2266" s="16" t="s">
        <v>25</v>
      </c>
      <c r="Y2266" s="16" t="s">
        <v>2953</v>
      </c>
      <c r="Z2266" s="16" t="s">
        <v>49</v>
      </c>
    </row>
    <row r="2267" spans="1:26" x14ac:dyDescent="0.3">
      <c r="A2267" s="10" t="s">
        <v>2962</v>
      </c>
      <c r="B2267" s="11">
        <v>46000</v>
      </c>
      <c r="C2267" s="12" t="s">
        <v>169</v>
      </c>
      <c r="D2267" s="12" t="str">
        <f>_xlfn.XLOOKUP(Sales_Transactions!$C2267,Customer!$A$2:$A$701,Customer!$B$2:$B$701,"Missing")</f>
        <v>Kamala Iyer</v>
      </c>
      <c r="E2267" s="39" t="str">
        <f>_xlfn.XLOOKUP(Table14[[#This Row],[Customer_ID]],Table10[Customer_ID],Table10[Membership],"Missing Membership")</f>
        <v>Silver</v>
      </c>
      <c r="F2267" s="10" t="s">
        <v>565</v>
      </c>
      <c r="G2267" s="12" t="str">
        <f>_xlfn.XLOOKUP(Sales_Transactions!$F2267,Products!$A$2:$A$151,Products!$B$2:$B$151,"missing product")</f>
        <v>Lays Namkeen 200g</v>
      </c>
      <c r="H2267" s="12" t="str">
        <f>_xlfn.XLOOKUP(Sales_Transactions!$F2267,Table9[Product_ID],Table9[Category],"Missing Catogory")</f>
        <v>Snacks</v>
      </c>
      <c r="I2267" s="12" t="s">
        <v>699</v>
      </c>
      <c r="J2267" s="12" t="str">
        <f>_xlfn.XLOOKUP(Sales_Transactions!$I2267,Store!$A$2:$A$181,Store!$B$2:$B$181,"Missing Store")</f>
        <v>FreshMart Mumbai Colony</v>
      </c>
      <c r="K2267" s="12" t="str">
        <f>_xlfn.XLOOKUP(Sales_Transactions!$I2267,Store!$A$2:$A$181,Store!$D$2:$D$181,"East")</f>
        <v>West</v>
      </c>
      <c r="L2267" s="12" t="s">
        <v>1479</v>
      </c>
      <c r="M2267" s="12" t="s">
        <v>6266</v>
      </c>
      <c r="N2267" s="12" t="str">
        <f>_xlfn.XLOOKUP(Sales_Transactions!$L2267,Table12[Employee_ID],Table12[Department],"Missing Department")</f>
        <v>Cashier</v>
      </c>
      <c r="O2267" s="12">
        <v>1</v>
      </c>
      <c r="P2267" s="13">
        <v>328.59</v>
      </c>
      <c r="Q2267" s="12">
        <v>0</v>
      </c>
      <c r="R2267" s="13">
        <v>0</v>
      </c>
      <c r="S2267" s="13">
        <v>328.59</v>
      </c>
      <c r="T2267" s="13">
        <v>255.49</v>
      </c>
      <c r="U2267" s="13">
        <v>73.099999999999994</v>
      </c>
      <c r="V2267" s="12" t="s">
        <v>23</v>
      </c>
      <c r="W2267" s="12" t="s">
        <v>24</v>
      </c>
      <c r="X2267" s="12" t="s">
        <v>25</v>
      </c>
      <c r="Y2267" s="12" t="s">
        <v>2963</v>
      </c>
      <c r="Z2267" s="12" t="s">
        <v>49</v>
      </c>
    </row>
    <row r="2268" spans="1:26" x14ac:dyDescent="0.3">
      <c r="A2268" s="14" t="s">
        <v>2973</v>
      </c>
      <c r="B2268" s="15">
        <v>46005</v>
      </c>
      <c r="C2268" s="16" t="s">
        <v>29</v>
      </c>
      <c r="D2268" s="16" t="str">
        <f>_xlfn.XLOOKUP(Sales_Transactions!$C2268,Customer!$A$2:$A$701,Customer!$B$2:$B$701,"Missing")</f>
        <v>Hariharan Menon</v>
      </c>
      <c r="E2268" s="38" t="str">
        <f>_xlfn.XLOOKUP(Table14[[#This Row],[Customer_ID]],Table10[Customer_ID],Table10[Membership],"Missing Membership")</f>
        <v>Bronze</v>
      </c>
      <c r="F2268" s="14" t="s">
        <v>147</v>
      </c>
      <c r="G2268" s="16" t="str">
        <f>_xlfn.XLOOKUP(Sales_Transactions!$F2268,Products!$A$2:$A$151,Products!$B$2:$B$151,"missing product")</f>
        <v>Pepsi Tea 200g</v>
      </c>
      <c r="H2268" s="16" t="str">
        <f>_xlfn.XLOOKUP(Sales_Transactions!$F2268,Table9[Product_ID],Table9[Category],"Missing Catogory")</f>
        <v>Beverages</v>
      </c>
      <c r="I2268" s="16" t="s">
        <v>355</v>
      </c>
      <c r="J2268" s="16" t="str">
        <f>_xlfn.XLOOKUP(Sales_Transactions!$I2268,Store!$A$2:$A$181,Store!$B$2:$B$181,"Missing Store")</f>
        <v>FreshMart Salem Hub</v>
      </c>
      <c r="K2268" s="16" t="str">
        <f>_xlfn.XLOOKUP(Sales_Transactions!$I2268,Store!$A$2:$A$181,Store!$D$2:$D$181,"East")</f>
        <v>South</v>
      </c>
      <c r="L2268" s="16" t="s">
        <v>239</v>
      </c>
      <c r="M2268" s="16" t="s">
        <v>6235</v>
      </c>
      <c r="N2268" s="16" t="str">
        <f>_xlfn.XLOOKUP(Sales_Transactions!$L2268,Table12[Employee_ID],Table12[Department],"Missing Department")</f>
        <v>Sales</v>
      </c>
      <c r="O2268" s="16">
        <v>2</v>
      </c>
      <c r="P2268" s="17">
        <v>332.73</v>
      </c>
      <c r="Q2268" s="16">
        <v>0</v>
      </c>
      <c r="R2268" s="17">
        <v>0</v>
      </c>
      <c r="S2268" s="17">
        <v>765.28</v>
      </c>
      <c r="T2268" s="17">
        <v>522.44000000000005</v>
      </c>
      <c r="U2268" s="17">
        <v>242.84</v>
      </c>
      <c r="V2268" s="16" t="s">
        <v>23</v>
      </c>
      <c r="W2268" s="16" t="s">
        <v>24</v>
      </c>
      <c r="X2268" s="16" t="s">
        <v>25</v>
      </c>
      <c r="Y2268" s="16" t="s">
        <v>2041</v>
      </c>
      <c r="Z2268" s="16" t="s">
        <v>27</v>
      </c>
    </row>
    <row r="2269" spans="1:26" x14ac:dyDescent="0.3">
      <c r="A2269" s="10" t="s">
        <v>2981</v>
      </c>
      <c r="B2269" s="11">
        <v>45974</v>
      </c>
      <c r="C2269" s="12" t="s">
        <v>2443</v>
      </c>
      <c r="D2269" s="12" t="str">
        <f>_xlfn.XLOOKUP(Sales_Transactions!$C2269,Customer!$A$2:$A$701,Customer!$B$2:$B$701,"Missing")</f>
        <v>Nirmala Venkataraman</v>
      </c>
      <c r="E2269" s="39" t="str">
        <f>_xlfn.XLOOKUP(Table14[[#This Row],[Customer_ID]],Table10[Customer_ID],Table10[Membership],"Missing Membership")</f>
        <v>Silver</v>
      </c>
      <c r="F2269" s="10" t="s">
        <v>1381</v>
      </c>
      <c r="G2269" s="12" t="str">
        <f>_xlfn.XLOOKUP(Sales_Transactions!$F2269,Products!$A$2:$A$151,Products!$B$2:$B$151,"missing product")</f>
        <v>Parle Chocolates 500g</v>
      </c>
      <c r="H2269" s="12" t="str">
        <f>_xlfn.XLOOKUP(Sales_Transactions!$F2269,Table9[Product_ID],Table9[Category],"Missing Catogory")</f>
        <v>Snacks</v>
      </c>
      <c r="I2269" s="12" t="s">
        <v>829</v>
      </c>
      <c r="J2269" s="12" t="str">
        <f>_xlfn.XLOOKUP(Sales_Transactions!$I2269,Store!$A$2:$A$181,Store!$B$2:$B$181,"Missing Store")</f>
        <v>FreshMart Mysuru Main Road</v>
      </c>
      <c r="K2269" s="12" t="str">
        <f>_xlfn.XLOOKUP(Sales_Transactions!$I2269,Store!$A$2:$A$181,Store!$D$2:$D$181,"East")</f>
        <v>South</v>
      </c>
      <c r="L2269" s="12" t="s">
        <v>830</v>
      </c>
      <c r="M2269" s="12" t="s">
        <v>6345</v>
      </c>
      <c r="N2269" s="12" t="str">
        <f>_xlfn.XLOOKUP(Sales_Transactions!$L2269,Table12[Employee_ID],Table12[Department],"Missing Department")</f>
        <v>Operations</v>
      </c>
      <c r="O2269" s="12">
        <v>1</v>
      </c>
      <c r="P2269" s="13">
        <v>317.99</v>
      </c>
      <c r="Q2269" s="12">
        <v>0</v>
      </c>
      <c r="R2269" s="13">
        <v>0</v>
      </c>
      <c r="S2269" s="13">
        <v>317.99</v>
      </c>
      <c r="T2269" s="13">
        <v>235.05</v>
      </c>
      <c r="U2269" s="13">
        <v>82.94</v>
      </c>
      <c r="V2269" s="12" t="s">
        <v>23</v>
      </c>
      <c r="W2269" s="12" t="s">
        <v>24</v>
      </c>
      <c r="X2269" s="12" t="s">
        <v>25</v>
      </c>
      <c r="Y2269" s="12" t="s">
        <v>2982</v>
      </c>
      <c r="Z2269" s="12" t="s">
        <v>49</v>
      </c>
    </row>
    <row r="2270" spans="1:26" x14ac:dyDescent="0.3">
      <c r="A2270" s="14" t="s">
        <v>2986</v>
      </c>
      <c r="B2270" s="15">
        <v>45844</v>
      </c>
      <c r="C2270" s="16" t="s">
        <v>1175</v>
      </c>
      <c r="D2270" s="16" t="str">
        <f>_xlfn.XLOOKUP(Sales_Transactions!$C2270,Customer!$A$2:$A$701,Customer!$B$2:$B$701,"Missing")</f>
        <v>Suresh Naicker</v>
      </c>
      <c r="E2270" s="38" t="str">
        <f>_xlfn.XLOOKUP(Table14[[#This Row],[Customer_ID]],Table10[Customer_ID],Table10[Membership],"Missing Membership")</f>
        <v>Bronze</v>
      </c>
      <c r="F2270" s="14" t="s">
        <v>713</v>
      </c>
      <c r="G2270" s="16" t="str">
        <f>_xlfn.XLOOKUP(Sales_Transactions!$F2270,Products!$A$2:$A$151,Products!$B$2:$B$151,"missing product")</f>
        <v>Amul Paneer 250ml</v>
      </c>
      <c r="H2270" s="16" t="str">
        <f>_xlfn.XLOOKUP(Sales_Transactions!$F2270,Table9[Product_ID],Table9[Category],"Missing Catogory")</f>
        <v>Dairy</v>
      </c>
      <c r="I2270" s="16" t="s">
        <v>1179</v>
      </c>
      <c r="J2270" s="16" t="str">
        <f>_xlfn.XLOOKUP(Sales_Transactions!$I2270,Store!$A$2:$A$181,Store!$B$2:$B$181,"Missing Store")</f>
        <v>FreshMart Erode Central</v>
      </c>
      <c r="K2270" s="16" t="str">
        <f>_xlfn.XLOOKUP(Sales_Transactions!$I2270,Store!$A$2:$A$181,Store!$D$2:$D$181,"East")</f>
        <v>South</v>
      </c>
      <c r="L2270" s="16" t="s">
        <v>947</v>
      </c>
      <c r="M2270" s="16" t="s">
        <v>5116</v>
      </c>
      <c r="N2270" s="16" t="str">
        <f>_xlfn.XLOOKUP(Sales_Transactions!$L2270,Table12[Employee_ID],Table12[Department],"Missing Department")</f>
        <v>Sales</v>
      </c>
      <c r="O2270" s="16">
        <v>4</v>
      </c>
      <c r="P2270" s="17">
        <v>161.03</v>
      </c>
      <c r="Q2270" s="16">
        <v>20</v>
      </c>
      <c r="R2270" s="17">
        <v>128.82</v>
      </c>
      <c r="S2270" s="17">
        <v>592.59</v>
      </c>
      <c r="T2270" s="17">
        <v>496.96</v>
      </c>
      <c r="U2270" s="17">
        <v>95.63</v>
      </c>
      <c r="V2270" s="16" t="s">
        <v>23</v>
      </c>
      <c r="W2270" s="16" t="s">
        <v>24</v>
      </c>
      <c r="X2270" s="16" t="s">
        <v>25</v>
      </c>
      <c r="Y2270" s="16" t="s">
        <v>1153</v>
      </c>
      <c r="Z2270" s="16" t="s">
        <v>27</v>
      </c>
    </row>
    <row r="2271" spans="1:26" x14ac:dyDescent="0.3">
      <c r="A2271" s="10" t="s">
        <v>2994</v>
      </c>
      <c r="B2271" s="11">
        <v>46018</v>
      </c>
      <c r="C2271" s="12" t="s">
        <v>558</v>
      </c>
      <c r="D2271" s="12" t="str">
        <f>_xlfn.XLOOKUP(Sales_Transactions!$C2271,Customer!$A$2:$A$701,Customer!$B$2:$B$701,"Missing")</f>
        <v>Missing Customer Name</v>
      </c>
      <c r="E2271" s="39" t="str">
        <f>_xlfn.XLOOKUP(Table14[[#This Row],[Customer_ID]],Table10[Customer_ID],Table10[Membership],"Missing Membership")</f>
        <v>Gold</v>
      </c>
      <c r="F2271" s="10" t="s">
        <v>1224</v>
      </c>
      <c r="G2271" s="12" t="str">
        <f>_xlfn.XLOOKUP(Sales_Transactions!$F2271,Products!$A$2:$A$151,Products!$B$2:$B$151,"missing product")</f>
        <v>Harvest Gold Cookies Pack</v>
      </c>
      <c r="H2271" s="12" t="str">
        <f>_xlfn.XLOOKUP(Sales_Transactions!$F2271,Table9[Product_ID],Table9[Category],"Missing Catogory")</f>
        <v xml:space="preserve"> Bakery</v>
      </c>
      <c r="I2271" s="12" t="s">
        <v>1066</v>
      </c>
      <c r="J2271" s="12" t="str">
        <f>_xlfn.XLOOKUP(Sales_Transactions!$I2271,Store!$A$2:$A$181,Store!$B$2:$B$181,"Missing Store")</f>
        <v>FreshMart Mysuru Colony</v>
      </c>
      <c r="K2271" s="12" t="str">
        <f>_xlfn.XLOOKUP(Sales_Transactions!$I2271,Store!$A$2:$A$181,Store!$D$2:$D$181,"East")</f>
        <v>South</v>
      </c>
      <c r="L2271" s="12" t="s">
        <v>239</v>
      </c>
      <c r="M2271" s="12" t="s">
        <v>6235</v>
      </c>
      <c r="N2271" s="12" t="str">
        <f>_xlfn.XLOOKUP(Sales_Transactions!$L2271,Table12[Employee_ID],Table12[Department],"Missing Department")</f>
        <v>Sales</v>
      </c>
      <c r="O2271" s="12">
        <v>7</v>
      </c>
      <c r="P2271" s="13">
        <v>189.47</v>
      </c>
      <c r="Q2271" s="12">
        <v>20</v>
      </c>
      <c r="R2271" s="13">
        <v>265.26</v>
      </c>
      <c r="S2271" s="13">
        <v>1220.18</v>
      </c>
      <c r="T2271" s="13">
        <v>753.2</v>
      </c>
      <c r="U2271" s="13">
        <v>466.98</v>
      </c>
      <c r="V2271" s="12" t="s">
        <v>23</v>
      </c>
      <c r="W2271" s="12" t="s">
        <v>24</v>
      </c>
      <c r="X2271" s="12" t="s">
        <v>25</v>
      </c>
      <c r="Y2271" s="12" t="s">
        <v>2995</v>
      </c>
      <c r="Z2271" s="12" t="s">
        <v>27</v>
      </c>
    </row>
    <row r="2272" spans="1:26" x14ac:dyDescent="0.3">
      <c r="A2272" s="14" t="s">
        <v>2997</v>
      </c>
      <c r="B2272" s="15">
        <v>45995</v>
      </c>
      <c r="C2272" s="16" t="s">
        <v>659</v>
      </c>
      <c r="D2272" s="16" t="str">
        <f>_xlfn.XLOOKUP(Sales_Transactions!$C2272,Customer!$A$2:$A$701,Customer!$B$2:$B$701,"Missing")</f>
        <v>Vasanth Mudaliar</v>
      </c>
      <c r="E2272" s="38" t="str">
        <f>_xlfn.XLOOKUP(Table14[[#This Row],[Customer_ID]],Table10[Customer_ID],Table10[Membership],"Missing Membership")</f>
        <v>Silver</v>
      </c>
      <c r="F2272" s="14" t="s">
        <v>2131</v>
      </c>
      <c r="G2272" s="16" t="str">
        <f>_xlfn.XLOOKUP(Sales_Transactions!$F2272,Products!$A$2:$A$151,Products!$B$2:$B$151,"missing product")</f>
        <v>McCain Ice Cream 2kg</v>
      </c>
      <c r="H2272" s="16" t="str">
        <f>_xlfn.XLOOKUP(Sales_Transactions!$F2272,Table9[Product_ID],Table9[Category],"Missing Catogory")</f>
        <v>Frozen Foods</v>
      </c>
      <c r="I2272" s="16" t="s">
        <v>400</v>
      </c>
      <c r="J2272" s="16" t="str">
        <f>_xlfn.XLOOKUP(Sales_Transactions!$I2272,Store!$A$2:$A$181,Store!$B$2:$B$181,"Missing Store")</f>
        <v>FreshMart Chennai Junction</v>
      </c>
      <c r="K2272" s="16" t="str">
        <f>_xlfn.XLOOKUP(Sales_Transactions!$I2272,Store!$A$2:$A$181,Store!$D$2:$D$181,"East")</f>
        <v>South</v>
      </c>
      <c r="L2272" s="16" t="s">
        <v>401</v>
      </c>
      <c r="M2272" s="16" t="s">
        <v>6242</v>
      </c>
      <c r="N2272" s="16" t="str">
        <f>_xlfn.XLOOKUP(Sales_Transactions!$L2272,Table12[Employee_ID],Table12[Department],"Missing Department")</f>
        <v>Billing</v>
      </c>
      <c r="O2272" s="16">
        <v>4</v>
      </c>
      <c r="P2272" s="17">
        <v>68.95</v>
      </c>
      <c r="Q2272" s="16">
        <v>20</v>
      </c>
      <c r="R2272" s="17">
        <v>55.16</v>
      </c>
      <c r="S2272" s="17">
        <v>220.64</v>
      </c>
      <c r="T2272" s="17">
        <v>231.56</v>
      </c>
      <c r="U2272" s="17">
        <v>-10.92</v>
      </c>
      <c r="V2272" s="16" t="s">
        <v>23</v>
      </c>
      <c r="W2272" s="16" t="s">
        <v>24</v>
      </c>
      <c r="X2272" s="16" t="s">
        <v>25</v>
      </c>
      <c r="Y2272" s="16" t="s">
        <v>635</v>
      </c>
      <c r="Z2272" s="16" t="s">
        <v>49</v>
      </c>
    </row>
    <row r="2273" spans="1:26" x14ac:dyDescent="0.3">
      <c r="A2273" s="10" t="s">
        <v>3000</v>
      </c>
      <c r="B2273" s="11">
        <v>45927</v>
      </c>
      <c r="C2273" s="12" t="s">
        <v>1724</v>
      </c>
      <c r="D2273" s="12" t="str">
        <f>_xlfn.XLOOKUP(Sales_Transactions!$C2273,Customer!$A$2:$A$701,Customer!$B$2:$B$701,"Missing")</f>
        <v>Sudha Prabhu</v>
      </c>
      <c r="E2273" s="39" t="str">
        <f>_xlfn.XLOOKUP(Table14[[#This Row],[Customer_ID]],Table10[Customer_ID],Table10[Membership],"Missing Membership")</f>
        <v>Bronze</v>
      </c>
      <c r="F2273" s="10" t="s">
        <v>101</v>
      </c>
      <c r="G2273" s="12" t="str">
        <f>_xlfn.XLOOKUP(Sales_Transactions!$F2273,Products!$A$2:$A$151,Products!$B$2:$B$151,"missing product")</f>
        <v>Milky Mist Curd 1kg</v>
      </c>
      <c r="H2273" s="12" t="str">
        <f>_xlfn.XLOOKUP(Sales_Transactions!$F2273,Table9[Product_ID],Table9[Category],"Missing Catogory")</f>
        <v>Dairy</v>
      </c>
      <c r="I2273" s="12" t="s">
        <v>566</v>
      </c>
      <c r="J2273" s="12" t="str">
        <f>_xlfn.XLOOKUP(Sales_Transactions!$I2273,Store!$A$2:$A$181,Store!$B$2:$B$181,"Missing Store")</f>
        <v>FreshMart Hyderabad Extension</v>
      </c>
      <c r="K2273" s="12" t="str">
        <f>_xlfn.XLOOKUP(Sales_Transactions!$I2273,Store!$A$2:$A$181,Store!$D$2:$D$181,"East")</f>
        <v>South</v>
      </c>
      <c r="L2273" s="12" t="s">
        <v>1064</v>
      </c>
      <c r="M2273" s="12" t="s">
        <v>6322</v>
      </c>
      <c r="N2273" s="12" t="str">
        <f>_xlfn.XLOOKUP(Sales_Transactions!$L2273,Table12[Employee_ID],Table12[Department],"Missing Department")</f>
        <v>Sales</v>
      </c>
      <c r="O2273" s="12">
        <v>3</v>
      </c>
      <c r="P2273" s="13">
        <v>434.65</v>
      </c>
      <c r="Q2273" s="12">
        <v>0</v>
      </c>
      <c r="R2273" s="13">
        <v>0</v>
      </c>
      <c r="S2273" s="13">
        <v>1499.54</v>
      </c>
      <c r="T2273" s="13">
        <v>1054.8900000000001</v>
      </c>
      <c r="U2273" s="13">
        <v>444.65</v>
      </c>
      <c r="V2273" s="12" t="s">
        <v>23</v>
      </c>
      <c r="W2273" s="12" t="s">
        <v>24</v>
      </c>
      <c r="X2273" s="12" t="s">
        <v>25</v>
      </c>
      <c r="Y2273" s="12" t="s">
        <v>3001</v>
      </c>
      <c r="Z2273" s="12" t="s">
        <v>27</v>
      </c>
    </row>
    <row r="2274" spans="1:26" x14ac:dyDescent="0.3">
      <c r="A2274" s="14" t="s">
        <v>3016</v>
      </c>
      <c r="B2274" s="15">
        <v>45967</v>
      </c>
      <c r="C2274" s="16" t="s">
        <v>1986</v>
      </c>
      <c r="D2274" s="16" t="str">
        <f>_xlfn.XLOOKUP(Sales_Transactions!$C2274,Customer!$A$2:$A$701,Customer!$B$2:$B$701,"Missing")</f>
        <v>Janani Chettiar</v>
      </c>
      <c r="E2274" s="38" t="str">
        <f>_xlfn.XLOOKUP(Table14[[#This Row],[Customer_ID]],Table10[Customer_ID],Table10[Membership],"Missing Membership")</f>
        <v>Bronze</v>
      </c>
      <c r="F2274" s="14" t="s">
        <v>147</v>
      </c>
      <c r="G2274" s="16" t="str">
        <f>_xlfn.XLOOKUP(Sales_Transactions!$F2274,Products!$A$2:$A$151,Products!$B$2:$B$151,"missing product")</f>
        <v>Pepsi Tea 200g</v>
      </c>
      <c r="H2274" s="16" t="str">
        <f>_xlfn.XLOOKUP(Sales_Transactions!$F2274,Table9[Product_ID],Table9[Category],"Missing Catogory")</f>
        <v>Beverages</v>
      </c>
      <c r="I2274" s="16" t="s">
        <v>187</v>
      </c>
      <c r="J2274" s="16" t="str">
        <f>_xlfn.XLOOKUP(Sales_Transactions!$I2274,Store!$A$2:$A$181,Store!$B$2:$B$181,"Missing Store")</f>
        <v>FreshMart Bengaluru Circle</v>
      </c>
      <c r="K2274" s="16" t="str">
        <f>_xlfn.XLOOKUP(Sales_Transactions!$I2274,Store!$A$2:$A$181,Store!$D$2:$D$181,"East")</f>
        <v>South</v>
      </c>
      <c r="L2274" s="16" t="s">
        <v>188</v>
      </c>
      <c r="M2274" s="16" t="s">
        <v>6338</v>
      </c>
      <c r="N2274" s="16" t="str">
        <f>_xlfn.XLOOKUP(Sales_Transactions!$L2274,Table12[Employee_ID],Table12[Department],"Missing Department")</f>
        <v>Cashier</v>
      </c>
      <c r="O2274" s="16">
        <v>2</v>
      </c>
      <c r="P2274" s="17">
        <v>332.73</v>
      </c>
      <c r="Q2274" s="16">
        <v>20</v>
      </c>
      <c r="R2274" s="17">
        <v>133.09</v>
      </c>
      <c r="S2274" s="17">
        <v>532.37</v>
      </c>
      <c r="T2274" s="17">
        <v>522.44000000000005</v>
      </c>
      <c r="U2274" s="17">
        <v>9.93</v>
      </c>
      <c r="V2274" s="16" t="s">
        <v>23</v>
      </c>
      <c r="W2274" s="16" t="s">
        <v>24</v>
      </c>
      <c r="X2274" s="16" t="s">
        <v>25</v>
      </c>
      <c r="Y2274" s="16" t="s">
        <v>2393</v>
      </c>
      <c r="Z2274" s="16" t="s">
        <v>49</v>
      </c>
    </row>
    <row r="2275" spans="1:26" x14ac:dyDescent="0.3">
      <c r="A2275" s="10" t="s">
        <v>3017</v>
      </c>
      <c r="B2275" s="11">
        <v>45759</v>
      </c>
      <c r="C2275" s="12" t="s">
        <v>2174</v>
      </c>
      <c r="D2275" s="12" t="str">
        <f>_xlfn.XLOOKUP(Sales_Transactions!$C2275,Customer!$A$2:$A$701,Customer!$B$2:$B$701,"Missing")</f>
        <v>Missing Customer Name</v>
      </c>
      <c r="E2275" s="39" t="str">
        <f>_xlfn.XLOOKUP(Table14[[#This Row],[Customer_ID]],Table10[Customer_ID],Table10[Membership],"Missing Membership")</f>
        <v>Bronze</v>
      </c>
      <c r="F2275" s="10" t="s">
        <v>731</v>
      </c>
      <c r="G2275" s="12" t="str">
        <f>_xlfn.XLOOKUP(Sales_Transactions!$F2275,Products!$A$2:$A$151,Products!$B$2:$B$151,"missing product")</f>
        <v>Harvest Gold Buns 200g</v>
      </c>
      <c r="H2275" s="12" t="str">
        <f>_xlfn.XLOOKUP(Sales_Transactions!$F2275,Table9[Product_ID],Table9[Category],"Missing Catogory")</f>
        <v>Bakery</v>
      </c>
      <c r="I2275" s="12" t="s">
        <v>839</v>
      </c>
      <c r="J2275" s="12" t="str">
        <f>_xlfn.XLOOKUP(Sales_Transactions!$I2275,Store!$A$2:$A$181,Store!$B$2:$B$181,"Missing Store")</f>
        <v>FreshMart Nagpur Arcade</v>
      </c>
      <c r="K2275" s="12" t="str">
        <f>_xlfn.XLOOKUP(Sales_Transactions!$I2275,Store!$A$2:$A$181,Store!$D$2:$D$181,"East")</f>
        <v>West</v>
      </c>
      <c r="L2275" s="12" t="s">
        <v>840</v>
      </c>
      <c r="M2275" s="12" t="s">
        <v>6241</v>
      </c>
      <c r="N2275" s="12" t="str">
        <f>_xlfn.XLOOKUP(Sales_Transactions!$L2275,Table12[Employee_ID],Table12[Department],"Missing Department")</f>
        <v>Operations</v>
      </c>
      <c r="O2275" s="12">
        <v>1</v>
      </c>
      <c r="P2275" s="13">
        <v>661.91</v>
      </c>
      <c r="Q2275" s="12">
        <v>10</v>
      </c>
      <c r="R2275" s="13">
        <v>66.19</v>
      </c>
      <c r="S2275" s="13">
        <v>685.08</v>
      </c>
      <c r="T2275" s="13">
        <v>398.72</v>
      </c>
      <c r="U2275" s="13">
        <v>286.36</v>
      </c>
      <c r="V2275" s="12" t="s">
        <v>23</v>
      </c>
      <c r="W2275" s="12" t="s">
        <v>24</v>
      </c>
      <c r="X2275" s="12" t="s">
        <v>25</v>
      </c>
      <c r="Y2275" s="12" t="s">
        <v>3018</v>
      </c>
      <c r="Z2275" s="12" t="s">
        <v>27</v>
      </c>
    </row>
    <row r="2276" spans="1:26" x14ac:dyDescent="0.3">
      <c r="A2276" s="14" t="s">
        <v>3023</v>
      </c>
      <c r="B2276" s="15">
        <v>45901</v>
      </c>
      <c r="C2276" s="16" t="s">
        <v>3024</v>
      </c>
      <c r="D2276" s="16" t="str">
        <f>_xlfn.XLOOKUP(Sales_Transactions!$C2276,Customer!$A$2:$A$701,Customer!$B$2:$B$701,"Missing")</f>
        <v>Arun Subramaniam</v>
      </c>
      <c r="E2276" s="38" t="str">
        <f>_xlfn.XLOOKUP(Table14[[#This Row],[Customer_ID]],Table10[Customer_ID],Table10[Membership],"Missing Membership")</f>
        <v>Bronze</v>
      </c>
      <c r="F2276" s="14" t="s">
        <v>1648</v>
      </c>
      <c r="G2276" s="16" t="str">
        <f>_xlfn.XLOOKUP(Sales_Transactions!$F2276,Products!$A$2:$A$151,Products!$B$2:$B$151,"missing product")</f>
        <v>Patanjali Shampoo 2kg</v>
      </c>
      <c r="H2276" s="16" t="str">
        <f>_xlfn.XLOOKUP(Sales_Transactions!$F2276,Table9[Product_ID],Table9[Category],"Missing Catogory")</f>
        <v>Personal Care</v>
      </c>
      <c r="I2276" s="16" t="s">
        <v>192</v>
      </c>
      <c r="J2276" s="16" t="str">
        <f>_xlfn.XLOOKUP(Sales_Transactions!$I2276,Store!$A$2:$A$181,Store!$B$2:$B$181,"Missing Store")</f>
        <v>FreshMart Erode Heights</v>
      </c>
      <c r="K2276" s="16" t="str">
        <f>_xlfn.XLOOKUP(Sales_Transactions!$I2276,Store!$A$2:$A$181,Store!$D$2:$D$181,"East")</f>
        <v>South</v>
      </c>
      <c r="L2276" s="16" t="s">
        <v>2534</v>
      </c>
      <c r="M2276" s="16" t="s">
        <v>6346</v>
      </c>
      <c r="N2276" s="16" t="str">
        <f>_xlfn.XLOOKUP(Sales_Transactions!$L2276,Table12[Employee_ID],Table12[Department],"Missing Department")</f>
        <v>Inventory</v>
      </c>
      <c r="O2276" s="16">
        <v>4</v>
      </c>
      <c r="P2276" s="17">
        <v>232.2</v>
      </c>
      <c r="Q2276" s="16">
        <v>10</v>
      </c>
      <c r="R2276" s="17">
        <v>92.88</v>
      </c>
      <c r="S2276" s="17">
        <v>835.92</v>
      </c>
      <c r="T2276" s="17">
        <v>643.91999999999996</v>
      </c>
      <c r="U2276" s="17">
        <v>192</v>
      </c>
      <c r="V2276" s="16" t="s">
        <v>23</v>
      </c>
      <c r="W2276" s="16" t="s">
        <v>24</v>
      </c>
      <c r="X2276" s="16" t="s">
        <v>25</v>
      </c>
      <c r="Y2276" s="16" t="s">
        <v>1835</v>
      </c>
      <c r="Z2276" s="16" t="s">
        <v>49</v>
      </c>
    </row>
    <row r="2277" spans="1:26" x14ac:dyDescent="0.3">
      <c r="A2277" s="10" t="s">
        <v>3025</v>
      </c>
      <c r="B2277" s="11">
        <v>45837</v>
      </c>
      <c r="C2277" s="12" t="s">
        <v>689</v>
      </c>
      <c r="D2277" s="12" t="str">
        <f>_xlfn.XLOOKUP(Sales_Transactions!$C2277,Customer!$A$2:$A$701,Customer!$B$2:$B$701,"Missing")</f>
        <v>Kalpana Iyer</v>
      </c>
      <c r="E2277" s="39" t="str">
        <f>_xlfn.XLOOKUP(Table14[[#This Row],[Customer_ID]],Table10[Customer_ID],Table10[Membership],"Missing Membership")</f>
        <v>Silver</v>
      </c>
      <c r="F2277" s="10" t="s">
        <v>197</v>
      </c>
      <c r="G2277" s="12" t="str">
        <f>_xlfn.XLOOKUP(Sales_Transactions!$F2277,Products!$A$2:$A$151,Products!$B$2:$B$151,"missing product")</f>
        <v>Gold Winner Coconut Oil 2kg</v>
      </c>
      <c r="H2277" s="12" t="str">
        <f>_xlfn.XLOOKUP(Sales_Transactions!$F2277,Table9[Product_ID],Table9[Category],"Missing Catogory")</f>
        <v>Oil</v>
      </c>
      <c r="I2277" s="12" t="s">
        <v>493</v>
      </c>
      <c r="J2277" s="12" t="str">
        <f>_xlfn.XLOOKUP(Sales_Transactions!$I2277,Store!$A$2:$A$181,Store!$B$2:$B$181,"Missing Store")</f>
        <v>FreshMart Patna Square</v>
      </c>
      <c r="K2277" s="12" t="str">
        <f>_xlfn.XLOOKUP(Sales_Transactions!$I2277,Store!$A$2:$A$181,Store!$D$2:$D$181,"East")</f>
        <v>East</v>
      </c>
      <c r="L2277" s="12" t="s">
        <v>494</v>
      </c>
      <c r="M2277" s="12" t="s">
        <v>6161</v>
      </c>
      <c r="N2277" s="12" t="str">
        <f>_xlfn.XLOOKUP(Sales_Transactions!$L2277,Table12[Employee_ID],Table12[Department],"Missing Department")</f>
        <v>Cashier</v>
      </c>
      <c r="O2277" s="12">
        <v>1</v>
      </c>
      <c r="P2277" s="13">
        <v>121.9</v>
      </c>
      <c r="Q2277" s="12">
        <v>0</v>
      </c>
      <c r="R2277" s="13">
        <v>0</v>
      </c>
      <c r="S2277" s="13">
        <v>140.19</v>
      </c>
      <c r="T2277" s="13">
        <v>108.92</v>
      </c>
      <c r="U2277" s="13">
        <v>31.27</v>
      </c>
      <c r="V2277" s="12" t="s">
        <v>23</v>
      </c>
      <c r="W2277" s="12" t="s">
        <v>24</v>
      </c>
      <c r="X2277" s="12" t="s">
        <v>25</v>
      </c>
      <c r="Y2277" s="12" t="s">
        <v>1761</v>
      </c>
      <c r="Z2277" s="12" t="s">
        <v>27</v>
      </c>
    </row>
    <row r="2278" spans="1:26" x14ac:dyDescent="0.3">
      <c r="A2278" s="14" t="s">
        <v>3071</v>
      </c>
      <c r="B2278" s="15">
        <v>45787</v>
      </c>
      <c r="C2278" s="16" t="s">
        <v>833</v>
      </c>
      <c r="D2278" s="16" t="str">
        <f>_xlfn.XLOOKUP(Sales_Transactions!$C2278,Customer!$A$2:$A$701,Customer!$B$2:$B$701,"Missing")</f>
        <v>Kamala Velan</v>
      </c>
      <c r="E2278" s="38" t="str">
        <f>_xlfn.XLOOKUP(Table14[[#This Row],[Customer_ID]],Table10[Customer_ID],Table10[Membership],"Missing Membership")</f>
        <v>Gold</v>
      </c>
      <c r="F2278" s="14" t="s">
        <v>890</v>
      </c>
      <c r="G2278" s="16" t="str">
        <f>_xlfn.XLOOKUP(Sales_Transactions!$F2278,Products!$A$2:$A$151,Products!$B$2:$B$151,"missing product")</f>
        <v>Organic Fresh Fresh Fruits 2kg</v>
      </c>
      <c r="H2278" s="16" t="str">
        <f>_xlfn.XLOOKUP(Sales_Transactions!$F2278,Table9[Product_ID],Table9[Category],"Missing Catogory")</f>
        <v>FRUITS</v>
      </c>
      <c r="I2278" s="16" t="s">
        <v>85</v>
      </c>
      <c r="J2278" s="16" t="str">
        <f>_xlfn.XLOOKUP(Sales_Transactions!$I2278,Store!$A$2:$A$181,Store!$B$2:$B$181,"Missing Store")</f>
        <v>FreshMart Salem Crossing</v>
      </c>
      <c r="K2278" s="16" t="str">
        <f>_xlfn.XLOOKUP(Sales_Transactions!$I2278,Store!$A$2:$A$181,Store!$D$2:$D$181,"East")</f>
        <v>South</v>
      </c>
      <c r="L2278" s="16" t="s">
        <v>292</v>
      </c>
      <c r="M2278" s="16" t="s">
        <v>6291</v>
      </c>
      <c r="N2278" s="16" t="str">
        <f>_xlfn.XLOOKUP(Sales_Transactions!$L2278,Table12[Employee_ID],Table12[Department],"Missing Department")</f>
        <v>Sales</v>
      </c>
      <c r="O2278" s="16">
        <v>5</v>
      </c>
      <c r="P2278" s="17">
        <v>449.95</v>
      </c>
      <c r="Q2278" s="16">
        <v>5</v>
      </c>
      <c r="R2278" s="17">
        <v>112.49</v>
      </c>
      <c r="S2278" s="17">
        <v>2457.85</v>
      </c>
      <c r="T2278" s="17">
        <v>1787.35</v>
      </c>
      <c r="U2278" s="17">
        <v>670.5</v>
      </c>
      <c r="V2278" s="16" t="s">
        <v>23</v>
      </c>
      <c r="W2278" s="16" t="s">
        <v>24</v>
      </c>
      <c r="X2278" s="16" t="s">
        <v>25</v>
      </c>
      <c r="Y2278" s="16" t="s">
        <v>671</v>
      </c>
      <c r="Z2278" s="16" t="s">
        <v>27</v>
      </c>
    </row>
    <row r="2279" spans="1:26" x14ac:dyDescent="0.3">
      <c r="A2279" s="10" t="s">
        <v>3072</v>
      </c>
      <c r="B2279" s="11">
        <v>45968</v>
      </c>
      <c r="C2279" s="12" t="s">
        <v>1062</v>
      </c>
      <c r="D2279" s="12" t="str">
        <f>_xlfn.XLOOKUP(Sales_Transactions!$C2279,Customer!$A$2:$A$701,Customer!$B$2:$B$701,"Missing")</f>
        <v>Thenmozhi Pandian</v>
      </c>
      <c r="E2279" s="39" t="str">
        <f>_xlfn.XLOOKUP(Table14[[#This Row],[Customer_ID]],Table10[Customer_ID],Table10[Membership],"Missing Membership")</f>
        <v>Gold</v>
      </c>
      <c r="F2279" s="10" t="s">
        <v>2548</v>
      </c>
      <c r="G2279" s="12" t="str">
        <f>_xlfn.XLOOKUP(Sales_Transactions!$F2279,Products!$A$2:$A$151,Products!$B$2:$B$151,"missing product")</f>
        <v>Himalaya Soap 250ml</v>
      </c>
      <c r="H2279" s="12" t="str">
        <f>_xlfn.XLOOKUP(Sales_Transactions!$F2279,Table9[Product_ID],Table9[Category],"Missing Catogory")</f>
        <v>Personal Care</v>
      </c>
      <c r="I2279" s="12" t="s">
        <v>703</v>
      </c>
      <c r="J2279" s="12" t="str">
        <f>_xlfn.XLOOKUP(Sales_Transactions!$I2279,Store!$A$2:$A$181,Store!$B$2:$B$181,"Missing Store")</f>
        <v>FreshMart Bengaluru Nagar</v>
      </c>
      <c r="K2279" s="12" t="str">
        <f>_xlfn.XLOOKUP(Sales_Transactions!$I2279,Store!$A$2:$A$181,Store!$D$2:$D$181,"East")</f>
        <v>South</v>
      </c>
      <c r="L2279" s="12" t="s">
        <v>304</v>
      </c>
      <c r="M2279" s="12" t="s">
        <v>5564</v>
      </c>
      <c r="N2279" s="12" t="str">
        <f>_xlfn.XLOOKUP(Sales_Transactions!$L2279,Table12[Employee_ID],Table12[Department],"Missing Department")</f>
        <v>Billing</v>
      </c>
      <c r="O2279" s="12">
        <v>8</v>
      </c>
      <c r="P2279" s="13">
        <v>82.91</v>
      </c>
      <c r="Q2279" s="12">
        <v>0</v>
      </c>
      <c r="R2279" s="13">
        <v>0</v>
      </c>
      <c r="S2279" s="13">
        <v>663.28</v>
      </c>
      <c r="T2279" s="13">
        <v>434</v>
      </c>
      <c r="U2279" s="13">
        <v>229.28</v>
      </c>
      <c r="V2279" s="12" t="s">
        <v>23</v>
      </c>
      <c r="W2279" s="12" t="s">
        <v>24</v>
      </c>
      <c r="X2279" s="12" t="s">
        <v>25</v>
      </c>
      <c r="Y2279" s="12" t="s">
        <v>983</v>
      </c>
      <c r="Z2279" s="12" t="s">
        <v>49</v>
      </c>
    </row>
    <row r="2280" spans="1:26" x14ac:dyDescent="0.3">
      <c r="A2280" s="14" t="s">
        <v>3082</v>
      </c>
      <c r="B2280" s="15">
        <v>45952</v>
      </c>
      <c r="C2280" s="16" t="s">
        <v>468</v>
      </c>
      <c r="D2280" s="16" t="str">
        <f>_xlfn.XLOOKUP(Sales_Transactions!$C2280,Customer!$A$2:$A$701,Customer!$B$2:$B$701,"Missing")</f>
        <v>Gokul Sekar</v>
      </c>
      <c r="E2280" s="38" t="str">
        <f>_xlfn.XLOOKUP(Table14[[#This Row],[Customer_ID]],Table10[Customer_ID],Table10[Membership],"Missing Membership")</f>
        <v>Gold</v>
      </c>
      <c r="F2280" s="14" t="s">
        <v>2955</v>
      </c>
      <c r="G2280" s="16" t="str">
        <f>_xlfn.XLOOKUP(Sales_Transactions!$F2280,Products!$A$2:$A$151,Products!$B$2:$B$151,"missing product")</f>
        <v>Surf Excel Tissue Combo</v>
      </c>
      <c r="H2280" s="16" t="str">
        <f>_xlfn.XLOOKUP(Sales_Transactions!$F2280,Table9[Product_ID],Table9[Category],"Missing Catogory")</f>
        <v>Household</v>
      </c>
      <c r="I2280" s="16" t="s">
        <v>1447</v>
      </c>
      <c r="J2280" s="16" t="str">
        <f>_xlfn.XLOOKUP(Sales_Transactions!$I2280,Store!$A$2:$A$181,Store!$B$2:$B$181,"Missing Store")</f>
        <v>FreshMart Mumbai Central</v>
      </c>
      <c r="K2280" s="16" t="str">
        <f>_xlfn.XLOOKUP(Sales_Transactions!$I2280,Store!$A$2:$A$181,Store!$D$2:$D$181,"East")</f>
        <v>West</v>
      </c>
      <c r="L2280" s="16" t="s">
        <v>3083</v>
      </c>
      <c r="M2280" s="16" t="s">
        <v>6131</v>
      </c>
      <c r="N2280" s="16" t="str">
        <f>_xlfn.XLOOKUP(Sales_Transactions!$L2280,Table12[Employee_ID],Table12[Department],"Missing Department")</f>
        <v>Store Manager</v>
      </c>
      <c r="O2280" s="16">
        <v>6</v>
      </c>
      <c r="P2280" s="17">
        <v>464.24</v>
      </c>
      <c r="Q2280" s="16">
        <v>0</v>
      </c>
      <c r="R2280" s="17">
        <v>0</v>
      </c>
      <c r="S2280" s="17">
        <v>2785.44</v>
      </c>
      <c r="T2280" s="17">
        <v>1885.56</v>
      </c>
      <c r="U2280" s="17">
        <v>899.88</v>
      </c>
      <c r="V2280" s="16" t="s">
        <v>23</v>
      </c>
      <c r="W2280" s="16" t="s">
        <v>24</v>
      </c>
      <c r="X2280" s="16" t="s">
        <v>25</v>
      </c>
      <c r="Y2280" s="16" t="s">
        <v>2429</v>
      </c>
      <c r="Z2280" s="16" t="s">
        <v>49</v>
      </c>
    </row>
    <row r="2281" spans="1:26" x14ac:dyDescent="0.3">
      <c r="A2281" s="10" t="s">
        <v>3096</v>
      </c>
      <c r="B2281" s="11">
        <v>45892</v>
      </c>
      <c r="C2281" s="12" t="s">
        <v>1116</v>
      </c>
      <c r="D2281" s="12" t="str">
        <f>_xlfn.XLOOKUP(Sales_Transactions!$C2281,Customer!$A$2:$A$701,Customer!$B$2:$B$701,"Missing")</f>
        <v>Nithya Venkataraman</v>
      </c>
      <c r="E2281" s="39" t="str">
        <f>_xlfn.XLOOKUP(Table14[[#This Row],[Customer_ID]],Table10[Customer_ID],Table10[Membership],"Missing Membership")</f>
        <v>Gold</v>
      </c>
      <c r="F2281" s="10" t="s">
        <v>604</v>
      </c>
      <c r="G2281" s="12" t="str">
        <f>_xlfn.XLOOKUP(Sales_Transactions!$F2281,Products!$A$2:$A$151,Products!$B$2:$B$151,"missing product")</f>
        <v>Organic Fresh Fresh Vegetables 200g</v>
      </c>
      <c r="H2281" s="12" t="str">
        <f>_xlfn.XLOOKUP(Sales_Transactions!$F2281,Table9[Product_ID],Table9[Category],"Missing Catogory")</f>
        <v>Vegetables</v>
      </c>
      <c r="I2281" s="12" t="s">
        <v>1251</v>
      </c>
      <c r="J2281" s="12" t="str">
        <f>_xlfn.XLOOKUP(Sales_Transactions!$I2281,Store!$A$2:$A$181,Store!$B$2:$B$181,"Missing Store")</f>
        <v>FreshMart Nagpur Towers</v>
      </c>
      <c r="K2281" s="12" t="str">
        <f>_xlfn.XLOOKUP(Sales_Transactions!$I2281,Store!$A$2:$A$181,Store!$D$2:$D$181,"East")</f>
        <v>South</v>
      </c>
      <c r="L2281" s="12" t="s">
        <v>2552</v>
      </c>
      <c r="M2281" s="12" t="s">
        <v>6373</v>
      </c>
      <c r="N2281" s="12" t="str">
        <f>_xlfn.XLOOKUP(Sales_Transactions!$L2281,Table12[Employee_ID],Table12[Department],"Missing Department")</f>
        <v>Sales</v>
      </c>
      <c r="O2281" s="12">
        <v>3</v>
      </c>
      <c r="P2281" s="13">
        <v>86.2</v>
      </c>
      <c r="Q2281" s="12">
        <v>15</v>
      </c>
      <c r="R2281" s="13">
        <v>38.79</v>
      </c>
      <c r="S2281" s="13">
        <v>252.78</v>
      </c>
      <c r="T2281" s="13">
        <v>186.42</v>
      </c>
      <c r="U2281" s="13">
        <v>66.36</v>
      </c>
      <c r="V2281" s="12" t="s">
        <v>23</v>
      </c>
      <c r="W2281" s="12" t="s">
        <v>24</v>
      </c>
      <c r="X2281" s="12" t="s">
        <v>25</v>
      </c>
      <c r="Y2281" s="12" t="s">
        <v>3001</v>
      </c>
      <c r="Z2281" s="12" t="s">
        <v>27</v>
      </c>
    </row>
    <row r="2282" spans="1:26" x14ac:dyDescent="0.3">
      <c r="A2282" s="14" t="s">
        <v>3107</v>
      </c>
      <c r="B2282" s="15">
        <v>45824</v>
      </c>
      <c r="C2282" s="16" t="s">
        <v>3108</v>
      </c>
      <c r="D2282" s="16" t="str">
        <f>_xlfn.XLOOKUP(Sales_Transactions!$C2282,Customer!$A$2:$A$701,Customer!$B$2:$B$701,"Missing")</f>
        <v>Esha Prabhu</v>
      </c>
      <c r="E2282" s="38" t="str">
        <f>_xlfn.XLOOKUP(Table14[[#This Row],[Customer_ID]],Table10[Customer_ID],Table10[Membership],"Missing Membership")</f>
        <v>Silver</v>
      </c>
      <c r="F2282" s="14" t="s">
        <v>2548</v>
      </c>
      <c r="G2282" s="16" t="str">
        <f>_xlfn.XLOOKUP(Sales_Transactions!$F2282,Products!$A$2:$A$151,Products!$B$2:$B$151,"missing product")</f>
        <v>Himalaya Soap 250ml</v>
      </c>
      <c r="H2282" s="16" t="str">
        <f>_xlfn.XLOOKUP(Sales_Transactions!$F2282,Table9[Product_ID],Table9[Category],"Missing Catogory")</f>
        <v>Personal Care</v>
      </c>
      <c r="I2282" s="16" t="s">
        <v>1371</v>
      </c>
      <c r="J2282" s="16" t="str">
        <f>_xlfn.XLOOKUP(Sales_Transactions!$I2282,Store!$A$2:$A$181,Store!$B$2:$B$181,"Missing Store")</f>
        <v>FreshMart Hyderabad Colony</v>
      </c>
      <c r="K2282" s="16" t="str">
        <f>_xlfn.XLOOKUP(Sales_Transactions!$I2282,Store!$A$2:$A$181,Store!$D$2:$D$181,"East")</f>
        <v>South</v>
      </c>
      <c r="L2282" s="16" t="s">
        <v>2625</v>
      </c>
      <c r="M2282" s="16" t="s">
        <v>6036</v>
      </c>
      <c r="N2282" s="16" t="str">
        <f>_xlfn.XLOOKUP(Sales_Transactions!$L2282,Table12[Employee_ID],Table12[Department],"Missing Department")</f>
        <v>Cashier</v>
      </c>
      <c r="O2282" s="16">
        <v>5</v>
      </c>
      <c r="P2282" s="17">
        <v>72.930000000000007</v>
      </c>
      <c r="Q2282" s="16">
        <v>15</v>
      </c>
      <c r="R2282" s="17">
        <v>54.7</v>
      </c>
      <c r="S2282" s="17">
        <v>309.95</v>
      </c>
      <c r="T2282" s="17">
        <v>271.25</v>
      </c>
      <c r="U2282" s="17">
        <v>38.700000000000003</v>
      </c>
      <c r="V2282" s="16" t="s">
        <v>23</v>
      </c>
      <c r="W2282" s="16" t="s">
        <v>24</v>
      </c>
      <c r="X2282" s="16" t="s">
        <v>25</v>
      </c>
      <c r="Y2282" s="16" t="s">
        <v>2538</v>
      </c>
      <c r="Z2282" s="16" t="s">
        <v>49</v>
      </c>
    </row>
    <row r="2283" spans="1:26" x14ac:dyDescent="0.3">
      <c r="A2283" s="10" t="s">
        <v>3121</v>
      </c>
      <c r="B2283" s="11">
        <v>46004</v>
      </c>
      <c r="C2283" s="12" t="s">
        <v>3065</v>
      </c>
      <c r="D2283" s="12" t="str">
        <f>_xlfn.XLOOKUP(Sales_Transactions!$C2283,Customer!$A$2:$A$701,Customer!$B$2:$B$701,"Missing")</f>
        <v>Tara Sharma</v>
      </c>
      <c r="E2283" s="39" t="str">
        <f>_xlfn.XLOOKUP(Table14[[#This Row],[Customer_ID]],Table10[Customer_ID],Table10[Membership],"Missing Membership")</f>
        <v>Gold</v>
      </c>
      <c r="F2283" s="10" t="s">
        <v>280</v>
      </c>
      <c r="G2283" s="12" t="str">
        <f>_xlfn.XLOOKUP(Sales_Transactions!$F2283,Products!$A$2:$A$151,Products!$B$2:$B$151,"missing product")</f>
        <v>Nescafe Coffee 500g</v>
      </c>
      <c r="H2283" s="12" t="str">
        <f>_xlfn.XLOOKUP(Sales_Transactions!$F2283,Table9[Product_ID],Table9[Category],"Missing Catogory")</f>
        <v>Beverages</v>
      </c>
      <c r="I2283" s="12" t="s">
        <v>254</v>
      </c>
      <c r="J2283" s="12" t="str">
        <f>_xlfn.XLOOKUP(Sales_Transactions!$I2283,Store!$A$2:$A$181,Store!$B$2:$B$181,"Missing Store")</f>
        <v>FreshMart Mysuru Crossing</v>
      </c>
      <c r="K2283" s="12" t="str">
        <f>_xlfn.XLOOKUP(Sales_Transactions!$I2283,Store!$A$2:$A$181,Store!$D$2:$D$181,"East")</f>
        <v>South</v>
      </c>
      <c r="L2283" s="12" t="s">
        <v>255</v>
      </c>
      <c r="M2283" s="12" t="s">
        <v>6328</v>
      </c>
      <c r="N2283" s="12" t="str">
        <f>_xlfn.XLOOKUP(Sales_Transactions!$L2283,Table12[Employee_ID],Table12[Department],"Missing Department")</f>
        <v>HR</v>
      </c>
      <c r="O2283" s="12">
        <v>8</v>
      </c>
      <c r="P2283" s="13">
        <v>127.5</v>
      </c>
      <c r="Q2283" s="12">
        <v>5</v>
      </c>
      <c r="R2283" s="13">
        <v>51</v>
      </c>
      <c r="S2283" s="13">
        <v>1114.3499999999999</v>
      </c>
      <c r="T2283" s="13">
        <v>778.8</v>
      </c>
      <c r="U2283" s="13">
        <v>335.55</v>
      </c>
      <c r="V2283" s="12" t="s">
        <v>23</v>
      </c>
      <c r="W2283" s="12" t="s">
        <v>24</v>
      </c>
      <c r="X2283" s="12" t="s">
        <v>25</v>
      </c>
      <c r="Y2283" s="12" t="s">
        <v>1813</v>
      </c>
      <c r="Z2283" s="12" t="s">
        <v>27</v>
      </c>
    </row>
    <row r="2284" spans="1:26" x14ac:dyDescent="0.3">
      <c r="A2284" s="14" t="s">
        <v>3124</v>
      </c>
      <c r="B2284" s="15">
        <v>46059</v>
      </c>
      <c r="C2284" s="16" t="s">
        <v>208</v>
      </c>
      <c r="D2284" s="16" t="str">
        <f>_xlfn.XLOOKUP(Sales_Transactions!$C2284,Customer!$A$2:$A$701,Customer!$B$2:$B$701,"Missing")</f>
        <v>Ramesh Achari</v>
      </c>
      <c r="E2284" s="38" t="str">
        <f>_xlfn.XLOOKUP(Table14[[#This Row],[Customer_ID]],Table10[Customer_ID],Table10[Membership],"Missing Membership")</f>
        <v>Gold</v>
      </c>
      <c r="F2284" s="14" t="s">
        <v>65</v>
      </c>
      <c r="G2284" s="16" t="str">
        <f>_xlfn.XLOOKUP(Sales_Transactions!$F2284,Products!$A$2:$A$151,Products!$B$2:$B$151,"missing product")</f>
        <v>Nescafe Tea Combo</v>
      </c>
      <c r="H2284" s="16" t="str">
        <f>_xlfn.XLOOKUP(Sales_Transactions!$F2284,Table9[Product_ID],Table9[Category],"Missing Catogory")</f>
        <v>Beverages</v>
      </c>
      <c r="I2284" s="16" t="s">
        <v>794</v>
      </c>
      <c r="J2284" s="16" t="str">
        <f>_xlfn.XLOOKUP(Sales_Transactions!$I2284,Store!$A$2:$A$181,Store!$B$2:$B$181,"Missing Store")</f>
        <v>FreshMart Bengaluru Market</v>
      </c>
      <c r="K2284" s="16" t="str">
        <f>_xlfn.XLOOKUP(Sales_Transactions!$I2284,Store!$A$2:$A$181,Store!$D$2:$D$181,"East")</f>
        <v>South</v>
      </c>
      <c r="L2284" s="16" t="s">
        <v>991</v>
      </c>
      <c r="M2284" s="16" t="s">
        <v>6343</v>
      </c>
      <c r="N2284" s="16" t="str">
        <f>_xlfn.XLOOKUP(Sales_Transactions!$L2284,Table12[Employee_ID],Table12[Department],"Missing Department")</f>
        <v>Store Manager</v>
      </c>
      <c r="O2284" s="16">
        <v>6</v>
      </c>
      <c r="P2284" s="17">
        <v>183.76</v>
      </c>
      <c r="Q2284" s="16">
        <v>10</v>
      </c>
      <c r="R2284" s="17">
        <v>110.26</v>
      </c>
      <c r="S2284" s="17">
        <v>992.3</v>
      </c>
      <c r="T2284" s="17">
        <v>852</v>
      </c>
      <c r="U2284" s="17">
        <v>140.30000000000001</v>
      </c>
      <c r="V2284" s="16" t="s">
        <v>23</v>
      </c>
      <c r="W2284" s="16" t="s">
        <v>24</v>
      </c>
      <c r="X2284" s="16" t="s">
        <v>25</v>
      </c>
      <c r="Y2284" s="16" t="s">
        <v>2069</v>
      </c>
      <c r="Z2284" s="16" t="s">
        <v>49</v>
      </c>
    </row>
    <row r="2285" spans="1:26" x14ac:dyDescent="0.3">
      <c r="A2285" s="10" t="s">
        <v>3126</v>
      </c>
      <c r="B2285" s="11">
        <v>45765</v>
      </c>
      <c r="C2285" s="12" t="s">
        <v>2281</v>
      </c>
      <c r="D2285" s="12" t="str">
        <f>_xlfn.XLOOKUP(Sales_Transactions!$C2285,Customer!$A$2:$A$701,Customer!$B$2:$B$701,"Missing")</f>
        <v>Meena Prabhu</v>
      </c>
      <c r="E2285" s="39" t="str">
        <f>_xlfn.XLOOKUP(Table14[[#This Row],[Customer_ID]],Table10[Customer_ID],Table10[Membership],"Missing Membership")</f>
        <v>Bronze</v>
      </c>
      <c r="F2285" s="10" t="s">
        <v>107</v>
      </c>
      <c r="G2285" s="12" t="str">
        <f>_xlfn.XLOOKUP(Sales_Transactions!$F2285,Products!$A$2:$A$151,Products!$B$2:$B$151,"missing product")</f>
        <v>Milky Mist Milk 2kg</v>
      </c>
      <c r="H2285" s="12" t="str">
        <f>_xlfn.XLOOKUP(Sales_Transactions!$F2285,Table9[Product_ID],Table9[Category],"Missing Catogory")</f>
        <v>Dairy</v>
      </c>
      <c r="I2285" s="12" t="s">
        <v>950</v>
      </c>
      <c r="J2285" s="12" t="str">
        <f>_xlfn.XLOOKUP(Sales_Transactions!$I2285,Store!$A$2:$A$181,Store!$B$2:$B$181,"Missing Store")</f>
        <v>FreshMart Mysuru Square</v>
      </c>
      <c r="K2285" s="12" t="str">
        <f>_xlfn.XLOOKUP(Sales_Transactions!$I2285,Store!$A$2:$A$181,Store!$D$2:$D$181,"East")</f>
        <v>South</v>
      </c>
      <c r="L2285" s="12" t="s">
        <v>2314</v>
      </c>
      <c r="M2285" s="12" t="s">
        <v>6205</v>
      </c>
      <c r="N2285" s="12" t="str">
        <f>_xlfn.XLOOKUP(Sales_Transactions!$L2285,Table12[Employee_ID],Table12[Department],"Missing Department")</f>
        <v>Inventory</v>
      </c>
      <c r="O2285" s="12">
        <v>4</v>
      </c>
      <c r="P2285" s="13">
        <v>59.92</v>
      </c>
      <c r="Q2285" s="12">
        <v>0</v>
      </c>
      <c r="R2285" s="13">
        <v>0</v>
      </c>
      <c r="S2285" s="13">
        <v>239.68</v>
      </c>
      <c r="T2285" s="13">
        <v>192.6</v>
      </c>
      <c r="U2285" s="13">
        <v>47.08</v>
      </c>
      <c r="V2285" s="12" t="s">
        <v>23</v>
      </c>
      <c r="W2285" s="12" t="s">
        <v>24</v>
      </c>
      <c r="X2285" s="12" t="s">
        <v>25</v>
      </c>
      <c r="Y2285" s="12" t="s">
        <v>2326</v>
      </c>
      <c r="Z2285" s="12" t="s">
        <v>49</v>
      </c>
    </row>
    <row r="2286" spans="1:26" x14ac:dyDescent="0.3">
      <c r="A2286" s="14" t="s">
        <v>3136</v>
      </c>
      <c r="B2286" s="15">
        <v>45934</v>
      </c>
      <c r="C2286" s="16" t="s">
        <v>1603</v>
      </c>
      <c r="D2286" s="16" t="str">
        <f>_xlfn.XLOOKUP(Sales_Transactions!$C2286,Customer!$A$2:$A$701,Customer!$B$2:$B$701,"Missing")</f>
        <v>Revathi Pillai</v>
      </c>
      <c r="E2286" s="38" t="str">
        <f>_xlfn.XLOOKUP(Table14[[#This Row],[Customer_ID]],Table10[Customer_ID],Table10[Membership],"Missing Membership")</f>
        <v>Silver</v>
      </c>
      <c r="F2286" s="14" t="s">
        <v>498</v>
      </c>
      <c r="G2286" s="16" t="str">
        <f>_xlfn.XLOOKUP(Sales_Transactions!$F2286,Products!$A$2:$A$151,Products!$B$2:$B$151,"missing product")</f>
        <v>Local Farm Fresh Vegetables 200g</v>
      </c>
      <c r="H2286" s="16" t="str">
        <f>_xlfn.XLOOKUP(Sales_Transactions!$F2286,Table9[Product_ID],Table9[Category],"Missing Catogory")</f>
        <v>Vegetables</v>
      </c>
      <c r="I2286" s="16" t="s">
        <v>31</v>
      </c>
      <c r="J2286" s="16" t="str">
        <f>_xlfn.XLOOKUP(Sales_Transactions!$I2286,Store!$A$2:$A$181,Store!$B$2:$B$181,"Missing Store")</f>
        <v>FreshMart Salem Bypass</v>
      </c>
      <c r="K2286" s="16" t="str">
        <f>_xlfn.XLOOKUP(Sales_Transactions!$I2286,Store!$A$2:$A$181,Store!$D$2:$D$181,"East")</f>
        <v>South</v>
      </c>
      <c r="L2286" s="16" t="s">
        <v>32</v>
      </c>
      <c r="M2286" s="16" t="s">
        <v>6219</v>
      </c>
      <c r="N2286" s="16" t="str">
        <f>_xlfn.XLOOKUP(Sales_Transactions!$L2286,Table12[Employee_ID],Table12[Department],"Missing Department")</f>
        <v>Store Manager</v>
      </c>
      <c r="O2286" s="16">
        <v>3</v>
      </c>
      <c r="P2286" s="17">
        <v>401.06</v>
      </c>
      <c r="Q2286" s="16">
        <v>5</v>
      </c>
      <c r="R2286" s="17">
        <v>60.16</v>
      </c>
      <c r="S2286" s="17">
        <v>1314.47</v>
      </c>
      <c r="T2286" s="17">
        <v>1042.4100000000001</v>
      </c>
      <c r="U2286" s="17">
        <v>272.06</v>
      </c>
      <c r="V2286" s="16" t="s">
        <v>23</v>
      </c>
      <c r="W2286" s="16" t="s">
        <v>24</v>
      </c>
      <c r="X2286" s="16" t="s">
        <v>25</v>
      </c>
      <c r="Y2286" s="16" t="s">
        <v>1661</v>
      </c>
      <c r="Z2286" s="16" t="s">
        <v>27</v>
      </c>
    </row>
    <row r="2287" spans="1:26" x14ac:dyDescent="0.3">
      <c r="A2287" s="10" t="s">
        <v>3145</v>
      </c>
      <c r="B2287" s="11">
        <v>45990</v>
      </c>
      <c r="C2287" s="12" t="s">
        <v>2884</v>
      </c>
      <c r="D2287" s="12" t="str">
        <f>_xlfn.XLOOKUP(Sales_Transactions!$C2287,Customer!$A$2:$A$701,Customer!$B$2:$B$701,"Missing")</f>
        <v>Sudha Achari</v>
      </c>
      <c r="E2287" s="39" t="str">
        <f>_xlfn.XLOOKUP(Table14[[#This Row],[Customer_ID]],Table10[Customer_ID],Table10[Membership],"Missing Membership")</f>
        <v>Silver</v>
      </c>
      <c r="F2287" s="10" t="s">
        <v>538</v>
      </c>
      <c r="G2287" s="12" t="str">
        <f>_xlfn.XLOOKUP(Sales_Transactions!$F2287,Products!$A$2:$A$151,Products!$B$2:$B$151,"missing product")</f>
        <v>Aachi Ponni Rice 2kg</v>
      </c>
      <c r="H2287" s="12" t="str">
        <f>_xlfn.XLOOKUP(Sales_Transactions!$F2287,Table9[Product_ID],Table9[Category],"Missing Catogory")</f>
        <v>Rice</v>
      </c>
      <c r="I2287" s="12" t="s">
        <v>153</v>
      </c>
      <c r="J2287" s="12" t="str">
        <f>_xlfn.XLOOKUP(Sales_Transactions!$I2287,Store!$A$2:$A$181,Store!$B$2:$B$181,"Missing Store")</f>
        <v>FreshMart Mysuru Circle</v>
      </c>
      <c r="K2287" s="12" t="str">
        <f>_xlfn.XLOOKUP(Sales_Transactions!$I2287,Store!$A$2:$A$181,Store!$D$2:$D$181,"East")</f>
        <v>South</v>
      </c>
      <c r="L2287" s="12" t="s">
        <v>154</v>
      </c>
      <c r="M2287" s="12" t="s">
        <v>6139</v>
      </c>
      <c r="N2287" s="12" t="str">
        <f>_xlfn.XLOOKUP(Sales_Transactions!$L2287,Table12[Employee_ID],Table12[Department],"Missing Department")</f>
        <v>Sales</v>
      </c>
      <c r="O2287" s="12">
        <v>4</v>
      </c>
      <c r="P2287" s="13">
        <v>251.73</v>
      </c>
      <c r="Q2287" s="12">
        <v>20</v>
      </c>
      <c r="R2287" s="13">
        <v>201.38</v>
      </c>
      <c r="S2287" s="13">
        <v>926.37</v>
      </c>
      <c r="T2287" s="13">
        <v>842.08</v>
      </c>
      <c r="U2287" s="13">
        <v>84.29</v>
      </c>
      <c r="V2287" s="12" t="s">
        <v>23</v>
      </c>
      <c r="W2287" s="12" t="s">
        <v>24</v>
      </c>
      <c r="X2287" s="12" t="s">
        <v>25</v>
      </c>
      <c r="Y2287" s="12" t="s">
        <v>1070</v>
      </c>
      <c r="Z2287" s="12" t="s">
        <v>27</v>
      </c>
    </row>
    <row r="2288" spans="1:26" x14ac:dyDescent="0.3">
      <c r="A2288" s="14" t="s">
        <v>3154</v>
      </c>
      <c r="B2288" s="15">
        <v>45826</v>
      </c>
      <c r="C2288" s="16" t="s">
        <v>3155</v>
      </c>
      <c r="D2288" s="16" t="str">
        <f>_xlfn.XLOOKUP(Sales_Transactions!$C2288,Customer!$A$2:$A$701,Customer!$B$2:$B$701,"Missing")</f>
        <v>Bhuvana Pillai</v>
      </c>
      <c r="E2288" s="38" t="str">
        <f>_xlfn.XLOOKUP(Table14[[#This Row],[Customer_ID]],Table10[Customer_ID],Table10[Membership],"Missing Membership")</f>
        <v>Gold</v>
      </c>
      <c r="F2288" s="14" t="s">
        <v>360</v>
      </c>
      <c r="G2288" s="16" t="str">
        <f>_xlfn.XLOOKUP(Sales_Transactions!$F2288,Products!$A$2:$A$151,Products!$B$2:$B$151,"missing product")</f>
        <v>Aachi Powdered Spices 200g v2</v>
      </c>
      <c r="H2288" s="16" t="str">
        <f>_xlfn.XLOOKUP(Sales_Transactions!$F2288,Table9[Product_ID],Table9[Category],"Missing Catogory")</f>
        <v>Masala</v>
      </c>
      <c r="I2288" s="16" t="s">
        <v>204</v>
      </c>
      <c r="J2288" s="16" t="str">
        <f>_xlfn.XLOOKUP(Sales_Transactions!$I2288,Store!$A$2:$A$181,Store!$B$2:$B$181,"Missing Store")</f>
        <v>FreshMart Madurai Plaza</v>
      </c>
      <c r="K2288" s="16" t="str">
        <f>_xlfn.XLOOKUP(Sales_Transactions!$I2288,Store!$A$2:$A$181,Store!$D$2:$D$181,"East")</f>
        <v>South</v>
      </c>
      <c r="L2288" s="16" t="s">
        <v>205</v>
      </c>
      <c r="M2288" s="16" t="s">
        <v>6199</v>
      </c>
      <c r="N2288" s="16" t="str">
        <f>_xlfn.XLOOKUP(Sales_Transactions!$L2288,Table12[Employee_ID],Table12[Department],"Missing Department")</f>
        <v>Sales</v>
      </c>
      <c r="O2288" s="16">
        <v>3</v>
      </c>
      <c r="P2288" s="17">
        <v>392.61</v>
      </c>
      <c r="Q2288" s="16">
        <v>0</v>
      </c>
      <c r="R2288" s="17">
        <v>0</v>
      </c>
      <c r="S2288" s="17">
        <v>1177.83</v>
      </c>
      <c r="T2288" s="17">
        <v>788.4</v>
      </c>
      <c r="U2288" s="17">
        <v>389.43</v>
      </c>
      <c r="V2288" s="16" t="s">
        <v>23</v>
      </c>
      <c r="W2288" s="16" t="s">
        <v>24</v>
      </c>
      <c r="X2288" s="16" t="s">
        <v>25</v>
      </c>
      <c r="Y2288" s="16" t="s">
        <v>1286</v>
      </c>
      <c r="Z2288" s="16" t="s">
        <v>49</v>
      </c>
    </row>
    <row r="2289" spans="1:26" x14ac:dyDescent="0.3">
      <c r="A2289" s="10" t="s">
        <v>3166</v>
      </c>
      <c r="B2289" s="11">
        <v>45878</v>
      </c>
      <c r="C2289" s="12" t="s">
        <v>1074</v>
      </c>
      <c r="D2289" s="12" t="str">
        <f>_xlfn.XLOOKUP(Sales_Transactions!$C2289,Customer!$A$2:$A$701,Customer!$B$2:$B$701,"Missing")</f>
        <v>Divya Naicker</v>
      </c>
      <c r="E2289" s="39" t="str">
        <f>_xlfn.XLOOKUP(Table14[[#This Row],[Customer_ID]],Table10[Customer_ID],Table10[Membership],"Missing Membership")</f>
        <v>Silver</v>
      </c>
      <c r="F2289" s="10" t="s">
        <v>502</v>
      </c>
      <c r="G2289" s="12" t="str">
        <f>_xlfn.XLOOKUP(Sales_Transactions!$F2289,Products!$A$2:$A$151,Products!$B$2:$B$151,"missing product")</f>
        <v>Coca-Cola Coffee 500g</v>
      </c>
      <c r="H2289" s="12" t="str">
        <f>_xlfn.XLOOKUP(Sales_Transactions!$F2289,Table9[Product_ID],Table9[Category],"Missing Catogory")</f>
        <v>Beverages</v>
      </c>
      <c r="I2289" s="12" t="s">
        <v>221</v>
      </c>
      <c r="J2289" s="12" t="str">
        <f>_xlfn.XLOOKUP(Sales_Transactions!$I2289,Store!$A$2:$A$181,Store!$B$2:$B$181,"Missing Store")</f>
        <v>FreshMart Salem Circle</v>
      </c>
      <c r="K2289" s="12" t="str">
        <f>_xlfn.XLOOKUP(Sales_Transactions!$I2289,Store!$A$2:$A$181,Store!$D$2:$D$181,"East")</f>
        <v>South</v>
      </c>
      <c r="L2289" s="12" t="s">
        <v>239</v>
      </c>
      <c r="M2289" s="12" t="s">
        <v>6235</v>
      </c>
      <c r="N2289" s="12" t="str">
        <f>_xlfn.XLOOKUP(Sales_Transactions!$L2289,Table12[Employee_ID],Table12[Department],"Missing Department")</f>
        <v>Sales</v>
      </c>
      <c r="O2289" s="12">
        <v>3</v>
      </c>
      <c r="P2289" s="13">
        <v>503.36</v>
      </c>
      <c r="Q2289" s="12">
        <v>10</v>
      </c>
      <c r="R2289" s="13">
        <v>151.01</v>
      </c>
      <c r="S2289" s="13">
        <v>1562.93</v>
      </c>
      <c r="T2289" s="13">
        <v>1169.4000000000001</v>
      </c>
      <c r="U2289" s="13">
        <v>393.53</v>
      </c>
      <c r="V2289" s="12" t="s">
        <v>23</v>
      </c>
      <c r="W2289" s="12" t="s">
        <v>24</v>
      </c>
      <c r="X2289" s="12" t="s">
        <v>25</v>
      </c>
      <c r="Y2289" s="12" t="s">
        <v>3037</v>
      </c>
      <c r="Z2289" s="12" t="s">
        <v>27</v>
      </c>
    </row>
    <row r="2290" spans="1:26" x14ac:dyDescent="0.3">
      <c r="A2290" s="14" t="s">
        <v>3171</v>
      </c>
      <c r="B2290" s="15">
        <v>45752</v>
      </c>
      <c r="C2290" s="16" t="s">
        <v>869</v>
      </c>
      <c r="D2290" s="16" t="str">
        <f>_xlfn.XLOOKUP(Sales_Transactions!$C2290,Customer!$A$2:$A$701,Customer!$B$2:$B$701,"Missing")</f>
        <v>Gopal Naidu</v>
      </c>
      <c r="E2290" s="38" t="str">
        <f>_xlfn.XLOOKUP(Table14[[#This Row],[Customer_ID]],Table10[Customer_ID],Table10[Membership],"Missing Membership")</f>
        <v>Gold</v>
      </c>
      <c r="F2290" s="14" t="s">
        <v>1488</v>
      </c>
      <c r="G2290" s="16" t="str">
        <f>_xlfn.XLOOKUP(Sales_Transactions!$F2290,Products!$A$2:$A$151,Products!$B$2:$B$151,"missing product")</f>
        <v>Fortune Gingelly Oil 250ml</v>
      </c>
      <c r="H2290" s="16" t="str">
        <f>_xlfn.XLOOKUP(Sales_Transactions!$F2290,Table9[Product_ID],Table9[Category],"Missing Catogory")</f>
        <v>Oil</v>
      </c>
      <c r="I2290" s="16" t="s">
        <v>950</v>
      </c>
      <c r="J2290" s="16" t="str">
        <f>_xlfn.XLOOKUP(Sales_Transactions!$I2290,Store!$A$2:$A$181,Store!$B$2:$B$181,"Missing Store")</f>
        <v>FreshMart Mysuru Square</v>
      </c>
      <c r="K2290" s="16" t="str">
        <f>_xlfn.XLOOKUP(Sales_Transactions!$I2290,Store!$A$2:$A$181,Store!$D$2:$D$181,"East")</f>
        <v>South</v>
      </c>
      <c r="L2290" s="16" t="s">
        <v>509</v>
      </c>
      <c r="M2290" s="16" t="s">
        <v>6331</v>
      </c>
      <c r="N2290" s="16" t="str">
        <f>_xlfn.XLOOKUP(Sales_Transactions!$L2290,Table12[Employee_ID],Table12[Department],"Missing Department")</f>
        <v>Cashier</v>
      </c>
      <c r="O2290" s="16">
        <v>5</v>
      </c>
      <c r="P2290" s="17">
        <v>114.59</v>
      </c>
      <c r="Q2290" s="16">
        <v>5</v>
      </c>
      <c r="R2290" s="17">
        <v>28.65</v>
      </c>
      <c r="S2290" s="17">
        <v>625.95000000000005</v>
      </c>
      <c r="T2290" s="17">
        <v>443.6</v>
      </c>
      <c r="U2290" s="17">
        <v>182.35</v>
      </c>
      <c r="V2290" s="16" t="s">
        <v>23</v>
      </c>
      <c r="W2290" s="16" t="s">
        <v>24</v>
      </c>
      <c r="X2290" s="16" t="s">
        <v>25</v>
      </c>
      <c r="Y2290" s="16" t="s">
        <v>745</v>
      </c>
      <c r="Z2290" s="16" t="s">
        <v>27</v>
      </c>
    </row>
    <row r="2291" spans="1:26" x14ac:dyDescent="0.3">
      <c r="A2291" s="10" t="s">
        <v>3172</v>
      </c>
      <c r="B2291" s="11">
        <v>45946</v>
      </c>
      <c r="C2291" s="12" t="s">
        <v>1080</v>
      </c>
      <c r="D2291" s="12" t="str">
        <f>_xlfn.XLOOKUP(Sales_Transactions!$C2291,Customer!$A$2:$A$701,Customer!$B$2:$B$701,"Missing")</f>
        <v>Ramesh Murugan</v>
      </c>
      <c r="E2291" s="39" t="str">
        <f>_xlfn.XLOOKUP(Table14[[#This Row],[Customer_ID]],Table10[Customer_ID],Table10[Membership],"Missing Membership")</f>
        <v>Bronze</v>
      </c>
      <c r="F2291" s="10" t="s">
        <v>2548</v>
      </c>
      <c r="G2291" s="12" t="str">
        <f>_xlfn.XLOOKUP(Sales_Transactions!$F2291,Products!$A$2:$A$151,Products!$B$2:$B$151,"missing product")</f>
        <v>Himalaya Soap 250ml</v>
      </c>
      <c r="H2291" s="12" t="str">
        <f>_xlfn.XLOOKUP(Sales_Transactions!$F2291,Table9[Product_ID],Table9[Category],"Missing Catogory")</f>
        <v>Personal Care</v>
      </c>
      <c r="I2291" s="12" t="s">
        <v>238</v>
      </c>
      <c r="J2291" s="12" t="str">
        <f>_xlfn.XLOOKUP(Sales_Transactions!$I2291,Store!$A$2:$A$181,Store!$B$2:$B$181,"Missing Store")</f>
        <v>FreshMart Kochi Main Road</v>
      </c>
      <c r="K2291" s="12" t="str">
        <f>_xlfn.XLOOKUP(Sales_Transactions!$I2291,Store!$A$2:$A$181,Store!$D$2:$D$181,"East")</f>
        <v>South</v>
      </c>
      <c r="L2291" s="12" t="s">
        <v>109</v>
      </c>
      <c r="M2291" s="12" t="s">
        <v>5493</v>
      </c>
      <c r="N2291" s="12" t="str">
        <f>_xlfn.XLOOKUP(Sales_Transactions!$L2291,Table12[Employee_ID],Table12[Department],"Missing Department")</f>
        <v>Store Manager</v>
      </c>
      <c r="O2291" s="12">
        <v>3</v>
      </c>
      <c r="P2291" s="13">
        <v>72.930000000000007</v>
      </c>
      <c r="Q2291" s="12">
        <v>0</v>
      </c>
      <c r="R2291" s="13">
        <v>0</v>
      </c>
      <c r="S2291" s="13">
        <v>218.79</v>
      </c>
      <c r="T2291" s="13">
        <v>162.75</v>
      </c>
      <c r="U2291" s="13">
        <v>56.04</v>
      </c>
      <c r="V2291" s="12" t="s">
        <v>23</v>
      </c>
      <c r="W2291" s="12" t="s">
        <v>24</v>
      </c>
      <c r="X2291" s="12" t="s">
        <v>25</v>
      </c>
      <c r="Y2291" s="12" t="s">
        <v>3173</v>
      </c>
      <c r="Z2291" s="12" t="s">
        <v>49</v>
      </c>
    </row>
    <row r="2292" spans="1:26" x14ac:dyDescent="0.3">
      <c r="A2292" s="14" t="s">
        <v>3180</v>
      </c>
      <c r="B2292" s="15">
        <v>45941</v>
      </c>
      <c r="C2292" s="16" t="s">
        <v>1729</v>
      </c>
      <c r="D2292" s="16" t="str">
        <f>_xlfn.XLOOKUP(Sales_Transactions!$C2292,Customer!$A$2:$A$701,Customer!$B$2:$B$701,"Missing")</f>
        <v>Anitha Reddy</v>
      </c>
      <c r="E2292" s="38" t="str">
        <f>_xlfn.XLOOKUP(Table14[[#This Row],[Customer_ID]],Table10[Customer_ID],Table10[Membership],"Missing Membership")</f>
        <v>Gold</v>
      </c>
      <c r="F2292" s="14" t="s">
        <v>1648</v>
      </c>
      <c r="G2292" s="16" t="str">
        <f>_xlfn.XLOOKUP(Sales_Transactions!$F2292,Products!$A$2:$A$151,Products!$B$2:$B$151,"missing product")</f>
        <v>Patanjali Shampoo 2kg</v>
      </c>
      <c r="H2292" s="16" t="str">
        <f>_xlfn.XLOOKUP(Sales_Transactions!$F2292,Table9[Product_ID],Table9[Category],"Missing Catogory")</f>
        <v>Personal Care</v>
      </c>
      <c r="I2292" s="16" t="s">
        <v>53</v>
      </c>
      <c r="J2292" s="16" t="str">
        <f>_xlfn.XLOOKUP(Sales_Transactions!$I2292,Store!$A$2:$A$181,Store!$B$2:$B$181,"Missing Store")</f>
        <v>FreshMart Surat Enclave</v>
      </c>
      <c r="K2292" s="16" t="str">
        <f>_xlfn.XLOOKUP(Sales_Transactions!$I2292,Store!$A$2:$A$181,Store!$D$2:$D$181,"East")</f>
        <v>West</v>
      </c>
      <c r="L2292" s="16" t="s">
        <v>936</v>
      </c>
      <c r="M2292" s="16" t="s">
        <v>6386</v>
      </c>
      <c r="N2292" s="16" t="str">
        <f>_xlfn.XLOOKUP(Sales_Transactions!$L2292,Table12[Employee_ID],Table12[Department],"Missing Department")</f>
        <v>HR</v>
      </c>
      <c r="O2292" s="16">
        <v>7</v>
      </c>
      <c r="P2292" s="17">
        <v>233.3</v>
      </c>
      <c r="Q2292" s="16">
        <v>0</v>
      </c>
      <c r="R2292" s="17">
        <v>0</v>
      </c>
      <c r="S2292" s="17">
        <v>1878.07</v>
      </c>
      <c r="T2292" s="17">
        <v>1126.8599999999999</v>
      </c>
      <c r="U2292" s="17">
        <v>751.21</v>
      </c>
      <c r="V2292" s="16" t="s">
        <v>23</v>
      </c>
      <c r="W2292" s="16" t="s">
        <v>24</v>
      </c>
      <c r="X2292" s="16" t="s">
        <v>25</v>
      </c>
      <c r="Y2292" s="16" t="s">
        <v>2096</v>
      </c>
      <c r="Z2292" s="16" t="s">
        <v>27</v>
      </c>
    </row>
    <row r="2293" spans="1:26" x14ac:dyDescent="0.3">
      <c r="A2293" s="10" t="s">
        <v>3186</v>
      </c>
      <c r="B2293" s="11">
        <v>45868</v>
      </c>
      <c r="C2293" s="12" t="s">
        <v>1941</v>
      </c>
      <c r="D2293" s="12" t="str">
        <f>_xlfn.XLOOKUP(Sales_Transactions!$C2293,Customer!$A$2:$A$701,Customer!$B$2:$B$701,"Missing")</f>
        <v>Kamala Naidu</v>
      </c>
      <c r="E2293" s="39" t="str">
        <f>_xlfn.XLOOKUP(Table14[[#This Row],[Customer_ID]],Table10[Customer_ID],Table10[Membership],"Missing Membership")</f>
        <v>Gold</v>
      </c>
      <c r="F2293" s="10" t="s">
        <v>2765</v>
      </c>
      <c r="G2293" s="12" t="str">
        <f>_xlfn.XLOOKUP(Sales_Transactions!$F2293,Products!$A$2:$A$151,Products!$B$2:$B$151,"missing product")</f>
        <v>Harpic Dishwash 2kg</v>
      </c>
      <c r="H2293" s="12" t="str">
        <f>_xlfn.XLOOKUP(Sales_Transactions!$F2293,Table9[Product_ID],Table9[Category],"Missing Catogory")</f>
        <v>Cleaning</v>
      </c>
      <c r="I2293" s="12" t="s">
        <v>171</v>
      </c>
      <c r="J2293" s="12" t="str">
        <f>_xlfn.XLOOKUP(Sales_Transactions!$I2293,Store!$A$2:$A$181,Store!$B$2:$B$181,"Missing Store")</f>
        <v>FreshMart Madurai Crossing</v>
      </c>
      <c r="K2293" s="12" t="str">
        <f>_xlfn.XLOOKUP(Sales_Transactions!$I2293,Store!$A$2:$A$181,Store!$D$2:$D$181,"East")</f>
        <v>South</v>
      </c>
      <c r="L2293" s="12" t="s">
        <v>2947</v>
      </c>
      <c r="M2293" s="12" t="s">
        <v>6221</v>
      </c>
      <c r="N2293" s="12" t="str">
        <f>_xlfn.XLOOKUP(Sales_Transactions!$L2293,Table12[Employee_ID],Table12[Department],"Missing Department")</f>
        <v>Billing</v>
      </c>
      <c r="O2293" s="12">
        <v>5</v>
      </c>
      <c r="P2293" s="13">
        <v>409.77</v>
      </c>
      <c r="Q2293" s="12">
        <v>15</v>
      </c>
      <c r="R2293" s="13">
        <v>307.33</v>
      </c>
      <c r="S2293" s="13">
        <v>1741.52</v>
      </c>
      <c r="T2293" s="13">
        <v>1414.95</v>
      </c>
      <c r="U2293" s="13">
        <v>326.57</v>
      </c>
      <c r="V2293" s="12" t="s">
        <v>23</v>
      </c>
      <c r="W2293" s="12" t="s">
        <v>24</v>
      </c>
      <c r="X2293" s="12" t="s">
        <v>55</v>
      </c>
      <c r="Y2293" s="12" t="s">
        <v>2925</v>
      </c>
      <c r="Z2293" s="12" t="s">
        <v>49</v>
      </c>
    </row>
    <row r="2294" spans="1:26" x14ac:dyDescent="0.3">
      <c r="A2294" s="14" t="s">
        <v>3189</v>
      </c>
      <c r="B2294" s="15">
        <v>45856</v>
      </c>
      <c r="C2294" s="16" t="s">
        <v>1239</v>
      </c>
      <c r="D2294" s="16" t="str">
        <f>_xlfn.XLOOKUP(Sales_Transactions!$C2294,Customer!$A$2:$A$701,Customer!$B$2:$B$701,"Missing")</f>
        <v>Anand Reddy</v>
      </c>
      <c r="E2294" s="38" t="str">
        <f>_xlfn.XLOOKUP(Table14[[#This Row],[Customer_ID]],Table10[Customer_ID],Table10[Membership],"Missing Membership")</f>
        <v>Gold</v>
      </c>
      <c r="F2294" s="14" t="s">
        <v>679</v>
      </c>
      <c r="G2294" s="16" t="str">
        <f>_xlfn.XLOOKUP(Sales_Transactions!$F2294,Products!$A$2:$A$151,Products!$B$2:$B$151,"missing product")</f>
        <v>Aachi Ponni Rice 1kg</v>
      </c>
      <c r="H2294" s="16" t="str">
        <f>_xlfn.XLOOKUP(Sales_Transactions!$F2294,Table9[Product_ID],Table9[Category],"Missing Catogory")</f>
        <v>Rice</v>
      </c>
      <c r="I2294" s="16" t="s">
        <v>327</v>
      </c>
      <c r="J2294" s="16" t="str">
        <f>_xlfn.XLOOKUP(Sales_Transactions!$I2294,Store!$A$2:$A$181,Store!$B$2:$B$181,"Missing Store")</f>
        <v>FreshMart Chennai Gardens</v>
      </c>
      <c r="K2294" s="16" t="str">
        <f>_xlfn.XLOOKUP(Sales_Transactions!$I2294,Store!$A$2:$A$181,Store!$D$2:$D$181,"East")</f>
        <v>South</v>
      </c>
      <c r="L2294" s="16" t="s">
        <v>891</v>
      </c>
      <c r="M2294" s="16" t="s">
        <v>6404</v>
      </c>
      <c r="N2294" s="16" t="str">
        <f>_xlfn.XLOOKUP(Sales_Transactions!$L2294,Table12[Employee_ID],Table12[Department],"Missing Department")</f>
        <v>Billing</v>
      </c>
      <c r="O2294" s="16">
        <v>8</v>
      </c>
      <c r="P2294" s="17">
        <v>166.99</v>
      </c>
      <c r="Q2294" s="16">
        <v>0</v>
      </c>
      <c r="R2294" s="17">
        <v>0</v>
      </c>
      <c r="S2294" s="17">
        <v>1335.92</v>
      </c>
      <c r="T2294" s="17">
        <v>1103.5999999999999</v>
      </c>
      <c r="U2294" s="17">
        <v>232.32</v>
      </c>
      <c r="V2294" s="16" t="s">
        <v>23</v>
      </c>
      <c r="W2294" s="16" t="s">
        <v>24</v>
      </c>
      <c r="X2294" s="16" t="s">
        <v>25</v>
      </c>
      <c r="Y2294" s="16" t="s">
        <v>3190</v>
      </c>
      <c r="Z2294" s="16" t="s">
        <v>49</v>
      </c>
    </row>
    <row r="2295" spans="1:26" x14ac:dyDescent="0.3">
      <c r="A2295" s="10" t="s">
        <v>3192</v>
      </c>
      <c r="B2295" s="11">
        <v>45942</v>
      </c>
      <c r="C2295" s="12" t="s">
        <v>2774</v>
      </c>
      <c r="D2295" s="12" t="str">
        <f>_xlfn.XLOOKUP(Sales_Transactions!$C2295,Customer!$A$2:$A$701,Customer!$B$2:$B$701,"Missing")</f>
        <v>Yazhini Reddy</v>
      </c>
      <c r="E2295" s="39" t="str">
        <f>_xlfn.XLOOKUP(Table14[[#This Row],[Customer_ID]],Table10[Customer_ID],Table10[Membership],"Missing Membership")</f>
        <v>Bronze</v>
      </c>
      <c r="F2295" s="10" t="s">
        <v>44</v>
      </c>
      <c r="G2295" s="12" t="str">
        <f>_xlfn.XLOOKUP(Sales_Transactions!$F2295,Products!$A$2:$A$151,Products!$B$2:$B$151,"missing product")</f>
        <v>Britannia Buns 2kg</v>
      </c>
      <c r="H2295" s="12" t="str">
        <f>_xlfn.XLOOKUP(Sales_Transactions!$F2295,Table9[Product_ID],Table9[Category],"Missing Catogory")</f>
        <v>Bakery</v>
      </c>
      <c r="I2295" s="12" t="s">
        <v>493</v>
      </c>
      <c r="J2295" s="12" t="str">
        <f>_xlfn.XLOOKUP(Sales_Transactions!$I2295,Store!$A$2:$A$181,Store!$B$2:$B$181,"Missing Store")</f>
        <v>FreshMart Patna Square</v>
      </c>
      <c r="K2295" s="12" t="str">
        <f>_xlfn.XLOOKUP(Sales_Transactions!$I2295,Store!$A$2:$A$181,Store!$D$2:$D$181,"East")</f>
        <v>East</v>
      </c>
      <c r="L2295" s="12" t="s">
        <v>494</v>
      </c>
      <c r="M2295" s="12" t="s">
        <v>6161</v>
      </c>
      <c r="N2295" s="12" t="str">
        <f>_xlfn.XLOOKUP(Sales_Transactions!$L2295,Table12[Employee_ID],Table12[Department],"Missing Department")</f>
        <v>Cashier</v>
      </c>
      <c r="O2295" s="12">
        <v>3</v>
      </c>
      <c r="P2295" s="13">
        <v>398.25</v>
      </c>
      <c r="Q2295" s="12">
        <v>0</v>
      </c>
      <c r="R2295" s="13">
        <v>0</v>
      </c>
      <c r="S2295" s="13">
        <v>1373.96</v>
      </c>
      <c r="T2295" s="13">
        <v>709.62</v>
      </c>
      <c r="U2295" s="13">
        <v>664.34</v>
      </c>
      <c r="V2295" s="12" t="s">
        <v>23</v>
      </c>
      <c r="W2295" s="12" t="s">
        <v>24</v>
      </c>
      <c r="X2295" s="12" t="s">
        <v>25</v>
      </c>
      <c r="Y2295" s="12" t="s">
        <v>562</v>
      </c>
      <c r="Z2295" s="12" t="s">
        <v>27</v>
      </c>
    </row>
    <row r="2296" spans="1:26" x14ac:dyDescent="0.3">
      <c r="A2296" s="14" t="s">
        <v>3194</v>
      </c>
      <c r="B2296" s="15">
        <v>46093</v>
      </c>
      <c r="C2296" s="16" t="s">
        <v>1116</v>
      </c>
      <c r="D2296" s="16" t="str">
        <f>_xlfn.XLOOKUP(Sales_Transactions!$C2296,Customer!$A$2:$A$701,Customer!$B$2:$B$701,"Missing")</f>
        <v>Nithya Venkataraman</v>
      </c>
      <c r="E2296" s="38" t="str">
        <f>_xlfn.XLOOKUP(Table14[[#This Row],[Customer_ID]],Table10[Customer_ID],Table10[Membership],"Missing Membership")</f>
        <v>Gold</v>
      </c>
      <c r="F2296" s="14" t="s">
        <v>89</v>
      </c>
      <c r="G2296" s="16" t="str">
        <f>_xlfn.XLOOKUP(Sales_Transactions!$F2296,Products!$A$2:$A$151,Products!$B$2:$B$151,"missing product")</f>
        <v>Milky Mist Butter Pack</v>
      </c>
      <c r="H2296" s="16" t="str">
        <f>_xlfn.XLOOKUP(Sales_Transactions!$F2296,Table9[Product_ID],Table9[Category],"Missing Catogory")</f>
        <v>Dairy</v>
      </c>
      <c r="I2296" s="16" t="s">
        <v>1086</v>
      </c>
      <c r="J2296" s="16" t="str">
        <f>_xlfn.XLOOKUP(Sales_Transactions!$I2296,Store!$A$2:$A$181,Store!$B$2:$B$181,"Missing Store")</f>
        <v>FreshMart Lucknow Heights</v>
      </c>
      <c r="K2296" s="16" t="str">
        <f>_xlfn.XLOOKUP(Sales_Transactions!$I2296,Store!$A$2:$A$181,Store!$D$2:$D$181,"East")</f>
        <v>North</v>
      </c>
      <c r="L2296" s="16" t="s">
        <v>1087</v>
      </c>
      <c r="M2296" s="16" t="s">
        <v>6259</v>
      </c>
      <c r="N2296" s="16" t="str">
        <f>_xlfn.XLOOKUP(Sales_Transactions!$L2296,Table12[Employee_ID],Table12[Department],"Missing Department")</f>
        <v>Sales</v>
      </c>
      <c r="O2296" s="16">
        <v>8</v>
      </c>
      <c r="P2296" s="17">
        <v>42.85</v>
      </c>
      <c r="Q2296" s="16">
        <v>20</v>
      </c>
      <c r="R2296" s="17">
        <v>68.56</v>
      </c>
      <c r="S2296" s="17">
        <v>274.24</v>
      </c>
      <c r="T2296" s="17">
        <v>259.2</v>
      </c>
      <c r="U2296" s="17">
        <v>15.04</v>
      </c>
      <c r="V2296" s="16" t="s">
        <v>23</v>
      </c>
      <c r="W2296" s="16" t="s">
        <v>24</v>
      </c>
      <c r="X2296" s="16" t="s">
        <v>25</v>
      </c>
      <c r="Y2296" s="16" t="s">
        <v>1203</v>
      </c>
      <c r="Z2296" s="16" t="s">
        <v>49</v>
      </c>
    </row>
    <row r="2297" spans="1:26" x14ac:dyDescent="0.3">
      <c r="A2297" s="10" t="s">
        <v>3203</v>
      </c>
      <c r="B2297" s="11">
        <v>45860</v>
      </c>
      <c r="C2297" s="12" t="s">
        <v>364</v>
      </c>
      <c r="D2297" s="12" t="str">
        <f>_xlfn.XLOOKUP(Sales_Transactions!$C2297,Customer!$A$2:$A$701,Customer!$B$2:$B$701,"Missing")</f>
        <v>Hemalatha Kumar</v>
      </c>
      <c r="E2297" s="39" t="str">
        <f>_xlfn.XLOOKUP(Table14[[#This Row],[Customer_ID]],Table10[Customer_ID],Table10[Membership],"Missing Membership")</f>
        <v>Gold</v>
      </c>
      <c r="F2297" s="10" t="s">
        <v>1193</v>
      </c>
      <c r="G2297" s="12" t="str">
        <f>_xlfn.XLOOKUP(Sales_Transactions!$F2297,Products!$A$2:$A$151,Products!$B$2:$B$151,"missing product")</f>
        <v>Idhayam Groundnut Oil 2kg</v>
      </c>
      <c r="H2297" s="12" t="str">
        <f>_xlfn.XLOOKUP(Sales_Transactions!$F2297,Table9[Product_ID],Table9[Category],"Missing Catogory")</f>
        <v>Oil</v>
      </c>
      <c r="I2297" s="12" t="s">
        <v>238</v>
      </c>
      <c r="J2297" s="12" t="str">
        <f>_xlfn.XLOOKUP(Sales_Transactions!$I2297,Store!$A$2:$A$181,Store!$B$2:$B$181,"Missing Store")</f>
        <v>FreshMart Kochi Main Road</v>
      </c>
      <c r="K2297" s="12" t="str">
        <f>_xlfn.XLOOKUP(Sales_Transactions!$I2297,Store!$A$2:$A$181,Store!$D$2:$D$181,"East")</f>
        <v>South</v>
      </c>
      <c r="L2297" s="12" t="s">
        <v>126</v>
      </c>
      <c r="M2297" s="12" t="s">
        <v>6371</v>
      </c>
      <c r="N2297" s="12" t="str">
        <f>_xlfn.XLOOKUP(Sales_Transactions!$L2297,Table12[Employee_ID],Table12[Department],"Missing Department")</f>
        <v>Sales</v>
      </c>
      <c r="O2297" s="12">
        <v>5</v>
      </c>
      <c r="P2297" s="13">
        <v>109.95</v>
      </c>
      <c r="Q2297" s="12">
        <v>0</v>
      </c>
      <c r="R2297" s="13">
        <v>0</v>
      </c>
      <c r="S2297" s="13">
        <v>549.75</v>
      </c>
      <c r="T2297" s="13">
        <v>464.8</v>
      </c>
      <c r="U2297" s="13">
        <v>84.95</v>
      </c>
      <c r="V2297" s="12" t="s">
        <v>23</v>
      </c>
      <c r="W2297" s="12" t="s">
        <v>24</v>
      </c>
      <c r="X2297" s="12" t="s">
        <v>33</v>
      </c>
      <c r="Y2297" s="12" t="s">
        <v>1206</v>
      </c>
      <c r="Z2297" s="12" t="s">
        <v>49</v>
      </c>
    </row>
    <row r="2298" spans="1:26" x14ac:dyDescent="0.3">
      <c r="A2298" s="14" t="s">
        <v>3207</v>
      </c>
      <c r="B2298" s="15">
        <v>46074</v>
      </c>
      <c r="C2298" s="16" t="s">
        <v>2668</v>
      </c>
      <c r="D2298" s="16" t="str">
        <f>_xlfn.XLOOKUP(Sales_Transactions!$C2298,Customer!$A$2:$A$701,Customer!$B$2:$B$701,"Missing")</f>
        <v>Kannan Raj</v>
      </c>
      <c r="E2298" s="38" t="str">
        <f>_xlfn.XLOOKUP(Table14[[#This Row],[Customer_ID]],Table10[Customer_ID],Table10[Membership],"Missing Membership")</f>
        <v>Gold</v>
      </c>
      <c r="F2298" s="14" t="s">
        <v>405</v>
      </c>
      <c r="G2298" s="16" t="str">
        <f>_xlfn.XLOOKUP(Sales_Transactions!$F2298,Products!$A$2:$A$151,Products!$B$2:$B$151,"missing product")</f>
        <v>Britannia Buns Pack</v>
      </c>
      <c r="H2298" s="16" t="str">
        <f>_xlfn.XLOOKUP(Sales_Transactions!$F2298,Table9[Product_ID],Table9[Category],"Missing Catogory")</f>
        <v>Bakery</v>
      </c>
      <c r="I2298" s="16" t="s">
        <v>1156</v>
      </c>
      <c r="J2298" s="16" t="str">
        <f>_xlfn.XLOOKUP(Sales_Transactions!$I2298,Store!$A$2:$A$181,Store!$B$2:$B$181,"Missing Store")</f>
        <v>FreshMart Madurai Colony</v>
      </c>
      <c r="K2298" s="16" t="str">
        <f>_xlfn.XLOOKUP(Sales_Transactions!$I2298,Store!$A$2:$A$181,Store!$D$2:$D$181,"East")</f>
        <v>South</v>
      </c>
      <c r="L2298" s="16" t="s">
        <v>1157</v>
      </c>
      <c r="M2298" s="16" t="s">
        <v>6358</v>
      </c>
      <c r="N2298" s="16" t="str">
        <f>_xlfn.XLOOKUP(Sales_Transactions!$L2298,Table12[Employee_ID],Table12[Department],"Missing Department")</f>
        <v>Store Manager</v>
      </c>
      <c r="O2298" s="16">
        <v>5</v>
      </c>
      <c r="P2298" s="17">
        <v>463.38</v>
      </c>
      <c r="Q2298" s="16">
        <v>10</v>
      </c>
      <c r="R2298" s="17">
        <v>231.69</v>
      </c>
      <c r="S2298" s="17">
        <v>2397.9899999999998</v>
      </c>
      <c r="T2298" s="17">
        <v>1270.25</v>
      </c>
      <c r="U2298" s="17">
        <v>1127.74</v>
      </c>
      <c r="V2298" s="16" t="s">
        <v>23</v>
      </c>
      <c r="W2298" s="16" t="s">
        <v>24</v>
      </c>
      <c r="X2298" s="16" t="s">
        <v>55</v>
      </c>
      <c r="Y2298" s="16" t="s">
        <v>865</v>
      </c>
      <c r="Z2298" s="16" t="s">
        <v>27</v>
      </c>
    </row>
    <row r="2299" spans="1:26" x14ac:dyDescent="0.3">
      <c r="A2299" s="10" t="s">
        <v>3216</v>
      </c>
      <c r="B2299" s="11">
        <v>45806</v>
      </c>
      <c r="C2299" s="12" t="s">
        <v>348</v>
      </c>
      <c r="D2299" s="12" t="str">
        <f>_xlfn.XLOOKUP(Sales_Transactions!$C2299,Customer!$A$2:$A$701,Customer!$B$2:$B$701,"Missing")</f>
        <v>Naveen Prabhu</v>
      </c>
      <c r="E2299" s="39" t="str">
        <f>_xlfn.XLOOKUP(Table14[[#This Row],[Customer_ID]],Table10[Customer_ID],Table10[Membership],"Missing Membership")</f>
        <v>Gold</v>
      </c>
      <c r="F2299" s="10" t="s">
        <v>264</v>
      </c>
      <c r="G2299" s="12" t="str">
        <f>_xlfn.XLOOKUP(Sales_Transactions!$F2299,Products!$A$2:$A$151,Products!$B$2:$B$151,"missing product")</f>
        <v>Nescafe Soft Drinks Pack</v>
      </c>
      <c r="H2299" s="12" t="str">
        <f>_xlfn.XLOOKUP(Sales_Transactions!$F2299,Table9[Product_ID],Table9[Category],"Missing Catogory")</f>
        <v>Beverages</v>
      </c>
      <c r="I2299" s="12" t="s">
        <v>973</v>
      </c>
      <c r="J2299" s="12" t="str">
        <f>_xlfn.XLOOKUP(Sales_Transactions!$I2299,Store!$A$2:$A$181,Store!$B$2:$B$181,"Missing Store")</f>
        <v>FreshMart Pune Junction</v>
      </c>
      <c r="K2299" s="12" t="str">
        <f>_xlfn.XLOOKUP(Sales_Transactions!$I2299,Store!$A$2:$A$181,Store!$D$2:$D$181,"East")</f>
        <v>West</v>
      </c>
      <c r="L2299" s="12" t="s">
        <v>974</v>
      </c>
      <c r="M2299" s="12" t="s">
        <v>6390</v>
      </c>
      <c r="N2299" s="12" t="str">
        <f>_xlfn.XLOOKUP(Sales_Transactions!$L2299,Table12[Employee_ID],Table12[Department],"Missing Department")</f>
        <v>Cashier</v>
      </c>
      <c r="O2299" s="12">
        <v>6</v>
      </c>
      <c r="P2299" s="13">
        <v>413.59</v>
      </c>
      <c r="Q2299" s="12">
        <v>15</v>
      </c>
      <c r="R2299" s="13">
        <v>372.23</v>
      </c>
      <c r="S2299" s="13">
        <v>2109.31</v>
      </c>
      <c r="T2299" s="13">
        <v>1715.4</v>
      </c>
      <c r="U2299" s="13">
        <v>393.91</v>
      </c>
      <c r="V2299" s="12" t="s">
        <v>23</v>
      </c>
      <c r="W2299" s="12" t="s">
        <v>24</v>
      </c>
      <c r="X2299" s="12" t="s">
        <v>25</v>
      </c>
      <c r="Y2299" s="12" t="s">
        <v>194</v>
      </c>
      <c r="Z2299" s="12" t="s">
        <v>49</v>
      </c>
    </row>
    <row r="2300" spans="1:26" x14ac:dyDescent="0.3">
      <c r="A2300" s="14" t="s">
        <v>3219</v>
      </c>
      <c r="B2300" s="15">
        <v>45780</v>
      </c>
      <c r="C2300" s="16" t="s">
        <v>2205</v>
      </c>
      <c r="D2300" s="16" t="str">
        <f>_xlfn.XLOOKUP(Sales_Transactions!$C2300,Customer!$A$2:$A$701,Customer!$B$2:$B$701,"Missing")</f>
        <v>Aishwarya Raj</v>
      </c>
      <c r="E2300" s="38" t="str">
        <f>_xlfn.XLOOKUP(Table14[[#This Row],[Customer_ID]],Table10[Customer_ID],Table10[Membership],"Missing Membership")</f>
        <v>Bronze</v>
      </c>
      <c r="F2300" s="14" t="s">
        <v>280</v>
      </c>
      <c r="G2300" s="16" t="str">
        <f>_xlfn.XLOOKUP(Sales_Transactions!$F2300,Products!$A$2:$A$151,Products!$B$2:$B$151,"missing product")</f>
        <v>Nescafe Coffee 500g</v>
      </c>
      <c r="H2300" s="16" t="str">
        <f>_xlfn.XLOOKUP(Sales_Transactions!$F2300,Table9[Product_ID],Table9[Category],"Missing Catogory")</f>
        <v>Beverages</v>
      </c>
      <c r="I2300" s="16" t="s">
        <v>1371</v>
      </c>
      <c r="J2300" s="16" t="str">
        <f>_xlfn.XLOOKUP(Sales_Transactions!$I2300,Store!$A$2:$A$181,Store!$B$2:$B$181,"Missing Store")</f>
        <v>FreshMart Hyderabad Colony</v>
      </c>
      <c r="K2300" s="16" t="str">
        <f>_xlfn.XLOOKUP(Sales_Transactions!$I2300,Store!$A$2:$A$181,Store!$D$2:$D$181,"East")</f>
        <v>South</v>
      </c>
      <c r="L2300" s="16" t="s">
        <v>2625</v>
      </c>
      <c r="M2300" s="16" t="s">
        <v>6036</v>
      </c>
      <c r="N2300" s="16" t="str">
        <f>_xlfn.XLOOKUP(Sales_Transactions!$L2300,Table12[Employee_ID],Table12[Department],"Missing Department")</f>
        <v>Cashier</v>
      </c>
      <c r="O2300" s="16">
        <v>3</v>
      </c>
      <c r="P2300" s="17">
        <v>124.84</v>
      </c>
      <c r="Q2300" s="16">
        <v>15</v>
      </c>
      <c r="R2300" s="17">
        <v>56.18</v>
      </c>
      <c r="S2300" s="17">
        <v>366.09</v>
      </c>
      <c r="T2300" s="17">
        <v>292.05</v>
      </c>
      <c r="U2300" s="17">
        <v>74.040000000000006</v>
      </c>
      <c r="V2300" s="16" t="s">
        <v>23</v>
      </c>
      <c r="W2300" s="16" t="s">
        <v>24</v>
      </c>
      <c r="X2300" s="16" t="s">
        <v>25</v>
      </c>
      <c r="Y2300" s="16" t="s">
        <v>2402</v>
      </c>
      <c r="Z2300" s="16" t="s">
        <v>27</v>
      </c>
    </row>
    <row r="2301" spans="1:26" x14ac:dyDescent="0.3">
      <c r="A2301" s="10" t="s">
        <v>3220</v>
      </c>
      <c r="B2301" s="11">
        <v>45948</v>
      </c>
      <c r="C2301" s="12" t="s">
        <v>721</v>
      </c>
      <c r="D2301" s="12" t="str">
        <f>_xlfn.XLOOKUP(Sales_Transactions!$C2301,Customer!$A$2:$A$701,Customer!$B$2:$B$701,"Missing")</f>
        <v>Divya Reddy</v>
      </c>
      <c r="E2301" s="39" t="str">
        <f>_xlfn.XLOOKUP(Table14[[#This Row],[Customer_ID]],Table10[Customer_ID],Table10[Membership],"Missing Membership")</f>
        <v>Gold</v>
      </c>
      <c r="F2301" s="10" t="s">
        <v>52</v>
      </c>
      <c r="G2301" s="12" t="str">
        <f>_xlfn.XLOOKUP(Sales_Transactions!$F2301,Products!$A$2:$A$151,Products!$B$2:$B$151,"missing product")</f>
        <v>Aavin Milk Pack v2</v>
      </c>
      <c r="H2301" s="12" t="str">
        <f>_xlfn.XLOOKUP(Sales_Transactions!$F2301,Table9[Product_ID],Table9[Category],"Missing Catogory")</f>
        <v>Dairy</v>
      </c>
      <c r="I2301" s="12" t="s">
        <v>400</v>
      </c>
      <c r="J2301" s="12" t="str">
        <f>_xlfn.XLOOKUP(Sales_Transactions!$I2301,Store!$A$2:$A$181,Store!$B$2:$B$181,"Missing Store")</f>
        <v>FreshMart Chennai Junction</v>
      </c>
      <c r="K2301" s="12" t="str">
        <f>_xlfn.XLOOKUP(Sales_Transactions!$I2301,Store!$A$2:$A$181,Store!$D$2:$D$181,"East")</f>
        <v>South</v>
      </c>
      <c r="L2301" s="12" t="s">
        <v>401</v>
      </c>
      <c r="M2301" s="12" t="s">
        <v>6242</v>
      </c>
      <c r="N2301" s="12" t="str">
        <f>_xlfn.XLOOKUP(Sales_Transactions!$L2301,Table12[Employee_ID],Table12[Department],"Missing Department")</f>
        <v>Billing</v>
      </c>
      <c r="O2301" s="12">
        <v>5</v>
      </c>
      <c r="P2301" s="13">
        <v>354.44</v>
      </c>
      <c r="Q2301" s="12">
        <v>0</v>
      </c>
      <c r="R2301" s="13">
        <v>0</v>
      </c>
      <c r="S2301" s="13">
        <v>2038.03</v>
      </c>
      <c r="T2301" s="13">
        <v>1230.5999999999999</v>
      </c>
      <c r="U2301" s="13">
        <v>807.43</v>
      </c>
      <c r="V2301" s="12" t="s">
        <v>23</v>
      </c>
      <c r="W2301" s="12" t="s">
        <v>24</v>
      </c>
      <c r="X2301" s="12" t="s">
        <v>55</v>
      </c>
      <c r="Y2301" s="12" t="s">
        <v>3214</v>
      </c>
      <c r="Z2301" s="12" t="s">
        <v>27</v>
      </c>
    </row>
    <row r="2302" spans="1:26" x14ac:dyDescent="0.3">
      <c r="A2302" s="14" t="s">
        <v>3225</v>
      </c>
      <c r="B2302" s="15">
        <v>46068</v>
      </c>
      <c r="C2302" s="16" t="s">
        <v>684</v>
      </c>
      <c r="D2302" s="16" t="str">
        <f>_xlfn.XLOOKUP(Sales_Transactions!$C2302,Customer!$A$2:$A$701,Customer!$B$2:$B$701,"Missing")</f>
        <v>Padma Varma</v>
      </c>
      <c r="E2302" s="38" t="str">
        <f>_xlfn.XLOOKUP(Table14[[#This Row],[Customer_ID]],Table10[Customer_ID],Table10[Membership],"Missing Membership")</f>
        <v>Bronze</v>
      </c>
      <c r="F2302" s="14" t="s">
        <v>1091</v>
      </c>
      <c r="G2302" s="16" t="str">
        <f>_xlfn.XLOOKUP(Sales_Transactions!$F2302,Products!$A$2:$A$151,Products!$B$2:$B$151,"missing product")</f>
        <v>Local Farm Fresh Vegetables 200g</v>
      </c>
      <c r="H2302" s="16" t="str">
        <f>_xlfn.XLOOKUP(Sales_Transactions!$F2302,Table9[Product_ID],Table9[Category],"Missing Catogory")</f>
        <v>Household</v>
      </c>
      <c r="I2302" s="16" t="s">
        <v>243</v>
      </c>
      <c r="J2302" s="16" t="str">
        <f>_xlfn.XLOOKUP(Sales_Transactions!$I2302,Store!$A$2:$A$181,Store!$B$2:$B$181,"Missing Store")</f>
        <v>FreshMart Tiruppur Complex</v>
      </c>
      <c r="K2302" s="16" t="str">
        <f>_xlfn.XLOOKUP(Sales_Transactions!$I2302,Store!$A$2:$A$181,Store!$D$2:$D$181,"East")</f>
        <v>South</v>
      </c>
      <c r="L2302" s="16" t="s">
        <v>222</v>
      </c>
      <c r="M2302" s="16" t="s">
        <v>5010</v>
      </c>
      <c r="N2302" s="16" t="str">
        <f>_xlfn.XLOOKUP(Sales_Transactions!$L2302,Table12[Employee_ID],Table12[Department],"Missing Department")</f>
        <v>Sales</v>
      </c>
      <c r="O2302" s="16">
        <v>8</v>
      </c>
      <c r="P2302" s="17">
        <v>327.84</v>
      </c>
      <c r="Q2302" s="16">
        <v>0</v>
      </c>
      <c r="R2302" s="17">
        <v>0</v>
      </c>
      <c r="S2302" s="17">
        <v>3016.13</v>
      </c>
      <c r="T2302" s="17">
        <v>1802.24</v>
      </c>
      <c r="U2302" s="17">
        <v>1213.8900000000001</v>
      </c>
      <c r="V2302" s="16" t="s">
        <v>23</v>
      </c>
      <c r="W2302" s="16" t="s">
        <v>24</v>
      </c>
      <c r="X2302" s="16" t="s">
        <v>25</v>
      </c>
      <c r="Y2302" s="16" t="s">
        <v>1072</v>
      </c>
      <c r="Z2302" s="16" t="s">
        <v>27</v>
      </c>
    </row>
    <row r="2303" spans="1:26" x14ac:dyDescent="0.3">
      <c r="A2303" s="10" t="s">
        <v>3235</v>
      </c>
      <c r="B2303" s="11">
        <v>45948</v>
      </c>
      <c r="C2303" s="12" t="s">
        <v>1255</v>
      </c>
      <c r="D2303" s="12" t="str">
        <f>_xlfn.XLOOKUP(Sales_Transactions!$C2303,Customer!$A$2:$A$701,Customer!$B$2:$B$701,"Missing")</f>
        <v>Hema Gounder</v>
      </c>
      <c r="E2303" s="39" t="str">
        <f>_xlfn.XLOOKUP(Table14[[#This Row],[Customer_ID]],Table10[Customer_ID],Table10[Membership],"Missing Membership")</f>
        <v>Gold</v>
      </c>
      <c r="F2303" s="10" t="s">
        <v>314</v>
      </c>
      <c r="G2303" s="12" t="str">
        <f>_xlfn.XLOOKUP(Sales_Transactions!$F2303,Products!$A$2:$A$151,Products!$B$2:$B$151,"missing product")</f>
        <v>Nescafe Coffee 1kg</v>
      </c>
      <c r="H2303" s="12" t="str">
        <f>_xlfn.XLOOKUP(Sales_Transactions!$F2303,Table9[Product_ID],Table9[Category],"Missing Catogory")</f>
        <v>Beverages</v>
      </c>
      <c r="I2303" s="12" t="s">
        <v>1246</v>
      </c>
      <c r="J2303" s="12" t="str">
        <f>_xlfn.XLOOKUP(Sales_Transactions!$I2303,Store!$A$2:$A$181,Store!$B$2:$B$181,"Missing Store")</f>
        <v>FreshMart Bengaluru Junction</v>
      </c>
      <c r="K2303" s="12" t="str">
        <f>_xlfn.XLOOKUP(Sales_Transactions!$I2303,Store!$A$2:$A$181,Store!$D$2:$D$181,"East")</f>
        <v>South</v>
      </c>
      <c r="L2303" s="12" t="s">
        <v>239</v>
      </c>
      <c r="M2303" s="12" t="s">
        <v>6235</v>
      </c>
      <c r="N2303" s="12" t="str">
        <f>_xlfn.XLOOKUP(Sales_Transactions!$L2303,Table12[Employee_ID],Table12[Department],"Missing Department")</f>
        <v>Sales</v>
      </c>
      <c r="O2303" s="12">
        <v>4</v>
      </c>
      <c r="P2303" s="13">
        <v>353.75</v>
      </c>
      <c r="Q2303" s="12">
        <v>10</v>
      </c>
      <c r="R2303" s="13">
        <v>141.5</v>
      </c>
      <c r="S2303" s="13">
        <v>1464.52</v>
      </c>
      <c r="T2303" s="13">
        <v>989</v>
      </c>
      <c r="U2303" s="13">
        <v>475.52</v>
      </c>
      <c r="V2303" s="12" t="s">
        <v>23</v>
      </c>
      <c r="W2303" s="12" t="s">
        <v>24</v>
      </c>
      <c r="X2303" s="12" t="s">
        <v>55</v>
      </c>
      <c r="Y2303" s="12" t="s">
        <v>3236</v>
      </c>
      <c r="Z2303" s="12" t="s">
        <v>27</v>
      </c>
    </row>
    <row r="2304" spans="1:26" x14ac:dyDescent="0.3">
      <c r="A2304" s="14" t="s">
        <v>3237</v>
      </c>
      <c r="B2304" s="15">
        <v>45893</v>
      </c>
      <c r="C2304" s="16" t="s">
        <v>2826</v>
      </c>
      <c r="D2304" s="16" t="str">
        <f>_xlfn.XLOOKUP(Sales_Transactions!$C2304,Customer!$A$2:$A$701,Customer!$B$2:$B$701,"Missing")</f>
        <v>Pandi Prabhu</v>
      </c>
      <c r="E2304" s="38" t="str">
        <f>_xlfn.XLOOKUP(Table14[[#This Row],[Customer_ID]],Table10[Customer_ID],Table10[Membership],"Missing Membership")</f>
        <v>Bronze</v>
      </c>
      <c r="F2304" s="14" t="s">
        <v>722</v>
      </c>
      <c r="G2304" s="16" t="str">
        <f>_xlfn.XLOOKUP(Sales_Transactions!$F2304,Products!$A$2:$A$151,Products!$B$2:$B$151,"missing product")</f>
        <v>Local Farm Fresh Fruits 250ml</v>
      </c>
      <c r="H2304" s="16" t="str">
        <f>_xlfn.XLOOKUP(Sales_Transactions!$F2304,Table9[Product_ID],Table9[Category],"Missing Catogory")</f>
        <v xml:space="preserve"> Fruits</v>
      </c>
      <c r="I2304" s="16" t="s">
        <v>839</v>
      </c>
      <c r="J2304" s="16" t="str">
        <f>_xlfn.XLOOKUP(Sales_Transactions!$I2304,Store!$A$2:$A$181,Store!$B$2:$B$181,"Missing Store")</f>
        <v>FreshMart Nagpur Arcade</v>
      </c>
      <c r="K2304" s="16" t="str">
        <f>_xlfn.XLOOKUP(Sales_Transactions!$I2304,Store!$A$2:$A$181,Store!$D$2:$D$181,"East")</f>
        <v>West</v>
      </c>
      <c r="L2304" s="16" t="s">
        <v>1462</v>
      </c>
      <c r="M2304" s="16" t="s">
        <v>6334</v>
      </c>
      <c r="N2304" s="16" t="str">
        <f>_xlfn.XLOOKUP(Sales_Transactions!$L2304,Table12[Employee_ID],Table12[Department],"Missing Department")</f>
        <v>Inventory</v>
      </c>
      <c r="O2304" s="16">
        <v>2</v>
      </c>
      <c r="P2304" s="17">
        <v>376.11</v>
      </c>
      <c r="Q2304" s="16">
        <v>20</v>
      </c>
      <c r="R2304" s="17">
        <v>150.44</v>
      </c>
      <c r="S2304" s="17">
        <v>692.05</v>
      </c>
      <c r="T2304" s="17">
        <v>603.14</v>
      </c>
      <c r="U2304" s="17">
        <v>88.91</v>
      </c>
      <c r="V2304" s="16" t="s">
        <v>23</v>
      </c>
      <c r="W2304" s="16" t="s">
        <v>24</v>
      </c>
      <c r="X2304" s="16" t="s">
        <v>25</v>
      </c>
      <c r="Y2304" s="16" t="s">
        <v>3238</v>
      </c>
      <c r="Z2304" s="16" t="s">
        <v>27</v>
      </c>
    </row>
    <row r="2305" spans="1:26" x14ac:dyDescent="0.3">
      <c r="A2305" s="10" t="s">
        <v>3246</v>
      </c>
      <c r="B2305" s="11">
        <v>45773</v>
      </c>
      <c r="C2305" s="12" t="s">
        <v>507</v>
      </c>
      <c r="D2305" s="12" t="str">
        <f>_xlfn.XLOOKUP(Sales_Transactions!$C2305,Customer!$A$2:$A$701,Customer!$B$2:$B$701,"Missing")</f>
        <v>Meena Menon</v>
      </c>
      <c r="E2305" s="39" t="str">
        <f>_xlfn.XLOOKUP(Table14[[#This Row],[Customer_ID]],Table10[Customer_ID],Table10[Membership],"Missing Membership")</f>
        <v>Gold</v>
      </c>
      <c r="F2305" s="10" t="s">
        <v>448</v>
      </c>
      <c r="G2305" s="12" t="str">
        <f>_xlfn.XLOOKUP(Sales_Transactions!$F2305,Products!$A$2:$A$151,Products!$B$2:$B$151,"missing product")</f>
        <v>Surf Excel Tissue Combo v2</v>
      </c>
      <c r="H2305" s="12" t="str">
        <f>_xlfn.XLOOKUP(Sales_Transactions!$F2305,Table9[Product_ID],Table9[Category],"Missing Catogory")</f>
        <v>Household</v>
      </c>
      <c r="I2305" s="12" t="s">
        <v>120</v>
      </c>
      <c r="J2305" s="12" t="str">
        <f>_xlfn.XLOOKUP(Sales_Transactions!$I2305,Store!$A$2:$A$181,Store!$B$2:$B$181,"Missing Store")</f>
        <v>FreshMart Tiruppur Plaza</v>
      </c>
      <c r="K2305" s="12" t="str">
        <f>_xlfn.XLOOKUP(Sales_Transactions!$I2305,Store!$A$2:$A$181,Store!$D$2:$D$181,"East")</f>
        <v>South</v>
      </c>
      <c r="L2305" s="12" t="s">
        <v>765</v>
      </c>
      <c r="M2305" s="12" t="s">
        <v>5185</v>
      </c>
      <c r="N2305" s="12" t="str">
        <f>_xlfn.XLOOKUP(Sales_Transactions!$L2305,Table12[Employee_ID],Table12[Department],"Missing Department")</f>
        <v>Cashier</v>
      </c>
      <c r="O2305" s="12">
        <v>8</v>
      </c>
      <c r="P2305" s="13">
        <v>446.35</v>
      </c>
      <c r="Q2305" s="12">
        <v>20</v>
      </c>
      <c r="R2305" s="13">
        <v>714.16</v>
      </c>
      <c r="S2305" s="13">
        <v>3285.14</v>
      </c>
      <c r="T2305" s="13">
        <v>2561.52</v>
      </c>
      <c r="U2305" s="13">
        <v>723.62</v>
      </c>
      <c r="V2305" s="12" t="s">
        <v>23</v>
      </c>
      <c r="W2305" s="12" t="s">
        <v>24</v>
      </c>
      <c r="X2305" s="12" t="s">
        <v>55</v>
      </c>
      <c r="Y2305" s="12" t="s">
        <v>3247</v>
      </c>
      <c r="Z2305" s="12" t="s">
        <v>27</v>
      </c>
    </row>
    <row r="2306" spans="1:26" x14ac:dyDescent="0.3">
      <c r="A2306" s="14" t="s">
        <v>3262</v>
      </c>
      <c r="B2306" s="15">
        <v>46069</v>
      </c>
      <c r="C2306" s="16" t="s">
        <v>2655</v>
      </c>
      <c r="D2306" s="16" t="str">
        <f>_xlfn.XLOOKUP(Sales_Transactions!$C2306,Customer!$A$2:$A$701,Customer!$B$2:$B$701,"Missing")</f>
        <v>Sudha Pandian</v>
      </c>
      <c r="E2306" s="38" t="str">
        <f>_xlfn.XLOOKUP(Table14[[#This Row],[Customer_ID]],Table10[Customer_ID],Table10[Membership],"Missing Membership")</f>
        <v>Bronze</v>
      </c>
      <c r="F2306" s="14" t="s">
        <v>448</v>
      </c>
      <c r="G2306" s="16" t="str">
        <f>_xlfn.XLOOKUP(Sales_Transactions!$F2306,Products!$A$2:$A$151,Products!$B$2:$B$151,"missing product")</f>
        <v>Surf Excel Tissue Combo v2</v>
      </c>
      <c r="H2306" s="16" t="str">
        <f>_xlfn.XLOOKUP(Sales_Transactions!$F2306,Table9[Product_ID],Table9[Category],"Missing Catogory")</f>
        <v>Household</v>
      </c>
      <c r="I2306" s="16" t="s">
        <v>834</v>
      </c>
      <c r="J2306" s="16" t="str">
        <f>_xlfn.XLOOKUP(Sales_Transactions!$I2306,Store!$A$2:$A$181,Store!$B$2:$B$181,"Missing Store")</f>
        <v>FreshMart Ahmedabad Gardens</v>
      </c>
      <c r="K2306" s="16" t="str">
        <f>_xlfn.XLOOKUP(Sales_Transactions!$I2306,Store!$A$2:$A$181,Store!$D$2:$D$181,"East")</f>
        <v>West</v>
      </c>
      <c r="L2306" s="16" t="s">
        <v>835</v>
      </c>
      <c r="M2306" s="16" t="s">
        <v>6073</v>
      </c>
      <c r="N2306" s="16" t="str">
        <f>_xlfn.XLOOKUP(Sales_Transactions!$L2306,Table12[Employee_ID],Table12[Department],"Missing Department")</f>
        <v>Store Manager</v>
      </c>
      <c r="O2306" s="16">
        <v>2</v>
      </c>
      <c r="P2306" s="17">
        <v>395.66</v>
      </c>
      <c r="Q2306" s="16">
        <v>0</v>
      </c>
      <c r="R2306" s="17">
        <v>0</v>
      </c>
      <c r="S2306" s="17">
        <v>791.32</v>
      </c>
      <c r="T2306" s="17">
        <v>640.38</v>
      </c>
      <c r="U2306" s="17">
        <v>150.94</v>
      </c>
      <c r="V2306" s="16" t="s">
        <v>23</v>
      </c>
      <c r="W2306" s="16" t="s">
        <v>24</v>
      </c>
      <c r="X2306" s="16" t="s">
        <v>33</v>
      </c>
      <c r="Y2306" s="16" t="s">
        <v>3058</v>
      </c>
      <c r="Z2306" s="16" t="s">
        <v>49</v>
      </c>
    </row>
    <row r="2307" spans="1:26" x14ac:dyDescent="0.3">
      <c r="A2307" s="10" t="s">
        <v>3266</v>
      </c>
      <c r="B2307" s="11">
        <v>45879</v>
      </c>
      <c r="C2307" s="12" t="s">
        <v>1377</v>
      </c>
      <c r="D2307" s="12" t="str">
        <f>_xlfn.XLOOKUP(Sales_Transactions!$C2307,Customer!$A$2:$A$701,Customer!$B$2:$B$701,"Missing")</f>
        <v>Chandrasekar Venkataraman</v>
      </c>
      <c r="E2307" s="39" t="str">
        <f>_xlfn.XLOOKUP(Table14[[#This Row],[Customer_ID]],Table10[Customer_ID],Table10[Membership],"Missing Membership")</f>
        <v>Bronze</v>
      </c>
      <c r="F2307" s="10" t="s">
        <v>885</v>
      </c>
      <c r="G2307" s="12" t="str">
        <f>_xlfn.XLOOKUP(Sales_Transactions!$F2307,Products!$A$2:$A$151,Products!$B$2:$B$151,"missing product")</f>
        <v>Organic Fresh Fresh Fruits Pack</v>
      </c>
      <c r="H2307" s="12" t="str">
        <f>_xlfn.XLOOKUP(Sales_Transactions!$F2307,Table9[Product_ID],Table9[Category],"Missing Catogory")</f>
        <v>Fruits</v>
      </c>
      <c r="I2307" s="12" t="s">
        <v>543</v>
      </c>
      <c r="J2307" s="12" t="str">
        <f>_xlfn.XLOOKUP(Sales_Transactions!$I2307,Store!$A$2:$A$181,Store!$B$2:$B$181,"Missing Store")</f>
        <v>FreshMart Hyderabad Main Road</v>
      </c>
      <c r="K2307" s="12" t="str">
        <f>_xlfn.XLOOKUP(Sales_Transactions!$I2307,Store!$A$2:$A$181,Store!$D$2:$D$181,"East")</f>
        <v>South</v>
      </c>
      <c r="L2307" s="12" t="s">
        <v>544</v>
      </c>
      <c r="M2307" s="12" t="s">
        <v>6380</v>
      </c>
      <c r="N2307" s="12" t="str">
        <f>_xlfn.XLOOKUP(Sales_Transactions!$L2307,Table12[Employee_ID],Table12[Department],"Missing Department")</f>
        <v>Cashier</v>
      </c>
      <c r="O2307" s="12">
        <v>3</v>
      </c>
      <c r="P2307" s="13">
        <v>232.92</v>
      </c>
      <c r="Q2307" s="12">
        <v>0</v>
      </c>
      <c r="R2307" s="13">
        <v>0</v>
      </c>
      <c r="S2307" s="13">
        <v>803.57</v>
      </c>
      <c r="T2307" s="13">
        <v>577.23</v>
      </c>
      <c r="U2307" s="13">
        <v>226.34</v>
      </c>
      <c r="V2307" s="12" t="s">
        <v>23</v>
      </c>
      <c r="W2307" s="12" t="s">
        <v>24</v>
      </c>
      <c r="X2307" s="12" t="s">
        <v>25</v>
      </c>
      <c r="Y2307" s="12" t="s">
        <v>1244</v>
      </c>
      <c r="Z2307" s="12" t="s">
        <v>27</v>
      </c>
    </row>
    <row r="2308" spans="1:26" x14ac:dyDescent="0.3">
      <c r="A2308" s="14" t="s">
        <v>3290</v>
      </c>
      <c r="B2308" s="15">
        <v>45795</v>
      </c>
      <c r="C2308" s="16" t="s">
        <v>869</v>
      </c>
      <c r="D2308" s="16" t="str">
        <f>_xlfn.XLOOKUP(Sales_Transactions!$C2308,Customer!$A$2:$A$701,Customer!$B$2:$B$701,"Missing")</f>
        <v>Gopal Naidu</v>
      </c>
      <c r="E2308" s="38" t="str">
        <f>_xlfn.XLOOKUP(Table14[[#This Row],[Customer_ID]],Table10[Customer_ID],Table10[Membership],"Missing Membership")</f>
        <v>Gold</v>
      </c>
      <c r="F2308" s="14" t="s">
        <v>894</v>
      </c>
      <c r="G2308" s="16" t="str">
        <f>_xlfn.XLOOKUP(Sales_Transactions!$F2308,Products!$A$2:$A$151,Products!$B$2:$B$151,"missing product")</f>
        <v>Organic Fresh Fresh Fruits Pack v2</v>
      </c>
      <c r="H2308" s="16" t="str">
        <f>_xlfn.XLOOKUP(Sales_Transactions!$F2308,Table9[Product_ID],Table9[Category],"Missing Catogory")</f>
        <v>Fruits</v>
      </c>
      <c r="I2308" s="16" t="s">
        <v>285</v>
      </c>
      <c r="J2308" s="16" t="str">
        <f>_xlfn.XLOOKUP(Sales_Transactions!$I2308,Store!$A$2:$A$181,Store!$B$2:$B$181,"Missing Store")</f>
        <v>FreshMart Erode Colony</v>
      </c>
      <c r="K2308" s="16" t="str">
        <f>_xlfn.XLOOKUP(Sales_Transactions!$I2308,Store!$A$2:$A$181,Store!$D$2:$D$181,"East")</f>
        <v>South</v>
      </c>
      <c r="L2308" s="16" t="s">
        <v>2066</v>
      </c>
      <c r="M2308" s="16" t="s">
        <v>6222</v>
      </c>
      <c r="N2308" s="16" t="str">
        <f>_xlfn.XLOOKUP(Sales_Transactions!$L2308,Table12[Employee_ID],Table12[Department],"Missing Department")</f>
        <v>Inventory</v>
      </c>
      <c r="O2308" s="16">
        <v>8</v>
      </c>
      <c r="P2308" s="17">
        <v>471.94</v>
      </c>
      <c r="Q2308" s="16">
        <v>0</v>
      </c>
      <c r="R2308" s="17">
        <v>0</v>
      </c>
      <c r="S2308" s="17">
        <v>4341.8500000000004</v>
      </c>
      <c r="T2308" s="17">
        <v>2961.44</v>
      </c>
      <c r="U2308" s="17">
        <v>1380.41</v>
      </c>
      <c r="V2308" s="16" t="s">
        <v>23</v>
      </c>
      <c r="W2308" s="16" t="s">
        <v>24</v>
      </c>
      <c r="X2308" s="16" t="s">
        <v>25</v>
      </c>
      <c r="Y2308" s="16" t="s">
        <v>1674</v>
      </c>
      <c r="Z2308" s="16" t="s">
        <v>27</v>
      </c>
    </row>
    <row r="2309" spans="1:26" x14ac:dyDescent="0.3">
      <c r="A2309" s="10" t="s">
        <v>3294</v>
      </c>
      <c r="B2309" s="11">
        <v>45948</v>
      </c>
      <c r="C2309" s="12" t="s">
        <v>3053</v>
      </c>
      <c r="D2309" s="12" t="str">
        <f>_xlfn.XLOOKUP(Sales_Transactions!$C2309,Customer!$A$2:$A$701,Customer!$B$2:$B$701,"Missing")</f>
        <v>Revathi Balan</v>
      </c>
      <c r="E2309" s="39" t="str">
        <f>_xlfn.XLOOKUP(Table14[[#This Row],[Customer_ID]],Table10[Customer_ID],Table10[Membership],"Missing Membership")</f>
        <v>Bronze</v>
      </c>
      <c r="F2309" s="10" t="s">
        <v>107</v>
      </c>
      <c r="G2309" s="12" t="str">
        <f>_xlfn.XLOOKUP(Sales_Transactions!$F2309,Products!$A$2:$A$151,Products!$B$2:$B$151,"missing product")</f>
        <v>Milky Mist Milk 2kg</v>
      </c>
      <c r="H2309" s="12" t="str">
        <f>_xlfn.XLOOKUP(Sales_Transactions!$F2309,Table9[Product_ID],Table9[Category],"Missing Catogory")</f>
        <v>Dairy</v>
      </c>
      <c r="I2309" s="12" t="s">
        <v>1469</v>
      </c>
      <c r="J2309" s="12" t="str">
        <f>_xlfn.XLOOKUP(Sales_Transactions!$I2309,Store!$A$2:$A$181,Store!$B$2:$B$181,"Missing Store")</f>
        <v>FreshMart Surat Nagar</v>
      </c>
      <c r="K2309" s="12" t="str">
        <f>_xlfn.XLOOKUP(Sales_Transactions!$I2309,Store!$A$2:$A$181,Store!$D$2:$D$181,"East")</f>
        <v>West</v>
      </c>
      <c r="L2309" s="12" t="s">
        <v>1626</v>
      </c>
      <c r="M2309" s="12" t="s">
        <v>6183</v>
      </c>
      <c r="N2309" s="12" t="str">
        <f>_xlfn.XLOOKUP(Sales_Transactions!$L2309,Table12[Employee_ID],Table12[Department],"Missing Department")</f>
        <v>Sales</v>
      </c>
      <c r="O2309" s="12">
        <v>3</v>
      </c>
      <c r="P2309" s="13">
        <v>59.92</v>
      </c>
      <c r="Q2309" s="12">
        <v>20</v>
      </c>
      <c r="R2309" s="13">
        <v>35.950000000000003</v>
      </c>
      <c r="S2309" s="13">
        <v>165.38</v>
      </c>
      <c r="T2309" s="13">
        <v>144.44999999999999</v>
      </c>
      <c r="U2309" s="13">
        <v>20.93</v>
      </c>
      <c r="V2309" s="12" t="s">
        <v>23</v>
      </c>
      <c r="W2309" s="12" t="s">
        <v>24</v>
      </c>
      <c r="X2309" s="12" t="s">
        <v>25</v>
      </c>
      <c r="Y2309" s="12" t="s">
        <v>1968</v>
      </c>
      <c r="Z2309" s="12" t="s">
        <v>27</v>
      </c>
    </row>
    <row r="2310" spans="1:26" x14ac:dyDescent="0.3">
      <c r="A2310" s="14" t="s">
        <v>3297</v>
      </c>
      <c r="B2310" s="15">
        <v>45834</v>
      </c>
      <c r="C2310" s="16" t="s">
        <v>1916</v>
      </c>
      <c r="D2310" s="16" t="str">
        <f>_xlfn.XLOOKUP(Sales_Transactions!$C2310,Customer!$A$2:$A$701,Customer!$B$2:$B$701,"Missing")</f>
        <v>Radha Nair</v>
      </c>
      <c r="E2310" s="38" t="str">
        <f>_xlfn.XLOOKUP(Table14[[#This Row],[Customer_ID]],Table10[Customer_ID],Table10[Membership],"Missing Membership")</f>
        <v>Gold</v>
      </c>
      <c r="F2310" s="14" t="s">
        <v>2081</v>
      </c>
      <c r="G2310" s="16" t="str">
        <f>_xlfn.XLOOKUP(Sales_Transactions!$F2310,Products!$A$2:$A$151,Products!$B$2:$B$151,"missing product")</f>
        <v>Harvest Gold Rusk 1kg</v>
      </c>
      <c r="H2310" s="16" t="str">
        <f>_xlfn.XLOOKUP(Sales_Transactions!$F2310,Table9[Product_ID],Table9[Category],"Missing Catogory")</f>
        <v>Household</v>
      </c>
      <c r="I2310" s="16" t="s">
        <v>1889</v>
      </c>
      <c r="J2310" s="16" t="str">
        <f>_xlfn.XLOOKUP(Sales_Transactions!$I2310,Store!$A$2:$A$181,Store!$B$2:$B$181,"Missing Store")</f>
        <v>FreshMart Jaipur Hub</v>
      </c>
      <c r="K2310" s="16" t="str">
        <f>_xlfn.XLOOKUP(Sales_Transactions!$I2310,Store!$A$2:$A$181,Store!$D$2:$D$181,"East")</f>
        <v>North</v>
      </c>
      <c r="L2310" s="16" t="s">
        <v>2597</v>
      </c>
      <c r="M2310" s="16" t="s">
        <v>5586</v>
      </c>
      <c r="N2310" s="16" t="str">
        <f>_xlfn.XLOOKUP(Sales_Transactions!$L2310,Table12[Employee_ID],Table12[Department],"Missing Department")</f>
        <v>Sales</v>
      </c>
      <c r="O2310" s="16">
        <v>4</v>
      </c>
      <c r="P2310" s="17">
        <v>392.77</v>
      </c>
      <c r="Q2310" s="16">
        <v>0</v>
      </c>
      <c r="R2310" s="17">
        <v>0</v>
      </c>
      <c r="S2310" s="17">
        <v>1571.08</v>
      </c>
      <c r="T2310" s="17">
        <v>1276.2</v>
      </c>
      <c r="U2310" s="17">
        <v>294.88</v>
      </c>
      <c r="V2310" s="16" t="s">
        <v>23</v>
      </c>
      <c r="W2310" s="16" t="s">
        <v>24</v>
      </c>
      <c r="X2310" s="16" t="s">
        <v>55</v>
      </c>
      <c r="Y2310" s="16" t="s">
        <v>572</v>
      </c>
      <c r="Z2310" s="16" t="s">
        <v>49</v>
      </c>
    </row>
    <row r="2311" spans="1:26" x14ac:dyDescent="0.3">
      <c r="A2311" s="10" t="s">
        <v>3299</v>
      </c>
      <c r="B2311" s="11">
        <v>45943</v>
      </c>
      <c r="C2311" s="12" t="s">
        <v>319</v>
      </c>
      <c r="D2311" s="12" t="str">
        <f>_xlfn.XLOOKUP(Sales_Transactions!$C2311,Customer!$A$2:$A$701,Customer!$B$2:$B$701,"Missing")</f>
        <v>Chitra Mudaliar</v>
      </c>
      <c r="E2311" s="39" t="str">
        <f>_xlfn.XLOOKUP(Table14[[#This Row],[Customer_ID]],Table10[Customer_ID],Table10[Membership],"Missing Membership")</f>
        <v>Gold</v>
      </c>
      <c r="F2311" s="10" t="s">
        <v>707</v>
      </c>
      <c r="G2311" s="12" t="str">
        <f>_xlfn.XLOOKUP(Sales_Transactions!$F2311,Products!$A$2:$A$151,Products!$B$2:$B$151,"missing product")</f>
        <v>Lays Chocolates Combo</v>
      </c>
      <c r="H2311" s="12" t="str">
        <f>_xlfn.XLOOKUP(Sales_Transactions!$F2311,Table9[Product_ID],Table9[Category],"Missing Catogory")</f>
        <v>Snacks</v>
      </c>
      <c r="I2311" s="12" t="s">
        <v>90</v>
      </c>
      <c r="J2311" s="12" t="str">
        <f>_xlfn.XLOOKUP(Sales_Transactions!$I2311,Store!$A$2:$A$181,Store!$B$2:$B$181,"Missing Store")</f>
        <v>FreshMart Tiruppur Market</v>
      </c>
      <c r="K2311" s="12" t="str">
        <f>_xlfn.XLOOKUP(Sales_Transactions!$I2311,Store!$A$2:$A$181,Store!$D$2:$D$181,"East")</f>
        <v>South</v>
      </c>
      <c r="L2311" s="12" t="s">
        <v>91</v>
      </c>
      <c r="M2311" s="12" t="s">
        <v>6361</v>
      </c>
      <c r="N2311" s="12" t="str">
        <f>_xlfn.XLOOKUP(Sales_Transactions!$L2311,Table12[Employee_ID],Table12[Department],"Missing Department")</f>
        <v>Sales</v>
      </c>
      <c r="O2311" s="12">
        <v>7</v>
      </c>
      <c r="P2311" s="13">
        <v>501.04</v>
      </c>
      <c r="Q2311" s="12">
        <v>15</v>
      </c>
      <c r="R2311" s="13">
        <v>526.09</v>
      </c>
      <c r="S2311" s="13">
        <v>2981.19</v>
      </c>
      <c r="T2311" s="13">
        <v>2407.23</v>
      </c>
      <c r="U2311" s="13">
        <v>573.96</v>
      </c>
      <c r="V2311" s="12" t="s">
        <v>23</v>
      </c>
      <c r="W2311" s="12" t="s">
        <v>24</v>
      </c>
      <c r="X2311" s="12" t="s">
        <v>25</v>
      </c>
      <c r="Y2311" s="12" t="s">
        <v>1813</v>
      </c>
      <c r="Z2311" s="12" t="s">
        <v>49</v>
      </c>
    </row>
    <row r="2312" spans="1:26" x14ac:dyDescent="0.3">
      <c r="A2312" s="14" t="s">
        <v>3300</v>
      </c>
      <c r="B2312" s="15">
        <v>46006</v>
      </c>
      <c r="C2312" s="16" t="s">
        <v>1891</v>
      </c>
      <c r="D2312" s="16" t="str">
        <f>_xlfn.XLOOKUP(Sales_Transactions!$C2312,Customer!$A$2:$A$701,Customer!$B$2:$B$701,"Missing")</f>
        <v>Venkat Iyer</v>
      </c>
      <c r="E2312" s="38" t="str">
        <f>_xlfn.XLOOKUP(Table14[[#This Row],[Customer_ID]],Table10[Customer_ID],Table10[Membership],"Missing Membership")</f>
        <v>Silver</v>
      </c>
      <c r="F2312" s="14" t="s">
        <v>119</v>
      </c>
      <c r="G2312" s="16" t="str">
        <f>_xlfn.XLOOKUP(Sales_Transactions!$F2312,Products!$A$2:$A$151,Products!$B$2:$B$151,"missing product")</f>
        <v>Coca-Cola Coffee Combo</v>
      </c>
      <c r="H2312" s="16" t="str">
        <f>_xlfn.XLOOKUP(Sales_Transactions!$F2312,Table9[Product_ID],Table9[Category],"Missing Catogory")</f>
        <v>Beverages</v>
      </c>
      <c r="I2312" s="16" t="s">
        <v>437</v>
      </c>
      <c r="J2312" s="16" t="str">
        <f>_xlfn.XLOOKUP(Sales_Transactions!$I2312,Store!$A$2:$A$181,Store!$B$2:$B$181,"Missing Store")</f>
        <v>FreshMart Tiruppur Extension</v>
      </c>
      <c r="K2312" s="16" t="str">
        <f>_xlfn.XLOOKUP(Sales_Transactions!$I2312,Store!$A$2:$A$181,Store!$D$2:$D$181,"East")</f>
        <v>South</v>
      </c>
      <c r="L2312" s="16" t="s">
        <v>825</v>
      </c>
      <c r="M2312" s="16" t="s">
        <v>5389</v>
      </c>
      <c r="N2312" s="16" t="str">
        <f>_xlfn.XLOOKUP(Sales_Transactions!$L2312,Table12[Employee_ID],Table12[Department],"Missing Department")</f>
        <v>Billing</v>
      </c>
      <c r="O2312" s="16">
        <v>1</v>
      </c>
      <c r="P2312" s="17">
        <v>141.11000000000001</v>
      </c>
      <c r="Q2312" s="16">
        <v>5</v>
      </c>
      <c r="R2312" s="17">
        <v>7.06</v>
      </c>
      <c r="S2312" s="17">
        <v>134.05000000000001</v>
      </c>
      <c r="T2312" s="17">
        <v>115.91</v>
      </c>
      <c r="U2312" s="17">
        <v>18.14</v>
      </c>
      <c r="V2312" s="16" t="s">
        <v>23</v>
      </c>
      <c r="W2312" s="16" t="s">
        <v>24</v>
      </c>
      <c r="X2312" s="16" t="s">
        <v>33</v>
      </c>
      <c r="Y2312" s="16" t="s">
        <v>1781</v>
      </c>
      <c r="Z2312" s="16" t="s">
        <v>49</v>
      </c>
    </row>
    <row r="2313" spans="1:26" x14ac:dyDescent="0.3">
      <c r="A2313" s="10" t="s">
        <v>3312</v>
      </c>
      <c r="B2313" s="11">
        <v>45999</v>
      </c>
      <c r="C2313" s="12" t="s">
        <v>191</v>
      </c>
      <c r="D2313" s="12" t="str">
        <f>_xlfn.XLOOKUP(Sales_Transactions!$C2313,Customer!$A$2:$A$701,Customer!$B$2:$B$701,"Missing")</f>
        <v>Mala Velan</v>
      </c>
      <c r="E2313" s="39" t="str">
        <f>_xlfn.XLOOKUP(Table14[[#This Row],[Customer_ID]],Table10[Customer_ID],Table10[Membership],"Missing Membership")</f>
        <v>Silver</v>
      </c>
      <c r="F2313" s="10" t="s">
        <v>296</v>
      </c>
      <c r="G2313" s="12" t="str">
        <f>_xlfn.XLOOKUP(Sales_Transactions!$F2313,Products!$A$2:$A$151,Products!$B$2:$B$151,"missing product")</f>
        <v>Colgate Toothpaste 1kg</v>
      </c>
      <c r="H2313" s="12" t="str">
        <f>_xlfn.XLOOKUP(Sales_Transactions!$F2313,Table9[Product_ID],Table9[Category],"Missing Catogory")</f>
        <v>Personal Care</v>
      </c>
      <c r="I2313" s="12" t="s">
        <v>1168</v>
      </c>
      <c r="J2313" s="12" t="str">
        <f>_xlfn.XLOOKUP(Sales_Transactions!$I2313,Store!$A$2:$A$181,Store!$B$2:$B$181,"Missing Store")</f>
        <v>FreshMart Pune Towers</v>
      </c>
      <c r="K2313" s="12" t="str">
        <f>_xlfn.XLOOKUP(Sales_Transactions!$I2313,Store!$A$2:$A$181,Store!$D$2:$D$181,"East")</f>
        <v>West</v>
      </c>
      <c r="L2313" s="12" t="s">
        <v>891</v>
      </c>
      <c r="M2313" s="12" t="s">
        <v>6404</v>
      </c>
      <c r="N2313" s="12" t="str">
        <f>_xlfn.XLOOKUP(Sales_Transactions!$L2313,Table12[Employee_ID],Table12[Department],"Missing Department")</f>
        <v>Billing</v>
      </c>
      <c r="O2313" s="12">
        <v>2</v>
      </c>
      <c r="P2313" s="13">
        <v>507.5</v>
      </c>
      <c r="Q2313" s="12">
        <v>0</v>
      </c>
      <c r="R2313" s="13">
        <v>0</v>
      </c>
      <c r="S2313" s="13">
        <v>1015</v>
      </c>
      <c r="T2313" s="13">
        <v>726.58</v>
      </c>
      <c r="U2313" s="13">
        <v>288.42</v>
      </c>
      <c r="V2313" s="12" t="s">
        <v>23</v>
      </c>
      <c r="W2313" s="12" t="s">
        <v>24</v>
      </c>
      <c r="X2313" s="12" t="s">
        <v>25</v>
      </c>
      <c r="Y2313" s="12" t="s">
        <v>3313</v>
      </c>
      <c r="Z2313" s="12" t="s">
        <v>49</v>
      </c>
    </row>
    <row r="2314" spans="1:26" x14ac:dyDescent="0.3">
      <c r="A2314" s="14" t="s">
        <v>3348</v>
      </c>
      <c r="B2314" s="15">
        <v>45816</v>
      </c>
      <c r="C2314" s="16" t="s">
        <v>828</v>
      </c>
      <c r="D2314" s="16" t="str">
        <f>_xlfn.XLOOKUP(Sales_Transactions!$C2314,Customer!$A$2:$A$701,Customer!$B$2:$B$701,"Missing")</f>
        <v>Jagan Venkataraman</v>
      </c>
      <c r="E2314" s="38" t="str">
        <f>_xlfn.XLOOKUP(Table14[[#This Row],[Customer_ID]],Table10[Customer_ID],Table10[Membership],"Missing Membership")</f>
        <v>Bronze</v>
      </c>
      <c r="F2314" s="14" t="s">
        <v>1224</v>
      </c>
      <c r="G2314" s="16" t="str">
        <f>_xlfn.XLOOKUP(Sales_Transactions!$F2314,Products!$A$2:$A$151,Products!$B$2:$B$151,"missing product")</f>
        <v>Harvest Gold Cookies Pack</v>
      </c>
      <c r="H2314" s="16" t="str">
        <f>_xlfn.XLOOKUP(Sales_Transactions!$F2314,Table9[Product_ID],Table9[Category],"Missing Catogory")</f>
        <v xml:space="preserve"> Bakery</v>
      </c>
      <c r="I2314" s="16" t="s">
        <v>355</v>
      </c>
      <c r="J2314" s="16" t="str">
        <f>_xlfn.XLOOKUP(Sales_Transactions!$I2314,Store!$A$2:$A$181,Store!$B$2:$B$181,"Missing Store")</f>
        <v>FreshMart Salem Hub</v>
      </c>
      <c r="K2314" s="16" t="str">
        <f>_xlfn.XLOOKUP(Sales_Transactions!$I2314,Store!$A$2:$A$181,Store!$D$2:$D$181,"East")</f>
        <v>South</v>
      </c>
      <c r="L2314" s="16" t="s">
        <v>356</v>
      </c>
      <c r="M2314" s="16" t="s">
        <v>6210</v>
      </c>
      <c r="N2314" s="16" t="str">
        <f>_xlfn.XLOOKUP(Sales_Transactions!$L2314,Table12[Employee_ID],Table12[Department],"Missing Department")</f>
        <v>Cashier</v>
      </c>
      <c r="O2314" s="16">
        <v>2</v>
      </c>
      <c r="P2314" s="17">
        <v>182.3</v>
      </c>
      <c r="Q2314" s="16">
        <v>15</v>
      </c>
      <c r="R2314" s="17">
        <v>54.69</v>
      </c>
      <c r="S2314" s="17">
        <v>356.4</v>
      </c>
      <c r="T2314" s="17">
        <v>215.2</v>
      </c>
      <c r="U2314" s="17">
        <v>141.19999999999999</v>
      </c>
      <c r="V2314" s="16" t="s">
        <v>23</v>
      </c>
      <c r="W2314" s="16" t="s">
        <v>24</v>
      </c>
      <c r="X2314" s="16" t="s">
        <v>33</v>
      </c>
      <c r="Y2314" s="16" t="s">
        <v>1577</v>
      </c>
      <c r="Z2314" s="16" t="s">
        <v>27</v>
      </c>
    </row>
    <row r="2315" spans="1:26" x14ac:dyDescent="0.3">
      <c r="A2315" s="10" t="s">
        <v>3369</v>
      </c>
      <c r="B2315" s="11">
        <v>46090</v>
      </c>
      <c r="C2315" s="12" t="s">
        <v>1255</v>
      </c>
      <c r="D2315" s="12" t="str">
        <f>_xlfn.XLOOKUP(Sales_Transactions!$C2315,Customer!$A$2:$A$701,Customer!$B$2:$B$701,"Missing")</f>
        <v>Hema Gounder</v>
      </c>
      <c r="E2315" s="39" t="str">
        <f>_xlfn.XLOOKUP(Table14[[#This Row],[Customer_ID]],Table10[Customer_ID],Table10[Membership],"Missing Membership")</f>
        <v>Gold</v>
      </c>
      <c r="F2315" s="10" t="s">
        <v>360</v>
      </c>
      <c r="G2315" s="12" t="str">
        <f>_xlfn.XLOOKUP(Sales_Transactions!$F2315,Products!$A$2:$A$151,Products!$B$2:$B$151,"missing product")</f>
        <v>Aachi Powdered Spices 200g v2</v>
      </c>
      <c r="H2315" s="12" t="str">
        <f>_xlfn.XLOOKUP(Sales_Transactions!$F2315,Table9[Product_ID],Table9[Category],"Missing Catogory")</f>
        <v>Masala</v>
      </c>
      <c r="I2315" s="12" t="s">
        <v>1156</v>
      </c>
      <c r="J2315" s="12" t="str">
        <f>_xlfn.XLOOKUP(Sales_Transactions!$I2315,Store!$A$2:$A$181,Store!$B$2:$B$181,"Missing Store")</f>
        <v>FreshMart Madurai Colony</v>
      </c>
      <c r="K2315" s="12" t="str">
        <f>_xlfn.XLOOKUP(Sales_Transactions!$I2315,Store!$A$2:$A$181,Store!$D$2:$D$181,"East")</f>
        <v>South</v>
      </c>
      <c r="L2315" s="12" t="s">
        <v>1157</v>
      </c>
      <c r="M2315" s="12" t="s">
        <v>6358</v>
      </c>
      <c r="N2315" s="12" t="str">
        <f>_xlfn.XLOOKUP(Sales_Transactions!$L2315,Table12[Employee_ID],Table12[Department],"Missing Department")</f>
        <v>Store Manager</v>
      </c>
      <c r="O2315" s="12">
        <v>6</v>
      </c>
      <c r="P2315" s="13">
        <v>404.17</v>
      </c>
      <c r="Q2315" s="12">
        <v>0</v>
      </c>
      <c r="R2315" s="13">
        <v>0</v>
      </c>
      <c r="S2315" s="13">
        <v>2425.02</v>
      </c>
      <c r="T2315" s="13">
        <v>1576.8</v>
      </c>
      <c r="U2315" s="13">
        <v>848.22</v>
      </c>
      <c r="V2315" s="12" t="s">
        <v>23</v>
      </c>
      <c r="W2315" s="12" t="s">
        <v>24</v>
      </c>
      <c r="X2315" s="12" t="s">
        <v>25</v>
      </c>
      <c r="Y2315" s="12" t="s">
        <v>2730</v>
      </c>
      <c r="Z2315" s="12" t="s">
        <v>49</v>
      </c>
    </row>
    <row r="2316" spans="1:26" x14ac:dyDescent="0.3">
      <c r="A2316" s="14" t="s">
        <v>3374</v>
      </c>
      <c r="B2316" s="15">
        <v>46005</v>
      </c>
      <c r="C2316" s="16" t="s">
        <v>698</v>
      </c>
      <c r="D2316" s="16" t="str">
        <f>_xlfn.XLOOKUP(Sales_Transactions!$C2316,Customer!$A$2:$A$701,Customer!$B$2:$B$701,"Missing")</f>
        <v>Deepak Gounder</v>
      </c>
      <c r="E2316" s="38" t="str">
        <f>_xlfn.XLOOKUP(Table14[[#This Row],[Customer_ID]],Table10[Customer_ID],Table10[Membership],"Missing Membership")</f>
        <v>Gold</v>
      </c>
      <c r="F2316" s="14" t="s">
        <v>1328</v>
      </c>
      <c r="G2316" s="16" t="str">
        <f>_xlfn.XLOOKUP(Sales_Transactions!$F2316,Products!$A$2:$A$151,Products!$B$2:$B$151,"missing product")</f>
        <v>Eveready Batteries 250ml</v>
      </c>
      <c r="H2316" s="16" t="str">
        <f>_xlfn.XLOOKUP(Sales_Transactions!$F2316,Table9[Product_ID],Table9[Category],"Missing Catogory")</f>
        <v>Household</v>
      </c>
      <c r="I2316" s="16" t="s">
        <v>38</v>
      </c>
      <c r="J2316" s="16" t="str">
        <f>_xlfn.XLOOKUP(Sales_Transactions!$I2316,Store!$A$2:$A$181,Store!$B$2:$B$181,"Missing Store")</f>
        <v>FreshMart Kochi Plaza</v>
      </c>
      <c r="K2316" s="16" t="str">
        <f>_xlfn.XLOOKUP(Sales_Transactions!$I2316,Store!$A$2:$A$181,Store!$D$2:$D$181,"East")</f>
        <v>South</v>
      </c>
      <c r="L2316" s="16" t="s">
        <v>544</v>
      </c>
      <c r="M2316" s="16" t="s">
        <v>6380</v>
      </c>
      <c r="N2316" s="16" t="str">
        <f>_xlfn.XLOOKUP(Sales_Transactions!$L2316,Table12[Employee_ID],Table12[Department],"Missing Department")</f>
        <v>Cashier</v>
      </c>
      <c r="O2316" s="16">
        <v>7</v>
      </c>
      <c r="P2316" s="17">
        <v>56.22</v>
      </c>
      <c r="Q2316" s="16">
        <v>15</v>
      </c>
      <c r="R2316" s="17">
        <v>59.03</v>
      </c>
      <c r="S2316" s="17">
        <v>384.69</v>
      </c>
      <c r="T2316" s="17">
        <v>314.72000000000003</v>
      </c>
      <c r="U2316" s="17">
        <v>69.97</v>
      </c>
      <c r="V2316" s="16" t="s">
        <v>23</v>
      </c>
      <c r="W2316" s="16" t="s">
        <v>24</v>
      </c>
      <c r="X2316" s="16" t="s">
        <v>25</v>
      </c>
      <c r="Y2316" s="16" t="s">
        <v>26</v>
      </c>
      <c r="Z2316" s="16" t="s">
        <v>27</v>
      </c>
    </row>
    <row r="2317" spans="1:26" x14ac:dyDescent="0.3">
      <c r="A2317" s="10" t="s">
        <v>3389</v>
      </c>
      <c r="B2317" s="11">
        <v>45767</v>
      </c>
      <c r="C2317" s="12" t="s">
        <v>1095</v>
      </c>
      <c r="D2317" s="12" t="str">
        <f>_xlfn.XLOOKUP(Sales_Transactions!$C2317,Customer!$A$2:$A$701,Customer!$B$2:$B$701,"Missing")</f>
        <v>Thenmozhi Sharma</v>
      </c>
      <c r="E2317" s="39" t="str">
        <f>_xlfn.XLOOKUP(Table14[[#This Row],[Customer_ID]],Table10[Customer_ID],Table10[Membership],"Missing Membership")</f>
        <v>Silver</v>
      </c>
      <c r="F2317" s="10" t="s">
        <v>124</v>
      </c>
      <c r="G2317" s="12" t="str">
        <f>_xlfn.XLOOKUP(Sales_Transactions!$F2317,Products!$A$2:$A$151,Products!$B$2:$B$151,"missing product")</f>
        <v>Aavin Milk Pack</v>
      </c>
      <c r="H2317" s="12" t="str">
        <f>_xlfn.XLOOKUP(Sales_Transactions!$F2317,Table9[Product_ID],Table9[Category],"Missing Catogory")</f>
        <v>Dairy</v>
      </c>
      <c r="I2317" s="12" t="s">
        <v>950</v>
      </c>
      <c r="J2317" s="12" t="str">
        <f>_xlfn.XLOOKUP(Sales_Transactions!$I2317,Store!$A$2:$A$181,Store!$B$2:$B$181,"Missing Store")</f>
        <v>FreshMart Mysuru Square</v>
      </c>
      <c r="K2317" s="12" t="str">
        <f>_xlfn.XLOOKUP(Sales_Transactions!$I2317,Store!$A$2:$A$181,Store!$D$2:$D$181,"East")</f>
        <v>South</v>
      </c>
      <c r="L2317" s="12" t="s">
        <v>271</v>
      </c>
      <c r="M2317" s="12" t="s">
        <v>5399</v>
      </c>
      <c r="N2317" s="12" t="str">
        <f>_xlfn.XLOOKUP(Sales_Transactions!$L2317,Table12[Employee_ID],Table12[Department],"Missing Department")</f>
        <v>Billing</v>
      </c>
      <c r="O2317" s="12">
        <v>3</v>
      </c>
      <c r="P2317" s="13">
        <v>397.22</v>
      </c>
      <c r="Q2317" s="12">
        <v>15</v>
      </c>
      <c r="R2317" s="13">
        <v>178.75</v>
      </c>
      <c r="S2317" s="13">
        <v>1164.8499999999999</v>
      </c>
      <c r="T2317" s="13">
        <v>958.11</v>
      </c>
      <c r="U2317" s="13">
        <v>206.74</v>
      </c>
      <c r="V2317" s="12" t="s">
        <v>23</v>
      </c>
      <c r="W2317" s="12" t="s">
        <v>24</v>
      </c>
      <c r="X2317" s="12" t="s">
        <v>55</v>
      </c>
      <c r="Y2317" s="12" t="s">
        <v>228</v>
      </c>
      <c r="Z2317" s="12" t="s">
        <v>27</v>
      </c>
    </row>
    <row r="2318" spans="1:26" x14ac:dyDescent="0.3">
      <c r="A2318" s="14" t="s">
        <v>3390</v>
      </c>
      <c r="B2318" s="15">
        <v>45819</v>
      </c>
      <c r="C2318" s="16" t="s">
        <v>1034</v>
      </c>
      <c r="D2318" s="16" t="str">
        <f>_xlfn.XLOOKUP(Sales_Transactions!$C2318,Customer!$A$2:$A$701,Customer!$B$2:$B$701,"Missing")</f>
        <v>Jagan Iyer</v>
      </c>
      <c r="E2318" s="38" t="str">
        <f>_xlfn.XLOOKUP(Table14[[#This Row],[Customer_ID]],Table10[Customer_ID],Table10[Membership],"Missing Membership")</f>
        <v>Bronze</v>
      </c>
      <c r="F2318" s="14" t="s">
        <v>308</v>
      </c>
      <c r="G2318" s="16" t="str">
        <f>_xlfn.XLOOKUP(Sales_Transactions!$F2318,Products!$A$2:$A$151,Products!$B$2:$B$151,"missing product")</f>
        <v>Britannia Cookies 200g</v>
      </c>
      <c r="H2318" s="16" t="str">
        <f>_xlfn.XLOOKUP(Sales_Transactions!$F2318,Table9[Product_ID],Table9[Category],"Missing Catogory")</f>
        <v>Bakery</v>
      </c>
      <c r="I2318" s="16" t="s">
        <v>148</v>
      </c>
      <c r="J2318" s="16" t="str">
        <f>_xlfn.XLOOKUP(Sales_Transactions!$I2318,Store!$A$2:$A$181,Store!$B$2:$B$181,"Missing Store")</f>
        <v>FreshMart Tiruppur Heights</v>
      </c>
      <c r="K2318" s="16" t="str">
        <f>_xlfn.XLOOKUP(Sales_Transactions!$I2318,Store!$A$2:$A$181,Store!$D$2:$D$181,"East")</f>
        <v>South</v>
      </c>
      <c r="L2318" s="16" t="s">
        <v>361</v>
      </c>
      <c r="M2318" s="16" t="s">
        <v>6275</v>
      </c>
      <c r="N2318" s="16" t="str">
        <f>_xlfn.XLOOKUP(Sales_Transactions!$L2318,Table12[Employee_ID],Table12[Department],"Missing Department")</f>
        <v>HR</v>
      </c>
      <c r="O2318" s="16">
        <v>2</v>
      </c>
      <c r="P2318" s="17">
        <v>455.79</v>
      </c>
      <c r="Q2318" s="16">
        <v>0</v>
      </c>
      <c r="R2318" s="17">
        <v>0</v>
      </c>
      <c r="S2318" s="17">
        <v>911.58</v>
      </c>
      <c r="T2318" s="17">
        <v>565.76</v>
      </c>
      <c r="U2318" s="17">
        <v>345.82</v>
      </c>
      <c r="V2318" s="16" t="s">
        <v>23</v>
      </c>
      <c r="W2318" s="16" t="s">
        <v>345</v>
      </c>
      <c r="X2318" s="16" t="s">
        <v>25</v>
      </c>
      <c r="Y2318" s="16" t="s">
        <v>2385</v>
      </c>
      <c r="Z2318" s="16" t="s">
        <v>49</v>
      </c>
    </row>
    <row r="2319" spans="1:26" x14ac:dyDescent="0.3">
      <c r="A2319" s="10" t="s">
        <v>3399</v>
      </c>
      <c r="B2319" s="11">
        <v>45993</v>
      </c>
      <c r="C2319" s="12" t="s">
        <v>553</v>
      </c>
      <c r="D2319" s="12" t="str">
        <f>_xlfn.XLOOKUP(Sales_Transactions!$C2319,Customer!$A$2:$A$701,Customer!$B$2:$B$701,"Missing")</f>
        <v>Yogesh Raj</v>
      </c>
      <c r="E2319" s="39" t="str">
        <f>_xlfn.XLOOKUP(Table14[[#This Row],[Customer_ID]],Table10[Customer_ID],Table10[Membership],"Missing Membership")</f>
        <v>Silver</v>
      </c>
      <c r="F2319" s="10" t="s">
        <v>124</v>
      </c>
      <c r="G2319" s="12" t="str">
        <f>_xlfn.XLOOKUP(Sales_Transactions!$F2319,Products!$A$2:$A$151,Products!$B$2:$B$151,"missing product")</f>
        <v>Aavin Milk Pack</v>
      </c>
      <c r="H2319" s="12" t="str">
        <f>_xlfn.XLOOKUP(Sales_Transactions!$F2319,Table9[Product_ID],Table9[Category],"Missing Catogory")</f>
        <v>Dairy</v>
      </c>
      <c r="I2319" s="12" t="s">
        <v>343</v>
      </c>
      <c r="J2319" s="12" t="str">
        <f>_xlfn.XLOOKUP(Sales_Transactions!$I2319,Store!$A$2:$A$181,Store!$B$2:$B$181,"Missing Store")</f>
        <v>FreshMart Mysuru Junction</v>
      </c>
      <c r="K2319" s="12" t="str">
        <f>_xlfn.XLOOKUP(Sales_Transactions!$I2319,Store!$A$2:$A$181,Store!$D$2:$D$181,"East")</f>
        <v>South</v>
      </c>
      <c r="L2319" s="12" t="s">
        <v>344</v>
      </c>
      <c r="M2319" s="12" t="s">
        <v>6340</v>
      </c>
      <c r="N2319" s="12" t="str">
        <f>_xlfn.XLOOKUP(Sales_Transactions!$L2319,Table12[Employee_ID],Table12[Department],"Missing Department")</f>
        <v>Operations</v>
      </c>
      <c r="O2319" s="12">
        <v>3</v>
      </c>
      <c r="P2319" s="13">
        <v>397.22</v>
      </c>
      <c r="Q2319" s="12">
        <v>15</v>
      </c>
      <c r="R2319" s="13">
        <v>178.75</v>
      </c>
      <c r="S2319" s="13">
        <v>1012.91</v>
      </c>
      <c r="T2319" s="13">
        <v>958.11</v>
      </c>
      <c r="U2319" s="13">
        <v>54.8</v>
      </c>
      <c r="V2319" s="12" t="s">
        <v>23</v>
      </c>
      <c r="W2319" s="12" t="s">
        <v>24</v>
      </c>
      <c r="X2319" s="12" t="s">
        <v>25</v>
      </c>
      <c r="Y2319" s="12" t="s">
        <v>1770</v>
      </c>
      <c r="Z2319" s="12" t="s">
        <v>49</v>
      </c>
    </row>
    <row r="2320" spans="1:26" x14ac:dyDescent="0.3">
      <c r="A2320" s="14" t="s">
        <v>3405</v>
      </c>
      <c r="B2320" s="15">
        <v>45821</v>
      </c>
      <c r="C2320" s="16" t="s">
        <v>1285</v>
      </c>
      <c r="D2320" s="16" t="str">
        <f>_xlfn.XLOOKUP(Sales_Transactions!$C2320,Customer!$A$2:$A$701,Customer!$B$2:$B$701,"Missing")</f>
        <v>Arun Achari</v>
      </c>
      <c r="E2320" s="38" t="str">
        <f>_xlfn.XLOOKUP(Table14[[#This Row],[Customer_ID]],Table10[Customer_ID],Table10[Membership],"Missing Membership")</f>
        <v>Bronze</v>
      </c>
      <c r="F2320" s="14" t="s">
        <v>660</v>
      </c>
      <c r="G2320" s="16" t="str">
        <f>_xlfn.XLOOKUP(Sales_Transactions!$F2320,Products!$A$2:$A$151,Products!$B$2:$B$151,"missing product")</f>
        <v>Organic Fresh Fresh Fruits 200g</v>
      </c>
      <c r="H2320" s="16" t="str">
        <f>_xlfn.XLOOKUP(Sales_Transactions!$F2320,Table9[Product_ID],Table9[Category],"Missing Catogory")</f>
        <v>Fruits</v>
      </c>
      <c r="I2320" s="16" t="s">
        <v>493</v>
      </c>
      <c r="J2320" s="16" t="str">
        <f>_xlfn.XLOOKUP(Sales_Transactions!$I2320,Store!$A$2:$A$181,Store!$B$2:$B$181,"Missing Store")</f>
        <v>FreshMart Patna Square</v>
      </c>
      <c r="K2320" s="16" t="str">
        <f>_xlfn.XLOOKUP(Sales_Transactions!$I2320,Store!$A$2:$A$181,Store!$D$2:$D$181,"East")</f>
        <v>East</v>
      </c>
      <c r="L2320" s="16" t="s">
        <v>494</v>
      </c>
      <c r="M2320" s="16" t="s">
        <v>6161</v>
      </c>
      <c r="N2320" s="16" t="str">
        <f>_xlfn.XLOOKUP(Sales_Transactions!$L2320,Table12[Employee_ID],Table12[Department],"Missing Department")</f>
        <v>Cashier</v>
      </c>
      <c r="O2320" s="16">
        <v>2</v>
      </c>
      <c r="P2320" s="17">
        <v>224.28</v>
      </c>
      <c r="Q2320" s="16">
        <v>0</v>
      </c>
      <c r="R2320" s="17">
        <v>0</v>
      </c>
      <c r="S2320" s="17">
        <v>448.56</v>
      </c>
      <c r="T2320" s="17">
        <v>384.78</v>
      </c>
      <c r="U2320" s="17">
        <v>63.78</v>
      </c>
      <c r="V2320" s="16" t="s">
        <v>23</v>
      </c>
      <c r="W2320" s="16" t="s">
        <v>24</v>
      </c>
      <c r="X2320" s="16" t="s">
        <v>25</v>
      </c>
      <c r="Y2320" s="16" t="s">
        <v>607</v>
      </c>
      <c r="Z2320" s="16" t="s">
        <v>49</v>
      </c>
    </row>
    <row r="2321" spans="1:26" x14ac:dyDescent="0.3">
      <c r="A2321" s="10" t="s">
        <v>3409</v>
      </c>
      <c r="B2321" s="11">
        <v>45787</v>
      </c>
      <c r="C2321" s="12" t="s">
        <v>3410</v>
      </c>
      <c r="D2321" s="12" t="str">
        <f>_xlfn.XLOOKUP(Sales_Transactions!$C2321,Customer!$A$2:$A$701,Customer!$B$2:$B$701,"Missing")</f>
        <v>Sundar Naicker</v>
      </c>
      <c r="E2321" s="39" t="str">
        <f>_xlfn.XLOOKUP(Table14[[#This Row],[Customer_ID]],Table10[Customer_ID],Table10[Membership],"Missing Membership")</f>
        <v>Silver</v>
      </c>
      <c r="F2321" s="10" t="s">
        <v>231</v>
      </c>
      <c r="G2321" s="12" t="str">
        <f>_xlfn.XLOOKUP(Sales_Transactions!$F2321,Products!$A$2:$A$151,Products!$B$2:$B$151,"missing product")</f>
        <v>Cadbury Chips 1kg</v>
      </c>
      <c r="H2321" s="12" t="str">
        <f>_xlfn.XLOOKUP(Sales_Transactions!$F2321,Table9[Product_ID],Table9[Category],"Missing Catogory")</f>
        <v>Snacks</v>
      </c>
      <c r="I2321" s="12" t="s">
        <v>198</v>
      </c>
      <c r="J2321" s="12" t="str">
        <f>_xlfn.XLOOKUP(Sales_Transactions!$I2321,Store!$A$2:$A$181,Store!$B$2:$B$181,"Missing Store")</f>
        <v>FreshMart Salem Extension</v>
      </c>
      <c r="K2321" s="12" t="str">
        <f>_xlfn.XLOOKUP(Sales_Transactions!$I2321,Store!$A$2:$A$181,Store!$D$2:$D$181,"East")</f>
        <v>South</v>
      </c>
      <c r="L2321" s="12" t="s">
        <v>693</v>
      </c>
      <c r="M2321" s="12" t="s">
        <v>6134</v>
      </c>
      <c r="N2321" s="12" t="str">
        <f>_xlfn.XLOOKUP(Sales_Transactions!$L2321,Table12[Employee_ID],Table12[Department],"Missing Department")</f>
        <v>Cashier</v>
      </c>
      <c r="O2321" s="12">
        <v>2</v>
      </c>
      <c r="P2321" s="13">
        <v>418.79</v>
      </c>
      <c r="Q2321" s="12">
        <v>5</v>
      </c>
      <c r="R2321" s="13">
        <v>41.88</v>
      </c>
      <c r="S2321" s="13">
        <v>915.05</v>
      </c>
      <c r="T2321" s="13">
        <v>617.88</v>
      </c>
      <c r="U2321" s="13">
        <v>297.17</v>
      </c>
      <c r="V2321" s="12" t="s">
        <v>23</v>
      </c>
      <c r="W2321" s="12" t="s">
        <v>24</v>
      </c>
      <c r="X2321" s="12" t="s">
        <v>25</v>
      </c>
      <c r="Y2321" s="12" t="s">
        <v>3058</v>
      </c>
      <c r="Z2321" s="12" t="s">
        <v>27</v>
      </c>
    </row>
    <row r="2322" spans="1:26" x14ac:dyDescent="0.3">
      <c r="A2322" s="14" t="s">
        <v>3414</v>
      </c>
      <c r="B2322" s="15">
        <v>45897</v>
      </c>
      <c r="C2322" s="16" t="s">
        <v>2001</v>
      </c>
      <c r="D2322" s="16" t="str">
        <f>_xlfn.XLOOKUP(Sales_Transactions!$C2322,Customer!$A$2:$A$701,Customer!$B$2:$B$701,"Missing")</f>
        <v>Thenmozhi Menon</v>
      </c>
      <c r="E2322" s="38" t="str">
        <f>_xlfn.XLOOKUP(Table14[[#This Row],[Customer_ID]],Table10[Customer_ID],Table10[Membership],"Missing Membership")</f>
        <v>Silver</v>
      </c>
      <c r="F2322" s="14" t="s">
        <v>389</v>
      </c>
      <c r="G2322" s="16" t="str">
        <f>_xlfn.XLOOKUP(Sales_Transactions!$F2322,Products!$A$2:$A$151,Products!$B$2:$B$151,"missing product")</f>
        <v>Organic Fresh Fresh Vegetables 250ml</v>
      </c>
      <c r="H2322" s="16" t="str">
        <f>_xlfn.XLOOKUP(Sales_Transactions!$F2322,Table9[Product_ID],Table9[Category],"Missing Catogory")</f>
        <v>Vegetables</v>
      </c>
      <c r="I2322" s="16" t="s">
        <v>1795</v>
      </c>
      <c r="J2322" s="16" t="str">
        <f>_xlfn.XLOOKUP(Sales_Transactions!$I2322,Store!$A$2:$A$181,Store!$B$2:$B$181,"Missing Store")</f>
        <v>FreshMart Salem Colony</v>
      </c>
      <c r="K2322" s="16" t="str">
        <f>_xlfn.XLOOKUP(Sales_Transactions!$I2322,Store!$A$2:$A$181,Store!$D$2:$D$181,"East")</f>
        <v>South</v>
      </c>
      <c r="L2322" s="16" t="s">
        <v>1796</v>
      </c>
      <c r="M2322" s="16" t="s">
        <v>6185</v>
      </c>
      <c r="N2322" s="16" t="str">
        <f>_xlfn.XLOOKUP(Sales_Transactions!$L2322,Table12[Employee_ID],Table12[Department],"Missing Department")</f>
        <v>Sales</v>
      </c>
      <c r="O2322" s="16">
        <v>4</v>
      </c>
      <c r="P2322" s="17">
        <v>83.13</v>
      </c>
      <c r="Q2322" s="16">
        <v>0</v>
      </c>
      <c r="R2322" s="17">
        <v>0</v>
      </c>
      <c r="S2322" s="17">
        <v>332.52</v>
      </c>
      <c r="T2322" s="17">
        <v>276.36</v>
      </c>
      <c r="U2322" s="17">
        <v>56.16</v>
      </c>
      <c r="V2322" s="16" t="s">
        <v>23</v>
      </c>
      <c r="W2322" s="16" t="s">
        <v>24</v>
      </c>
      <c r="X2322" s="16" t="s">
        <v>25</v>
      </c>
      <c r="Y2322" s="16" t="s">
        <v>3333</v>
      </c>
      <c r="Z2322" s="16" t="s">
        <v>49</v>
      </c>
    </row>
    <row r="2323" spans="1:26" x14ac:dyDescent="0.3">
      <c r="A2323" s="10" t="s">
        <v>3423</v>
      </c>
      <c r="B2323" s="11">
        <v>45913</v>
      </c>
      <c r="C2323" s="12" t="s">
        <v>319</v>
      </c>
      <c r="D2323" s="12" t="str">
        <f>_xlfn.XLOOKUP(Sales_Transactions!$C2323,Customer!$A$2:$A$701,Customer!$B$2:$B$701,"Missing")</f>
        <v>Chitra Mudaliar</v>
      </c>
      <c r="E2323" s="39" t="str">
        <f>_xlfn.XLOOKUP(Table14[[#This Row],[Customer_ID]],Table10[Customer_ID],Table10[Membership],"Missing Membership")</f>
        <v>Gold</v>
      </c>
      <c r="F2323" s="10" t="s">
        <v>793</v>
      </c>
      <c r="G2323" s="12" t="str">
        <f>_xlfn.XLOOKUP(Sales_Transactions!$F2323,Products!$A$2:$A$151,Products!$B$2:$B$151,"missing product")</f>
        <v>Vim Toilet Cleaner 200g</v>
      </c>
      <c r="H2323" s="12" t="str">
        <f>_xlfn.XLOOKUP(Sales_Transactions!$F2323,Table9[Product_ID],Table9[Category],"Missing Catogory")</f>
        <v>Cleaning</v>
      </c>
      <c r="I2323" s="12" t="s">
        <v>1469</v>
      </c>
      <c r="J2323" s="12" t="str">
        <f>_xlfn.XLOOKUP(Sales_Transactions!$I2323,Store!$A$2:$A$181,Store!$B$2:$B$181,"Missing Store")</f>
        <v>FreshMart Surat Nagar</v>
      </c>
      <c r="K2323" s="12" t="str">
        <f>_xlfn.XLOOKUP(Sales_Transactions!$I2323,Store!$A$2:$A$181,Store!$D$2:$D$181,"East")</f>
        <v>West</v>
      </c>
      <c r="L2323" s="12" t="s">
        <v>2190</v>
      </c>
      <c r="M2323" s="12" t="s">
        <v>6344</v>
      </c>
      <c r="N2323" s="12" t="str">
        <f>_xlfn.XLOOKUP(Sales_Transactions!$L2323,Table12[Employee_ID],Table12[Department],"Missing Department")</f>
        <v>Billing</v>
      </c>
      <c r="O2323" s="12">
        <v>6</v>
      </c>
      <c r="P2323" s="13">
        <v>176.07</v>
      </c>
      <c r="Q2323" s="12">
        <v>0</v>
      </c>
      <c r="R2323" s="13">
        <v>0</v>
      </c>
      <c r="S2323" s="13">
        <v>1214.8800000000001</v>
      </c>
      <c r="T2323" s="13">
        <v>745.98</v>
      </c>
      <c r="U2323" s="13">
        <v>468.9</v>
      </c>
      <c r="V2323" s="12" t="s">
        <v>23</v>
      </c>
      <c r="W2323" s="12" t="s">
        <v>24</v>
      </c>
      <c r="X2323" s="12" t="s">
        <v>25</v>
      </c>
      <c r="Y2323" s="12" t="s">
        <v>1022</v>
      </c>
      <c r="Z2323" s="12" t="s">
        <v>27</v>
      </c>
    </row>
    <row r="2324" spans="1:26" x14ac:dyDescent="0.3">
      <c r="A2324" s="14" t="s">
        <v>3428</v>
      </c>
      <c r="B2324" s="15">
        <v>46083</v>
      </c>
      <c r="C2324" s="16" t="s">
        <v>526</v>
      </c>
      <c r="D2324" s="16" t="str">
        <f>_xlfn.XLOOKUP(Sales_Transactions!$C2324,Customer!$A$2:$A$701,Customer!$B$2:$B$701,"Missing")</f>
        <v>Bharath Mudaliar</v>
      </c>
      <c r="E2324" s="38" t="str">
        <f>_xlfn.XLOOKUP(Table14[[#This Row],[Customer_ID]],Table10[Customer_ID],Table10[Membership],"Missing Membership")</f>
        <v>Silver</v>
      </c>
      <c r="F2324" s="14" t="s">
        <v>275</v>
      </c>
      <c r="G2324" s="16" t="str">
        <f>_xlfn.XLOOKUP(Sales_Transactions!$F2324,Products!$A$2:$A$151,Products!$B$2:$B$151,"missing product")</f>
        <v>Parle Namkeen 500g</v>
      </c>
      <c r="H2324" s="16" t="str">
        <f>_xlfn.XLOOKUP(Sales_Transactions!$F2324,Table9[Product_ID],Table9[Category],"Missing Catogory")</f>
        <v>Snacks</v>
      </c>
      <c r="I2324" s="16" t="s">
        <v>1342</v>
      </c>
      <c r="J2324" s="16" t="str">
        <f>_xlfn.XLOOKUP(Sales_Transactions!$I2324,Store!$A$2:$A$181,Store!$B$2:$B$181,"Missing Store")</f>
        <v>FreshMart Ahmedabad Junction</v>
      </c>
      <c r="K2324" s="16" t="str">
        <f>_xlfn.XLOOKUP(Sales_Transactions!$I2324,Store!$A$2:$A$181,Store!$D$2:$D$181,"East")</f>
        <v>West</v>
      </c>
      <c r="L2324" s="16" t="s">
        <v>1343</v>
      </c>
      <c r="M2324" s="16" t="s">
        <v>6196</v>
      </c>
      <c r="N2324" s="16" t="str">
        <f>_xlfn.XLOOKUP(Sales_Transactions!$L2324,Table12[Employee_ID],Table12[Department],"Missing Department")</f>
        <v>Cashier</v>
      </c>
      <c r="O2324" s="16">
        <v>1</v>
      </c>
      <c r="P2324" s="17">
        <v>51.33</v>
      </c>
      <c r="Q2324" s="16">
        <v>5</v>
      </c>
      <c r="R2324" s="17">
        <v>2.57</v>
      </c>
      <c r="S2324" s="17">
        <v>48.76</v>
      </c>
      <c r="T2324" s="17">
        <v>37.479999999999997</v>
      </c>
      <c r="U2324" s="17">
        <v>11.28</v>
      </c>
      <c r="V2324" s="16" t="s">
        <v>23</v>
      </c>
      <c r="W2324" s="16" t="s">
        <v>24</v>
      </c>
      <c r="X2324" s="16" t="s">
        <v>25</v>
      </c>
      <c r="Y2324" s="16" t="s">
        <v>1952</v>
      </c>
      <c r="Z2324" s="16" t="s">
        <v>49</v>
      </c>
    </row>
    <row r="2325" spans="1:26" x14ac:dyDescent="0.3">
      <c r="A2325" s="10" t="s">
        <v>3441</v>
      </c>
      <c r="B2325" s="11">
        <v>45941</v>
      </c>
      <c r="C2325" s="12" t="s">
        <v>1694</v>
      </c>
      <c r="D2325" s="12" t="str">
        <f>_xlfn.XLOOKUP(Sales_Transactions!$C2325,Customer!$A$2:$A$701,Customer!$B$2:$B$701,"Missing")</f>
        <v>Hemalatha Murugan</v>
      </c>
      <c r="E2325" s="39" t="str">
        <f>_xlfn.XLOOKUP(Table14[[#This Row],[Customer_ID]],Table10[Customer_ID],Table10[Membership],"Missing Membership")</f>
        <v>Bronze</v>
      </c>
      <c r="F2325" s="10" t="s">
        <v>2955</v>
      </c>
      <c r="G2325" s="12" t="str">
        <f>_xlfn.XLOOKUP(Sales_Transactions!$F2325,Products!$A$2:$A$151,Products!$B$2:$B$151,"missing product")</f>
        <v>Surf Excel Tissue Combo</v>
      </c>
      <c r="H2325" s="12" t="str">
        <f>_xlfn.XLOOKUP(Sales_Transactions!$F2325,Table9[Product_ID],Table9[Category],"Missing Catogory")</f>
        <v>Household</v>
      </c>
      <c r="I2325" s="12" t="s">
        <v>415</v>
      </c>
      <c r="J2325" s="12" t="str">
        <f>_xlfn.XLOOKUP(Sales_Transactions!$I2325,Store!$A$2:$A$181,Store!$B$2:$B$181,"Missing Store")</f>
        <v>FreshMart Hyderabad Towers</v>
      </c>
      <c r="K2325" s="12" t="str">
        <f>_xlfn.XLOOKUP(Sales_Transactions!$I2325,Store!$A$2:$A$181,Store!$D$2:$D$181,"East")</f>
        <v>South</v>
      </c>
      <c r="L2325" s="12" t="s">
        <v>1913</v>
      </c>
      <c r="M2325" s="12" t="s">
        <v>4923</v>
      </c>
      <c r="N2325" s="12" t="str">
        <f>_xlfn.XLOOKUP(Sales_Transactions!$L2325,Table12[Employee_ID],Table12[Department],"Missing Department")</f>
        <v>Sales</v>
      </c>
      <c r="O2325" s="12">
        <v>3</v>
      </c>
      <c r="P2325" s="13">
        <v>414.29</v>
      </c>
      <c r="Q2325" s="12">
        <v>10</v>
      </c>
      <c r="R2325" s="13">
        <v>124.29</v>
      </c>
      <c r="S2325" s="13">
        <v>1286.3699999999999</v>
      </c>
      <c r="T2325" s="13">
        <v>942.78</v>
      </c>
      <c r="U2325" s="13">
        <v>343.59</v>
      </c>
      <c r="V2325" s="12" t="s">
        <v>23</v>
      </c>
      <c r="W2325" s="12" t="s">
        <v>24</v>
      </c>
      <c r="X2325" s="12" t="s">
        <v>25</v>
      </c>
      <c r="Y2325" s="12" t="s">
        <v>3442</v>
      </c>
      <c r="Z2325" s="12" t="s">
        <v>27</v>
      </c>
    </row>
    <row r="2326" spans="1:26" x14ac:dyDescent="0.3">
      <c r="A2326" s="14" t="s">
        <v>3447</v>
      </c>
      <c r="B2326" s="15">
        <v>45938</v>
      </c>
      <c r="C2326" s="16" t="s">
        <v>1986</v>
      </c>
      <c r="D2326" s="16" t="str">
        <f>_xlfn.XLOOKUP(Sales_Transactions!$C2326,Customer!$A$2:$A$701,Customer!$B$2:$B$701,"Missing")</f>
        <v>Janani Chettiar</v>
      </c>
      <c r="E2326" s="38" t="str">
        <f>_xlfn.XLOOKUP(Table14[[#This Row],[Customer_ID]],Table10[Customer_ID],Table10[Membership],"Missing Membership")</f>
        <v>Bronze</v>
      </c>
      <c r="F2326" s="14" t="s">
        <v>885</v>
      </c>
      <c r="G2326" s="16" t="str">
        <f>_xlfn.XLOOKUP(Sales_Transactions!$F2326,Products!$A$2:$A$151,Products!$B$2:$B$151,"missing product")</f>
        <v>Organic Fresh Fresh Fruits Pack</v>
      </c>
      <c r="H2326" s="16" t="str">
        <f>_xlfn.XLOOKUP(Sales_Transactions!$F2326,Table9[Product_ID],Table9[Category],"Missing Catogory")</f>
        <v>Fruits</v>
      </c>
      <c r="I2326" s="16" t="s">
        <v>680</v>
      </c>
      <c r="J2326" s="16" t="str">
        <f>_xlfn.XLOOKUP(Sales_Transactions!$I2326,Store!$A$2:$A$181,Store!$B$2:$B$181,"Missing Store")</f>
        <v>FreshMart Ahmedabad Crossing</v>
      </c>
      <c r="K2326" s="16" t="str">
        <f>_xlfn.XLOOKUP(Sales_Transactions!$I2326,Store!$A$2:$A$181,Store!$D$2:$D$181,"East")</f>
        <v>West</v>
      </c>
      <c r="L2326" s="16" t="s">
        <v>239</v>
      </c>
      <c r="M2326" s="16" t="s">
        <v>6235</v>
      </c>
      <c r="N2326" s="16" t="str">
        <f>_xlfn.XLOOKUP(Sales_Transactions!$L2326,Table12[Employee_ID],Table12[Department],"Missing Department")</f>
        <v>Sales</v>
      </c>
      <c r="O2326" s="16">
        <v>4</v>
      </c>
      <c r="P2326" s="17">
        <v>232.92</v>
      </c>
      <c r="Q2326" s="16">
        <v>15</v>
      </c>
      <c r="R2326" s="17">
        <v>139.75</v>
      </c>
      <c r="S2326" s="17">
        <v>791.93</v>
      </c>
      <c r="T2326" s="17">
        <v>769.64</v>
      </c>
      <c r="U2326" s="17">
        <v>22.29</v>
      </c>
      <c r="V2326" s="16" t="s">
        <v>23</v>
      </c>
      <c r="W2326" s="16" t="s">
        <v>24</v>
      </c>
      <c r="X2326" s="16" t="s">
        <v>25</v>
      </c>
      <c r="Y2326" s="16" t="s">
        <v>3448</v>
      </c>
      <c r="Z2326" s="16" t="s">
        <v>49</v>
      </c>
    </row>
    <row r="2327" spans="1:26" x14ac:dyDescent="0.3">
      <c r="A2327" s="10" t="s">
        <v>3482</v>
      </c>
      <c r="B2327" s="11">
        <v>46008</v>
      </c>
      <c r="C2327" s="12" t="s">
        <v>3483</v>
      </c>
      <c r="D2327" s="12" t="str">
        <f>_xlfn.XLOOKUP(Sales_Transactions!$C2327,Customer!$A$2:$A$701,Customer!$B$2:$B$701,"Missing")</f>
        <v>Jagan Raj</v>
      </c>
      <c r="E2327" s="39" t="str">
        <f>_xlfn.XLOOKUP(Table14[[#This Row],[Customer_ID]],Table10[Customer_ID],Table10[Membership],"Missing Membership")</f>
        <v>Bronze</v>
      </c>
      <c r="F2327" s="10" t="s">
        <v>296</v>
      </c>
      <c r="G2327" s="12" t="str">
        <f>_xlfn.XLOOKUP(Sales_Transactions!$F2327,Products!$A$2:$A$151,Products!$B$2:$B$151,"missing product")</f>
        <v>Colgate Toothpaste 1kg</v>
      </c>
      <c r="H2327" s="12" t="str">
        <f>_xlfn.XLOOKUP(Sales_Transactions!$F2327,Table9[Product_ID],Table9[Category],"Missing Catogory")</f>
        <v>Personal Care</v>
      </c>
      <c r="I2327" s="12" t="s">
        <v>605</v>
      </c>
      <c r="J2327" s="12" t="str">
        <f>_xlfn.XLOOKUP(Sales_Transactions!$I2327,Store!$A$2:$A$181,Store!$B$2:$B$181,"Missing Store")</f>
        <v>FreshMart Surat Plaza</v>
      </c>
      <c r="K2327" s="12" t="str">
        <f>_xlfn.XLOOKUP(Sales_Transactions!$I2327,Store!$A$2:$A$181,Store!$D$2:$D$181,"East")</f>
        <v>West</v>
      </c>
      <c r="L2327" s="12" t="s">
        <v>629</v>
      </c>
      <c r="M2327" s="12" t="s">
        <v>6211</v>
      </c>
      <c r="N2327" s="12" t="str">
        <f>_xlfn.XLOOKUP(Sales_Transactions!$L2327,Table12[Employee_ID],Table12[Department],"Missing Department")</f>
        <v>Sales</v>
      </c>
      <c r="O2327" s="12">
        <v>2</v>
      </c>
      <c r="P2327" s="13">
        <v>507.5</v>
      </c>
      <c r="Q2327" s="12">
        <v>0</v>
      </c>
      <c r="R2327" s="13">
        <v>0</v>
      </c>
      <c r="S2327" s="13">
        <v>1015</v>
      </c>
      <c r="T2327" s="13">
        <v>726.58</v>
      </c>
      <c r="U2327" s="13">
        <v>288.42</v>
      </c>
      <c r="V2327" s="12" t="s">
        <v>23</v>
      </c>
      <c r="W2327" s="12" t="s">
        <v>24</v>
      </c>
      <c r="X2327" s="12" t="s">
        <v>25</v>
      </c>
      <c r="Y2327" s="12" t="s">
        <v>2794</v>
      </c>
      <c r="Z2327" s="12" t="s">
        <v>49</v>
      </c>
    </row>
    <row r="2328" spans="1:26" x14ac:dyDescent="0.3">
      <c r="A2328" s="14" t="s">
        <v>3485</v>
      </c>
      <c r="B2328" s="15">
        <v>45828</v>
      </c>
      <c r="C2328" s="16" t="s">
        <v>3148</v>
      </c>
      <c r="D2328" s="16" t="str">
        <f>_xlfn.XLOOKUP(Sales_Transactions!$C2328,Customer!$A$2:$A$701,Customer!$B$2:$B$701,"Missing")</f>
        <v>Prasath Chettiar</v>
      </c>
      <c r="E2328" s="38" t="str">
        <f>_xlfn.XLOOKUP(Table14[[#This Row],[Customer_ID]],Table10[Customer_ID],Table10[Membership],"Missing Membership")</f>
        <v>Gold</v>
      </c>
      <c r="F2328" s="14" t="s">
        <v>231</v>
      </c>
      <c r="G2328" s="16" t="str">
        <f>_xlfn.XLOOKUP(Sales_Transactions!$F2328,Products!$A$2:$A$151,Products!$B$2:$B$151,"missing product")</f>
        <v>Cadbury Chips 1kg</v>
      </c>
      <c r="H2328" s="16" t="str">
        <f>_xlfn.XLOOKUP(Sales_Transactions!$F2328,Table9[Product_ID],Table9[Category],"Missing Catogory")</f>
        <v>Snacks</v>
      </c>
      <c r="I2328" s="16" t="s">
        <v>192</v>
      </c>
      <c r="J2328" s="16" t="str">
        <f>_xlfn.XLOOKUP(Sales_Transactions!$I2328,Store!$A$2:$A$181,Store!$B$2:$B$181,"Missing Store")</f>
        <v>FreshMart Erode Heights</v>
      </c>
      <c r="K2328" s="16" t="str">
        <f>_xlfn.XLOOKUP(Sales_Transactions!$I2328,Store!$A$2:$A$181,Store!$D$2:$D$181,"East")</f>
        <v>South</v>
      </c>
      <c r="L2328" s="16" t="s">
        <v>1649</v>
      </c>
      <c r="M2328" s="16" t="s">
        <v>6400</v>
      </c>
      <c r="N2328" s="16" t="str">
        <f>_xlfn.XLOOKUP(Sales_Transactions!$L2328,Table12[Employee_ID],Table12[Department],"Missing Department")</f>
        <v>Store Manager</v>
      </c>
      <c r="O2328" s="16">
        <v>3</v>
      </c>
      <c r="P2328" s="17">
        <v>424.8</v>
      </c>
      <c r="Q2328" s="16">
        <v>0</v>
      </c>
      <c r="R2328" s="17">
        <v>0</v>
      </c>
      <c r="S2328" s="17">
        <v>1274.4000000000001</v>
      </c>
      <c r="T2328" s="17">
        <v>926.82</v>
      </c>
      <c r="U2328" s="17">
        <v>347.58</v>
      </c>
      <c r="V2328" s="16" t="s">
        <v>23</v>
      </c>
      <c r="W2328" s="16" t="s">
        <v>24</v>
      </c>
      <c r="X2328" s="16" t="s">
        <v>25</v>
      </c>
      <c r="Y2328" s="16" t="s">
        <v>428</v>
      </c>
      <c r="Z2328" s="16" t="s">
        <v>49</v>
      </c>
    </row>
    <row r="2329" spans="1:26" x14ac:dyDescent="0.3">
      <c r="A2329" s="10" t="s">
        <v>3507</v>
      </c>
      <c r="B2329" s="11">
        <v>45883</v>
      </c>
      <c r="C2329" s="12" t="s">
        <v>3155</v>
      </c>
      <c r="D2329" s="12" t="str">
        <f>_xlfn.XLOOKUP(Sales_Transactions!$C2329,Customer!$A$2:$A$701,Customer!$B$2:$B$701,"Missing")</f>
        <v>Bhuvana Pillai</v>
      </c>
      <c r="E2329" s="39" t="str">
        <f>_xlfn.XLOOKUP(Table14[[#This Row],[Customer_ID]],Table10[Customer_ID],Table10[Membership],"Missing Membership")</f>
        <v>Gold</v>
      </c>
      <c r="F2329" s="10" t="s">
        <v>646</v>
      </c>
      <c r="G2329" s="12" t="str">
        <f>_xlfn.XLOOKUP(Sales_Transactions!$F2329,Products!$A$2:$A$151,Products!$B$2:$B$151,"missing product")</f>
        <v>Aachi Whole Spices 200g v2</v>
      </c>
      <c r="H2329" s="12" t="str">
        <f>_xlfn.XLOOKUP(Sales_Transactions!$F2329,Table9[Product_ID],Table9[Category],"Missing Catogory")</f>
        <v>Masala</v>
      </c>
      <c r="I2329" s="12" t="s">
        <v>962</v>
      </c>
      <c r="J2329" s="12" t="str">
        <f>_xlfn.XLOOKUP(Sales_Transactions!$I2329,Store!$A$2:$A$181,Store!$B$2:$B$181,"Missing Store")</f>
        <v>FreshMart Mumbai Bypass</v>
      </c>
      <c r="K2329" s="12" t="str">
        <f>_xlfn.XLOOKUP(Sales_Transactions!$I2329,Store!$A$2:$A$181,Store!$D$2:$D$181,"East")</f>
        <v>West</v>
      </c>
      <c r="L2329" s="12" t="s">
        <v>963</v>
      </c>
      <c r="M2329" s="12" t="s">
        <v>6372</v>
      </c>
      <c r="N2329" s="12" t="str">
        <f>_xlfn.XLOOKUP(Sales_Transactions!$L2329,Table12[Employee_ID],Table12[Department],"Missing Department")</f>
        <v>Inventory</v>
      </c>
      <c r="O2329" s="12">
        <v>4</v>
      </c>
      <c r="P2329" s="13">
        <v>136.81</v>
      </c>
      <c r="Q2329" s="12">
        <v>5</v>
      </c>
      <c r="R2329" s="13">
        <v>27.36</v>
      </c>
      <c r="S2329" s="13">
        <v>519.88</v>
      </c>
      <c r="T2329" s="13">
        <v>364.72</v>
      </c>
      <c r="U2329" s="13">
        <v>155.16</v>
      </c>
      <c r="V2329" s="12" t="s">
        <v>23</v>
      </c>
      <c r="W2329" s="12" t="s">
        <v>24</v>
      </c>
      <c r="X2329" s="12" t="s">
        <v>25</v>
      </c>
      <c r="Y2329" s="12" t="s">
        <v>1538</v>
      </c>
      <c r="Z2329" s="12" t="s">
        <v>49</v>
      </c>
    </row>
    <row r="2330" spans="1:26" x14ac:dyDescent="0.3">
      <c r="A2330" s="14" t="s">
        <v>3508</v>
      </c>
      <c r="B2330" s="15">
        <v>45766</v>
      </c>
      <c r="C2330" s="16" t="s">
        <v>3493</v>
      </c>
      <c r="D2330" s="16" t="str">
        <f>_xlfn.XLOOKUP(Sales_Transactions!$C2330,Customer!$A$2:$A$701,Customer!$B$2:$B$701,"Missing")</f>
        <v>Latha Subramaniam</v>
      </c>
      <c r="E2330" s="38" t="str">
        <f>_xlfn.XLOOKUP(Table14[[#This Row],[Customer_ID]],Table10[Customer_ID],Table10[Membership],"Missing Membership")</f>
        <v>Silver</v>
      </c>
      <c r="F2330" s="14" t="s">
        <v>2548</v>
      </c>
      <c r="G2330" s="16" t="str">
        <f>_xlfn.XLOOKUP(Sales_Transactions!$F2330,Products!$A$2:$A$151,Products!$B$2:$B$151,"missing product")</f>
        <v>Himalaya Soap 250ml</v>
      </c>
      <c r="H2330" s="16" t="str">
        <f>_xlfn.XLOOKUP(Sales_Transactions!$F2330,Table9[Product_ID],Table9[Category],"Missing Catogory")</f>
        <v>Personal Care</v>
      </c>
      <c r="I2330" s="16" t="s">
        <v>426</v>
      </c>
      <c r="J2330" s="16" t="str">
        <f>_xlfn.XLOOKUP(Sales_Transactions!$I2330,Store!$A$2:$A$181,Store!$B$2:$B$181,"Missing Store")</f>
        <v>FreshMart Madurai Junction</v>
      </c>
      <c r="K2330" s="16" t="str">
        <f>_xlfn.XLOOKUP(Sales_Transactions!$I2330,Store!$A$2:$A$181,Store!$D$2:$D$181,"East")</f>
        <v>South</v>
      </c>
      <c r="L2330" s="16" t="s">
        <v>427</v>
      </c>
      <c r="M2330" s="16" t="s">
        <v>6170</v>
      </c>
      <c r="N2330" s="16" t="str">
        <f>_xlfn.XLOOKUP(Sales_Transactions!$L2330,Table12[Employee_ID],Table12[Department],"Missing Department")</f>
        <v>Billing</v>
      </c>
      <c r="O2330" s="16">
        <v>1</v>
      </c>
      <c r="P2330" s="17">
        <v>72.930000000000007</v>
      </c>
      <c r="Q2330" s="16">
        <v>15</v>
      </c>
      <c r="R2330" s="17">
        <v>10.94</v>
      </c>
      <c r="S2330" s="17">
        <v>71.290000000000006</v>
      </c>
      <c r="T2330" s="17">
        <v>54.25</v>
      </c>
      <c r="U2330" s="17">
        <v>17.04</v>
      </c>
      <c r="V2330" s="16" t="s">
        <v>23</v>
      </c>
      <c r="W2330" s="16" t="s">
        <v>24</v>
      </c>
      <c r="X2330" s="16" t="s">
        <v>25</v>
      </c>
      <c r="Y2330" s="16" t="s">
        <v>3466</v>
      </c>
      <c r="Z2330" s="16" t="s">
        <v>27</v>
      </c>
    </row>
    <row r="2331" spans="1:26" x14ac:dyDescent="0.3">
      <c r="A2331" s="10" t="s">
        <v>3529</v>
      </c>
      <c r="B2331" s="11">
        <v>46005</v>
      </c>
      <c r="C2331" s="12" t="s">
        <v>1536</v>
      </c>
      <c r="D2331" s="12" t="str">
        <f>_xlfn.XLOOKUP(Sales_Transactions!$C2331,Customer!$A$2:$A$701,Customer!$B$2:$B$701,"Missing")</f>
        <v>Prakash Achari</v>
      </c>
      <c r="E2331" s="39" t="str">
        <f>_xlfn.XLOOKUP(Table14[[#This Row],[Customer_ID]],Table10[Customer_ID],Table10[Membership],"Missing Membership")</f>
        <v>Gold</v>
      </c>
      <c r="F2331" s="10" t="s">
        <v>722</v>
      </c>
      <c r="G2331" s="12" t="str">
        <f>_xlfn.XLOOKUP(Sales_Transactions!$F2331,Products!$A$2:$A$151,Products!$B$2:$B$151,"missing product")</f>
        <v>Local Farm Fresh Fruits 250ml</v>
      </c>
      <c r="H2331" s="12" t="str">
        <f>_xlfn.XLOOKUP(Sales_Transactions!$F2331,Table9[Product_ID],Table9[Category],"Missing Catogory")</f>
        <v xml:space="preserve"> Fruits</v>
      </c>
      <c r="I2331" s="12" t="s">
        <v>652</v>
      </c>
      <c r="J2331" s="12" t="str">
        <f>_xlfn.XLOOKUP(Sales_Transactions!$I2331,Store!$A$2:$A$181,Store!$B$2:$B$181,"Missing Store")</f>
        <v>FreshMart Delhi Extension</v>
      </c>
      <c r="K2331" s="12" t="str">
        <f>_xlfn.XLOOKUP(Sales_Transactions!$I2331,Store!$A$2:$A$181,Store!$D$2:$D$181,"East")</f>
        <v>North</v>
      </c>
      <c r="L2331" s="12" t="s">
        <v>1219</v>
      </c>
      <c r="M2331" s="12" t="s">
        <v>6347</v>
      </c>
      <c r="N2331" s="12" t="str">
        <f>_xlfn.XLOOKUP(Sales_Transactions!$L2331,Table12[Employee_ID],Table12[Department],"Missing Department")</f>
        <v>Store Manager</v>
      </c>
      <c r="O2331" s="12">
        <v>7</v>
      </c>
      <c r="P2331" s="13">
        <v>402.8</v>
      </c>
      <c r="Q2331" s="12">
        <v>10</v>
      </c>
      <c r="R2331" s="13">
        <v>281.95999999999998</v>
      </c>
      <c r="S2331" s="13">
        <v>2918.29</v>
      </c>
      <c r="T2331" s="13">
        <v>2110.9899999999998</v>
      </c>
      <c r="U2331" s="13">
        <v>807.3</v>
      </c>
      <c r="V2331" s="12" t="s">
        <v>23</v>
      </c>
      <c r="W2331" s="12" t="s">
        <v>24</v>
      </c>
      <c r="X2331" s="12" t="s">
        <v>25</v>
      </c>
      <c r="Y2331" s="12" t="s">
        <v>1577</v>
      </c>
      <c r="Z2331" s="12" t="s">
        <v>27</v>
      </c>
    </row>
    <row r="2332" spans="1:26" x14ac:dyDescent="0.3">
      <c r="A2332" s="14" t="s">
        <v>3548</v>
      </c>
      <c r="B2332" s="15">
        <v>45993</v>
      </c>
      <c r="C2332" s="16" t="s">
        <v>274</v>
      </c>
      <c r="D2332" s="16" t="str">
        <f>_xlfn.XLOOKUP(Sales_Transactions!$C2332,Customer!$A$2:$A$701,Customer!$B$2:$B$701,"Missing")</f>
        <v>Meena Reddy</v>
      </c>
      <c r="E2332" s="38" t="str">
        <f>_xlfn.XLOOKUP(Table14[[#This Row],[Customer_ID]],Table10[Customer_ID],Table10[Membership],"Missing Membership")</f>
        <v>Gold</v>
      </c>
      <c r="F2332" s="14" t="s">
        <v>275</v>
      </c>
      <c r="G2332" s="16" t="str">
        <f>_xlfn.XLOOKUP(Sales_Transactions!$F2332,Products!$A$2:$A$151,Products!$B$2:$B$151,"missing product")</f>
        <v>Parle Namkeen 500g</v>
      </c>
      <c r="H2332" s="16" t="str">
        <f>_xlfn.XLOOKUP(Sales_Transactions!$F2332,Table9[Product_ID],Table9[Category],"Missing Catogory")</f>
        <v>Snacks</v>
      </c>
      <c r="I2332" s="16" t="s">
        <v>957</v>
      </c>
      <c r="J2332" s="16" t="str">
        <f>_xlfn.XLOOKUP(Sales_Transactions!$I2332,Store!$A$2:$A$181,Store!$B$2:$B$181,"Missing Store")</f>
        <v>FreshMart Ahmedabad Hub</v>
      </c>
      <c r="K2332" s="16" t="str">
        <f>_xlfn.XLOOKUP(Sales_Transactions!$I2332,Store!$A$2:$A$181,Store!$D$2:$D$181,"East")</f>
        <v>South</v>
      </c>
      <c r="L2332" s="16" t="s">
        <v>1892</v>
      </c>
      <c r="M2332" s="16" t="s">
        <v>5397</v>
      </c>
      <c r="N2332" s="16" t="str">
        <f>_xlfn.XLOOKUP(Sales_Transactions!$L2332,Table12[Employee_ID],Table12[Department],"Missing Department")</f>
        <v>Store Manager</v>
      </c>
      <c r="O2332" s="16">
        <v>5</v>
      </c>
      <c r="P2332" s="17">
        <v>51.63</v>
      </c>
      <c r="Q2332" s="16">
        <v>5</v>
      </c>
      <c r="R2332" s="17">
        <v>12.91</v>
      </c>
      <c r="S2332" s="17">
        <v>245.24</v>
      </c>
      <c r="T2332" s="17">
        <v>187.4</v>
      </c>
      <c r="U2332" s="17">
        <v>57.84</v>
      </c>
      <c r="V2332" s="16" t="s">
        <v>23</v>
      </c>
      <c r="W2332" s="16" t="s">
        <v>24</v>
      </c>
      <c r="X2332" s="16" t="s">
        <v>55</v>
      </c>
      <c r="Y2332" s="16" t="s">
        <v>1203</v>
      </c>
      <c r="Z2332" s="16" t="s">
        <v>49</v>
      </c>
    </row>
    <row r="2333" spans="1:26" x14ac:dyDescent="0.3">
      <c r="A2333" s="10" t="s">
        <v>3562</v>
      </c>
      <c r="B2333" s="11">
        <v>45869</v>
      </c>
      <c r="C2333" s="12" t="s">
        <v>1722</v>
      </c>
      <c r="D2333" s="12" t="str">
        <f>_xlfn.XLOOKUP(Sales_Transactions!$C2333,Customer!$A$2:$A$701,Customer!$B$2:$B$701,"Missing")</f>
        <v>Ezhil Pillai</v>
      </c>
      <c r="E2333" s="39" t="str">
        <f>_xlfn.XLOOKUP(Table14[[#This Row],[Customer_ID]],Table10[Customer_ID],Table10[Membership],"Missing Membership")</f>
        <v>Silver</v>
      </c>
      <c r="F2333" s="10" t="s">
        <v>685</v>
      </c>
      <c r="G2333" s="12" t="str">
        <f>_xlfn.XLOOKUP(Sales_Transactions!$F2333,Products!$A$2:$A$151,Products!$B$2:$B$151,"missing product")</f>
        <v>Organic Fresh Fresh Vegetables 500g</v>
      </c>
      <c r="H2333" s="12" t="str">
        <f>_xlfn.XLOOKUP(Sales_Transactions!$F2333,Table9[Product_ID],Table9[Category],"Missing Catogory")</f>
        <v>Vegetables</v>
      </c>
      <c r="I2333" s="12" t="s">
        <v>165</v>
      </c>
      <c r="J2333" s="12" t="str">
        <f>_xlfn.XLOOKUP(Sales_Transactions!$I2333,Store!$A$2:$A$181,Store!$B$2:$B$181,"Missing Store")</f>
        <v>FreshMart Kolkata Main Road</v>
      </c>
      <c r="K2333" s="12" t="str">
        <f>_xlfn.XLOOKUP(Sales_Transactions!$I2333,Store!$A$2:$A$181,Store!$D$2:$D$181,"East")</f>
        <v>East</v>
      </c>
      <c r="L2333" s="12" t="s">
        <v>166</v>
      </c>
      <c r="M2333" s="12" t="s">
        <v>7262</v>
      </c>
      <c r="N2333" s="12" t="str">
        <f>_xlfn.XLOOKUP(Sales_Transactions!$L2333,Table12[Employee_ID],Table12[Department],"Missing Department")</f>
        <v>Sales</v>
      </c>
      <c r="O2333" s="12">
        <v>4</v>
      </c>
      <c r="P2333" s="13">
        <v>451.89</v>
      </c>
      <c r="Q2333" s="12">
        <v>0</v>
      </c>
      <c r="R2333" s="13">
        <v>0</v>
      </c>
      <c r="S2333" s="13">
        <v>1807.56</v>
      </c>
      <c r="T2333" s="13">
        <v>1548.64</v>
      </c>
      <c r="U2333" s="13">
        <v>258.92</v>
      </c>
      <c r="V2333" s="12" t="s">
        <v>23</v>
      </c>
      <c r="W2333" s="12" t="s">
        <v>24</v>
      </c>
      <c r="X2333" s="12" t="s">
        <v>25</v>
      </c>
      <c r="Y2333" s="12" t="s">
        <v>3563</v>
      </c>
      <c r="Z2333" s="12" t="s">
        <v>49</v>
      </c>
    </row>
    <row r="2334" spans="1:26" x14ac:dyDescent="0.3">
      <c r="A2334" s="14" t="s">
        <v>3575</v>
      </c>
      <c r="B2334" s="15">
        <v>45908</v>
      </c>
      <c r="C2334" s="16" t="s">
        <v>1828</v>
      </c>
      <c r="D2334" s="16" t="str">
        <f>_xlfn.XLOOKUP(Sales_Transactions!$C2334,Customer!$A$2:$A$701,Customer!$B$2:$B$701,"Missing")</f>
        <v>Eswari Balan</v>
      </c>
      <c r="E2334" s="38" t="str">
        <f>_xlfn.XLOOKUP(Table14[[#This Row],[Customer_ID]],Table10[Customer_ID],Table10[Membership],"Missing Membership")</f>
        <v>Silver</v>
      </c>
      <c r="F2334" s="14" t="s">
        <v>186</v>
      </c>
      <c r="G2334" s="16" t="str">
        <f>_xlfn.XLOOKUP(Sales_Transactions!$F2334,Products!$A$2:$A$151,Products!$B$2:$B$151,"missing product")</f>
        <v>Bisleri Soft Drinks 2kg</v>
      </c>
      <c r="H2334" s="16" t="str">
        <f>_xlfn.XLOOKUP(Sales_Transactions!$F2334,Table9[Product_ID],Table9[Category],"Missing Catogory")</f>
        <v>Beverages</v>
      </c>
      <c r="I2334" s="16" t="s">
        <v>321</v>
      </c>
      <c r="J2334" s="16" t="str">
        <f>_xlfn.XLOOKUP(Sales_Transactions!$I2334,Store!$A$2:$A$181,Store!$B$2:$B$181,"Missing Store")</f>
        <v>FreshMart Coimbatore Main Road</v>
      </c>
      <c r="K2334" s="16" t="str">
        <f>_xlfn.XLOOKUP(Sales_Transactions!$I2334,Store!$A$2:$A$181,Store!$D$2:$D$181,"East")</f>
        <v>South</v>
      </c>
      <c r="L2334" s="16" t="s">
        <v>1507</v>
      </c>
      <c r="M2334" s="16" t="s">
        <v>6376</v>
      </c>
      <c r="N2334" s="16" t="str">
        <f>_xlfn.XLOOKUP(Sales_Transactions!$L2334,Table12[Employee_ID],Table12[Department],"Missing Department")</f>
        <v>Billing</v>
      </c>
      <c r="O2334" s="16">
        <v>5</v>
      </c>
      <c r="P2334" s="17">
        <v>217.42</v>
      </c>
      <c r="Q2334" s="16">
        <v>0</v>
      </c>
      <c r="R2334" s="17">
        <v>0</v>
      </c>
      <c r="S2334" s="17">
        <v>1087.0999999999999</v>
      </c>
      <c r="T2334" s="17">
        <v>885.15</v>
      </c>
      <c r="U2334" s="17">
        <v>201.95</v>
      </c>
      <c r="V2334" s="16" t="s">
        <v>23</v>
      </c>
      <c r="W2334" s="16" t="s">
        <v>24</v>
      </c>
      <c r="X2334" s="16" t="s">
        <v>25</v>
      </c>
      <c r="Y2334" s="16" t="s">
        <v>87</v>
      </c>
      <c r="Z2334" s="16" t="s">
        <v>49</v>
      </c>
    </row>
    <row r="2335" spans="1:26" x14ac:dyDescent="0.3">
      <c r="A2335" s="10" t="s">
        <v>3587</v>
      </c>
      <c r="B2335" s="11">
        <v>45832</v>
      </c>
      <c r="C2335" s="12" t="s">
        <v>3588</v>
      </c>
      <c r="D2335" s="12" t="str">
        <f>_xlfn.XLOOKUP(Sales_Transactions!$C2335,Customer!$A$2:$A$701,Customer!$B$2:$B$701,"Missing")</f>
        <v>Vijay Balan</v>
      </c>
      <c r="E2335" s="39" t="str">
        <f>_xlfn.XLOOKUP(Table14[[#This Row],[Customer_ID]],Table10[Customer_ID],Table10[Membership],"Missing Membership")</f>
        <v>Bronze</v>
      </c>
      <c r="F2335" s="10" t="s">
        <v>113</v>
      </c>
      <c r="G2335" s="12" t="str">
        <f>_xlfn.XLOOKUP(Sales_Transactions!$F2335,Products!$A$2:$A$151,Products!$B$2:$B$151,"missing product")</f>
        <v>Aachi Powdered Spices Pack</v>
      </c>
      <c r="H2335" s="12" t="str">
        <f>_xlfn.XLOOKUP(Sales_Transactions!$F2335,Table9[Product_ID],Table9[Category],"Missing Catogory")</f>
        <v>Masala</v>
      </c>
      <c r="I2335" s="12" t="s">
        <v>1816</v>
      </c>
      <c r="J2335" s="12" t="str">
        <f>_xlfn.XLOOKUP(Sales_Transactions!$I2335,Store!$A$2:$A$181,Store!$B$2:$B$181,"Missing Store")</f>
        <v>FreshMart Lucknow Junction</v>
      </c>
      <c r="K2335" s="12" t="str">
        <f>_xlfn.XLOOKUP(Sales_Transactions!$I2335,Store!$A$2:$A$181,Store!$D$2:$D$181,"East")</f>
        <v>North</v>
      </c>
      <c r="L2335" s="12" t="s">
        <v>1289</v>
      </c>
      <c r="M2335" s="12" t="s">
        <v>5594</v>
      </c>
      <c r="N2335" s="12" t="str">
        <f>_xlfn.XLOOKUP(Sales_Transactions!$L2335,Table12[Employee_ID],Table12[Department],"Missing Department")</f>
        <v>Cashier</v>
      </c>
      <c r="O2335" s="12">
        <v>4</v>
      </c>
      <c r="P2335" s="13">
        <v>253.11</v>
      </c>
      <c r="Q2335" s="12">
        <v>5</v>
      </c>
      <c r="R2335" s="13">
        <v>50.62</v>
      </c>
      <c r="S2335" s="13">
        <v>961.82</v>
      </c>
      <c r="T2335" s="13">
        <v>762.96</v>
      </c>
      <c r="U2335" s="13">
        <v>198.86</v>
      </c>
      <c r="V2335" s="12" t="s">
        <v>23</v>
      </c>
      <c r="W2335" s="12" t="s">
        <v>24</v>
      </c>
      <c r="X2335" s="12" t="s">
        <v>25</v>
      </c>
      <c r="Y2335" s="12" t="s">
        <v>2927</v>
      </c>
      <c r="Z2335" s="12" t="s">
        <v>49</v>
      </c>
    </row>
    <row r="2336" spans="1:26" x14ac:dyDescent="0.3">
      <c r="A2336" s="14" t="s">
        <v>3593</v>
      </c>
      <c r="B2336" s="15">
        <v>45951</v>
      </c>
      <c r="C2336" s="16" t="s">
        <v>3493</v>
      </c>
      <c r="D2336" s="16" t="str">
        <f>_xlfn.XLOOKUP(Sales_Transactions!$C2336,Customer!$A$2:$A$701,Customer!$B$2:$B$701,"Missing")</f>
        <v>Latha Subramaniam</v>
      </c>
      <c r="E2336" s="38" t="str">
        <f>_xlfn.XLOOKUP(Table14[[#This Row],[Customer_ID]],Table10[Customer_ID],Table10[Membership],"Missing Membership")</f>
        <v>Silver</v>
      </c>
      <c r="F2336" s="14" t="s">
        <v>498</v>
      </c>
      <c r="G2336" s="16" t="str">
        <f>_xlfn.XLOOKUP(Sales_Transactions!$F2336,Products!$A$2:$A$151,Products!$B$2:$B$151,"missing product")</f>
        <v>Local Farm Fresh Vegetables 200g</v>
      </c>
      <c r="H2336" s="16" t="str">
        <f>_xlfn.XLOOKUP(Sales_Transactions!$F2336,Table9[Product_ID],Table9[Category],"Missing Catogory")</f>
        <v>Vegetables</v>
      </c>
      <c r="I2336" s="16" t="s">
        <v>522</v>
      </c>
      <c r="J2336" s="16" t="str">
        <f>_xlfn.XLOOKUP(Sales_Transactions!$I2336,Store!$A$2:$A$181,Store!$B$2:$B$181,"Missing Store")</f>
        <v>FreshMart Ahmedabad Nagar</v>
      </c>
      <c r="K2336" s="16" t="str">
        <f>_xlfn.XLOOKUP(Sales_Transactions!$I2336,Store!$A$2:$A$181,Store!$D$2:$D$181,"East")</f>
        <v>West</v>
      </c>
      <c r="L2336" s="16" t="s">
        <v>523</v>
      </c>
      <c r="M2336" s="16" t="s">
        <v>6215</v>
      </c>
      <c r="N2336" s="16" t="str">
        <f>_xlfn.XLOOKUP(Sales_Transactions!$L2336,Table12[Employee_ID],Table12[Department],"Missing Department")</f>
        <v>Cashier</v>
      </c>
      <c r="O2336" s="16">
        <v>3</v>
      </c>
      <c r="P2336" s="17">
        <v>401.06</v>
      </c>
      <c r="Q2336" s="16">
        <v>0</v>
      </c>
      <c r="R2336" s="17">
        <v>0</v>
      </c>
      <c r="S2336" s="17">
        <v>1203.18</v>
      </c>
      <c r="T2336" s="17">
        <v>1042.4100000000001</v>
      </c>
      <c r="U2336" s="17">
        <v>160.77000000000001</v>
      </c>
      <c r="V2336" s="16" t="s">
        <v>23</v>
      </c>
      <c r="W2336" s="16" t="s">
        <v>24</v>
      </c>
      <c r="X2336" s="16" t="s">
        <v>25</v>
      </c>
      <c r="Y2336" s="16" t="s">
        <v>959</v>
      </c>
      <c r="Z2336" s="16" t="s">
        <v>49</v>
      </c>
    </row>
    <row r="2337" spans="1:26" x14ac:dyDescent="0.3">
      <c r="A2337" s="10" t="s">
        <v>3596</v>
      </c>
      <c r="B2337" s="11">
        <v>46061</v>
      </c>
      <c r="C2337" s="12" t="s">
        <v>1747</v>
      </c>
      <c r="D2337" s="12" t="str">
        <f>_xlfn.XLOOKUP(Sales_Transactions!$C2337,Customer!$A$2:$A$701,Customer!$B$2:$B$701,"Missing")</f>
        <v>Nagarajan Raj</v>
      </c>
      <c r="E2337" s="39" t="str">
        <f>_xlfn.XLOOKUP(Table14[[#This Row],[Customer_ID]],Table10[Customer_ID],Table10[Membership],"Missing Membership")</f>
        <v>Gold</v>
      </c>
      <c r="F2337" s="10" t="s">
        <v>2154</v>
      </c>
      <c r="G2337" s="12" t="str">
        <f>_xlfn.XLOOKUP(Sales_Transactions!$F2337,Products!$A$2:$A$151,Products!$B$2:$B$151,"missing product")</f>
        <v>Lizol Toilet Cleaner Combo</v>
      </c>
      <c r="H2337" s="12" t="str">
        <f>_xlfn.XLOOKUP(Sales_Transactions!$F2337,Table9[Product_ID],Table9[Category],"Missing Catogory")</f>
        <v>Cleaning</v>
      </c>
      <c r="I2337" s="12" t="s">
        <v>815</v>
      </c>
      <c r="J2337" s="12" t="str">
        <f>_xlfn.XLOOKUP(Sales_Transactions!$I2337,Store!$A$2:$A$181,Store!$B$2:$B$181,"Missing Store")</f>
        <v>FreshMart Hyderabad Hub</v>
      </c>
      <c r="K2337" s="12" t="str">
        <f>_xlfn.XLOOKUP(Sales_Transactions!$I2337,Store!$A$2:$A$181,Store!$D$2:$D$181,"East")</f>
        <v>South</v>
      </c>
      <c r="L2337" s="12" t="s">
        <v>816</v>
      </c>
      <c r="M2337" s="12" t="s">
        <v>6330</v>
      </c>
      <c r="N2337" s="12" t="str">
        <f>_xlfn.XLOOKUP(Sales_Transactions!$L2337,Table12[Employee_ID],Table12[Department],"Missing Department")</f>
        <v>Billing</v>
      </c>
      <c r="O2337" s="12">
        <v>4</v>
      </c>
      <c r="P2337" s="13">
        <v>94.71</v>
      </c>
      <c r="Q2337" s="12">
        <v>10</v>
      </c>
      <c r="R2337" s="13">
        <v>37.880000000000003</v>
      </c>
      <c r="S2337" s="13">
        <v>392.1</v>
      </c>
      <c r="T2337" s="13">
        <v>282.8</v>
      </c>
      <c r="U2337" s="13">
        <v>109.3</v>
      </c>
      <c r="V2337" s="12" t="s">
        <v>23</v>
      </c>
      <c r="W2337" s="12" t="s">
        <v>24</v>
      </c>
      <c r="X2337" s="12" t="s">
        <v>25</v>
      </c>
      <c r="Y2337" s="12" t="s">
        <v>3597</v>
      </c>
      <c r="Z2337" s="12" t="s">
        <v>27</v>
      </c>
    </row>
    <row r="2338" spans="1:26" x14ac:dyDescent="0.3">
      <c r="A2338" s="14" t="s">
        <v>3602</v>
      </c>
      <c r="B2338" s="15">
        <v>45955</v>
      </c>
      <c r="C2338" s="16" t="s">
        <v>931</v>
      </c>
      <c r="D2338" s="16" t="str">
        <f>_xlfn.XLOOKUP(Sales_Transactions!$C2338,Customer!$A$2:$A$701,Customer!$B$2:$B$701,"Missing")</f>
        <v>Hemalatha Balan</v>
      </c>
      <c r="E2338" s="38" t="str">
        <f>_xlfn.XLOOKUP(Table14[[#This Row],[Customer_ID]],Table10[Customer_ID],Table10[Membership],"Missing Membership")</f>
        <v>Gold</v>
      </c>
      <c r="F2338" s="14" t="s">
        <v>365</v>
      </c>
      <c r="G2338" s="16" t="str">
        <f>_xlfn.XLOOKUP(Sales_Transactions!$F2338,Products!$A$2:$A$151,Products!$B$2:$B$151,"missing product")</f>
        <v>Nestle Butter 250ml</v>
      </c>
      <c r="H2338" s="16" t="str">
        <f>_xlfn.XLOOKUP(Sales_Transactions!$F2338,Table9[Product_ID],Table9[Category],"Missing Catogory")</f>
        <v>Dairy</v>
      </c>
      <c r="I2338" s="16" t="s">
        <v>1288</v>
      </c>
      <c r="J2338" s="16" t="str">
        <f>_xlfn.XLOOKUP(Sales_Transactions!$I2338,Store!$A$2:$A$181,Store!$B$2:$B$181,"Missing Store")</f>
        <v>FreshMart Mumbai Towers</v>
      </c>
      <c r="K2338" s="16" t="str">
        <f>_xlfn.XLOOKUP(Sales_Transactions!$I2338,Store!$A$2:$A$181,Store!$D$2:$D$181,"East")</f>
        <v>West</v>
      </c>
      <c r="L2338" s="16" t="s">
        <v>661</v>
      </c>
      <c r="M2338" s="16" t="s">
        <v>4808</v>
      </c>
      <c r="N2338" s="16" t="str">
        <f>_xlfn.XLOOKUP(Sales_Transactions!$L2338,Table12[Employee_ID],Table12[Department],"Missing Department")</f>
        <v>Cashier</v>
      </c>
      <c r="O2338" s="16">
        <v>4</v>
      </c>
      <c r="P2338" s="17">
        <v>514.83000000000004</v>
      </c>
      <c r="Q2338" s="16">
        <v>15</v>
      </c>
      <c r="R2338" s="17">
        <v>308.89999999999998</v>
      </c>
      <c r="S2338" s="17">
        <v>2012.98</v>
      </c>
      <c r="T2338" s="17">
        <v>1547.56</v>
      </c>
      <c r="U2338" s="17">
        <v>465.42</v>
      </c>
      <c r="V2338" s="16" t="s">
        <v>23</v>
      </c>
      <c r="W2338" s="16" t="s">
        <v>24</v>
      </c>
      <c r="X2338" s="16" t="s">
        <v>55</v>
      </c>
      <c r="Y2338" s="16" t="s">
        <v>2669</v>
      </c>
      <c r="Z2338" s="16" t="s">
        <v>27</v>
      </c>
    </row>
    <row r="2339" spans="1:26" x14ac:dyDescent="0.3">
      <c r="A2339" s="10" t="s">
        <v>3611</v>
      </c>
      <c r="B2339" s="11">
        <v>45760</v>
      </c>
      <c r="C2339" s="12" t="s">
        <v>295</v>
      </c>
      <c r="D2339" s="12" t="str">
        <f>_xlfn.XLOOKUP(Sales_Transactions!$C2339,Customer!$A$2:$A$701,Customer!$B$2:$B$701,"Missing")</f>
        <v>Mala Nathan</v>
      </c>
      <c r="E2339" s="39" t="str">
        <f>_xlfn.XLOOKUP(Table14[[#This Row],[Customer_ID]],Table10[Customer_ID],Table10[Membership],"Missing Membership")</f>
        <v>Gold</v>
      </c>
      <c r="F2339" s="10" t="s">
        <v>314</v>
      </c>
      <c r="G2339" s="12" t="str">
        <f>_xlfn.XLOOKUP(Sales_Transactions!$F2339,Products!$A$2:$A$151,Products!$B$2:$B$151,"missing product")</f>
        <v>Nescafe Coffee 1kg</v>
      </c>
      <c r="H2339" s="12" t="str">
        <f>_xlfn.XLOOKUP(Sales_Transactions!$F2339,Table9[Product_ID],Table9[Category],"Missing Catogory")</f>
        <v>Beverages</v>
      </c>
      <c r="I2339" s="12" t="s">
        <v>142</v>
      </c>
      <c r="J2339" s="12" t="str">
        <f>_xlfn.XLOOKUP(Sales_Transactions!$I2339,Store!$A$2:$A$181,Store!$B$2:$B$181,"Missing Store")</f>
        <v>FreshMart Coimbatore Heights</v>
      </c>
      <c r="K2339" s="12" t="str">
        <f>_xlfn.XLOOKUP(Sales_Transactions!$I2339,Store!$A$2:$A$181,Store!$D$2:$D$181,"East")</f>
        <v>South</v>
      </c>
      <c r="L2339" s="12" t="s">
        <v>454</v>
      </c>
      <c r="M2339" s="12" t="s">
        <v>5715</v>
      </c>
      <c r="N2339" s="12" t="str">
        <f>_xlfn.XLOOKUP(Sales_Transactions!$L2339,Table12[Employee_ID],Table12[Department],"Missing Department")</f>
        <v>Sales</v>
      </c>
      <c r="O2339" s="12">
        <v>4</v>
      </c>
      <c r="P2339" s="13">
        <v>331.28</v>
      </c>
      <c r="Q2339" s="12">
        <v>10</v>
      </c>
      <c r="R2339" s="13">
        <v>132.51</v>
      </c>
      <c r="S2339" s="13">
        <v>1371.5</v>
      </c>
      <c r="T2339" s="13">
        <v>989</v>
      </c>
      <c r="U2339" s="13">
        <v>382.5</v>
      </c>
      <c r="V2339" s="12" t="s">
        <v>23</v>
      </c>
      <c r="W2339" s="12" t="s">
        <v>24</v>
      </c>
      <c r="X2339" s="12" t="s">
        <v>33</v>
      </c>
      <c r="Y2339" s="12" t="s">
        <v>2074</v>
      </c>
      <c r="Z2339" s="12" t="s">
        <v>27</v>
      </c>
    </row>
    <row r="2340" spans="1:26" x14ac:dyDescent="0.3">
      <c r="A2340" s="14" t="s">
        <v>3614</v>
      </c>
      <c r="B2340" s="15">
        <v>45774</v>
      </c>
      <c r="C2340" s="16" t="s">
        <v>1388</v>
      </c>
      <c r="D2340" s="16" t="str">
        <f>_xlfn.XLOOKUP(Sales_Transactions!$C2340,Customer!$A$2:$A$701,Customer!$B$2:$B$701,"Missing")</f>
        <v>Vani Menon</v>
      </c>
      <c r="E2340" s="38" t="str">
        <f>_xlfn.XLOOKUP(Table14[[#This Row],[Customer_ID]],Table10[Customer_ID],Table10[Membership],"Missing Membership")</f>
        <v>Silver</v>
      </c>
      <c r="F2340" s="14" t="s">
        <v>158</v>
      </c>
      <c r="G2340" s="16" t="str">
        <f>_xlfn.XLOOKUP(Sales_Transactions!$F2340,Products!$A$2:$A$151,Products!$B$2:$B$151,"missing product")</f>
        <v>Daawat Basmati Rice 2kg</v>
      </c>
      <c r="H2340" s="16" t="str">
        <f>_xlfn.XLOOKUP(Sales_Transactions!$F2340,Table9[Product_ID],Table9[Category],"Missing Catogory")</f>
        <v>Rice</v>
      </c>
      <c r="I2340" s="16" t="s">
        <v>863</v>
      </c>
      <c r="J2340" s="16" t="str">
        <f>_xlfn.XLOOKUP(Sales_Transactions!$I2340,Store!$A$2:$A$181,Store!$B$2:$B$181,"Missing Store")</f>
        <v>FreshMart Kochi Extension</v>
      </c>
      <c r="K2340" s="16" t="str">
        <f>_xlfn.XLOOKUP(Sales_Transactions!$I2340,Store!$A$2:$A$181,Store!$D$2:$D$181,"East")</f>
        <v>South</v>
      </c>
      <c r="L2340" s="16" t="s">
        <v>3272</v>
      </c>
      <c r="M2340" s="16" t="s">
        <v>6146</v>
      </c>
      <c r="N2340" s="16" t="str">
        <f>_xlfn.XLOOKUP(Sales_Transactions!$L2340,Table12[Employee_ID],Table12[Department],"Missing Department")</f>
        <v>Billing</v>
      </c>
      <c r="O2340" s="16">
        <v>1</v>
      </c>
      <c r="P2340" s="17">
        <v>306.62</v>
      </c>
      <c r="Q2340" s="16">
        <v>5</v>
      </c>
      <c r="R2340" s="17">
        <v>15.33</v>
      </c>
      <c r="S2340" s="17">
        <v>334.98</v>
      </c>
      <c r="T2340" s="17">
        <v>259.93</v>
      </c>
      <c r="U2340" s="17">
        <v>75.05</v>
      </c>
      <c r="V2340" s="16" t="s">
        <v>23</v>
      </c>
      <c r="W2340" s="16" t="s">
        <v>24</v>
      </c>
      <c r="X2340" s="16" t="s">
        <v>25</v>
      </c>
      <c r="Y2340" s="16" t="s">
        <v>3615</v>
      </c>
      <c r="Z2340" s="16" t="s">
        <v>27</v>
      </c>
    </row>
    <row r="2341" spans="1:26" x14ac:dyDescent="0.3">
      <c r="A2341" s="10" t="s">
        <v>3616</v>
      </c>
      <c r="B2341" s="11">
        <v>45964</v>
      </c>
      <c r="C2341" s="12" t="s">
        <v>3617</v>
      </c>
      <c r="D2341" s="12" t="str">
        <f>_xlfn.XLOOKUP(Sales_Transactions!$C2341,Customer!$A$2:$A$701,Customer!$B$2:$B$701,"Missing")</f>
        <v>Yogesh Devi</v>
      </c>
      <c r="E2341" s="39" t="str">
        <f>_xlfn.XLOOKUP(Table14[[#This Row],[Customer_ID]],Table10[Customer_ID],Table10[Membership],"Missing Membership")</f>
        <v>Silver</v>
      </c>
      <c r="F2341" s="10" t="s">
        <v>1473</v>
      </c>
      <c r="G2341" s="12" t="str">
        <f>_xlfn.XLOOKUP(Sales_Transactions!$F2341,Products!$A$2:$A$151,Products!$B$2:$B$151,"missing product")</f>
        <v>Fortune Gingelly Oil 200g</v>
      </c>
      <c r="H2341" s="12" t="str">
        <f>_xlfn.XLOOKUP(Sales_Transactions!$F2341,Table9[Product_ID],Table9[Category],"Missing Catogory")</f>
        <v>Oil</v>
      </c>
      <c r="I2341" s="12" t="s">
        <v>221</v>
      </c>
      <c r="J2341" s="12" t="str">
        <f>_xlfn.XLOOKUP(Sales_Transactions!$I2341,Store!$A$2:$A$181,Store!$B$2:$B$181,"Missing Store")</f>
        <v>FreshMart Salem Circle</v>
      </c>
      <c r="K2341" s="12" t="str">
        <f>_xlfn.XLOOKUP(Sales_Transactions!$I2341,Store!$A$2:$A$181,Store!$D$2:$D$181,"East")</f>
        <v>South</v>
      </c>
      <c r="L2341" s="12" t="s">
        <v>367</v>
      </c>
      <c r="M2341" s="12" t="s">
        <v>6213</v>
      </c>
      <c r="N2341" s="12" t="str">
        <f>_xlfn.XLOOKUP(Sales_Transactions!$L2341,Table12[Employee_ID],Table12[Department],"Missing Department")</f>
        <v>Cashier</v>
      </c>
      <c r="O2341" s="12">
        <v>1</v>
      </c>
      <c r="P2341" s="13">
        <v>183.39</v>
      </c>
      <c r="Q2341" s="12">
        <v>15</v>
      </c>
      <c r="R2341" s="13">
        <v>27.51</v>
      </c>
      <c r="S2341" s="13">
        <v>155.88</v>
      </c>
      <c r="T2341" s="13">
        <v>158.43</v>
      </c>
      <c r="U2341" s="13">
        <v>-2.5499999999999998</v>
      </c>
      <c r="V2341" s="12" t="s">
        <v>23</v>
      </c>
      <c r="W2341" s="12" t="s">
        <v>345</v>
      </c>
      <c r="X2341" s="12" t="s">
        <v>33</v>
      </c>
      <c r="Y2341" s="12" t="s">
        <v>455</v>
      </c>
      <c r="Z2341" s="12" t="s">
        <v>49</v>
      </c>
    </row>
    <row r="2342" spans="1:26" x14ac:dyDescent="0.3">
      <c r="A2342" s="14" t="s">
        <v>3640</v>
      </c>
      <c r="B2342" s="15">
        <v>45901</v>
      </c>
      <c r="C2342" s="16" t="s">
        <v>2134</v>
      </c>
      <c r="D2342" s="16" t="str">
        <f>_xlfn.XLOOKUP(Sales_Transactions!$C2342,Customer!$A$2:$A$701,Customer!$B$2:$B$701,"Missing")</f>
        <v>Kavya Sharma</v>
      </c>
      <c r="E2342" s="38" t="str">
        <f>_xlfn.XLOOKUP(Table14[[#This Row],[Customer_ID]],Table10[Customer_ID],Table10[Membership],"Missing Membership")</f>
        <v>Gold</v>
      </c>
      <c r="F2342" s="14" t="s">
        <v>2387</v>
      </c>
      <c r="G2342" s="16" t="str">
        <f>_xlfn.XLOOKUP(Sales_Transactions!$F2342,Products!$A$2:$A$151,Products!$B$2:$B$151,"missing product")</f>
        <v>Aachi Basmati Rice 200g</v>
      </c>
      <c r="H2342" s="16" t="str">
        <f>_xlfn.XLOOKUP(Sales_Transactions!$F2342,Table9[Product_ID],Table9[Category],"Missing Catogory")</f>
        <v>Rice</v>
      </c>
      <c r="I2342" s="16" t="s">
        <v>66</v>
      </c>
      <c r="J2342" s="16" t="str">
        <f>_xlfn.XLOOKUP(Sales_Transactions!$I2342,Store!$A$2:$A$181,Store!$B$2:$B$181,"Missing Store")</f>
        <v>FreshMart Coimbatore Plaza</v>
      </c>
      <c r="K2342" s="16" t="str">
        <f>_xlfn.XLOOKUP(Sales_Transactions!$I2342,Store!$A$2:$A$181,Store!$D$2:$D$181,"East")</f>
        <v>South</v>
      </c>
      <c r="L2342" s="16" t="s">
        <v>3641</v>
      </c>
      <c r="M2342" s="16" t="s">
        <v>6396</v>
      </c>
      <c r="N2342" s="16" t="str">
        <f>_xlfn.XLOOKUP(Sales_Transactions!$L2342,Table12[Employee_ID],Table12[Department],"Missing Department")</f>
        <v>Store Manager</v>
      </c>
      <c r="O2342" s="16">
        <v>6</v>
      </c>
      <c r="P2342" s="17">
        <v>156.36000000000001</v>
      </c>
      <c r="Q2342" s="16">
        <v>0</v>
      </c>
      <c r="R2342" s="17">
        <v>0</v>
      </c>
      <c r="S2342" s="17">
        <v>938.16</v>
      </c>
      <c r="T2342" s="17">
        <v>767.88</v>
      </c>
      <c r="U2342" s="17">
        <v>170.28</v>
      </c>
      <c r="V2342" s="16" t="s">
        <v>23</v>
      </c>
      <c r="W2342" s="16" t="s">
        <v>24</v>
      </c>
      <c r="X2342" s="16" t="s">
        <v>25</v>
      </c>
      <c r="Y2342" s="16" t="s">
        <v>2423</v>
      </c>
      <c r="Z2342" s="16" t="s">
        <v>49</v>
      </c>
    </row>
    <row r="2343" spans="1:26" x14ac:dyDescent="0.3">
      <c r="A2343" s="10" t="s">
        <v>3647</v>
      </c>
      <c r="B2343" s="11">
        <v>45851</v>
      </c>
      <c r="C2343" s="12" t="s">
        <v>340</v>
      </c>
      <c r="D2343" s="12" t="str">
        <f>_xlfn.XLOOKUP(Sales_Transactions!$C2343,Customer!$A$2:$A$701,Customer!$B$2:$B$701,"Missing")</f>
        <v>Manoj Prabhu</v>
      </c>
      <c r="E2343" s="39" t="str">
        <f>_xlfn.XLOOKUP(Table14[[#This Row],[Customer_ID]],Table10[Customer_ID],Table10[Membership],"Missing Membership")</f>
        <v>Bronze</v>
      </c>
      <c r="F2343" s="10" t="s">
        <v>621</v>
      </c>
      <c r="G2343" s="12" t="str">
        <f>_xlfn.XLOOKUP(Sales_Transactions!$F2343,Products!$A$2:$A$151,Products!$B$2:$B$151,"missing product")</f>
        <v>Local Farm Fresh Fruits Combo v2</v>
      </c>
      <c r="H2343" s="12" t="str">
        <f>_xlfn.XLOOKUP(Sales_Transactions!$F2343,Table9[Product_ID],Table9[Category],"Missing Catogory")</f>
        <v>Fruits</v>
      </c>
      <c r="I2343" s="12" t="s">
        <v>153</v>
      </c>
      <c r="J2343" s="12" t="str">
        <f>_xlfn.XLOOKUP(Sales_Transactions!$I2343,Store!$A$2:$A$181,Store!$B$2:$B$181,"Missing Store")</f>
        <v>FreshMart Mysuru Circle</v>
      </c>
      <c r="K2343" s="12" t="str">
        <f>_xlfn.XLOOKUP(Sales_Transactions!$I2343,Store!$A$2:$A$181,Store!$D$2:$D$181,"East")</f>
        <v>South</v>
      </c>
      <c r="L2343" s="12" t="s">
        <v>154</v>
      </c>
      <c r="M2343" s="12" t="s">
        <v>6139</v>
      </c>
      <c r="N2343" s="12" t="str">
        <f>_xlfn.XLOOKUP(Sales_Transactions!$L2343,Table12[Employee_ID],Table12[Department],"Missing Department")</f>
        <v>Sales</v>
      </c>
      <c r="O2343" s="12">
        <v>3</v>
      </c>
      <c r="P2343" s="13">
        <v>327.08</v>
      </c>
      <c r="Q2343" s="12">
        <v>0</v>
      </c>
      <c r="R2343" s="13">
        <v>0</v>
      </c>
      <c r="S2343" s="13">
        <v>1128.43</v>
      </c>
      <c r="T2343" s="13">
        <v>823.83</v>
      </c>
      <c r="U2343" s="13">
        <v>304.60000000000002</v>
      </c>
      <c r="V2343" s="12" t="s">
        <v>23</v>
      </c>
      <c r="W2343" s="12" t="s">
        <v>24</v>
      </c>
      <c r="X2343" s="12" t="s">
        <v>55</v>
      </c>
      <c r="Y2343" s="12" t="s">
        <v>826</v>
      </c>
      <c r="Z2343" s="12" t="s">
        <v>27</v>
      </c>
    </row>
    <row r="2344" spans="1:26" x14ac:dyDescent="0.3">
      <c r="A2344" s="14" t="s">
        <v>3650</v>
      </c>
      <c r="B2344" s="15">
        <v>46098</v>
      </c>
      <c r="C2344" s="16" t="s">
        <v>3651</v>
      </c>
      <c r="D2344" s="16" t="str">
        <f>_xlfn.XLOOKUP(Sales_Transactions!$C2344,Customer!$A$2:$A$701,Customer!$B$2:$B$701,"Missing")</f>
        <v>Vani Reddy</v>
      </c>
      <c r="E2344" s="38" t="str">
        <f>_xlfn.XLOOKUP(Table14[[#This Row],[Customer_ID]],Table10[Customer_ID],Table10[Membership],"Missing Membership")</f>
        <v>Bronze</v>
      </c>
      <c r="F2344" s="14" t="s">
        <v>95</v>
      </c>
      <c r="G2344" s="16" t="str">
        <f>_xlfn.XLOOKUP(Sales_Transactions!$F2344,Products!$A$2:$A$151,Products!$B$2:$B$151,"missing product")</f>
        <v>Lizol Dishwash 200g</v>
      </c>
      <c r="H2344" s="16" t="str">
        <f>_xlfn.XLOOKUP(Sales_Transactions!$F2344,Table9[Product_ID],Table9[Category],"Missing Catogory")</f>
        <v>Cleaning</v>
      </c>
      <c r="I2344" s="16" t="s">
        <v>549</v>
      </c>
      <c r="J2344" s="16" t="str">
        <f>_xlfn.XLOOKUP(Sales_Transactions!$I2344,Store!$A$2:$A$181,Store!$B$2:$B$181,"Missing Store")</f>
        <v>FreshMart Mysuru Bypass</v>
      </c>
      <c r="K2344" s="16" t="str">
        <f>_xlfn.XLOOKUP(Sales_Transactions!$I2344,Store!$A$2:$A$181,Store!$D$2:$D$181,"East")</f>
        <v>South</v>
      </c>
      <c r="L2344" s="16" t="s">
        <v>1164</v>
      </c>
      <c r="M2344" s="16" t="s">
        <v>4687</v>
      </c>
      <c r="N2344" s="16" t="str">
        <f>_xlfn.XLOOKUP(Sales_Transactions!$L2344,Table12[Employee_ID],Table12[Department],"Missing Department")</f>
        <v>Sales</v>
      </c>
      <c r="O2344" s="16">
        <v>2</v>
      </c>
      <c r="P2344" s="17">
        <v>522.78</v>
      </c>
      <c r="Q2344" s="16">
        <v>0</v>
      </c>
      <c r="R2344" s="17">
        <v>0</v>
      </c>
      <c r="S2344" s="17">
        <v>1045.56</v>
      </c>
      <c r="T2344" s="17">
        <v>791.74</v>
      </c>
      <c r="U2344" s="17">
        <v>253.82</v>
      </c>
      <c r="V2344" s="16" t="s">
        <v>23</v>
      </c>
      <c r="W2344" s="16" t="s">
        <v>345</v>
      </c>
      <c r="X2344" s="16" t="s">
        <v>55</v>
      </c>
      <c r="Y2344" s="16" t="s">
        <v>1744</v>
      </c>
      <c r="Z2344" s="16" t="s">
        <v>49</v>
      </c>
    </row>
    <row r="2345" spans="1:26" x14ac:dyDescent="0.3">
      <c r="A2345" s="10" t="s">
        <v>3661</v>
      </c>
      <c r="B2345" s="11">
        <v>45829</v>
      </c>
      <c r="C2345" s="12" t="s">
        <v>3020</v>
      </c>
      <c r="D2345" s="12" t="str">
        <f>_xlfn.XLOOKUP(Sales_Transactions!$C2345,Customer!$A$2:$A$701,Customer!$B$2:$B$701,"Missing")</f>
        <v>Sanjay Chandran</v>
      </c>
      <c r="E2345" s="39" t="str">
        <f>_xlfn.XLOOKUP(Table14[[#This Row],[Customer_ID]],Table10[Customer_ID],Table10[Membership],"Missing Membership")</f>
        <v>Bronze</v>
      </c>
      <c r="F2345" s="10" t="s">
        <v>1666</v>
      </c>
      <c r="G2345" s="12" t="str">
        <f>_xlfn.XLOOKUP(Sales_Transactions!$F2345,Products!$A$2:$A$151,Products!$B$2:$B$151,"missing product")</f>
        <v>Harpic Dishwash Combo</v>
      </c>
      <c r="H2345" s="12" t="str">
        <f>_xlfn.XLOOKUP(Sales_Transactions!$F2345,Table9[Product_ID],Table9[Category],"Missing Catogory")</f>
        <v>Cleaning</v>
      </c>
      <c r="I2345" s="12" t="s">
        <v>876</v>
      </c>
      <c r="J2345" s="12" t="str">
        <f>_xlfn.XLOOKUP(Sales_Transactions!$I2345,Store!$A$2:$A$181,Store!$B$2:$B$181,"Missing Store")</f>
        <v>FreshMart Pune Heights</v>
      </c>
      <c r="K2345" s="12" t="str">
        <f>_xlfn.XLOOKUP(Sales_Transactions!$I2345,Store!$A$2:$A$181,Store!$D$2:$D$181,"East")</f>
        <v>West</v>
      </c>
      <c r="L2345" s="12" t="s">
        <v>877</v>
      </c>
      <c r="M2345" s="12" t="s">
        <v>6405</v>
      </c>
      <c r="N2345" s="12" t="str">
        <f>_xlfn.XLOOKUP(Sales_Transactions!$L2345,Table12[Employee_ID],Table12[Department],"Missing Department")</f>
        <v>Cashier</v>
      </c>
      <c r="O2345" s="12">
        <v>2</v>
      </c>
      <c r="P2345" s="13">
        <v>242.22</v>
      </c>
      <c r="Q2345" s="12">
        <v>5</v>
      </c>
      <c r="R2345" s="13">
        <v>24.22</v>
      </c>
      <c r="S2345" s="13">
        <v>529.25</v>
      </c>
      <c r="T2345" s="13">
        <v>372.08</v>
      </c>
      <c r="U2345" s="13">
        <v>157.16999999999999</v>
      </c>
      <c r="V2345" s="12" t="s">
        <v>23</v>
      </c>
      <c r="W2345" s="12" t="s">
        <v>24</v>
      </c>
      <c r="X2345" s="12" t="s">
        <v>55</v>
      </c>
      <c r="Y2345" s="12" t="s">
        <v>808</v>
      </c>
      <c r="Z2345" s="12" t="s">
        <v>27</v>
      </c>
    </row>
    <row r="2346" spans="1:26" x14ac:dyDescent="0.3">
      <c r="A2346" s="14" t="s">
        <v>3662</v>
      </c>
      <c r="B2346" s="15">
        <v>45875</v>
      </c>
      <c r="C2346" s="16" t="s">
        <v>1549</v>
      </c>
      <c r="D2346" s="16" t="str">
        <f>_xlfn.XLOOKUP(Sales_Transactions!$C2346,Customer!$A$2:$A$701,Customer!$B$2:$B$701,"Missing")</f>
        <v>Deepak Pillai</v>
      </c>
      <c r="E2346" s="38" t="str">
        <f>_xlfn.XLOOKUP(Table14[[#This Row],[Customer_ID]],Table10[Customer_ID],Table10[Membership],"Missing Membership")</f>
        <v>Gold</v>
      </c>
      <c r="F2346" s="14" t="s">
        <v>458</v>
      </c>
      <c r="G2346" s="16" t="str">
        <f>_xlfn.XLOOKUP(Sales_Transactions!$F2346,Products!$A$2:$A$151,Products!$B$2:$B$151,"missing product")</f>
        <v>Organic Fresh Fresh Fruits Combo</v>
      </c>
      <c r="H2346" s="16" t="str">
        <f>_xlfn.XLOOKUP(Sales_Transactions!$F2346,Table9[Product_ID],Table9[Category],"Missing Catogory")</f>
        <v>Fruits</v>
      </c>
      <c r="I2346" s="16" t="s">
        <v>366</v>
      </c>
      <c r="J2346" s="16" t="str">
        <f>_xlfn.XLOOKUP(Sales_Transactions!$I2346,Store!$A$2:$A$181,Store!$B$2:$B$181,"Missing Store")</f>
        <v>FreshMart Hyderabad Enclave</v>
      </c>
      <c r="K2346" s="16" t="str">
        <f>_xlfn.XLOOKUP(Sales_Transactions!$I2346,Store!$A$2:$A$181,Store!$D$2:$D$181,"East")</f>
        <v>South</v>
      </c>
      <c r="L2346" s="16" t="s">
        <v>1136</v>
      </c>
      <c r="M2346" s="16" t="s">
        <v>6308</v>
      </c>
      <c r="N2346" s="16" t="str">
        <f>_xlfn.XLOOKUP(Sales_Transactions!$L2346,Table12[Employee_ID],Table12[Department],"Missing Department")</f>
        <v>Billing</v>
      </c>
      <c r="O2346" s="16">
        <v>7</v>
      </c>
      <c r="P2346" s="17">
        <v>78.23</v>
      </c>
      <c r="Q2346" s="16">
        <v>15</v>
      </c>
      <c r="R2346" s="17">
        <v>82.14</v>
      </c>
      <c r="S2346" s="17">
        <v>465.47</v>
      </c>
      <c r="T2346" s="17">
        <v>415.59</v>
      </c>
      <c r="U2346" s="17">
        <v>49.88</v>
      </c>
      <c r="V2346" s="16" t="s">
        <v>23</v>
      </c>
      <c r="W2346" s="16" t="s">
        <v>24</v>
      </c>
      <c r="X2346" s="16" t="s">
        <v>25</v>
      </c>
      <c r="Y2346" s="16" t="s">
        <v>2556</v>
      </c>
      <c r="Z2346" s="16" t="s">
        <v>49</v>
      </c>
    </row>
    <row r="2347" spans="1:26" x14ac:dyDescent="0.3">
      <c r="A2347" s="10" t="s">
        <v>3664</v>
      </c>
      <c r="B2347" s="11">
        <v>46097</v>
      </c>
      <c r="C2347" s="12" t="s">
        <v>1766</v>
      </c>
      <c r="D2347" s="12" t="str">
        <f>_xlfn.XLOOKUP(Sales_Transactions!$C2347,Customer!$A$2:$A$701,Customer!$B$2:$B$701,"Missing")</f>
        <v>Aishwarya Gounder</v>
      </c>
      <c r="E2347" s="39" t="str">
        <f>_xlfn.XLOOKUP(Table14[[#This Row],[Customer_ID]],Table10[Customer_ID],Table10[Membership],"Missing Membership")</f>
        <v>Silver</v>
      </c>
      <c r="F2347" s="10" t="s">
        <v>855</v>
      </c>
      <c r="G2347" s="12" t="str">
        <f>_xlfn.XLOOKUP(Sales_Transactions!$F2347,Products!$A$2:$A$151,Products!$B$2:$B$151,"missing product")</f>
        <v>Vim Kitchenware 1kg</v>
      </c>
      <c r="H2347" s="12" t="str">
        <f>_xlfn.XLOOKUP(Sales_Transactions!$F2347,Table9[Product_ID],Table9[Category],"Missing Catogory")</f>
        <v>Household</v>
      </c>
      <c r="I2347" s="12" t="s">
        <v>670</v>
      </c>
      <c r="J2347" s="12" t="str">
        <f>_xlfn.XLOOKUP(Sales_Transactions!$I2347,Store!$A$2:$A$181,Store!$B$2:$B$181,"Missing Store")</f>
        <v>FreshMart Mumbai Extension</v>
      </c>
      <c r="K2347" s="12" t="str">
        <f>_xlfn.XLOOKUP(Sales_Transactions!$I2347,Store!$A$2:$A$181,Store!$D$2:$D$181,"East")</f>
        <v>West</v>
      </c>
      <c r="L2347" s="12" t="s">
        <v>239</v>
      </c>
      <c r="M2347" s="12" t="s">
        <v>6235</v>
      </c>
      <c r="N2347" s="12" t="str">
        <f>_xlfn.XLOOKUP(Sales_Transactions!$L2347,Table12[Employee_ID],Table12[Department],"Missing Department")</f>
        <v>Sales</v>
      </c>
      <c r="O2347" s="12">
        <v>5</v>
      </c>
      <c r="P2347" s="13">
        <v>275.70999999999998</v>
      </c>
      <c r="Q2347" s="12">
        <v>20</v>
      </c>
      <c r="R2347" s="13">
        <v>275.70999999999998</v>
      </c>
      <c r="S2347" s="13">
        <v>1102.8399999999999</v>
      </c>
      <c r="T2347" s="13">
        <v>1031.5</v>
      </c>
      <c r="U2347" s="13">
        <v>71.34</v>
      </c>
      <c r="V2347" s="12" t="s">
        <v>23</v>
      </c>
      <c r="W2347" s="12" t="s">
        <v>24</v>
      </c>
      <c r="X2347" s="12" t="s">
        <v>55</v>
      </c>
      <c r="Y2347" s="12" t="s">
        <v>2930</v>
      </c>
      <c r="Z2347" s="12" t="s">
        <v>49</v>
      </c>
    </row>
    <row r="2348" spans="1:26" x14ac:dyDescent="0.3">
      <c r="A2348" s="14" t="s">
        <v>3665</v>
      </c>
      <c r="B2348" s="15">
        <v>45919</v>
      </c>
      <c r="C2348" s="16" t="s">
        <v>3070</v>
      </c>
      <c r="D2348" s="16" t="str">
        <f>_xlfn.XLOOKUP(Sales_Transactions!$C2348,Customer!$A$2:$A$701,Customer!$B$2:$B$701,"Missing")</f>
        <v>Devi Prabhu</v>
      </c>
      <c r="E2348" s="38" t="str">
        <f>_xlfn.XLOOKUP(Table14[[#This Row],[Customer_ID]],Table10[Customer_ID],Table10[Membership],"Missing Membership")</f>
        <v>Bronze</v>
      </c>
      <c r="F2348" s="14" t="s">
        <v>1704</v>
      </c>
      <c r="G2348" s="16" t="str">
        <f>_xlfn.XLOOKUP(Sales_Transactions!$F2348,Products!$A$2:$A$151,Products!$B$2:$B$151,"missing product")</f>
        <v>Idhayam Groundnut Oil 1kg</v>
      </c>
      <c r="H2348" s="16" t="str">
        <f>_xlfn.XLOOKUP(Sales_Transactions!$F2348,Table9[Product_ID],Table9[Category],"Missing Catogory")</f>
        <v>Oil</v>
      </c>
      <c r="I2348" s="16" t="s">
        <v>1338</v>
      </c>
      <c r="J2348" s="16" t="str">
        <f>_xlfn.XLOOKUP(Sales_Transactions!$I2348,Store!$A$2:$A$181,Store!$B$2:$B$181,"Missing Store")</f>
        <v>FreshMart Mysuru Enclave</v>
      </c>
      <c r="K2348" s="16" t="str">
        <f>_xlfn.XLOOKUP(Sales_Transactions!$I2348,Store!$A$2:$A$181,Store!$D$2:$D$181,"East")</f>
        <v>South</v>
      </c>
      <c r="L2348" s="16" t="s">
        <v>1309</v>
      </c>
      <c r="M2348" s="16" t="s">
        <v>6277</v>
      </c>
      <c r="N2348" s="16" t="str">
        <f>_xlfn.XLOOKUP(Sales_Transactions!$L2348,Table12[Employee_ID],Table12[Department],"Missing Department")</f>
        <v>Billing</v>
      </c>
      <c r="O2348" s="16">
        <v>1</v>
      </c>
      <c r="P2348" s="17">
        <v>268.32</v>
      </c>
      <c r="Q2348" s="16">
        <v>0</v>
      </c>
      <c r="R2348" s="17">
        <v>0</v>
      </c>
      <c r="S2348" s="17">
        <v>268.32</v>
      </c>
      <c r="T2348" s="17">
        <v>241.44</v>
      </c>
      <c r="U2348" s="17">
        <v>26.88</v>
      </c>
      <c r="V2348" s="16" t="s">
        <v>23</v>
      </c>
      <c r="W2348" s="16" t="s">
        <v>24</v>
      </c>
      <c r="X2348" s="16" t="s">
        <v>25</v>
      </c>
      <c r="Y2348" s="16" t="s">
        <v>1831</v>
      </c>
      <c r="Z2348" s="16" t="s">
        <v>49</v>
      </c>
    </row>
    <row r="2349" spans="1:26" x14ac:dyDescent="0.3">
      <c r="A2349" s="10" t="s">
        <v>3675</v>
      </c>
      <c r="B2349" s="11">
        <v>45946</v>
      </c>
      <c r="C2349" s="12" t="s">
        <v>3013</v>
      </c>
      <c r="D2349" s="12" t="str">
        <f>_xlfn.XLOOKUP(Sales_Transactions!$C2349,Customer!$A$2:$A$701,Customer!$B$2:$B$701,"Missing")</f>
        <v>Balamurugan Varma</v>
      </c>
      <c r="E2349" s="39" t="str">
        <f>_xlfn.XLOOKUP(Table14[[#This Row],[Customer_ID]],Table10[Customer_ID],Table10[Membership],"Missing Membership")</f>
        <v>Silver</v>
      </c>
      <c r="F2349" s="10" t="s">
        <v>107</v>
      </c>
      <c r="G2349" s="12" t="str">
        <f>_xlfn.XLOOKUP(Sales_Transactions!$F2349,Products!$A$2:$A$151,Products!$B$2:$B$151,"missing product")</f>
        <v>Milky Mist Milk 2kg</v>
      </c>
      <c r="H2349" s="12" t="str">
        <f>_xlfn.XLOOKUP(Sales_Transactions!$F2349,Table9[Product_ID],Table9[Category],"Missing Catogory")</f>
        <v>Dairy</v>
      </c>
      <c r="I2349" s="12" t="s">
        <v>177</v>
      </c>
      <c r="J2349" s="12" t="str">
        <f>_xlfn.XLOOKUP(Sales_Transactions!$I2349,Store!$A$2:$A$181,Store!$B$2:$B$181,"Missing Store")</f>
        <v>FreshMart Nagpur Square</v>
      </c>
      <c r="K2349" s="12" t="str">
        <f>_xlfn.XLOOKUP(Sales_Transactions!$I2349,Store!$A$2:$A$181,Store!$D$2:$D$181,"East")</f>
        <v>West</v>
      </c>
      <c r="L2349" s="12" t="s">
        <v>333</v>
      </c>
      <c r="M2349" s="12" t="s">
        <v>6248</v>
      </c>
      <c r="N2349" s="12" t="str">
        <f>_xlfn.XLOOKUP(Sales_Transactions!$L2349,Table12[Employee_ID],Table12[Department],"Missing Department")</f>
        <v>Billing</v>
      </c>
      <c r="O2349" s="12">
        <v>5</v>
      </c>
      <c r="P2349" s="13">
        <v>59.92</v>
      </c>
      <c r="Q2349" s="12">
        <v>5</v>
      </c>
      <c r="R2349" s="13">
        <v>14.98</v>
      </c>
      <c r="S2349" s="13">
        <v>284.62</v>
      </c>
      <c r="T2349" s="13">
        <v>240.75</v>
      </c>
      <c r="U2349" s="13">
        <v>43.87</v>
      </c>
      <c r="V2349" s="12" t="s">
        <v>23</v>
      </c>
      <c r="W2349" s="12" t="s">
        <v>24</v>
      </c>
      <c r="X2349" s="12" t="s">
        <v>25</v>
      </c>
      <c r="Y2349" s="12" t="s">
        <v>2487</v>
      </c>
      <c r="Z2349" s="12" t="s">
        <v>49</v>
      </c>
    </row>
    <row r="2350" spans="1:26" x14ac:dyDescent="0.3">
      <c r="A2350" s="14" t="s">
        <v>3700</v>
      </c>
      <c r="B2350" s="15">
        <v>46077</v>
      </c>
      <c r="C2350" s="16" t="s">
        <v>1729</v>
      </c>
      <c r="D2350" s="16" t="str">
        <f>_xlfn.XLOOKUP(Sales_Transactions!$C2350,Customer!$A$2:$A$701,Customer!$B$2:$B$701,"Missing")</f>
        <v>Anitha Reddy</v>
      </c>
      <c r="E2350" s="38" t="str">
        <f>_xlfn.XLOOKUP(Table14[[#This Row],[Customer_ID]],Table10[Customer_ID],Table10[Membership],"Missing Membership")</f>
        <v>Gold</v>
      </c>
      <c r="F2350" s="14" t="s">
        <v>565</v>
      </c>
      <c r="G2350" s="16" t="str">
        <f>_xlfn.XLOOKUP(Sales_Transactions!$F2350,Products!$A$2:$A$151,Products!$B$2:$B$151,"missing product")</f>
        <v>Lays Namkeen 200g</v>
      </c>
      <c r="H2350" s="16" t="str">
        <f>_xlfn.XLOOKUP(Sales_Transactions!$F2350,Table9[Product_ID],Table9[Category],"Missing Catogory")</f>
        <v>Snacks</v>
      </c>
      <c r="I2350" s="16" t="s">
        <v>807</v>
      </c>
      <c r="J2350" s="16" t="str">
        <f>_xlfn.XLOOKUP(Sales_Transactions!$I2350,Store!$A$2:$A$181,Store!$B$2:$B$181,"Missing Store")</f>
        <v>FreshMart Mysuru Towers</v>
      </c>
      <c r="K2350" s="16" t="str">
        <f>_xlfn.XLOOKUP(Sales_Transactions!$I2350,Store!$A$2:$A$181,Store!$D$2:$D$181,"East")</f>
        <v>South</v>
      </c>
      <c r="L2350" s="16" t="s">
        <v>396</v>
      </c>
      <c r="M2350" s="16" t="s">
        <v>6228</v>
      </c>
      <c r="N2350" s="16" t="str">
        <f>_xlfn.XLOOKUP(Sales_Transactions!$L2350,Table12[Employee_ID],Table12[Department],"Missing Department")</f>
        <v>Cashier</v>
      </c>
      <c r="O2350" s="16">
        <v>3</v>
      </c>
      <c r="P2350" s="17">
        <v>373.02</v>
      </c>
      <c r="Q2350" s="16">
        <v>0</v>
      </c>
      <c r="R2350" s="17">
        <v>0</v>
      </c>
      <c r="S2350" s="17">
        <v>1119.06</v>
      </c>
      <c r="T2350" s="17">
        <v>766.47</v>
      </c>
      <c r="U2350" s="17">
        <v>352.59</v>
      </c>
      <c r="V2350" s="16" t="s">
        <v>23</v>
      </c>
      <c r="W2350" s="16" t="s">
        <v>24</v>
      </c>
      <c r="X2350" s="16" t="s">
        <v>33</v>
      </c>
      <c r="Y2350" s="16" t="s">
        <v>3190</v>
      </c>
      <c r="Z2350" s="16" t="s">
        <v>49</v>
      </c>
    </row>
    <row r="2351" spans="1:26" x14ac:dyDescent="0.3">
      <c r="A2351" s="10" t="s">
        <v>3701</v>
      </c>
      <c r="B2351" s="11">
        <v>45944</v>
      </c>
      <c r="C2351" s="12" t="s">
        <v>1383</v>
      </c>
      <c r="D2351" s="12" t="str">
        <f>_xlfn.XLOOKUP(Sales_Transactions!$C2351,Customer!$A$2:$A$701,Customer!$B$2:$B$701,"Missing")</f>
        <v>Balamurugan Sharma</v>
      </c>
      <c r="E2351" s="39" t="str">
        <f>_xlfn.XLOOKUP(Table14[[#This Row],[Customer_ID]],Table10[Customer_ID],Table10[Membership],"Missing Membership")</f>
        <v>Gold</v>
      </c>
      <c r="F2351" s="10" t="s">
        <v>275</v>
      </c>
      <c r="G2351" s="12" t="str">
        <f>_xlfn.XLOOKUP(Sales_Transactions!$F2351,Products!$A$2:$A$151,Products!$B$2:$B$151,"missing product")</f>
        <v>Parle Namkeen 500g</v>
      </c>
      <c r="H2351" s="12" t="str">
        <f>_xlfn.XLOOKUP(Sales_Transactions!$F2351,Table9[Product_ID],Table9[Category],"Missing Catogory")</f>
        <v>Snacks</v>
      </c>
      <c r="I2351" s="12" t="s">
        <v>1346</v>
      </c>
      <c r="J2351" s="12" t="str">
        <f>_xlfn.XLOOKUP(Sales_Transactions!$I2351,Store!$A$2:$A$181,Store!$B$2:$B$181,"Missing Store")</f>
        <v>FreshMart Chennai Central</v>
      </c>
      <c r="K2351" s="12" t="str">
        <f>_xlfn.XLOOKUP(Sales_Transactions!$I2351,Store!$A$2:$A$181,Store!$D$2:$D$181,"East")</f>
        <v>South</v>
      </c>
      <c r="L2351" s="12" t="s">
        <v>1312</v>
      </c>
      <c r="M2351" s="12" t="s">
        <v>6249</v>
      </c>
      <c r="N2351" s="12" t="str">
        <f>_xlfn.XLOOKUP(Sales_Transactions!$L2351,Table12[Employee_ID],Table12[Department],"Missing Department")</f>
        <v>Operations</v>
      </c>
      <c r="O2351" s="12">
        <v>7</v>
      </c>
      <c r="P2351" s="13">
        <v>56.02</v>
      </c>
      <c r="Q2351" s="12">
        <v>15</v>
      </c>
      <c r="R2351" s="13">
        <v>58.82</v>
      </c>
      <c r="S2351" s="13">
        <v>333.32</v>
      </c>
      <c r="T2351" s="13">
        <v>262.36</v>
      </c>
      <c r="U2351" s="13">
        <v>70.959999999999994</v>
      </c>
      <c r="V2351" s="12" t="s">
        <v>23</v>
      </c>
      <c r="W2351" s="12" t="s">
        <v>24</v>
      </c>
      <c r="X2351" s="12" t="s">
        <v>25</v>
      </c>
      <c r="Y2351" s="12" t="s">
        <v>959</v>
      </c>
      <c r="Z2351" s="12" t="s">
        <v>49</v>
      </c>
    </row>
    <row r="2352" spans="1:26" x14ac:dyDescent="0.3">
      <c r="A2352" s="14" t="s">
        <v>3702</v>
      </c>
      <c r="B2352" s="15">
        <v>45902</v>
      </c>
      <c r="C2352" s="16" t="s">
        <v>1016</v>
      </c>
      <c r="D2352" s="16" t="str">
        <f>_xlfn.XLOOKUP(Sales_Transactions!$C2352,Customer!$A$2:$A$701,Customer!$B$2:$B$701,"Missing")</f>
        <v>Bharath Devi</v>
      </c>
      <c r="E2352" s="38" t="str">
        <f>_xlfn.XLOOKUP(Table14[[#This Row],[Customer_ID]],Table10[Customer_ID],Table10[Membership],"Missing Membership")</f>
        <v>Gold</v>
      </c>
      <c r="F2352" s="14" t="s">
        <v>448</v>
      </c>
      <c r="G2352" s="16" t="str">
        <f>_xlfn.XLOOKUP(Sales_Transactions!$F2352,Products!$A$2:$A$151,Products!$B$2:$B$151,"missing product")</f>
        <v>Surf Excel Tissue Combo v2</v>
      </c>
      <c r="H2352" s="16" t="str">
        <f>_xlfn.XLOOKUP(Sales_Transactions!$F2352,Table9[Product_ID],Table9[Category],"Missing Catogory")</f>
        <v>Household</v>
      </c>
      <c r="I2352" s="16" t="s">
        <v>1371</v>
      </c>
      <c r="J2352" s="16" t="str">
        <f>_xlfn.XLOOKUP(Sales_Transactions!$I2352,Store!$A$2:$A$181,Store!$B$2:$B$181,"Missing Store")</f>
        <v>FreshMart Hyderabad Colony</v>
      </c>
      <c r="K2352" s="16" t="str">
        <f>_xlfn.XLOOKUP(Sales_Transactions!$I2352,Store!$A$2:$A$181,Store!$D$2:$D$181,"East")</f>
        <v>South</v>
      </c>
      <c r="L2352" s="16" t="s">
        <v>2625</v>
      </c>
      <c r="M2352" s="16" t="s">
        <v>6036</v>
      </c>
      <c r="N2352" s="16" t="str">
        <f>_xlfn.XLOOKUP(Sales_Transactions!$L2352,Table12[Employee_ID],Table12[Department],"Missing Department")</f>
        <v>Cashier</v>
      </c>
      <c r="O2352" s="16">
        <v>6</v>
      </c>
      <c r="P2352" s="17">
        <v>438.58</v>
      </c>
      <c r="Q2352" s="16">
        <v>0</v>
      </c>
      <c r="R2352" s="17">
        <v>0</v>
      </c>
      <c r="S2352" s="17">
        <v>2631.48</v>
      </c>
      <c r="T2352" s="17">
        <v>1921.14</v>
      </c>
      <c r="U2352" s="17">
        <v>710.34</v>
      </c>
      <c r="V2352" s="16" t="s">
        <v>23</v>
      </c>
      <c r="W2352" s="16" t="s">
        <v>24</v>
      </c>
      <c r="X2352" s="16" t="s">
        <v>33</v>
      </c>
      <c r="Y2352" s="16" t="s">
        <v>2896</v>
      </c>
      <c r="Z2352" s="16" t="s">
        <v>49</v>
      </c>
    </row>
    <row r="2353" spans="1:26" x14ac:dyDescent="0.3">
      <c r="A2353" s="10" t="s">
        <v>3710</v>
      </c>
      <c r="B2353" s="11">
        <v>45934</v>
      </c>
      <c r="C2353" s="12" t="s">
        <v>2381</v>
      </c>
      <c r="D2353" s="12" t="str">
        <f>_xlfn.XLOOKUP(Sales_Transactions!$C2353,Customer!$A$2:$A$701,Customer!$B$2:$B$701,"Missing")</f>
        <v>Hemalatha Gounder</v>
      </c>
      <c r="E2353" s="39" t="str">
        <f>_xlfn.XLOOKUP(Table14[[#This Row],[Customer_ID]],Table10[Customer_ID],Table10[Membership],"Missing Membership")</f>
        <v>Silver</v>
      </c>
      <c r="F2353" s="10" t="s">
        <v>731</v>
      </c>
      <c r="G2353" s="12" t="str">
        <f>_xlfn.XLOOKUP(Sales_Transactions!$F2353,Products!$A$2:$A$151,Products!$B$2:$B$151,"missing product")</f>
        <v>Harvest Gold Buns 200g</v>
      </c>
      <c r="H2353" s="12" t="str">
        <f>_xlfn.XLOOKUP(Sales_Transactions!$F2353,Table9[Product_ID],Table9[Category],"Missing Catogory")</f>
        <v>Bakery</v>
      </c>
      <c r="I2353" s="12" t="s">
        <v>1932</v>
      </c>
      <c r="J2353" s="12" t="str">
        <f>_xlfn.XLOOKUP(Sales_Transactions!$I2353,Store!$A$2:$A$181,Store!$B$2:$B$181,"Missing Store")</f>
        <v>FreshMart Jaipur Point</v>
      </c>
      <c r="K2353" s="12" t="str">
        <f>_xlfn.XLOOKUP(Sales_Transactions!$I2353,Store!$A$2:$A$181,Store!$D$2:$D$181,"East")</f>
        <v>North</v>
      </c>
      <c r="L2353" s="12" t="s">
        <v>1378</v>
      </c>
      <c r="M2353" s="12" t="s">
        <v>6321</v>
      </c>
      <c r="N2353" s="12" t="str">
        <f>_xlfn.XLOOKUP(Sales_Transactions!$L2353,Table12[Employee_ID],Table12[Department],"Missing Department")</f>
        <v>Sales</v>
      </c>
      <c r="O2353" s="12">
        <v>5</v>
      </c>
      <c r="P2353" s="13">
        <v>661.91</v>
      </c>
      <c r="Q2353" s="12">
        <v>0</v>
      </c>
      <c r="R2353" s="13">
        <v>0</v>
      </c>
      <c r="S2353" s="13">
        <v>3805.98</v>
      </c>
      <c r="T2353" s="13">
        <v>1993.6</v>
      </c>
      <c r="U2353" s="13">
        <v>1812.38</v>
      </c>
      <c r="V2353" s="12" t="s">
        <v>23</v>
      </c>
      <c r="W2353" s="12" t="s">
        <v>24</v>
      </c>
      <c r="X2353" s="12" t="s">
        <v>33</v>
      </c>
      <c r="Y2353" s="12" t="s">
        <v>696</v>
      </c>
      <c r="Z2353" s="12" t="s">
        <v>27</v>
      </c>
    </row>
    <row r="2354" spans="1:26" x14ac:dyDescent="0.3">
      <c r="A2354" s="14" t="s">
        <v>3713</v>
      </c>
      <c r="B2354" s="15">
        <v>45789</v>
      </c>
      <c r="C2354" s="16" t="s">
        <v>3199</v>
      </c>
      <c r="D2354" s="16" t="str">
        <f>_xlfn.XLOOKUP(Sales_Transactions!$C2354,Customer!$A$2:$A$701,Customer!$B$2:$B$701,"Missing")</f>
        <v>Vijay Chandran</v>
      </c>
      <c r="E2354" s="38" t="str">
        <f>_xlfn.XLOOKUP(Table14[[#This Row],[Customer_ID]],Table10[Customer_ID],Table10[Membership],"Missing Membership")</f>
        <v>Gold</v>
      </c>
      <c r="F2354" s="14" t="s">
        <v>284</v>
      </c>
      <c r="G2354" s="16" t="str">
        <f>_xlfn.XLOOKUP(Sales_Transactions!$F2354,Products!$A$2:$A$151,Products!$B$2:$B$151,"missing product")</f>
        <v>Patanjali Shampoo Combo</v>
      </c>
      <c r="H2354" s="16" t="str">
        <f>_xlfn.XLOOKUP(Sales_Transactions!$F2354,Table9[Product_ID],Table9[Category],"Missing Catogory")</f>
        <v>Personal Care</v>
      </c>
      <c r="I2354" s="16" t="s">
        <v>209</v>
      </c>
      <c r="J2354" s="16" t="str">
        <f>_xlfn.XLOOKUP(Sales_Transactions!$I2354,Store!$A$2:$A$181,Store!$B$2:$B$181,"Missing Store")</f>
        <v>FreshMart Kochi Gardens</v>
      </c>
      <c r="K2354" s="16" t="str">
        <f>_xlfn.XLOOKUP(Sales_Transactions!$I2354,Store!$A$2:$A$181,Store!$D$2:$D$181,"East")</f>
        <v>South</v>
      </c>
      <c r="L2354" s="16" t="s">
        <v>210</v>
      </c>
      <c r="M2354" s="16" t="s">
        <v>6149</v>
      </c>
      <c r="N2354" s="16" t="str">
        <f>_xlfn.XLOOKUP(Sales_Transactions!$L2354,Table12[Employee_ID],Table12[Department],"Missing Department")</f>
        <v>Cashier</v>
      </c>
      <c r="O2354" s="16">
        <v>6</v>
      </c>
      <c r="P2354" s="17">
        <v>75.34</v>
      </c>
      <c r="Q2354" s="16">
        <v>0</v>
      </c>
      <c r="R2354" s="17">
        <v>0</v>
      </c>
      <c r="S2354" s="17">
        <v>452.04</v>
      </c>
      <c r="T2354" s="17">
        <v>325.92</v>
      </c>
      <c r="U2354" s="17">
        <v>126.12</v>
      </c>
      <c r="V2354" s="16" t="s">
        <v>23</v>
      </c>
      <c r="W2354" s="16" t="s">
        <v>24</v>
      </c>
      <c r="X2354" s="16" t="s">
        <v>55</v>
      </c>
      <c r="Y2354" s="16" t="s">
        <v>34</v>
      </c>
      <c r="Z2354" s="16" t="s">
        <v>49</v>
      </c>
    </row>
    <row r="2355" spans="1:26" x14ac:dyDescent="0.3">
      <c r="A2355" s="10" t="s">
        <v>3727</v>
      </c>
      <c r="B2355" s="11">
        <v>45996</v>
      </c>
      <c r="C2355" s="12" t="s">
        <v>3304</v>
      </c>
      <c r="D2355" s="12" t="str">
        <f>_xlfn.XLOOKUP(Sales_Transactions!$C2355,Customer!$A$2:$A$701,Customer!$B$2:$B$701,"Missing")</f>
        <v>Balaji Varma</v>
      </c>
      <c r="E2355" s="39" t="str">
        <f>_xlfn.XLOOKUP(Table14[[#This Row],[Customer_ID]],Table10[Customer_ID],Table10[Membership],"Missing Membership")</f>
        <v>Silver</v>
      </c>
      <c r="F2355" s="10" t="s">
        <v>302</v>
      </c>
      <c r="G2355" s="12" t="str">
        <f>_xlfn.XLOOKUP(Sales_Transactions!$F2355,Products!$A$2:$A$151,Products!$B$2:$B$151,"missing product")</f>
        <v>Harvest Gold Cookies 500g</v>
      </c>
      <c r="H2355" s="12" t="str">
        <f>_xlfn.XLOOKUP(Sales_Transactions!$F2355,Table9[Product_ID],Table9[Category],"Missing Catogory")</f>
        <v>Bakery</v>
      </c>
      <c r="I2355" s="12" t="s">
        <v>622</v>
      </c>
      <c r="J2355" s="12" t="str">
        <f>_xlfn.XLOOKUP(Sales_Transactions!$I2355,Store!$A$2:$A$181,Store!$B$2:$B$181,"Missing Store")</f>
        <v>FreshMart Mysuru Arcade</v>
      </c>
      <c r="K2355" s="12" t="str">
        <f>_xlfn.XLOOKUP(Sales_Transactions!$I2355,Store!$A$2:$A$181,Store!$D$2:$D$181,"East")</f>
        <v>South</v>
      </c>
      <c r="L2355" s="12" t="s">
        <v>623</v>
      </c>
      <c r="M2355" s="12" t="s">
        <v>6251</v>
      </c>
      <c r="N2355" s="12" t="str">
        <f>_xlfn.XLOOKUP(Sales_Transactions!$L2355,Table12[Employee_ID],Table12[Department],"Missing Department")</f>
        <v>Store Manager</v>
      </c>
      <c r="O2355" s="12">
        <v>5</v>
      </c>
      <c r="P2355" s="13">
        <v>343.56</v>
      </c>
      <c r="Q2355" s="12">
        <v>15</v>
      </c>
      <c r="R2355" s="13">
        <v>257.67</v>
      </c>
      <c r="S2355" s="13">
        <v>1460.13</v>
      </c>
      <c r="T2355" s="13">
        <v>1081.5999999999999</v>
      </c>
      <c r="U2355" s="13">
        <v>378.53</v>
      </c>
      <c r="V2355" s="12" t="s">
        <v>23</v>
      </c>
      <c r="W2355" s="12" t="s">
        <v>24</v>
      </c>
      <c r="X2355" s="12" t="s">
        <v>25</v>
      </c>
      <c r="Y2355" s="12" t="s">
        <v>742</v>
      </c>
      <c r="Z2355" s="12" t="s">
        <v>49</v>
      </c>
    </row>
    <row r="2356" spans="1:26" x14ac:dyDescent="0.3">
      <c r="A2356" s="14" t="s">
        <v>3729</v>
      </c>
      <c r="B2356" s="15">
        <v>45774</v>
      </c>
      <c r="C2356" s="16" t="s">
        <v>3730</v>
      </c>
      <c r="D2356" s="16" t="str">
        <f>_xlfn.XLOOKUP(Sales_Transactions!$C2356,Customer!$A$2:$A$701,Customer!$B$2:$B$701,"Missing")</f>
        <v>Indira Subramaniam</v>
      </c>
      <c r="E2356" s="38" t="str">
        <f>_xlfn.XLOOKUP(Table14[[#This Row],[Customer_ID]],Table10[Customer_ID],Table10[Membership],"Missing Membership")</f>
        <v>Bronze</v>
      </c>
      <c r="F2356" s="14" t="s">
        <v>904</v>
      </c>
      <c r="G2356" s="16" t="str">
        <f>_xlfn.XLOOKUP(Sales_Transactions!$F2356,Products!$A$2:$A$151,Products!$B$2:$B$151,"missing product")</f>
        <v>Nestle Curd 1kg</v>
      </c>
      <c r="H2356" s="16" t="str">
        <f>_xlfn.XLOOKUP(Sales_Transactions!$F2356,Table9[Product_ID],Table9[Category],"Missing Catogory")</f>
        <v>Dairy</v>
      </c>
      <c r="I2356" s="16" t="s">
        <v>912</v>
      </c>
      <c r="J2356" s="16" t="str">
        <f>_xlfn.XLOOKUP(Sales_Transactions!$I2356,Store!$A$2:$A$181,Store!$B$2:$B$181,"Missing Store")</f>
        <v>FreshMart Bengaluru Colony</v>
      </c>
      <c r="K2356" s="16" t="str">
        <f>_xlfn.XLOOKUP(Sales_Transactions!$I2356,Store!$A$2:$A$181,Store!$D$2:$D$181,"East")</f>
        <v>South</v>
      </c>
      <c r="L2356" s="16" t="s">
        <v>1587</v>
      </c>
      <c r="M2356" s="16" t="s">
        <v>4751</v>
      </c>
      <c r="N2356" s="16" t="str">
        <f>_xlfn.XLOOKUP(Sales_Transactions!$L2356,Table12[Employee_ID],Table12[Department],"Missing Department")</f>
        <v>Inventory</v>
      </c>
      <c r="O2356" s="16">
        <v>2</v>
      </c>
      <c r="P2356" s="17">
        <v>464.41</v>
      </c>
      <c r="Q2356" s="16">
        <v>0</v>
      </c>
      <c r="R2356" s="17">
        <v>0</v>
      </c>
      <c r="S2356" s="17">
        <v>1068.1400000000001</v>
      </c>
      <c r="T2356" s="17">
        <v>795.38</v>
      </c>
      <c r="U2356" s="17">
        <v>272.76</v>
      </c>
      <c r="V2356" s="16" t="s">
        <v>23</v>
      </c>
      <c r="W2356" s="16" t="s">
        <v>24</v>
      </c>
      <c r="X2356" s="16" t="s">
        <v>55</v>
      </c>
      <c r="Y2356" s="16" t="s">
        <v>211</v>
      </c>
      <c r="Z2356" s="16" t="s">
        <v>27</v>
      </c>
    </row>
    <row r="2357" spans="1:26" x14ac:dyDescent="0.3">
      <c r="A2357" s="10" t="s">
        <v>3734</v>
      </c>
      <c r="B2357" s="11">
        <v>45971</v>
      </c>
      <c r="C2357" s="12" t="s">
        <v>2605</v>
      </c>
      <c r="D2357" s="12" t="str">
        <f>_xlfn.XLOOKUP(Sales_Transactions!$C2357,Customer!$A$2:$A$701,Customer!$B$2:$B$701,"Missing")</f>
        <v>Kamala Varma</v>
      </c>
      <c r="E2357" s="39" t="str">
        <f>_xlfn.XLOOKUP(Table14[[#This Row],[Customer_ID]],Table10[Customer_ID],Table10[Membership],"Missing Membership")</f>
        <v>Silver</v>
      </c>
      <c r="F2357" s="10" t="s">
        <v>1304</v>
      </c>
      <c r="G2357" s="12" t="str">
        <f>_xlfn.XLOOKUP(Sales_Transactions!$F2357,Products!$A$2:$A$151,Products!$B$2:$B$151,"missing product")</f>
        <v>Everest Powdered Spices Combo</v>
      </c>
      <c r="H2357" s="12" t="str">
        <f>_xlfn.XLOOKUP(Sales_Transactions!$F2357,Table9[Product_ID],Table9[Category],"Missing Catogory")</f>
        <v>Masala</v>
      </c>
      <c r="I2357" s="12" t="s">
        <v>829</v>
      </c>
      <c r="J2357" s="12" t="str">
        <f>_xlfn.XLOOKUP(Sales_Transactions!$I2357,Store!$A$2:$A$181,Store!$B$2:$B$181,"Missing Store")</f>
        <v>FreshMart Mysuru Main Road</v>
      </c>
      <c r="K2357" s="12" t="str">
        <f>_xlfn.XLOOKUP(Sales_Transactions!$I2357,Store!$A$2:$A$181,Store!$D$2:$D$181,"East")</f>
        <v>South</v>
      </c>
      <c r="L2357" s="12" t="s">
        <v>830</v>
      </c>
      <c r="M2357" s="12" t="s">
        <v>6345</v>
      </c>
      <c r="N2357" s="12" t="str">
        <f>_xlfn.XLOOKUP(Sales_Transactions!$L2357,Table12[Employee_ID],Table12[Department],"Missing Department")</f>
        <v>Operations</v>
      </c>
      <c r="O2357" s="12">
        <v>5</v>
      </c>
      <c r="P2357" s="13">
        <v>490.22</v>
      </c>
      <c r="Q2357" s="12">
        <v>10</v>
      </c>
      <c r="R2357" s="13">
        <v>245.11</v>
      </c>
      <c r="S2357" s="13">
        <v>2205.9899999999998</v>
      </c>
      <c r="T2357" s="13">
        <v>1867.9</v>
      </c>
      <c r="U2357" s="13">
        <v>338.09</v>
      </c>
      <c r="V2357" s="12" t="s">
        <v>23</v>
      </c>
      <c r="W2357" s="12" t="s">
        <v>24</v>
      </c>
      <c r="X2357" s="12" t="s">
        <v>25</v>
      </c>
      <c r="Y2357" s="12" t="s">
        <v>1237</v>
      </c>
      <c r="Z2357" s="12" t="s">
        <v>49</v>
      </c>
    </row>
    <row r="2358" spans="1:26" x14ac:dyDescent="0.3">
      <c r="A2358" s="14" t="s">
        <v>3747</v>
      </c>
      <c r="B2358" s="15">
        <v>45776</v>
      </c>
      <c r="C2358" s="16" t="s">
        <v>3091</v>
      </c>
      <c r="D2358" s="16" t="str">
        <f>_xlfn.XLOOKUP(Sales_Transactions!$C2358,Customer!$A$2:$A$701,Customer!$B$2:$B$701,"Missing")</f>
        <v>Charulatha Achari</v>
      </c>
      <c r="E2358" s="38" t="str">
        <f>_xlfn.XLOOKUP(Table14[[#This Row],[Customer_ID]],Table10[Customer_ID],Table10[Membership],"Missing Membership")</f>
        <v>Silver</v>
      </c>
      <c r="F2358" s="14" t="s">
        <v>89</v>
      </c>
      <c r="G2358" s="16" t="str">
        <f>_xlfn.XLOOKUP(Sales_Transactions!$F2358,Products!$A$2:$A$151,Products!$B$2:$B$151,"missing product")</f>
        <v>Milky Mist Butter Pack</v>
      </c>
      <c r="H2358" s="16" t="str">
        <f>_xlfn.XLOOKUP(Sales_Transactions!$F2358,Table9[Product_ID],Table9[Category],"Missing Catogory")</f>
        <v>Dairy</v>
      </c>
      <c r="I2358" s="16" t="s">
        <v>846</v>
      </c>
      <c r="J2358" s="16" t="str">
        <f>_xlfn.XLOOKUP(Sales_Transactions!$I2358,Store!$A$2:$A$181,Store!$B$2:$B$181,"Missing Store")</f>
        <v>FreshMart Pune Extension</v>
      </c>
      <c r="K2358" s="16" t="str">
        <f>_xlfn.XLOOKUP(Sales_Transactions!$I2358,Store!$A$2:$A$181,Store!$D$2:$D$181,"East")</f>
        <v>West</v>
      </c>
      <c r="L2358" s="16" t="s">
        <v>1689</v>
      </c>
      <c r="M2358" s="16" t="s">
        <v>4765</v>
      </c>
      <c r="N2358" s="16" t="str">
        <f>_xlfn.XLOOKUP(Sales_Transactions!$L2358,Table12[Employee_ID],Table12[Department],"Missing Department")</f>
        <v>Sales</v>
      </c>
      <c r="O2358" s="16">
        <v>2</v>
      </c>
      <c r="P2358" s="17">
        <v>38.659999999999997</v>
      </c>
      <c r="Q2358" s="16">
        <v>15</v>
      </c>
      <c r="R2358" s="17">
        <v>11.6</v>
      </c>
      <c r="S2358" s="17">
        <v>65.72</v>
      </c>
      <c r="T2358" s="17">
        <v>64.8</v>
      </c>
      <c r="U2358" s="17">
        <v>0.92</v>
      </c>
      <c r="V2358" s="16" t="s">
        <v>23</v>
      </c>
      <c r="W2358" s="16" t="s">
        <v>24</v>
      </c>
      <c r="X2358" s="16" t="s">
        <v>25</v>
      </c>
      <c r="Y2358" s="16" t="s">
        <v>3748</v>
      </c>
      <c r="Z2358" s="16" t="s">
        <v>49</v>
      </c>
    </row>
    <row r="2359" spans="1:26" x14ac:dyDescent="0.3">
      <c r="A2359" s="10" t="s">
        <v>3749</v>
      </c>
      <c r="B2359" s="11">
        <v>45942</v>
      </c>
      <c r="C2359" s="12" t="s">
        <v>3750</v>
      </c>
      <c r="D2359" s="12" t="str">
        <f>_xlfn.XLOOKUP(Sales_Transactions!$C2359,Customer!$A$2:$A$701,Customer!$B$2:$B$701,"Missing")</f>
        <v>Gopal Menon</v>
      </c>
      <c r="E2359" s="39" t="str">
        <f>_xlfn.XLOOKUP(Table14[[#This Row],[Customer_ID]],Table10[Customer_ID],Table10[Membership],"Missing Membership")</f>
        <v>Gold</v>
      </c>
      <c r="F2359" s="10" t="s">
        <v>186</v>
      </c>
      <c r="G2359" s="12" t="str">
        <f>_xlfn.XLOOKUP(Sales_Transactions!$F2359,Products!$A$2:$A$151,Products!$B$2:$B$151,"missing product")</f>
        <v>Bisleri Soft Drinks 2kg</v>
      </c>
      <c r="H2359" s="12" t="str">
        <f>_xlfn.XLOOKUP(Sales_Transactions!$F2359,Table9[Product_ID],Table9[Category],"Missing Catogory")</f>
        <v>Beverages</v>
      </c>
      <c r="I2359" s="12" t="s">
        <v>549</v>
      </c>
      <c r="J2359" s="12" t="str">
        <f>_xlfn.XLOOKUP(Sales_Transactions!$I2359,Store!$A$2:$A$181,Store!$B$2:$B$181,"Missing Store")</f>
        <v>FreshMart Mysuru Bypass</v>
      </c>
      <c r="K2359" s="12" t="str">
        <f>_xlfn.XLOOKUP(Sales_Transactions!$I2359,Store!$A$2:$A$181,Store!$D$2:$D$181,"East")</f>
        <v>South</v>
      </c>
      <c r="L2359" s="12" t="s">
        <v>1442</v>
      </c>
      <c r="M2359" s="12" t="s">
        <v>6301</v>
      </c>
      <c r="N2359" s="12" t="str">
        <f>_xlfn.XLOOKUP(Sales_Transactions!$L2359,Table12[Employee_ID],Table12[Department],"Missing Department")</f>
        <v>Operations</v>
      </c>
      <c r="O2359" s="12">
        <v>4</v>
      </c>
      <c r="P2359" s="13">
        <v>239.91</v>
      </c>
      <c r="Q2359" s="12">
        <v>0</v>
      </c>
      <c r="R2359" s="13">
        <v>0</v>
      </c>
      <c r="S2359" s="13">
        <v>1103.5899999999999</v>
      </c>
      <c r="T2359" s="13">
        <v>708.12</v>
      </c>
      <c r="U2359" s="13">
        <v>395.47</v>
      </c>
      <c r="V2359" s="12" t="s">
        <v>23</v>
      </c>
      <c r="W2359" s="12" t="s">
        <v>24</v>
      </c>
      <c r="X2359" s="12" t="s">
        <v>55</v>
      </c>
      <c r="Y2359" s="12" t="s">
        <v>2186</v>
      </c>
      <c r="Z2359" s="12" t="s">
        <v>27</v>
      </c>
    </row>
    <row r="2360" spans="1:26" x14ac:dyDescent="0.3">
      <c r="A2360" s="14" t="s">
        <v>3754</v>
      </c>
      <c r="B2360" s="15">
        <v>45959</v>
      </c>
      <c r="C2360" s="16" t="s">
        <v>3755</v>
      </c>
      <c r="D2360" s="16" t="str">
        <f>_xlfn.XLOOKUP(Sales_Transactions!$C2360,Customer!$A$2:$A$701,Customer!$B$2:$B$701,"Missing")</f>
        <v>Chandran Gupta</v>
      </c>
      <c r="E2360" s="38" t="str">
        <f>_xlfn.XLOOKUP(Table14[[#This Row],[Customer_ID]],Table10[Customer_ID],Table10[Membership],"Missing Membership")</f>
        <v>Silver</v>
      </c>
      <c r="F2360" s="14" t="s">
        <v>1155</v>
      </c>
      <c r="G2360" s="16" t="str">
        <f>_xlfn.XLOOKUP(Sales_Transactions!$F2360,Products!$A$2:$A$151,Products!$B$2:$B$151,"missing product")</f>
        <v>Lays Chocolates 1kg</v>
      </c>
      <c r="H2360" s="16" t="str">
        <f>_xlfn.XLOOKUP(Sales_Transactions!$F2360,Table9[Product_ID],Table9[Category],"Missing Catogory")</f>
        <v>Snacks</v>
      </c>
      <c r="I2360" s="16" t="s">
        <v>153</v>
      </c>
      <c r="J2360" s="16" t="str">
        <f>_xlfn.XLOOKUP(Sales_Transactions!$I2360,Store!$A$2:$A$181,Store!$B$2:$B$181,"Missing Store")</f>
        <v>FreshMart Mysuru Circle</v>
      </c>
      <c r="K2360" s="16" t="str">
        <f>_xlfn.XLOOKUP(Sales_Transactions!$I2360,Store!$A$2:$A$181,Store!$D$2:$D$181,"East")</f>
        <v>South</v>
      </c>
      <c r="L2360" s="16" t="s">
        <v>154</v>
      </c>
      <c r="M2360" s="16" t="s">
        <v>6139</v>
      </c>
      <c r="N2360" s="16" t="str">
        <f>_xlfn.XLOOKUP(Sales_Transactions!$L2360,Table12[Employee_ID],Table12[Department],"Missing Department")</f>
        <v>Sales</v>
      </c>
      <c r="O2360" s="16">
        <v>1</v>
      </c>
      <c r="P2360" s="17">
        <v>147.72</v>
      </c>
      <c r="Q2360" s="16">
        <v>15</v>
      </c>
      <c r="R2360" s="17">
        <v>22.16</v>
      </c>
      <c r="S2360" s="17">
        <v>125.56</v>
      </c>
      <c r="T2360" s="17">
        <v>109.21</v>
      </c>
      <c r="U2360" s="17">
        <v>16.350000000000001</v>
      </c>
      <c r="V2360" s="16" t="s">
        <v>23</v>
      </c>
      <c r="W2360" s="16" t="s">
        <v>24</v>
      </c>
      <c r="X2360" s="16" t="s">
        <v>25</v>
      </c>
      <c r="Y2360" s="16" t="s">
        <v>3756</v>
      </c>
      <c r="Z2360" s="16" t="s">
        <v>49</v>
      </c>
    </row>
    <row r="2361" spans="1:26" x14ac:dyDescent="0.3">
      <c r="A2361" s="10" t="s">
        <v>3773</v>
      </c>
      <c r="B2361" s="11">
        <v>45958</v>
      </c>
      <c r="C2361" s="12" t="s">
        <v>3774</v>
      </c>
      <c r="D2361" s="12" t="str">
        <f>_xlfn.XLOOKUP(Sales_Transactions!$C2361,Customer!$A$2:$A$701,Customer!$B$2:$B$701,"Missing")</f>
        <v>Sangeetha Pillai</v>
      </c>
      <c r="E2361" s="39" t="str">
        <f>_xlfn.XLOOKUP(Table14[[#This Row],[Customer_ID]],Table10[Customer_ID],Table10[Membership],"Missing Membership")</f>
        <v>Bronze</v>
      </c>
      <c r="F2361" s="10" t="s">
        <v>59</v>
      </c>
      <c r="G2361" s="12" t="str">
        <f>_xlfn.XLOOKUP(Sales_Transactions!$F2361,Products!$A$2:$A$151,Products!$B$2:$B$151,"missing product")</f>
        <v>Nescafe Coffee Pack</v>
      </c>
      <c r="H2361" s="12" t="str">
        <f>_xlfn.XLOOKUP(Sales_Transactions!$F2361,Table9[Product_ID],Table9[Category],"Missing Catogory")</f>
        <v>Beverages</v>
      </c>
      <c r="I2361" s="12" t="s">
        <v>4613</v>
      </c>
      <c r="J2361" s="12" t="str">
        <f>_xlfn.XLOOKUP(Sales_Transactions!$I2361,Store!$A$2:$A$181,Store!$B$2:$B$181,"Missing Store")</f>
        <v>Missing Store</v>
      </c>
      <c r="K2361" s="12" t="str">
        <f>_xlfn.XLOOKUP(Sales_Transactions!$I2361,Store!$A$2:$A$181,Store!$D$2:$D$181,"East")</f>
        <v>East</v>
      </c>
      <c r="L2361" s="12" t="s">
        <v>606</v>
      </c>
      <c r="M2361" s="12" t="s">
        <v>5903</v>
      </c>
      <c r="N2361" s="12" t="str">
        <f>_xlfn.XLOOKUP(Sales_Transactions!$L2361,Table12[Employee_ID],Table12[Department],"Missing Department")</f>
        <v>Billing</v>
      </c>
      <c r="O2361" s="12">
        <v>2</v>
      </c>
      <c r="P2361" s="13">
        <v>342.46</v>
      </c>
      <c r="Q2361" s="12">
        <v>0</v>
      </c>
      <c r="R2361" s="13">
        <v>0</v>
      </c>
      <c r="S2361" s="13">
        <v>684.92</v>
      </c>
      <c r="T2361" s="13">
        <v>543.55999999999995</v>
      </c>
      <c r="U2361" s="13">
        <v>141.36000000000001</v>
      </c>
      <c r="V2361" s="12" t="s">
        <v>23</v>
      </c>
      <c r="W2361" s="12" t="s">
        <v>24</v>
      </c>
      <c r="X2361" s="12" t="s">
        <v>25</v>
      </c>
      <c r="Y2361" s="12" t="s">
        <v>3775</v>
      </c>
      <c r="Z2361" s="12" t="s">
        <v>49</v>
      </c>
    </row>
    <row r="2362" spans="1:26" x14ac:dyDescent="0.3">
      <c r="A2362" s="14" t="s">
        <v>3776</v>
      </c>
      <c r="B2362" s="15">
        <v>46109</v>
      </c>
      <c r="C2362" s="16" t="s">
        <v>1844</v>
      </c>
      <c r="D2362" s="16" t="str">
        <f>_xlfn.XLOOKUP(Sales_Transactions!$C2362,Customer!$A$2:$A$701,Customer!$B$2:$B$701,"Missing")</f>
        <v>Banu Sekar</v>
      </c>
      <c r="E2362" s="38" t="str">
        <f>_xlfn.XLOOKUP(Table14[[#This Row],[Customer_ID]],Table10[Customer_ID],Table10[Membership],"Missing Membership")</f>
        <v>Silver</v>
      </c>
      <c r="F2362" s="14" t="s">
        <v>59</v>
      </c>
      <c r="G2362" s="16" t="str">
        <f>_xlfn.XLOOKUP(Sales_Transactions!$F2362,Products!$A$2:$A$151,Products!$B$2:$B$151,"missing product")</f>
        <v>Nescafe Coffee Pack</v>
      </c>
      <c r="H2362" s="16" t="str">
        <f>_xlfn.XLOOKUP(Sales_Transactions!$F2362,Table9[Product_ID],Table9[Category],"Missing Catogory")</f>
        <v>Beverages</v>
      </c>
      <c r="I2362" s="16" t="s">
        <v>543</v>
      </c>
      <c r="J2362" s="16" t="str">
        <f>_xlfn.XLOOKUP(Sales_Transactions!$I2362,Store!$A$2:$A$181,Store!$B$2:$B$181,"Missing Store")</f>
        <v>FreshMart Hyderabad Main Road</v>
      </c>
      <c r="K2362" s="16" t="str">
        <f>_xlfn.XLOOKUP(Sales_Transactions!$I2362,Store!$A$2:$A$181,Store!$D$2:$D$181,"East")</f>
        <v>South</v>
      </c>
      <c r="L2362" s="16" t="s">
        <v>544</v>
      </c>
      <c r="M2362" s="16" t="s">
        <v>6380</v>
      </c>
      <c r="N2362" s="16" t="str">
        <f>_xlfn.XLOOKUP(Sales_Transactions!$L2362,Table12[Employee_ID],Table12[Department],"Missing Department")</f>
        <v>Cashier</v>
      </c>
      <c r="O2362" s="16">
        <v>1</v>
      </c>
      <c r="P2362" s="17">
        <v>342.46</v>
      </c>
      <c r="Q2362" s="16">
        <v>0</v>
      </c>
      <c r="R2362" s="17">
        <v>0</v>
      </c>
      <c r="S2362" s="17">
        <v>393.83</v>
      </c>
      <c r="T2362" s="17">
        <v>271.77999999999997</v>
      </c>
      <c r="U2362" s="17">
        <v>122.05</v>
      </c>
      <c r="V2362" s="16" t="s">
        <v>23</v>
      </c>
      <c r="W2362" s="16" t="s">
        <v>24</v>
      </c>
      <c r="X2362" s="16" t="s">
        <v>25</v>
      </c>
      <c r="Y2362" s="16" t="s">
        <v>648</v>
      </c>
      <c r="Z2362" s="16" t="s">
        <v>27</v>
      </c>
    </row>
    <row r="2363" spans="1:26" x14ac:dyDescent="0.3">
      <c r="A2363" s="10" t="s">
        <v>3794</v>
      </c>
      <c r="B2363" s="11">
        <v>45901</v>
      </c>
      <c r="C2363" s="12" t="s">
        <v>468</v>
      </c>
      <c r="D2363" s="12" t="str">
        <f>_xlfn.XLOOKUP(Sales_Transactions!$C2363,Customer!$A$2:$A$701,Customer!$B$2:$B$701,"Missing")</f>
        <v>Gokul Sekar</v>
      </c>
      <c r="E2363" s="39" t="str">
        <f>_xlfn.XLOOKUP(Table14[[#This Row],[Customer_ID]],Table10[Customer_ID],Table10[Membership],"Missing Membership")</f>
        <v>Gold</v>
      </c>
      <c r="F2363" s="10" t="s">
        <v>890</v>
      </c>
      <c r="G2363" s="12" t="str">
        <f>_xlfn.XLOOKUP(Sales_Transactions!$F2363,Products!$A$2:$A$151,Products!$B$2:$B$151,"missing product")</f>
        <v>Organic Fresh Fresh Fruits 2kg</v>
      </c>
      <c r="H2363" s="12" t="str">
        <f>_xlfn.XLOOKUP(Sales_Transactions!$F2363,Table9[Product_ID],Table9[Category],"Missing Catogory")</f>
        <v>FRUITS</v>
      </c>
      <c r="I2363" s="12" t="s">
        <v>1066</v>
      </c>
      <c r="J2363" s="12" t="str">
        <f>_xlfn.XLOOKUP(Sales_Transactions!$I2363,Store!$A$2:$A$181,Store!$B$2:$B$181,"Missing Store")</f>
        <v>FreshMart Mysuru Colony</v>
      </c>
      <c r="K2363" s="12" t="str">
        <f>_xlfn.XLOOKUP(Sales_Transactions!$I2363,Store!$A$2:$A$181,Store!$D$2:$D$181,"East")</f>
        <v>South</v>
      </c>
      <c r="L2363" s="12" t="s">
        <v>470</v>
      </c>
      <c r="M2363" s="12" t="s">
        <v>6276</v>
      </c>
      <c r="N2363" s="12" t="str">
        <f>_xlfn.XLOOKUP(Sales_Transactions!$L2363,Table12[Employee_ID],Table12[Department],"Missing Department")</f>
        <v>Billing</v>
      </c>
      <c r="O2363" s="12">
        <v>3</v>
      </c>
      <c r="P2363" s="13">
        <v>464.27</v>
      </c>
      <c r="Q2363" s="12">
        <v>5</v>
      </c>
      <c r="R2363" s="13">
        <v>69.64</v>
      </c>
      <c r="S2363" s="13">
        <v>1323.17</v>
      </c>
      <c r="T2363" s="13">
        <v>1072.4100000000001</v>
      </c>
      <c r="U2363" s="13">
        <v>250.76</v>
      </c>
      <c r="V2363" s="12" t="s">
        <v>23</v>
      </c>
      <c r="W2363" s="12" t="s">
        <v>24</v>
      </c>
      <c r="X2363" s="12" t="s">
        <v>25</v>
      </c>
      <c r="Y2363" s="12" t="s">
        <v>3795</v>
      </c>
      <c r="Z2363" s="12" t="s">
        <v>49</v>
      </c>
    </row>
    <row r="2364" spans="1:26" x14ac:dyDescent="0.3">
      <c r="A2364" s="14" t="s">
        <v>3796</v>
      </c>
      <c r="B2364" s="15">
        <v>46102</v>
      </c>
      <c r="C2364" s="16" t="s">
        <v>1739</v>
      </c>
      <c r="D2364" s="16" t="str">
        <f>_xlfn.XLOOKUP(Sales_Transactions!$C2364,Customer!$A$2:$A$701,Customer!$B$2:$B$701,"Missing")</f>
        <v>Usha Krishnan</v>
      </c>
      <c r="E2364" s="38" t="str">
        <f>_xlfn.XLOOKUP(Table14[[#This Row],[Customer_ID]],Table10[Customer_ID],Table10[Membership],"Missing Membership")</f>
        <v>Gold</v>
      </c>
      <c r="F2364" s="14" t="s">
        <v>226</v>
      </c>
      <c r="G2364" s="16" t="str">
        <f>_xlfn.XLOOKUP(Sales_Transactions!$F2364,Products!$A$2:$A$151,Products!$B$2:$B$151,"missing product")</f>
        <v>Colgate Shampoo Combo</v>
      </c>
      <c r="H2364" s="16" t="str">
        <f>_xlfn.XLOOKUP(Sales_Transactions!$F2364,Table9[Product_ID],Table9[Category],"Missing Catogory")</f>
        <v>Personal Care</v>
      </c>
      <c r="I2364" s="16" t="s">
        <v>652</v>
      </c>
      <c r="J2364" s="16" t="str">
        <f>_xlfn.XLOOKUP(Sales_Transactions!$I2364,Store!$A$2:$A$181,Store!$B$2:$B$181,"Missing Store")</f>
        <v>FreshMart Delhi Extension</v>
      </c>
      <c r="K2364" s="16" t="str">
        <f>_xlfn.XLOOKUP(Sales_Transactions!$I2364,Store!$A$2:$A$181,Store!$D$2:$D$181,"East")</f>
        <v>North</v>
      </c>
      <c r="L2364" s="16" t="s">
        <v>1219</v>
      </c>
      <c r="M2364" s="16" t="s">
        <v>6347</v>
      </c>
      <c r="N2364" s="16" t="str">
        <f>_xlfn.XLOOKUP(Sales_Transactions!$L2364,Table12[Employee_ID],Table12[Department],"Missing Department")</f>
        <v>Store Manager</v>
      </c>
      <c r="O2364" s="16">
        <v>8</v>
      </c>
      <c r="P2364" s="17">
        <v>364.78</v>
      </c>
      <c r="Q2364" s="16">
        <v>5</v>
      </c>
      <c r="R2364" s="17">
        <v>145.91</v>
      </c>
      <c r="S2364" s="17">
        <v>3188.18</v>
      </c>
      <c r="T2364" s="17">
        <v>1773.76</v>
      </c>
      <c r="U2364" s="17">
        <v>1414.42</v>
      </c>
      <c r="V2364" s="16" t="s">
        <v>23</v>
      </c>
      <c r="W2364" s="16" t="s">
        <v>24</v>
      </c>
      <c r="X2364" s="16" t="s">
        <v>25</v>
      </c>
      <c r="Y2364" s="16" t="s">
        <v>3099</v>
      </c>
      <c r="Z2364" s="16" t="s">
        <v>27</v>
      </c>
    </row>
    <row r="2365" spans="1:26" x14ac:dyDescent="0.3">
      <c r="A2365" s="10" t="s">
        <v>3797</v>
      </c>
      <c r="B2365" s="11">
        <v>45808</v>
      </c>
      <c r="C2365" s="12" t="s">
        <v>2251</v>
      </c>
      <c r="D2365" s="12" t="str">
        <f>_xlfn.XLOOKUP(Sales_Transactions!$C2365,Customer!$A$2:$A$701,Customer!$B$2:$B$701,"Missing")</f>
        <v>Revathi Sekar</v>
      </c>
      <c r="E2365" s="39" t="str">
        <f>_xlfn.XLOOKUP(Table14[[#This Row],[Customer_ID]],Table10[Customer_ID],Table10[Membership],"Missing Membership")</f>
        <v>Silver</v>
      </c>
      <c r="F2365" s="10" t="s">
        <v>1987</v>
      </c>
      <c r="G2365" s="12" t="str">
        <f>_xlfn.XLOOKUP(Sales_Transactions!$F2365,Products!$A$2:$A$151,Products!$B$2:$B$151,"missing product")</f>
        <v>Vim Toilet Cleaner 2kg</v>
      </c>
      <c r="H2365" s="12" t="str">
        <f>_xlfn.XLOOKUP(Sales_Transactions!$F2365,Table9[Product_ID],Table9[Category],"Missing Catogory")</f>
        <v>Cleaning</v>
      </c>
      <c r="I2365" s="12" t="s">
        <v>815</v>
      </c>
      <c r="J2365" s="12" t="str">
        <f>_xlfn.XLOOKUP(Sales_Transactions!$I2365,Store!$A$2:$A$181,Store!$B$2:$B$181,"Missing Store")</f>
        <v>FreshMart Hyderabad Hub</v>
      </c>
      <c r="K2365" s="12" t="str">
        <f>_xlfn.XLOOKUP(Sales_Transactions!$I2365,Store!$A$2:$A$181,Store!$D$2:$D$181,"East")</f>
        <v>South</v>
      </c>
      <c r="L2365" s="12" t="s">
        <v>816</v>
      </c>
      <c r="M2365" s="12" t="s">
        <v>6330</v>
      </c>
      <c r="N2365" s="12" t="str">
        <f>_xlfn.XLOOKUP(Sales_Transactions!$L2365,Table12[Employee_ID],Table12[Department],"Missing Department")</f>
        <v>Billing</v>
      </c>
      <c r="O2365" s="12">
        <v>5</v>
      </c>
      <c r="P2365" s="13">
        <v>352.51</v>
      </c>
      <c r="Q2365" s="12">
        <v>0</v>
      </c>
      <c r="R2365" s="13">
        <v>0</v>
      </c>
      <c r="S2365" s="13">
        <v>2026.93</v>
      </c>
      <c r="T2365" s="13">
        <v>1300.3</v>
      </c>
      <c r="U2365" s="13">
        <v>726.63</v>
      </c>
      <c r="V2365" s="12" t="s">
        <v>23</v>
      </c>
      <c r="W2365" s="12" t="s">
        <v>24</v>
      </c>
      <c r="X2365" s="12" t="s">
        <v>25</v>
      </c>
      <c r="Y2365" s="12" t="s">
        <v>3736</v>
      </c>
      <c r="Z2365" s="12" t="s">
        <v>27</v>
      </c>
    </row>
    <row r="2366" spans="1:26" x14ac:dyDescent="0.3">
      <c r="A2366" s="14" t="s">
        <v>3801</v>
      </c>
      <c r="B2366" s="15">
        <v>45935</v>
      </c>
      <c r="C2366" s="16" t="s">
        <v>112</v>
      </c>
      <c r="D2366" s="16" t="str">
        <f>_xlfn.XLOOKUP(Sales_Transactions!$C2366,Customer!$A$2:$A$701,Customer!$B$2:$B$701,"Missing")</f>
        <v>Elango Balan</v>
      </c>
      <c r="E2366" s="38" t="str">
        <f>_xlfn.XLOOKUP(Table14[[#This Row],[Customer_ID]],Table10[Customer_ID],Table10[Membership],"Missing Membership")</f>
        <v>Bronze</v>
      </c>
      <c r="F2366" s="14" t="s">
        <v>349</v>
      </c>
      <c r="G2366" s="16" t="str">
        <f>_xlfn.XLOOKUP(Sales_Transactions!$F2366,Products!$A$2:$A$151,Products!$B$2:$B$151,"missing product")</f>
        <v>Himalaya Skin Care Combo</v>
      </c>
      <c r="H2366" s="16" t="str">
        <f>_xlfn.XLOOKUP(Sales_Transactions!$F2366,Table9[Product_ID],Table9[Category],"Missing Catogory")</f>
        <v>Personal Care</v>
      </c>
      <c r="I2366" s="16" t="s">
        <v>108</v>
      </c>
      <c r="J2366" s="16" t="str">
        <f>_xlfn.XLOOKUP(Sales_Transactions!$I2366,Store!$A$2:$A$181,Store!$B$2:$B$181,"Missing Store")</f>
        <v>FreshMart Erode Square</v>
      </c>
      <c r="K2366" s="16" t="str">
        <f>_xlfn.XLOOKUP(Sales_Transactions!$I2366,Store!$A$2:$A$181,Store!$D$2:$D$181,"East")</f>
        <v>North</v>
      </c>
      <c r="L2366" s="16" t="s">
        <v>735</v>
      </c>
      <c r="M2366" s="16" t="s">
        <v>5771</v>
      </c>
      <c r="N2366" s="16" t="str">
        <f>_xlfn.XLOOKUP(Sales_Transactions!$L2366,Table12[Employee_ID],Table12[Department],"Missing Department")</f>
        <v>Sales</v>
      </c>
      <c r="O2366" s="16">
        <v>1</v>
      </c>
      <c r="P2366" s="17">
        <v>446.17</v>
      </c>
      <c r="Q2366" s="16">
        <v>15</v>
      </c>
      <c r="R2366" s="17">
        <v>66.930000000000007</v>
      </c>
      <c r="S2366" s="17">
        <v>436.13</v>
      </c>
      <c r="T2366" s="17">
        <v>325.61</v>
      </c>
      <c r="U2366" s="17">
        <v>110.52</v>
      </c>
      <c r="V2366" s="16" t="s">
        <v>23</v>
      </c>
      <c r="W2366" s="16" t="s">
        <v>24</v>
      </c>
      <c r="X2366" s="16" t="s">
        <v>25</v>
      </c>
      <c r="Y2366" s="16" t="s">
        <v>630</v>
      </c>
      <c r="Z2366" s="16" t="s">
        <v>27</v>
      </c>
    </row>
    <row r="2367" spans="1:26" x14ac:dyDescent="0.3">
      <c r="A2367" s="10" t="s">
        <v>3805</v>
      </c>
      <c r="B2367" s="11">
        <v>46071</v>
      </c>
      <c r="C2367" s="12" t="s">
        <v>336</v>
      </c>
      <c r="D2367" s="12" t="str">
        <f>_xlfn.XLOOKUP(Sales_Transactions!$C2367,Customer!$A$2:$A$701,Customer!$B$2:$B$701,"Missing")</f>
        <v>Missing Customer Name</v>
      </c>
      <c r="E2367" s="39" t="str">
        <f>_xlfn.XLOOKUP(Table14[[#This Row],[Customer_ID]],Table10[Customer_ID],Table10[Membership],"Missing Membership")</f>
        <v>Silver</v>
      </c>
      <c r="F2367" s="10" t="s">
        <v>754</v>
      </c>
      <c r="G2367" s="12" t="str">
        <f>_xlfn.XLOOKUP(Sales_Transactions!$F2367,Products!$A$2:$A$151,Products!$B$2:$B$151,"missing product")</f>
        <v>MDH Powdered Spices 200g</v>
      </c>
      <c r="H2367" s="12" t="str">
        <f>_xlfn.XLOOKUP(Sales_Transactions!$F2367,Table9[Product_ID],Table9[Category],"Missing Catogory")</f>
        <v>Masala</v>
      </c>
      <c r="I2367" s="12" t="s">
        <v>259</v>
      </c>
      <c r="J2367" s="12" t="str">
        <f>_xlfn.XLOOKUP(Sales_Transactions!$I2367,Store!$A$2:$A$181,Store!$B$2:$B$181,"Missing Store")</f>
        <v>FreshMart Pune Square</v>
      </c>
      <c r="K2367" s="12" t="str">
        <f>_xlfn.XLOOKUP(Sales_Transactions!$I2367,Store!$A$2:$A$181,Store!$D$2:$D$181,"East")</f>
        <v>West</v>
      </c>
      <c r="L2367" s="12" t="s">
        <v>509</v>
      </c>
      <c r="M2367" s="12" t="s">
        <v>6331</v>
      </c>
      <c r="N2367" s="12" t="str">
        <f>_xlfn.XLOOKUP(Sales_Transactions!$L2367,Table12[Employee_ID],Table12[Department],"Missing Department")</f>
        <v>Cashier</v>
      </c>
      <c r="O2367" s="12">
        <v>1</v>
      </c>
      <c r="P2367" s="13">
        <v>442.14</v>
      </c>
      <c r="Q2367" s="12">
        <v>0</v>
      </c>
      <c r="R2367" s="13">
        <v>0</v>
      </c>
      <c r="S2367" s="13">
        <v>442.14</v>
      </c>
      <c r="T2367" s="13">
        <v>351.87</v>
      </c>
      <c r="U2367" s="13">
        <v>90.27</v>
      </c>
      <c r="V2367" s="12" t="s">
        <v>23</v>
      </c>
      <c r="W2367" s="12" t="s">
        <v>24</v>
      </c>
      <c r="X2367" s="12" t="s">
        <v>25</v>
      </c>
      <c r="Y2367" s="12" t="s">
        <v>736</v>
      </c>
      <c r="Z2367" s="12" t="s">
        <v>49</v>
      </c>
    </row>
    <row r="2368" spans="1:26" x14ac:dyDescent="0.3">
      <c r="A2368" s="14" t="s">
        <v>3817</v>
      </c>
      <c r="B2368" s="15">
        <v>46004</v>
      </c>
      <c r="C2368" s="16" t="s">
        <v>1069</v>
      </c>
      <c r="D2368" s="16" t="str">
        <f>_xlfn.XLOOKUP(Sales_Transactions!$C2368,Customer!$A$2:$A$701,Customer!$B$2:$B$701,"Missing")</f>
        <v>Vasanthi Chandran</v>
      </c>
      <c r="E2368" s="38" t="str">
        <f>_xlfn.XLOOKUP(Table14[[#This Row],[Customer_ID]],Table10[Customer_ID],Table10[Membership],"Missing Membership")</f>
        <v>Gold</v>
      </c>
      <c r="F2368" s="14" t="s">
        <v>280</v>
      </c>
      <c r="G2368" s="16" t="str">
        <f>_xlfn.XLOOKUP(Sales_Transactions!$F2368,Products!$A$2:$A$151,Products!$B$2:$B$151,"missing product")</f>
        <v>Nescafe Coffee 500g</v>
      </c>
      <c r="H2368" s="16" t="str">
        <f>_xlfn.XLOOKUP(Sales_Transactions!$F2368,Table9[Product_ID],Table9[Category],"Missing Catogory")</f>
        <v>Beverages</v>
      </c>
      <c r="I2368" s="16" t="s">
        <v>487</v>
      </c>
      <c r="J2368" s="16" t="str">
        <f>_xlfn.XLOOKUP(Sales_Transactions!$I2368,Store!$A$2:$A$181,Store!$B$2:$B$181,"Missing Store")</f>
        <v>FreshMart Erode Hub</v>
      </c>
      <c r="K2368" s="16" t="str">
        <f>_xlfn.XLOOKUP(Sales_Transactions!$I2368,Store!$A$2:$A$181,Store!$D$2:$D$181,"East")</f>
        <v>South</v>
      </c>
      <c r="L2368" s="16" t="s">
        <v>2740</v>
      </c>
      <c r="M2368" s="16" t="s">
        <v>6366</v>
      </c>
      <c r="N2368" s="16" t="str">
        <f>_xlfn.XLOOKUP(Sales_Transactions!$L2368,Table12[Employee_ID],Table12[Department],"Missing Department")</f>
        <v>Cashier</v>
      </c>
      <c r="O2368" s="16">
        <v>8</v>
      </c>
      <c r="P2368" s="17">
        <v>134.76</v>
      </c>
      <c r="Q2368" s="16">
        <v>0</v>
      </c>
      <c r="R2368" s="17">
        <v>0</v>
      </c>
      <c r="S2368" s="17">
        <v>1239.79</v>
      </c>
      <c r="T2368" s="17">
        <v>778.8</v>
      </c>
      <c r="U2368" s="17">
        <v>460.99</v>
      </c>
      <c r="V2368" s="16" t="s">
        <v>23</v>
      </c>
      <c r="W2368" s="16" t="s">
        <v>345</v>
      </c>
      <c r="X2368" s="16" t="s">
        <v>25</v>
      </c>
      <c r="Y2368" s="16" t="s">
        <v>657</v>
      </c>
      <c r="Z2368" s="16" t="s">
        <v>27</v>
      </c>
    </row>
    <row r="2369" spans="1:26" x14ac:dyDescent="0.3">
      <c r="A2369" s="10" t="s">
        <v>3818</v>
      </c>
      <c r="B2369" s="11">
        <v>45762</v>
      </c>
      <c r="C2369" s="12" t="s">
        <v>1944</v>
      </c>
      <c r="D2369" s="12" t="str">
        <f>_xlfn.XLOOKUP(Sales_Transactions!$C2369,Customer!$A$2:$A$701,Customer!$B$2:$B$701,"Missing")</f>
        <v>Jaya Naicker</v>
      </c>
      <c r="E2369" s="39" t="str">
        <f>_xlfn.XLOOKUP(Table14[[#This Row],[Customer_ID]],Table10[Customer_ID],Table10[Membership],"Missing Membership")</f>
        <v>Gold</v>
      </c>
      <c r="F2369" s="10" t="s">
        <v>264</v>
      </c>
      <c r="G2369" s="12" t="str">
        <f>_xlfn.XLOOKUP(Sales_Transactions!$F2369,Products!$A$2:$A$151,Products!$B$2:$B$151,"missing product")</f>
        <v>Nescafe Soft Drinks Pack</v>
      </c>
      <c r="H2369" s="12" t="str">
        <f>_xlfn.XLOOKUP(Sales_Transactions!$F2369,Table9[Product_ID],Table9[Category],"Missing Catogory")</f>
        <v>Beverages</v>
      </c>
      <c r="I2369" s="12" t="s">
        <v>380</v>
      </c>
      <c r="J2369" s="12" t="str">
        <f>_xlfn.XLOOKUP(Sales_Transactions!$I2369,Store!$A$2:$A$181,Store!$B$2:$B$181,"Missing Store")</f>
        <v>FreshMart Ahmedabad Complex</v>
      </c>
      <c r="K2369" s="12" t="str">
        <f>_xlfn.XLOOKUP(Sales_Transactions!$I2369,Store!$A$2:$A$181,Store!$D$2:$D$181,"East")</f>
        <v>South</v>
      </c>
      <c r="L2369" s="12" t="s">
        <v>936</v>
      </c>
      <c r="M2369" s="12" t="s">
        <v>6386</v>
      </c>
      <c r="N2369" s="12" t="str">
        <f>_xlfn.XLOOKUP(Sales_Transactions!$L2369,Table12[Employee_ID],Table12[Department],"Missing Department")</f>
        <v>HR</v>
      </c>
      <c r="O2369" s="12">
        <v>7</v>
      </c>
      <c r="P2369" s="13">
        <v>419.84</v>
      </c>
      <c r="Q2369" s="12">
        <v>20</v>
      </c>
      <c r="R2369" s="13">
        <v>587.78</v>
      </c>
      <c r="S2369" s="13">
        <v>2351.1</v>
      </c>
      <c r="T2369" s="13">
        <v>2001.3</v>
      </c>
      <c r="U2369" s="13">
        <v>349.8</v>
      </c>
      <c r="V2369" s="12" t="s">
        <v>23</v>
      </c>
      <c r="W2369" s="12" t="s">
        <v>24</v>
      </c>
      <c r="X2369" s="12" t="s">
        <v>55</v>
      </c>
      <c r="Y2369" s="12" t="s">
        <v>3756</v>
      </c>
      <c r="Z2369" s="12" t="s">
        <v>49</v>
      </c>
    </row>
    <row r="2370" spans="1:26" x14ac:dyDescent="0.3">
      <c r="A2370" s="14" t="s">
        <v>3829</v>
      </c>
      <c r="B2370" s="15">
        <v>46018</v>
      </c>
      <c r="C2370" s="16" t="s">
        <v>3544</v>
      </c>
      <c r="D2370" s="16" t="str">
        <f>_xlfn.XLOOKUP(Sales_Transactions!$C2370,Customer!$A$2:$A$701,Customer!$B$2:$B$701,"Missing")</f>
        <v>Lakshmi Pandian</v>
      </c>
      <c r="E2370" s="38" t="str">
        <f>_xlfn.XLOOKUP(Table14[[#This Row],[Customer_ID]],Table10[Customer_ID],Table10[Membership],"Missing Membership")</f>
        <v>Bronze</v>
      </c>
      <c r="F2370" s="14" t="s">
        <v>565</v>
      </c>
      <c r="G2370" s="16" t="str">
        <f>_xlfn.XLOOKUP(Sales_Transactions!$F2370,Products!$A$2:$A$151,Products!$B$2:$B$151,"missing product")</f>
        <v>Lays Namkeen 200g</v>
      </c>
      <c r="H2370" s="16" t="str">
        <f>_xlfn.XLOOKUP(Sales_Transactions!$F2370,Table9[Product_ID],Table9[Category],"Missing Catogory")</f>
        <v>Snacks</v>
      </c>
      <c r="I2370" s="16" t="s">
        <v>1474</v>
      </c>
      <c r="J2370" s="16" t="str">
        <f>_xlfn.XLOOKUP(Sales_Transactions!$I2370,Store!$A$2:$A$181,Store!$B$2:$B$181,"Missing Store")</f>
        <v>FreshMart Delhi Towers</v>
      </c>
      <c r="K2370" s="16" t="str">
        <f>_xlfn.XLOOKUP(Sales_Transactions!$I2370,Store!$A$2:$A$181,Store!$D$2:$D$181,"East")</f>
        <v>North</v>
      </c>
      <c r="L2370" s="16" t="s">
        <v>653</v>
      </c>
      <c r="M2370" s="16" t="s">
        <v>6151</v>
      </c>
      <c r="N2370" s="16" t="str">
        <f>_xlfn.XLOOKUP(Sales_Transactions!$L2370,Table12[Employee_ID],Table12[Department],"Missing Department")</f>
        <v>Cashier</v>
      </c>
      <c r="O2370" s="16">
        <v>2</v>
      </c>
      <c r="P2370" s="17">
        <v>328.59</v>
      </c>
      <c r="Q2370" s="16">
        <v>5</v>
      </c>
      <c r="R2370" s="17">
        <v>32.86</v>
      </c>
      <c r="S2370" s="17">
        <v>717.97</v>
      </c>
      <c r="T2370" s="17">
        <v>510.98</v>
      </c>
      <c r="U2370" s="17">
        <v>206.99</v>
      </c>
      <c r="V2370" s="16" t="s">
        <v>23</v>
      </c>
      <c r="W2370" s="16" t="s">
        <v>24</v>
      </c>
      <c r="X2370" s="16" t="s">
        <v>25</v>
      </c>
      <c r="Y2370" s="16" t="s">
        <v>2318</v>
      </c>
      <c r="Z2370" s="16" t="s">
        <v>27</v>
      </c>
    </row>
    <row r="2371" spans="1:26" x14ac:dyDescent="0.3">
      <c r="A2371" s="10" t="s">
        <v>3834</v>
      </c>
      <c r="B2371" s="11">
        <v>46057</v>
      </c>
      <c r="C2371" s="12" t="s">
        <v>1029</v>
      </c>
      <c r="D2371" s="12" t="str">
        <f>_xlfn.XLOOKUP(Sales_Transactions!$C2371,Customer!$A$2:$A$701,Customer!$B$2:$B$701,"Missing")</f>
        <v>Nithya Sharma</v>
      </c>
      <c r="E2371" s="39" t="str">
        <f>_xlfn.XLOOKUP(Table14[[#This Row],[Customer_ID]],Table10[Customer_ID],Table10[Membership],"Missing Membership")</f>
        <v>Gold</v>
      </c>
      <c r="F2371" s="10" t="s">
        <v>1666</v>
      </c>
      <c r="G2371" s="12" t="str">
        <f>_xlfn.XLOOKUP(Sales_Transactions!$F2371,Products!$A$2:$A$151,Products!$B$2:$B$151,"missing product")</f>
        <v>Harpic Dishwash Combo</v>
      </c>
      <c r="H2371" s="12" t="str">
        <f>_xlfn.XLOOKUP(Sales_Transactions!$F2371,Table9[Product_ID],Table9[Category],"Missing Catogory")</f>
        <v>Cleaning</v>
      </c>
      <c r="I2371" s="12" t="s">
        <v>102</v>
      </c>
      <c r="J2371" s="12" t="str">
        <f>_xlfn.XLOOKUP(Sales_Transactions!$I2371,Store!$A$2:$A$181,Store!$B$2:$B$181,"Missing Store")</f>
        <v>FreshMart Erode Point</v>
      </c>
      <c r="K2371" s="12" t="str">
        <f>_xlfn.XLOOKUP(Sales_Transactions!$I2371,Store!$A$2:$A$181,Store!$D$2:$D$181,"East")</f>
        <v>South</v>
      </c>
      <c r="L2371" s="12" t="s">
        <v>103</v>
      </c>
      <c r="M2371" s="12" t="s">
        <v>6336</v>
      </c>
      <c r="N2371" s="12" t="str">
        <f>_xlfn.XLOOKUP(Sales_Transactions!$L2371,Table12[Employee_ID],Table12[Department],"Missing Department")</f>
        <v>Sales</v>
      </c>
      <c r="O2371" s="12">
        <v>8</v>
      </c>
      <c r="P2371" s="13">
        <v>265.54000000000002</v>
      </c>
      <c r="Q2371" s="12">
        <v>0</v>
      </c>
      <c r="R2371" s="13">
        <v>0</v>
      </c>
      <c r="S2371" s="13">
        <v>2124.3200000000002</v>
      </c>
      <c r="T2371" s="13">
        <v>1488.32</v>
      </c>
      <c r="U2371" s="13">
        <v>636</v>
      </c>
      <c r="V2371" s="12" t="s">
        <v>23</v>
      </c>
      <c r="W2371" s="12" t="s">
        <v>24</v>
      </c>
      <c r="X2371" s="12" t="s">
        <v>25</v>
      </c>
      <c r="Y2371" s="12" t="s">
        <v>116</v>
      </c>
      <c r="Z2371" s="12" t="s">
        <v>49</v>
      </c>
    </row>
    <row r="2372" spans="1:26" x14ac:dyDescent="0.3">
      <c r="A2372" s="14" t="s">
        <v>3839</v>
      </c>
      <c r="B2372" s="15">
        <v>46073</v>
      </c>
      <c r="C2372" s="16" t="s">
        <v>2808</v>
      </c>
      <c r="D2372" s="16" t="str">
        <f>_xlfn.XLOOKUP(Sales_Transactions!$C2372,Customer!$A$2:$A$701,Customer!$B$2:$B$701,"Missing")</f>
        <v>Deepak Chettiar</v>
      </c>
      <c r="E2372" s="38" t="str">
        <f>_xlfn.XLOOKUP(Table14[[#This Row],[Customer_ID]],Table10[Customer_ID],Table10[Membership],"Missing Membership")</f>
        <v>Silver</v>
      </c>
      <c r="F2372" s="14" t="s">
        <v>855</v>
      </c>
      <c r="G2372" s="16" t="str">
        <f>_xlfn.XLOOKUP(Sales_Transactions!$F2372,Products!$A$2:$A$151,Products!$B$2:$B$151,"missing product")</f>
        <v>Vim Kitchenware 1kg</v>
      </c>
      <c r="H2372" s="16" t="str">
        <f>_xlfn.XLOOKUP(Sales_Transactions!$F2372,Table9[Product_ID],Table9[Category],"Missing Catogory")</f>
        <v>Household</v>
      </c>
      <c r="I2372" s="16" t="s">
        <v>1412</v>
      </c>
      <c r="J2372" s="16" t="str">
        <f>_xlfn.XLOOKUP(Sales_Transactions!$I2372,Store!$A$2:$A$181,Store!$B$2:$B$181,"Missing Store")</f>
        <v>FreshMart Kochi Square</v>
      </c>
      <c r="K2372" s="16" t="str">
        <f>_xlfn.XLOOKUP(Sales_Transactions!$I2372,Store!$A$2:$A$181,Store!$D$2:$D$181,"East")</f>
        <v>South</v>
      </c>
      <c r="L2372" s="16" t="s">
        <v>2800</v>
      </c>
      <c r="M2372" s="16" t="s">
        <v>6388</v>
      </c>
      <c r="N2372" s="16" t="str">
        <f>_xlfn.XLOOKUP(Sales_Transactions!$L2372,Table12[Employee_ID],Table12[Department],"Missing Department")</f>
        <v>HR</v>
      </c>
      <c r="O2372" s="16">
        <v>4</v>
      </c>
      <c r="P2372" s="17">
        <v>275.70999999999998</v>
      </c>
      <c r="Q2372" s="16">
        <v>15</v>
      </c>
      <c r="R2372" s="17">
        <v>165.43</v>
      </c>
      <c r="S2372" s="17">
        <v>937.41</v>
      </c>
      <c r="T2372" s="17">
        <v>825.2</v>
      </c>
      <c r="U2372" s="17">
        <v>112.21</v>
      </c>
      <c r="V2372" s="16" t="s">
        <v>23</v>
      </c>
      <c r="W2372" s="16" t="s">
        <v>24</v>
      </c>
      <c r="X2372" s="16" t="s">
        <v>25</v>
      </c>
      <c r="Y2372" s="16" t="s">
        <v>484</v>
      </c>
      <c r="Z2372" s="16" t="s">
        <v>49</v>
      </c>
    </row>
    <row r="2373" spans="1:26" x14ac:dyDescent="0.3">
      <c r="A2373" s="10" t="s">
        <v>3848</v>
      </c>
      <c r="B2373" s="11">
        <v>46013</v>
      </c>
      <c r="C2373" s="12" t="s">
        <v>2497</v>
      </c>
      <c r="D2373" s="12" t="str">
        <f>_xlfn.XLOOKUP(Sales_Transactions!$C2373,Customer!$A$2:$A$701,Customer!$B$2:$B$701,"Missing")</f>
        <v>Chitra Devi</v>
      </c>
      <c r="E2373" s="39" t="str">
        <f>_xlfn.XLOOKUP(Table14[[#This Row],[Customer_ID]],Table10[Customer_ID],Table10[Membership],"Missing Membership")</f>
        <v>Silver</v>
      </c>
      <c r="F2373" s="10" t="s">
        <v>1666</v>
      </c>
      <c r="G2373" s="12" t="str">
        <f>_xlfn.XLOOKUP(Sales_Transactions!$F2373,Products!$A$2:$A$151,Products!$B$2:$B$151,"missing product")</f>
        <v>Harpic Dishwash Combo</v>
      </c>
      <c r="H2373" s="12" t="str">
        <f>_xlfn.XLOOKUP(Sales_Transactions!$F2373,Table9[Product_ID],Table9[Category],"Missing Catogory")</f>
        <v>Cleaning</v>
      </c>
      <c r="I2373" s="12" t="s">
        <v>148</v>
      </c>
      <c r="J2373" s="12" t="str">
        <f>_xlfn.XLOOKUP(Sales_Transactions!$I2373,Store!$A$2:$A$181,Store!$B$2:$B$181,"Missing Store")</f>
        <v>FreshMart Tiruppur Heights</v>
      </c>
      <c r="K2373" s="12" t="str">
        <f>_xlfn.XLOOKUP(Sales_Transactions!$I2373,Store!$A$2:$A$181,Store!$D$2:$D$181,"East")</f>
        <v>South</v>
      </c>
      <c r="L2373" s="12" t="s">
        <v>361</v>
      </c>
      <c r="M2373" s="12" t="s">
        <v>6275</v>
      </c>
      <c r="N2373" s="12" t="str">
        <f>_xlfn.XLOOKUP(Sales_Transactions!$L2373,Table12[Employee_ID],Table12[Department],"Missing Department")</f>
        <v>HR</v>
      </c>
      <c r="O2373" s="12">
        <v>2</v>
      </c>
      <c r="P2373" s="13">
        <v>242.22</v>
      </c>
      <c r="Q2373" s="12">
        <v>0</v>
      </c>
      <c r="R2373" s="13">
        <v>0</v>
      </c>
      <c r="S2373" s="13">
        <v>484.44</v>
      </c>
      <c r="T2373" s="13">
        <v>372.08</v>
      </c>
      <c r="U2373" s="13">
        <v>112.36</v>
      </c>
      <c r="V2373" s="12" t="s">
        <v>23</v>
      </c>
      <c r="W2373" s="12" t="s">
        <v>24</v>
      </c>
      <c r="X2373" s="12" t="s">
        <v>55</v>
      </c>
      <c r="Y2373" s="12" t="s">
        <v>3849</v>
      </c>
      <c r="Z2373" s="12" t="s">
        <v>49</v>
      </c>
    </row>
    <row r="2374" spans="1:26" x14ac:dyDescent="0.3">
      <c r="A2374" s="14" t="s">
        <v>3852</v>
      </c>
      <c r="B2374" s="15">
        <v>46078</v>
      </c>
      <c r="C2374" s="16" t="s">
        <v>1729</v>
      </c>
      <c r="D2374" s="16" t="str">
        <f>_xlfn.XLOOKUP(Sales_Transactions!$C2374,Customer!$A$2:$A$701,Customer!$B$2:$B$701,"Missing")</f>
        <v>Anitha Reddy</v>
      </c>
      <c r="E2374" s="38" t="str">
        <f>_xlfn.XLOOKUP(Table14[[#This Row],[Customer_ID]],Table10[Customer_ID],Table10[Membership],"Missing Membership")</f>
        <v>Gold</v>
      </c>
      <c r="F2374" s="14" t="s">
        <v>269</v>
      </c>
      <c r="G2374" s="16" t="str">
        <f>_xlfn.XLOOKUP(Sales_Transactions!$F2374,Products!$A$2:$A$151,Products!$B$2:$B$151,"missing product")</f>
        <v>Local Farm Fresh Fruits 1kg</v>
      </c>
      <c r="H2374" s="16" t="str">
        <f>_xlfn.XLOOKUP(Sales_Transactions!$F2374,Table9[Product_ID],Table9[Category],"Missing Catogory")</f>
        <v>Oil</v>
      </c>
      <c r="I2374" s="16" t="s">
        <v>131</v>
      </c>
      <c r="J2374" s="16" t="str">
        <f>_xlfn.XLOOKUP(Sales_Transactions!$I2374,Store!$A$2:$A$181,Store!$B$2:$B$181,"Missing Store")</f>
        <v>FreshMart Ahmedabad Complex</v>
      </c>
      <c r="K2374" s="16" t="str">
        <f>_xlfn.XLOOKUP(Sales_Transactions!$I2374,Store!$A$2:$A$181,Store!$D$2:$D$181,"East")</f>
        <v>West</v>
      </c>
      <c r="L2374" s="16" t="s">
        <v>132</v>
      </c>
      <c r="M2374" s="16" t="s">
        <v>6351</v>
      </c>
      <c r="N2374" s="16" t="str">
        <f>_xlfn.XLOOKUP(Sales_Transactions!$L2374,Table12[Employee_ID],Table12[Department],"Missing Department")</f>
        <v>Store Manager</v>
      </c>
      <c r="O2374" s="16">
        <v>7</v>
      </c>
      <c r="P2374" s="17">
        <v>170.2</v>
      </c>
      <c r="Q2374" s="16">
        <v>0</v>
      </c>
      <c r="R2374" s="17">
        <v>0</v>
      </c>
      <c r="S2374" s="17">
        <v>1191.4000000000001</v>
      </c>
      <c r="T2374" s="17">
        <v>963.48</v>
      </c>
      <c r="U2374" s="17">
        <v>227.92</v>
      </c>
      <c r="V2374" s="16" t="s">
        <v>23</v>
      </c>
      <c r="W2374" s="16" t="s">
        <v>24</v>
      </c>
      <c r="X2374" s="16" t="s">
        <v>25</v>
      </c>
      <c r="Y2374" s="16" t="s">
        <v>791</v>
      </c>
      <c r="Z2374" s="16" t="s">
        <v>49</v>
      </c>
    </row>
    <row r="2375" spans="1:26" x14ac:dyDescent="0.3">
      <c r="A2375" s="10" t="s">
        <v>3855</v>
      </c>
      <c r="B2375" s="11">
        <v>45948</v>
      </c>
      <c r="C2375" s="12" t="s">
        <v>1575</v>
      </c>
      <c r="D2375" s="12" t="str">
        <f>_xlfn.XLOOKUP(Sales_Transactions!$C2375,Customer!$A$2:$A$701,Customer!$B$2:$B$701,"Missing")</f>
        <v>Nandhini Prabhu</v>
      </c>
      <c r="E2375" s="39" t="str">
        <f>_xlfn.XLOOKUP(Table14[[#This Row],[Customer_ID]],Table10[Customer_ID],Table10[Membership],"Missing Membership")</f>
        <v>Gold</v>
      </c>
      <c r="F2375" s="10" t="s">
        <v>186</v>
      </c>
      <c r="G2375" s="12" t="str">
        <f>_xlfn.XLOOKUP(Sales_Transactions!$F2375,Products!$A$2:$A$151,Products!$B$2:$B$151,"missing product")</f>
        <v>Bisleri Soft Drinks 2kg</v>
      </c>
      <c r="H2375" s="12" t="str">
        <f>_xlfn.XLOOKUP(Sales_Transactions!$F2375,Table9[Product_ID],Table9[Category],"Missing Catogory")</f>
        <v>Beverages</v>
      </c>
      <c r="I2375" s="12" t="s">
        <v>1246</v>
      </c>
      <c r="J2375" s="12" t="str">
        <f>_xlfn.XLOOKUP(Sales_Transactions!$I2375,Store!$A$2:$A$181,Store!$B$2:$B$181,"Missing Store")</f>
        <v>FreshMart Bengaluru Junction</v>
      </c>
      <c r="K2375" s="12" t="str">
        <f>_xlfn.XLOOKUP(Sales_Transactions!$I2375,Store!$A$2:$A$181,Store!$D$2:$D$181,"East")</f>
        <v>South</v>
      </c>
      <c r="L2375" s="12" t="s">
        <v>473</v>
      </c>
      <c r="M2375" s="12" t="s">
        <v>6258</v>
      </c>
      <c r="N2375" s="12" t="str">
        <f>_xlfn.XLOOKUP(Sales_Transactions!$L2375,Table12[Employee_ID],Table12[Department],"Missing Department")</f>
        <v>Cashier</v>
      </c>
      <c r="O2375" s="12">
        <v>6</v>
      </c>
      <c r="P2375" s="13">
        <v>242.47</v>
      </c>
      <c r="Q2375" s="12">
        <v>0</v>
      </c>
      <c r="R2375" s="13">
        <v>0</v>
      </c>
      <c r="S2375" s="13">
        <v>1673.04</v>
      </c>
      <c r="T2375" s="13">
        <v>1062.18</v>
      </c>
      <c r="U2375" s="13">
        <v>610.86</v>
      </c>
      <c r="V2375" s="12" t="s">
        <v>23</v>
      </c>
      <c r="W2375" s="12" t="s">
        <v>24</v>
      </c>
      <c r="X2375" s="12" t="s">
        <v>55</v>
      </c>
      <c r="Y2375" s="12" t="s">
        <v>802</v>
      </c>
      <c r="Z2375" s="12" t="s">
        <v>27</v>
      </c>
    </row>
    <row r="2376" spans="1:26" x14ac:dyDescent="0.3">
      <c r="A2376" s="14" t="s">
        <v>3862</v>
      </c>
      <c r="B2376" s="15">
        <v>46067</v>
      </c>
      <c r="C2376" s="16" t="s">
        <v>430</v>
      </c>
      <c r="D2376" s="16" t="str">
        <f>_xlfn.XLOOKUP(Sales_Transactions!$C2376,Customer!$A$2:$A$701,Customer!$B$2:$B$701,"Missing")</f>
        <v>Jaya Pandian</v>
      </c>
      <c r="E2376" s="38" t="str">
        <f>_xlfn.XLOOKUP(Table14[[#This Row],[Customer_ID]],Table10[Customer_ID],Table10[Membership],"Missing Membership")</f>
        <v>Silver</v>
      </c>
      <c r="F2376" s="14" t="s">
        <v>197</v>
      </c>
      <c r="G2376" s="16" t="str">
        <f>_xlfn.XLOOKUP(Sales_Transactions!$F2376,Products!$A$2:$A$151,Products!$B$2:$B$151,"missing product")</f>
        <v>Gold Winner Coconut Oil 2kg</v>
      </c>
      <c r="H2376" s="16" t="str">
        <f>_xlfn.XLOOKUP(Sales_Transactions!$F2376,Table9[Product_ID],Table9[Category],"Missing Catogory")</f>
        <v>Oil</v>
      </c>
      <c r="I2376" s="16" t="s">
        <v>1156</v>
      </c>
      <c r="J2376" s="16" t="str">
        <f>_xlfn.XLOOKUP(Sales_Transactions!$I2376,Store!$A$2:$A$181,Store!$B$2:$B$181,"Missing Store")</f>
        <v>FreshMart Madurai Colony</v>
      </c>
      <c r="K2376" s="16" t="str">
        <f>_xlfn.XLOOKUP(Sales_Transactions!$I2376,Store!$A$2:$A$181,Store!$D$2:$D$181,"East")</f>
        <v>South</v>
      </c>
      <c r="L2376" s="16" t="s">
        <v>1157</v>
      </c>
      <c r="M2376" s="16" t="s">
        <v>6358</v>
      </c>
      <c r="N2376" s="16" t="str">
        <f>_xlfn.XLOOKUP(Sales_Transactions!$L2376,Table12[Employee_ID],Table12[Department],"Missing Department")</f>
        <v>Store Manager</v>
      </c>
      <c r="O2376" s="16">
        <v>5</v>
      </c>
      <c r="P2376" s="17">
        <v>121.9</v>
      </c>
      <c r="Q2376" s="16">
        <v>0</v>
      </c>
      <c r="R2376" s="17">
        <v>0</v>
      </c>
      <c r="S2376" s="17">
        <v>700.92</v>
      </c>
      <c r="T2376" s="17">
        <v>544.6</v>
      </c>
      <c r="U2376" s="17">
        <v>156.32</v>
      </c>
      <c r="V2376" s="16" t="s">
        <v>23</v>
      </c>
      <c r="W2376" s="16" t="s">
        <v>24</v>
      </c>
      <c r="X2376" s="16" t="s">
        <v>25</v>
      </c>
      <c r="Y2376" s="16" t="s">
        <v>1203</v>
      </c>
      <c r="Z2376" s="16" t="s">
        <v>27</v>
      </c>
    </row>
    <row r="2377" spans="1:26" x14ac:dyDescent="0.3">
      <c r="A2377" s="10" t="s">
        <v>3871</v>
      </c>
      <c r="B2377" s="11">
        <v>45932</v>
      </c>
      <c r="C2377" s="12" t="s">
        <v>1130</v>
      </c>
      <c r="D2377" s="12" t="str">
        <f>_xlfn.XLOOKUP(Sales_Transactions!$C2377,Customer!$A$2:$A$701,Customer!$B$2:$B$701,"Missing")</f>
        <v>Lalitha Venkataraman</v>
      </c>
      <c r="E2377" s="39" t="str">
        <f>_xlfn.XLOOKUP(Table14[[#This Row],[Customer_ID]],Table10[Customer_ID],Table10[Membership],"Missing Membership")</f>
        <v>Bronze</v>
      </c>
      <c r="F2377" s="10" t="s">
        <v>554</v>
      </c>
      <c r="G2377" s="12" t="str">
        <f>_xlfn.XLOOKUP(Sales_Transactions!$F2377,Products!$A$2:$A$151,Products!$B$2:$B$151,"missing product")</f>
        <v>Dove Shampoo 2kg</v>
      </c>
      <c r="H2377" s="12" t="str">
        <f>_xlfn.XLOOKUP(Sales_Transactions!$F2377,Table9[Product_ID],Table9[Category],"Missing Catogory")</f>
        <v>Personal Care</v>
      </c>
      <c r="I2377" s="12" t="s">
        <v>1680</v>
      </c>
      <c r="J2377" s="12" t="str">
        <f>_xlfn.XLOOKUP(Sales_Transactions!$I2377,Store!$A$2:$A$181,Store!$B$2:$B$181,"Missing Store")</f>
        <v>FreshMart Hyderabad Market</v>
      </c>
      <c r="K2377" s="12" t="str">
        <f>_xlfn.XLOOKUP(Sales_Transactions!$I2377,Store!$A$2:$A$181,Store!$D$2:$D$181,"East")</f>
        <v>South</v>
      </c>
      <c r="L2377" s="12" t="s">
        <v>812</v>
      </c>
      <c r="M2377" s="12" t="s">
        <v>6362</v>
      </c>
      <c r="N2377" s="12" t="str">
        <f>_xlfn.XLOOKUP(Sales_Transactions!$L2377,Table12[Employee_ID],Table12[Department],"Missing Department")</f>
        <v>Cashier</v>
      </c>
      <c r="O2377" s="12">
        <v>2</v>
      </c>
      <c r="P2377" s="13">
        <v>491.81</v>
      </c>
      <c r="Q2377" s="12">
        <v>5</v>
      </c>
      <c r="R2377" s="13">
        <v>49.18</v>
      </c>
      <c r="S2377" s="13">
        <v>934.44</v>
      </c>
      <c r="T2377" s="13">
        <v>731.14</v>
      </c>
      <c r="U2377" s="13">
        <v>203.3</v>
      </c>
      <c r="V2377" s="12" t="s">
        <v>23</v>
      </c>
      <c r="W2377" s="12" t="s">
        <v>24</v>
      </c>
      <c r="X2377" s="12" t="s">
        <v>33</v>
      </c>
      <c r="Y2377" s="12" t="s">
        <v>640</v>
      </c>
      <c r="Z2377" s="12" t="s">
        <v>49</v>
      </c>
    </row>
    <row r="2378" spans="1:26" x14ac:dyDescent="0.3">
      <c r="A2378" s="14" t="s">
        <v>3873</v>
      </c>
      <c r="B2378" s="15">
        <v>45795</v>
      </c>
      <c r="C2378" s="16" t="s">
        <v>628</v>
      </c>
      <c r="D2378" s="16" t="str">
        <f>_xlfn.XLOOKUP(Sales_Transactions!$C2378,Customer!$A$2:$A$701,Customer!$B$2:$B$701,"Missing")</f>
        <v>Nandhini Naidu</v>
      </c>
      <c r="E2378" s="38" t="str">
        <f>_xlfn.XLOOKUP(Table14[[#This Row],[Customer_ID]],Table10[Customer_ID],Table10[Membership],"Missing Membership")</f>
        <v>Gold</v>
      </c>
      <c r="F2378" s="14" t="s">
        <v>1096</v>
      </c>
      <c r="G2378" s="16" t="str">
        <f>_xlfn.XLOOKUP(Sales_Transactions!$F2378,Products!$A$2:$A$151,Products!$B$2:$B$151,"missing product")</f>
        <v>Aachi Idli Rice Combo</v>
      </c>
      <c r="H2378" s="16" t="str">
        <f>_xlfn.XLOOKUP(Sales_Transactions!$F2378,Table9[Product_ID],Table9[Category],"Missing Catogory")</f>
        <v>Rice</v>
      </c>
      <c r="I2378" s="16" t="s">
        <v>962</v>
      </c>
      <c r="J2378" s="16" t="str">
        <f>_xlfn.XLOOKUP(Sales_Transactions!$I2378,Store!$A$2:$A$181,Store!$B$2:$B$181,"Missing Store")</f>
        <v>FreshMart Mumbai Bypass</v>
      </c>
      <c r="K2378" s="16" t="str">
        <f>_xlfn.XLOOKUP(Sales_Transactions!$I2378,Store!$A$2:$A$181,Store!$D$2:$D$181,"East")</f>
        <v>West</v>
      </c>
      <c r="L2378" s="16" t="s">
        <v>963</v>
      </c>
      <c r="M2378" s="16" t="s">
        <v>6372</v>
      </c>
      <c r="N2378" s="16" t="str">
        <f>_xlfn.XLOOKUP(Sales_Transactions!$L2378,Table12[Employee_ID],Table12[Department],"Missing Department")</f>
        <v>Inventory</v>
      </c>
      <c r="O2378" s="16">
        <v>3</v>
      </c>
      <c r="P2378" s="17">
        <v>459.74</v>
      </c>
      <c r="Q2378" s="16">
        <v>15</v>
      </c>
      <c r="R2378" s="17">
        <v>206.88</v>
      </c>
      <c r="S2378" s="17">
        <v>1348.19</v>
      </c>
      <c r="T2378" s="17">
        <v>1045.23</v>
      </c>
      <c r="U2378" s="17">
        <v>302.95999999999998</v>
      </c>
      <c r="V2378" s="16" t="s">
        <v>23</v>
      </c>
      <c r="W2378" s="16" t="s">
        <v>24</v>
      </c>
      <c r="X2378" s="16" t="s">
        <v>25</v>
      </c>
      <c r="Y2378" s="16" t="s">
        <v>3874</v>
      </c>
      <c r="Z2378" s="16" t="s">
        <v>27</v>
      </c>
    </row>
    <row r="2379" spans="1:26" x14ac:dyDescent="0.3">
      <c r="A2379" s="10" t="s">
        <v>3884</v>
      </c>
      <c r="B2379" s="11">
        <v>46067</v>
      </c>
      <c r="C2379" s="12" t="s">
        <v>1963</v>
      </c>
      <c r="D2379" s="12" t="str">
        <f>_xlfn.XLOOKUP(Sales_Transactions!$C2379,Customer!$A$2:$A$701,Customer!$B$2:$B$701,"Missing")</f>
        <v>Karthik Iyer</v>
      </c>
      <c r="E2379" s="39" t="str">
        <f>_xlfn.XLOOKUP(Table14[[#This Row],[Customer_ID]],Table10[Customer_ID],Table10[Membership],"Missing Membership")</f>
        <v>Gold</v>
      </c>
      <c r="F2379" s="10" t="s">
        <v>280</v>
      </c>
      <c r="G2379" s="12" t="str">
        <f>_xlfn.XLOOKUP(Sales_Transactions!$F2379,Products!$A$2:$A$151,Products!$B$2:$B$151,"missing product")</f>
        <v>Nescafe Coffee 500g</v>
      </c>
      <c r="H2379" s="12" t="str">
        <f>_xlfn.XLOOKUP(Sales_Transactions!$F2379,Table9[Product_ID],Table9[Category],"Missing Catogory")</f>
        <v>Beverages</v>
      </c>
      <c r="I2379" s="12" t="s">
        <v>198</v>
      </c>
      <c r="J2379" s="12" t="str">
        <f>_xlfn.XLOOKUP(Sales_Transactions!$I2379,Store!$A$2:$A$181,Store!$B$2:$B$181,"Missing Store")</f>
        <v>FreshMart Salem Extension</v>
      </c>
      <c r="K2379" s="12" t="str">
        <f>_xlfn.XLOOKUP(Sales_Transactions!$I2379,Store!$A$2:$A$181,Store!$D$2:$D$181,"East")</f>
        <v>South</v>
      </c>
      <c r="L2379" s="12" t="s">
        <v>199</v>
      </c>
      <c r="M2379" s="12" t="s">
        <v>6306</v>
      </c>
      <c r="N2379" s="12" t="str">
        <f>_xlfn.XLOOKUP(Sales_Transactions!$L2379,Table12[Employee_ID],Table12[Department],"Missing Department")</f>
        <v>Sales</v>
      </c>
      <c r="O2379" s="12">
        <v>4</v>
      </c>
      <c r="P2379" s="13">
        <v>130.76</v>
      </c>
      <c r="Q2379" s="12">
        <v>0</v>
      </c>
      <c r="R2379" s="13">
        <v>0</v>
      </c>
      <c r="S2379" s="13">
        <v>601.5</v>
      </c>
      <c r="T2379" s="13">
        <v>389.4</v>
      </c>
      <c r="U2379" s="13">
        <v>212.1</v>
      </c>
      <c r="V2379" s="12" t="s">
        <v>23</v>
      </c>
      <c r="W2379" s="12" t="s">
        <v>24</v>
      </c>
      <c r="X2379" s="12" t="s">
        <v>25</v>
      </c>
      <c r="Y2379" s="12" t="s">
        <v>1365</v>
      </c>
      <c r="Z2379" s="12" t="s">
        <v>27</v>
      </c>
    </row>
    <row r="2380" spans="1:26" x14ac:dyDescent="0.3">
      <c r="A2380" s="14" t="s">
        <v>3885</v>
      </c>
      <c r="B2380" s="15">
        <v>45977</v>
      </c>
      <c r="C2380" s="16" t="s">
        <v>692</v>
      </c>
      <c r="D2380" s="16" t="str">
        <f>_xlfn.XLOOKUP(Sales_Transactions!$C2380,Customer!$A$2:$A$701,Customer!$B$2:$B$701,"Missing")</f>
        <v>Sangeetha Mudaliar</v>
      </c>
      <c r="E2380" s="38" t="str">
        <f>_xlfn.XLOOKUP(Table14[[#This Row],[Customer_ID]],Table10[Customer_ID],Table10[Membership],"Missing Membership")</f>
        <v>Silver</v>
      </c>
      <c r="F2380" s="14" t="s">
        <v>147</v>
      </c>
      <c r="G2380" s="16" t="str">
        <f>_xlfn.XLOOKUP(Sales_Transactions!$F2380,Products!$A$2:$A$151,Products!$B$2:$B$151,"missing product")</f>
        <v>Pepsi Tea 200g</v>
      </c>
      <c r="H2380" s="16" t="str">
        <f>_xlfn.XLOOKUP(Sales_Transactions!$F2380,Table9[Product_ID],Table9[Category],"Missing Catogory")</f>
        <v>Beverages</v>
      </c>
      <c r="I2380" s="16" t="s">
        <v>1346</v>
      </c>
      <c r="J2380" s="16" t="str">
        <f>_xlfn.XLOOKUP(Sales_Transactions!$I2380,Store!$A$2:$A$181,Store!$B$2:$B$181,"Missing Store")</f>
        <v>FreshMart Chennai Central</v>
      </c>
      <c r="K2380" s="16" t="str">
        <f>_xlfn.XLOOKUP(Sales_Transactions!$I2380,Store!$A$2:$A$181,Store!$D$2:$D$181,"East")</f>
        <v>South</v>
      </c>
      <c r="L2380" s="16" t="s">
        <v>1312</v>
      </c>
      <c r="M2380" s="16" t="s">
        <v>6249</v>
      </c>
      <c r="N2380" s="16" t="str">
        <f>_xlfn.XLOOKUP(Sales_Transactions!$L2380,Table12[Employee_ID],Table12[Department],"Missing Department")</f>
        <v>Operations</v>
      </c>
      <c r="O2380" s="16">
        <v>2</v>
      </c>
      <c r="P2380" s="17">
        <v>332.73</v>
      </c>
      <c r="Q2380" s="16">
        <v>10</v>
      </c>
      <c r="R2380" s="17">
        <v>66.55</v>
      </c>
      <c r="S2380" s="17">
        <v>688.75</v>
      </c>
      <c r="T2380" s="17">
        <v>522.44000000000005</v>
      </c>
      <c r="U2380" s="17">
        <v>166.31</v>
      </c>
      <c r="V2380" s="16" t="s">
        <v>23</v>
      </c>
      <c r="W2380" s="16" t="s">
        <v>24</v>
      </c>
      <c r="X2380" s="16" t="s">
        <v>25</v>
      </c>
      <c r="Y2380" s="16" t="s">
        <v>2152</v>
      </c>
      <c r="Z2380" s="16" t="s">
        <v>27</v>
      </c>
    </row>
    <row r="2381" spans="1:26" x14ac:dyDescent="0.3">
      <c r="A2381" s="10" t="s">
        <v>3892</v>
      </c>
      <c r="B2381" s="11">
        <v>45788</v>
      </c>
      <c r="C2381" s="12" t="s">
        <v>2248</v>
      </c>
      <c r="D2381" s="12" t="str">
        <f>_xlfn.XLOOKUP(Sales_Transactions!$C2381,Customer!$A$2:$A$701,Customer!$B$2:$B$701,"Missing")</f>
        <v>Uma Iyer</v>
      </c>
      <c r="E2381" s="39" t="str">
        <f>_xlfn.XLOOKUP(Table14[[#This Row],[Customer_ID]],Table10[Customer_ID],Table10[Membership],"Missing Membership")</f>
        <v>Bronze</v>
      </c>
      <c r="F2381" s="10" t="s">
        <v>502</v>
      </c>
      <c r="G2381" s="12" t="str">
        <f>_xlfn.XLOOKUP(Sales_Transactions!$F2381,Products!$A$2:$A$151,Products!$B$2:$B$151,"missing product")</f>
        <v>Coca-Cola Coffee 500g</v>
      </c>
      <c r="H2381" s="12" t="str">
        <f>_xlfn.XLOOKUP(Sales_Transactions!$F2381,Table9[Product_ID],Table9[Category],"Missing Catogory")</f>
        <v>Beverages</v>
      </c>
      <c r="I2381" s="12" t="s">
        <v>343</v>
      </c>
      <c r="J2381" s="12" t="str">
        <f>_xlfn.XLOOKUP(Sales_Transactions!$I2381,Store!$A$2:$A$181,Store!$B$2:$B$181,"Missing Store")</f>
        <v>FreshMart Mysuru Junction</v>
      </c>
      <c r="K2381" s="12" t="str">
        <f>_xlfn.XLOOKUP(Sales_Transactions!$I2381,Store!$A$2:$A$181,Store!$D$2:$D$181,"East")</f>
        <v>South</v>
      </c>
      <c r="L2381" s="12" t="s">
        <v>344</v>
      </c>
      <c r="M2381" s="12" t="s">
        <v>6340</v>
      </c>
      <c r="N2381" s="12" t="str">
        <f>_xlfn.XLOOKUP(Sales_Transactions!$L2381,Table12[Employee_ID],Table12[Department],"Missing Department")</f>
        <v>Operations</v>
      </c>
      <c r="O2381" s="12">
        <v>2</v>
      </c>
      <c r="P2381" s="13">
        <v>503.36</v>
      </c>
      <c r="Q2381" s="12">
        <v>0</v>
      </c>
      <c r="R2381" s="13">
        <v>0</v>
      </c>
      <c r="S2381" s="13">
        <v>1157.73</v>
      </c>
      <c r="T2381" s="13">
        <v>779.6</v>
      </c>
      <c r="U2381" s="13">
        <v>378.13</v>
      </c>
      <c r="V2381" s="12" t="s">
        <v>23</v>
      </c>
      <c r="W2381" s="12" t="s">
        <v>24</v>
      </c>
      <c r="X2381" s="12" t="s">
        <v>55</v>
      </c>
      <c r="Y2381" s="12" t="s">
        <v>3185</v>
      </c>
      <c r="Z2381" s="12" t="s">
        <v>27</v>
      </c>
    </row>
    <row r="2382" spans="1:26" x14ac:dyDescent="0.3">
      <c r="A2382" s="14" t="s">
        <v>3905</v>
      </c>
      <c r="B2382" s="15">
        <v>46096</v>
      </c>
      <c r="C2382" s="16" t="s">
        <v>3525</v>
      </c>
      <c r="D2382" s="16" t="str">
        <f>_xlfn.XLOOKUP(Sales_Transactions!$C2382,Customer!$A$2:$A$701,Customer!$B$2:$B$701,"Missing")</f>
        <v>Nagarajan Gounder</v>
      </c>
      <c r="E2382" s="38" t="str">
        <f>_xlfn.XLOOKUP(Table14[[#This Row],[Customer_ID]],Table10[Customer_ID],Table10[Membership],"Missing Membership")</f>
        <v>Bronze</v>
      </c>
      <c r="F2382" s="14" t="s">
        <v>275</v>
      </c>
      <c r="G2382" s="16" t="str">
        <f>_xlfn.XLOOKUP(Sales_Transactions!$F2382,Products!$A$2:$A$151,Products!$B$2:$B$151,"missing product")</f>
        <v>Parle Namkeen 500g</v>
      </c>
      <c r="H2382" s="16" t="str">
        <f>_xlfn.XLOOKUP(Sales_Transactions!$F2382,Table9[Product_ID],Table9[Category],"Missing Catogory")</f>
        <v>Snacks</v>
      </c>
      <c r="I2382" s="16" t="s">
        <v>232</v>
      </c>
      <c r="J2382" s="16" t="str">
        <f>_xlfn.XLOOKUP(Sales_Transactions!$I2382,Store!$A$2:$A$181,Store!$B$2:$B$181,"Missing Store")</f>
        <v>FreshMart Tiruppur Circle</v>
      </c>
      <c r="K2382" s="16" t="str">
        <f>_xlfn.XLOOKUP(Sales_Transactions!$I2382,Store!$A$2:$A$181,Store!$D$2:$D$181,"East")</f>
        <v>South</v>
      </c>
      <c r="L2382" s="16" t="s">
        <v>233</v>
      </c>
      <c r="M2382" s="16" t="s">
        <v>6171</v>
      </c>
      <c r="N2382" s="16" t="str">
        <f>_xlfn.XLOOKUP(Sales_Transactions!$L2382,Table12[Employee_ID],Table12[Department],"Missing Department")</f>
        <v>Billing</v>
      </c>
      <c r="O2382" s="16">
        <v>1</v>
      </c>
      <c r="P2382" s="17">
        <v>51.33</v>
      </c>
      <c r="Q2382" s="16">
        <v>15</v>
      </c>
      <c r="R2382" s="17">
        <v>7.7</v>
      </c>
      <c r="S2382" s="17">
        <v>50.17</v>
      </c>
      <c r="T2382" s="17">
        <v>37.479999999999997</v>
      </c>
      <c r="U2382" s="17">
        <v>12.69</v>
      </c>
      <c r="V2382" s="16" t="s">
        <v>23</v>
      </c>
      <c r="W2382" s="16" t="s">
        <v>24</v>
      </c>
      <c r="X2382" s="16" t="s">
        <v>25</v>
      </c>
      <c r="Y2382" s="16" t="s">
        <v>1335</v>
      </c>
      <c r="Z2382" s="16" t="s">
        <v>27</v>
      </c>
    </row>
    <row r="2383" spans="1:26" x14ac:dyDescent="0.3">
      <c r="A2383" s="10" t="s">
        <v>3906</v>
      </c>
      <c r="B2383" s="11">
        <v>46009</v>
      </c>
      <c r="C2383" s="12" t="s">
        <v>579</v>
      </c>
      <c r="D2383" s="12" t="str">
        <f>_xlfn.XLOOKUP(Sales_Transactions!$C2383,Customer!$A$2:$A$701,Customer!$B$2:$B$701,"Missing")</f>
        <v>Usha Raj</v>
      </c>
      <c r="E2383" s="39" t="str">
        <f>_xlfn.XLOOKUP(Table14[[#This Row],[Customer_ID]],Table10[Customer_ID],Table10[Membership],"Missing Membership")</f>
        <v>Gold</v>
      </c>
      <c r="F2383" s="10" t="s">
        <v>580</v>
      </c>
      <c r="G2383" s="12" t="str">
        <f>_xlfn.XLOOKUP(Sales_Transactions!$F2383,Products!$A$2:$A$151,Products!$B$2:$B$151,"missing product")</f>
        <v>Coca-Cola Tea 1kg</v>
      </c>
      <c r="H2383" s="12" t="str">
        <f>_xlfn.XLOOKUP(Sales_Transactions!$F2383,Table9[Product_ID],Table9[Category],"Missing Catogory")</f>
        <v>Beverages</v>
      </c>
      <c r="I2383" s="12" t="s">
        <v>372</v>
      </c>
      <c r="J2383" s="12" t="str">
        <f>_xlfn.XLOOKUP(Sales_Transactions!$I2383,Store!$A$2:$A$181,Store!$B$2:$B$181,"Missing Store")</f>
        <v>FreshMart Nagpur Crossing</v>
      </c>
      <c r="K2383" s="12" t="str">
        <f>_xlfn.XLOOKUP(Sales_Transactions!$I2383,Store!$A$2:$A$181,Store!$D$2:$D$181,"East")</f>
        <v>West</v>
      </c>
      <c r="L2383" s="12" t="s">
        <v>373</v>
      </c>
      <c r="M2383" s="12" t="s">
        <v>6181</v>
      </c>
      <c r="N2383" s="12" t="str">
        <f>_xlfn.XLOOKUP(Sales_Transactions!$L2383,Table12[Employee_ID],Table12[Department],"Missing Department")</f>
        <v>Sales</v>
      </c>
      <c r="O2383" s="12">
        <v>4</v>
      </c>
      <c r="P2383" s="13">
        <v>141.36000000000001</v>
      </c>
      <c r="Q2383" s="12">
        <v>20</v>
      </c>
      <c r="R2383" s="13">
        <v>113.09</v>
      </c>
      <c r="S2383" s="13">
        <v>452.35</v>
      </c>
      <c r="T2383" s="13">
        <v>427.96</v>
      </c>
      <c r="U2383" s="13">
        <v>24.39</v>
      </c>
      <c r="V2383" s="12" t="s">
        <v>23</v>
      </c>
      <c r="W2383" s="12" t="s">
        <v>24</v>
      </c>
      <c r="X2383" s="12" t="s">
        <v>25</v>
      </c>
      <c r="Y2383" s="12" t="s">
        <v>3238</v>
      </c>
      <c r="Z2383" s="12" t="s">
        <v>49</v>
      </c>
    </row>
    <row r="2384" spans="1:26" x14ac:dyDescent="0.3">
      <c r="A2384" s="14" t="s">
        <v>3912</v>
      </c>
      <c r="B2384" s="15">
        <v>46082</v>
      </c>
      <c r="C2384" s="16" t="s">
        <v>3750</v>
      </c>
      <c r="D2384" s="16" t="str">
        <f>_xlfn.XLOOKUP(Sales_Transactions!$C2384,Customer!$A$2:$A$701,Customer!$B$2:$B$701,"Missing")</f>
        <v>Gopal Menon</v>
      </c>
      <c r="E2384" s="38" t="str">
        <f>_xlfn.XLOOKUP(Table14[[#This Row],[Customer_ID]],Table10[Customer_ID],Table10[Membership],"Missing Membership")</f>
        <v>Gold</v>
      </c>
      <c r="F2384" s="14" t="s">
        <v>713</v>
      </c>
      <c r="G2384" s="16" t="str">
        <f>_xlfn.XLOOKUP(Sales_Transactions!$F2384,Products!$A$2:$A$151,Products!$B$2:$B$151,"missing product")</f>
        <v>Amul Paneer 250ml</v>
      </c>
      <c r="H2384" s="16" t="str">
        <f>_xlfn.XLOOKUP(Sales_Transactions!$F2384,Table9[Product_ID],Table9[Category],"Missing Catogory")</f>
        <v>Dairy</v>
      </c>
      <c r="I2384" s="16" t="s">
        <v>125</v>
      </c>
      <c r="J2384" s="16" t="str">
        <f>_xlfn.XLOOKUP(Sales_Transactions!$I2384,Store!$A$2:$A$181,Store!$B$2:$B$181,"Missing Store")</f>
        <v>FreshMart Salem Main Road</v>
      </c>
      <c r="K2384" s="16" t="str">
        <f>_xlfn.XLOOKUP(Sales_Transactions!$I2384,Store!$A$2:$A$181,Store!$D$2:$D$181,"East")</f>
        <v>South</v>
      </c>
      <c r="L2384" s="16" t="s">
        <v>410</v>
      </c>
      <c r="M2384" s="16" t="s">
        <v>6152</v>
      </c>
      <c r="N2384" s="16" t="str">
        <f>_xlfn.XLOOKUP(Sales_Transactions!$L2384,Table12[Employee_ID],Table12[Department],"Missing Department")</f>
        <v>Sales</v>
      </c>
      <c r="O2384" s="16">
        <v>3</v>
      </c>
      <c r="P2384" s="17">
        <v>161.63999999999999</v>
      </c>
      <c r="Q2384" s="16">
        <v>0</v>
      </c>
      <c r="R2384" s="17">
        <v>0</v>
      </c>
      <c r="S2384" s="17">
        <v>557.66</v>
      </c>
      <c r="T2384" s="17">
        <v>372.72</v>
      </c>
      <c r="U2384" s="17">
        <v>-396.41</v>
      </c>
      <c r="V2384" s="16" t="s">
        <v>23</v>
      </c>
      <c r="W2384" s="16" t="s">
        <v>24</v>
      </c>
      <c r="X2384" s="16" t="s">
        <v>25</v>
      </c>
      <c r="Y2384" s="16" t="s">
        <v>2093</v>
      </c>
      <c r="Z2384" s="16" t="s">
        <v>27</v>
      </c>
    </row>
    <row r="2385" spans="1:26" x14ac:dyDescent="0.3">
      <c r="A2385" s="10" t="s">
        <v>3939</v>
      </c>
      <c r="B2385" s="11">
        <v>46085</v>
      </c>
      <c r="C2385" s="12" t="s">
        <v>2043</v>
      </c>
      <c r="D2385" s="12" t="str">
        <f>_xlfn.XLOOKUP(Sales_Transactions!$C2385,Customer!$A$2:$A$701,Customer!$B$2:$B$701,"Missing")</f>
        <v>Nithya Nathan</v>
      </c>
      <c r="E2385" s="39" t="str">
        <f>_xlfn.XLOOKUP(Table14[[#This Row],[Customer_ID]],Table10[Customer_ID],Table10[Membership],"Missing Membership")</f>
        <v>Bronze</v>
      </c>
      <c r="F2385" s="10" t="s">
        <v>1537</v>
      </c>
      <c r="G2385" s="12" t="str">
        <f>_xlfn.XLOOKUP(Sales_Transactions!$F2385,Products!$A$2:$A$151,Products!$B$2:$B$151,"missing product")</f>
        <v>Lizol Floor Cleaner 200g</v>
      </c>
      <c r="H2385" s="12" t="str">
        <f>_xlfn.XLOOKUP(Sales_Transactions!$F2385,Table9[Product_ID],Table9[Category],"Missing Catogory")</f>
        <v>Cleaning</v>
      </c>
      <c r="I2385" s="12" t="s">
        <v>905</v>
      </c>
      <c r="J2385" s="12" t="str">
        <f>_xlfn.XLOOKUP(Sales_Transactions!$I2385,Store!$A$2:$A$181,Store!$B$2:$B$181,"Missing Store")</f>
        <v>FreshMart Madurai Circle</v>
      </c>
      <c r="K2385" s="12" t="str">
        <f>_xlfn.XLOOKUP(Sales_Transactions!$I2385,Store!$A$2:$A$181,Store!$D$2:$D$181,"East")</f>
        <v>South</v>
      </c>
      <c r="L2385" s="12" t="s">
        <v>906</v>
      </c>
      <c r="M2385" s="12" t="s">
        <v>6179</v>
      </c>
      <c r="N2385" s="12" t="str">
        <f>_xlfn.XLOOKUP(Sales_Transactions!$L2385,Table12[Employee_ID],Table12[Department],"Missing Department")</f>
        <v>Sales</v>
      </c>
      <c r="O2385" s="12">
        <v>3</v>
      </c>
      <c r="P2385" s="13">
        <v>66.400000000000006</v>
      </c>
      <c r="Q2385" s="12">
        <v>0</v>
      </c>
      <c r="R2385" s="13">
        <v>0</v>
      </c>
      <c r="S2385" s="13">
        <v>199.2</v>
      </c>
      <c r="T2385" s="13">
        <v>149.97</v>
      </c>
      <c r="U2385" s="13">
        <v>49.23</v>
      </c>
      <c r="V2385" s="12" t="s">
        <v>23</v>
      </c>
      <c r="W2385" s="12" t="s">
        <v>24</v>
      </c>
      <c r="X2385" s="12" t="s">
        <v>25</v>
      </c>
      <c r="Y2385" s="12" t="s">
        <v>2129</v>
      </c>
      <c r="Z2385" s="12" t="s">
        <v>49</v>
      </c>
    </row>
    <row r="2386" spans="1:26" x14ac:dyDescent="0.3">
      <c r="A2386" s="14" t="s">
        <v>3940</v>
      </c>
      <c r="B2386" s="15">
        <v>45971</v>
      </c>
      <c r="C2386" s="16" t="s">
        <v>1167</v>
      </c>
      <c r="D2386" s="16" t="str">
        <f>_xlfn.XLOOKUP(Sales_Transactions!$C2386,Customer!$A$2:$A$701,Customer!$B$2:$B$701,"Missing")</f>
        <v>Kalpana Gounder</v>
      </c>
      <c r="E2386" s="38" t="str">
        <f>_xlfn.XLOOKUP(Table14[[#This Row],[Customer_ID]],Table10[Customer_ID],Table10[Membership],"Missing Membership")</f>
        <v>Gold</v>
      </c>
      <c r="F2386" s="14" t="s">
        <v>502</v>
      </c>
      <c r="G2386" s="16" t="str">
        <f>_xlfn.XLOOKUP(Sales_Transactions!$F2386,Products!$A$2:$A$151,Products!$B$2:$B$151,"missing product")</f>
        <v>Coca-Cola Coffee 500g</v>
      </c>
      <c r="H2386" s="16" t="str">
        <f>_xlfn.XLOOKUP(Sales_Transactions!$F2386,Table9[Product_ID],Table9[Category],"Missing Catogory")</f>
        <v>Beverages</v>
      </c>
      <c r="I2386" s="16" t="s">
        <v>1059</v>
      </c>
      <c r="J2386" s="16" t="str">
        <f>_xlfn.XLOOKUP(Sales_Transactions!$I2386,Store!$A$2:$A$181,Store!$B$2:$B$181,"Missing Store")</f>
        <v>FreshMart Coimbatore Colony</v>
      </c>
      <c r="K2386" s="16" t="str">
        <f>_xlfn.XLOOKUP(Sales_Transactions!$I2386,Store!$A$2:$A$181,Store!$D$2:$D$181,"East")</f>
        <v>West</v>
      </c>
      <c r="L2386" s="16" t="s">
        <v>304</v>
      </c>
      <c r="M2386" s="16" t="s">
        <v>5564</v>
      </c>
      <c r="N2386" s="16" t="str">
        <f>_xlfn.XLOOKUP(Sales_Transactions!$L2386,Table12[Employee_ID],Table12[Department],"Missing Department")</f>
        <v>Billing</v>
      </c>
      <c r="O2386" s="16">
        <v>3</v>
      </c>
      <c r="P2386" s="17">
        <v>566.29999999999995</v>
      </c>
      <c r="Q2386" s="16">
        <v>5</v>
      </c>
      <c r="R2386" s="17">
        <v>84.94</v>
      </c>
      <c r="S2386" s="17">
        <v>1613.96</v>
      </c>
      <c r="T2386" s="17">
        <v>1169.4000000000001</v>
      </c>
      <c r="U2386" s="17">
        <v>444.56</v>
      </c>
      <c r="V2386" s="16" t="s">
        <v>23</v>
      </c>
      <c r="W2386" s="16" t="s">
        <v>24</v>
      </c>
      <c r="X2386" s="16" t="s">
        <v>25</v>
      </c>
      <c r="Y2386" s="16" t="s">
        <v>1531</v>
      </c>
      <c r="Z2386" s="16" t="s">
        <v>49</v>
      </c>
    </row>
    <row r="2387" spans="1:26" x14ac:dyDescent="0.3">
      <c r="A2387" s="10" t="s">
        <v>3947</v>
      </c>
      <c r="B2387" s="11">
        <v>46087</v>
      </c>
      <c r="C2387" s="12" t="s">
        <v>2328</v>
      </c>
      <c r="D2387" s="12" t="str">
        <f>_xlfn.XLOOKUP(Sales_Transactions!$C2387,Customer!$A$2:$A$701,Customer!$B$2:$B$701,"Missing")</f>
        <v>Senthil Chandran</v>
      </c>
      <c r="E2387" s="39" t="str">
        <f>_xlfn.XLOOKUP(Table14[[#This Row],[Customer_ID]],Table10[Customer_ID],Table10[Membership],"Missing Membership")</f>
        <v>Gold</v>
      </c>
      <c r="F2387" s="10" t="s">
        <v>492</v>
      </c>
      <c r="G2387" s="12" t="str">
        <f>_xlfn.XLOOKUP(Sales_Transactions!$F2387,Products!$A$2:$A$151,Products!$B$2:$B$151,"missing product")</f>
        <v>Aavin Cheese 200g</v>
      </c>
      <c r="H2387" s="12" t="str">
        <f>_xlfn.XLOOKUP(Sales_Transactions!$F2387,Table9[Product_ID],Table9[Category],"Missing Catogory")</f>
        <v>Dairy</v>
      </c>
      <c r="I2387" s="12" t="s">
        <v>437</v>
      </c>
      <c r="J2387" s="12" t="str">
        <f>_xlfn.XLOOKUP(Sales_Transactions!$I2387,Store!$A$2:$A$181,Store!$B$2:$B$181,"Missing Store")</f>
        <v>FreshMart Tiruppur Extension</v>
      </c>
      <c r="K2387" s="12" t="str">
        <f>_xlfn.XLOOKUP(Sales_Transactions!$I2387,Store!$A$2:$A$181,Store!$D$2:$D$181,"East")</f>
        <v>South</v>
      </c>
      <c r="L2387" s="12" t="s">
        <v>700</v>
      </c>
      <c r="M2387" s="12" t="s">
        <v>6272</v>
      </c>
      <c r="N2387" s="12" t="str">
        <f>_xlfn.XLOOKUP(Sales_Transactions!$L2387,Table12[Employee_ID],Table12[Department],"Missing Department")</f>
        <v>Billing</v>
      </c>
      <c r="O2387" s="12">
        <v>3</v>
      </c>
      <c r="P2387" s="13">
        <v>252.09</v>
      </c>
      <c r="Q2387" s="12">
        <v>0</v>
      </c>
      <c r="R2387" s="13">
        <v>0</v>
      </c>
      <c r="S2387" s="13">
        <v>756.27</v>
      </c>
      <c r="T2387" s="13">
        <v>573.6</v>
      </c>
      <c r="U2387" s="13">
        <v>182.67</v>
      </c>
      <c r="V2387" s="12" t="s">
        <v>23</v>
      </c>
      <c r="W2387" s="12" t="s">
        <v>24</v>
      </c>
      <c r="X2387" s="12" t="s">
        <v>25</v>
      </c>
      <c r="Y2387" s="12" t="s">
        <v>808</v>
      </c>
      <c r="Z2387" s="12" t="s">
        <v>49</v>
      </c>
    </row>
    <row r="2388" spans="1:26" x14ac:dyDescent="0.3">
      <c r="A2388" s="14" t="s">
        <v>3950</v>
      </c>
      <c r="B2388" s="15">
        <v>46001</v>
      </c>
      <c r="C2388" s="16" t="s">
        <v>3951</v>
      </c>
      <c r="D2388" s="16" t="str">
        <f>_xlfn.XLOOKUP(Sales_Transactions!$C2388,Customer!$A$2:$A$701,Customer!$B$2:$B$701,"Missing")</f>
        <v>Naveen Pillai</v>
      </c>
      <c r="E2388" s="38" t="str">
        <f>_xlfn.XLOOKUP(Table14[[#This Row],[Customer_ID]],Table10[Customer_ID],Table10[Membership],"Missing Membership")</f>
        <v>Silver</v>
      </c>
      <c r="F2388" s="14" t="s">
        <v>399</v>
      </c>
      <c r="G2388" s="16" t="str">
        <f>_xlfn.XLOOKUP(Sales_Transactions!$F2388,Products!$A$2:$A$151,Products!$B$2:$B$151,"missing product")</f>
        <v>Aavin Milk 1L</v>
      </c>
      <c r="H2388" s="16" t="str">
        <f>_xlfn.XLOOKUP(Sales_Transactions!$F2388,Table9[Product_ID],Table9[Category],"Missing Catogory")</f>
        <v>Dairy</v>
      </c>
      <c r="I2388" s="16" t="s">
        <v>611</v>
      </c>
      <c r="J2388" s="16" t="str">
        <f>_xlfn.XLOOKUP(Sales_Transactions!$I2388,Store!$A$2:$A$181,Store!$B$2:$B$181,"Missing Store")</f>
        <v>FreshMart Coimbatore Circle</v>
      </c>
      <c r="K2388" s="16" t="str">
        <f>_xlfn.XLOOKUP(Sales_Transactions!$I2388,Store!$A$2:$A$181,Store!$D$2:$D$181,"East")</f>
        <v>South</v>
      </c>
      <c r="L2388" s="16" t="s">
        <v>2252</v>
      </c>
      <c r="M2388" s="16" t="s">
        <v>6166</v>
      </c>
      <c r="N2388" s="16" t="str">
        <f>_xlfn.XLOOKUP(Sales_Transactions!$L2388,Table12[Employee_ID],Table12[Department],"Missing Department")</f>
        <v>Billing</v>
      </c>
      <c r="O2388" s="16">
        <v>5</v>
      </c>
      <c r="P2388" s="17">
        <v>99.93</v>
      </c>
      <c r="Q2388" s="16">
        <v>0</v>
      </c>
      <c r="R2388" s="17">
        <v>0</v>
      </c>
      <c r="S2388" s="17">
        <v>499.65</v>
      </c>
      <c r="T2388" s="17">
        <v>430.25</v>
      </c>
      <c r="U2388" s="17">
        <v>69.400000000000006</v>
      </c>
      <c r="V2388" s="16" t="s">
        <v>23</v>
      </c>
      <c r="W2388" s="16" t="s">
        <v>24</v>
      </c>
      <c r="X2388" s="16" t="s">
        <v>55</v>
      </c>
      <c r="Y2388" s="16" t="s">
        <v>1606</v>
      </c>
      <c r="Z2388" s="16" t="s">
        <v>49</v>
      </c>
    </row>
    <row r="2389" spans="1:26" x14ac:dyDescent="0.3">
      <c r="A2389" s="10" t="s">
        <v>3971</v>
      </c>
      <c r="B2389" s="11">
        <v>45966</v>
      </c>
      <c r="C2389" s="12" t="s">
        <v>413</v>
      </c>
      <c r="D2389" s="12" t="str">
        <f>_xlfn.XLOOKUP(Sales_Transactions!$C2389,Customer!$A$2:$A$701,Customer!$B$2:$B$701,"Missing")</f>
        <v>Gopal Prabhu</v>
      </c>
      <c r="E2389" s="39" t="str">
        <f>_xlfn.XLOOKUP(Table14[[#This Row],[Customer_ID]],Table10[Customer_ID],Table10[Membership],"Missing Membership")</f>
        <v>Gold</v>
      </c>
      <c r="F2389" s="10" t="s">
        <v>314</v>
      </c>
      <c r="G2389" s="12" t="str">
        <f>_xlfn.XLOOKUP(Sales_Transactions!$F2389,Products!$A$2:$A$151,Products!$B$2:$B$151,"missing product")</f>
        <v>Nescafe Coffee 1kg</v>
      </c>
      <c r="H2389" s="12" t="str">
        <f>_xlfn.XLOOKUP(Sales_Transactions!$F2389,Table9[Product_ID],Table9[Category],"Missing Catogory")</f>
        <v>Beverages</v>
      </c>
      <c r="I2389" s="12" t="s">
        <v>839</v>
      </c>
      <c r="J2389" s="12" t="str">
        <f>_xlfn.XLOOKUP(Sales_Transactions!$I2389,Store!$A$2:$A$181,Store!$B$2:$B$181,"Missing Store")</f>
        <v>FreshMart Nagpur Arcade</v>
      </c>
      <c r="K2389" s="12" t="str">
        <f>_xlfn.XLOOKUP(Sales_Transactions!$I2389,Store!$A$2:$A$181,Store!$D$2:$D$181,"East")</f>
        <v>West</v>
      </c>
      <c r="L2389" s="12" t="s">
        <v>1462</v>
      </c>
      <c r="M2389" s="12" t="s">
        <v>6334</v>
      </c>
      <c r="N2389" s="12" t="str">
        <f>_xlfn.XLOOKUP(Sales_Transactions!$L2389,Table12[Employee_ID],Table12[Department],"Missing Department")</f>
        <v>Inventory</v>
      </c>
      <c r="O2389" s="12">
        <v>7</v>
      </c>
      <c r="P2389" s="13">
        <v>368.32</v>
      </c>
      <c r="Q2389" s="12">
        <v>0</v>
      </c>
      <c r="R2389" s="13">
        <v>0</v>
      </c>
      <c r="S2389" s="13">
        <v>2578.2399999999998</v>
      </c>
      <c r="T2389" s="13">
        <v>1730.75</v>
      </c>
      <c r="U2389" s="13">
        <v>847.49</v>
      </c>
      <c r="V2389" s="12" t="s">
        <v>23</v>
      </c>
      <c r="W2389" s="12" t="s">
        <v>24</v>
      </c>
      <c r="X2389" s="12" t="s">
        <v>25</v>
      </c>
      <c r="Y2389" s="12" t="s">
        <v>2705</v>
      </c>
      <c r="Z2389" s="12" t="s">
        <v>49</v>
      </c>
    </row>
    <row r="2390" spans="1:26" x14ac:dyDescent="0.3">
      <c r="A2390" s="14" t="s">
        <v>3983</v>
      </c>
      <c r="B2390" s="15">
        <v>45970</v>
      </c>
      <c r="C2390" s="16" t="s">
        <v>2622</v>
      </c>
      <c r="D2390" s="16" t="str">
        <f>_xlfn.XLOOKUP(Sales_Transactions!$C2390,Customer!$A$2:$A$701,Customer!$B$2:$B$701,"Missing")</f>
        <v>Venkat Achari</v>
      </c>
      <c r="E2390" s="38" t="str">
        <f>_xlfn.XLOOKUP(Table14[[#This Row],[Customer_ID]],Table10[Customer_ID],Table10[Membership],"Missing Membership")</f>
        <v>Silver</v>
      </c>
      <c r="F2390" s="14" t="s">
        <v>275</v>
      </c>
      <c r="G2390" s="16" t="str">
        <f>_xlfn.XLOOKUP(Sales_Transactions!$F2390,Products!$A$2:$A$151,Products!$B$2:$B$151,"missing product")</f>
        <v>Parle Namkeen 500g</v>
      </c>
      <c r="H2390" s="16" t="str">
        <f>_xlfn.XLOOKUP(Sales_Transactions!$F2390,Table9[Product_ID],Table9[Category],"Missing Catogory")</f>
        <v>Snacks</v>
      </c>
      <c r="I2390" s="16" t="s">
        <v>248</v>
      </c>
      <c r="J2390" s="16" t="str">
        <f>_xlfn.XLOOKUP(Sales_Transactions!$I2390,Store!$A$2:$A$181,Store!$B$2:$B$181,"Missing Store")</f>
        <v>FreshMart Mysuru Complex</v>
      </c>
      <c r="K2390" s="16" t="str">
        <f>_xlfn.XLOOKUP(Sales_Transactions!$I2390,Store!$A$2:$A$181,Store!$D$2:$D$181,"East")</f>
        <v>South</v>
      </c>
      <c r="L2390" s="16" t="s">
        <v>249</v>
      </c>
      <c r="M2390" s="16" t="s">
        <v>6299</v>
      </c>
      <c r="N2390" s="16" t="str">
        <f>_xlfn.XLOOKUP(Sales_Transactions!$L2390,Table12[Employee_ID],Table12[Department],"Missing Department")</f>
        <v>Inventory</v>
      </c>
      <c r="O2390" s="16">
        <v>3</v>
      </c>
      <c r="P2390" s="17">
        <v>51.33</v>
      </c>
      <c r="Q2390" s="16">
        <v>5</v>
      </c>
      <c r="R2390" s="17">
        <v>7.7</v>
      </c>
      <c r="S2390" s="17">
        <v>168.23</v>
      </c>
      <c r="T2390" s="17">
        <v>112.44</v>
      </c>
      <c r="U2390" s="17">
        <v>55.79</v>
      </c>
      <c r="V2390" s="16" t="s">
        <v>23</v>
      </c>
      <c r="W2390" s="16" t="s">
        <v>24</v>
      </c>
      <c r="X2390" s="16" t="s">
        <v>25</v>
      </c>
      <c r="Y2390" s="16" t="s">
        <v>1485</v>
      </c>
      <c r="Z2390" s="16" t="s">
        <v>27</v>
      </c>
    </row>
    <row r="2391" spans="1:26" x14ac:dyDescent="0.3">
      <c r="A2391" s="10" t="s">
        <v>3994</v>
      </c>
      <c r="B2391" s="11">
        <v>46040</v>
      </c>
      <c r="C2391" s="12" t="s">
        <v>1029</v>
      </c>
      <c r="D2391" s="12" t="str">
        <f>_xlfn.XLOOKUP(Sales_Transactions!$C2391,Customer!$A$2:$A$701,Customer!$B$2:$B$701,"Missing")</f>
        <v>Nithya Sharma</v>
      </c>
      <c r="E2391" s="39" t="str">
        <f>_xlfn.XLOOKUP(Table14[[#This Row],[Customer_ID]],Table10[Customer_ID],Table10[Membership],"Missing Membership")</f>
        <v>Gold</v>
      </c>
      <c r="F2391" s="10" t="s">
        <v>1473</v>
      </c>
      <c r="G2391" s="12" t="str">
        <f>_xlfn.XLOOKUP(Sales_Transactions!$F2391,Products!$A$2:$A$151,Products!$B$2:$B$151,"missing product")</f>
        <v>Fortune Gingelly Oil 200g</v>
      </c>
      <c r="H2391" s="12" t="str">
        <f>_xlfn.XLOOKUP(Sales_Transactions!$F2391,Table9[Product_ID],Table9[Category],"Missing Catogory")</f>
        <v>Oil</v>
      </c>
      <c r="I2391" s="12" t="s">
        <v>31</v>
      </c>
      <c r="J2391" s="12" t="str">
        <f>_xlfn.XLOOKUP(Sales_Transactions!$I2391,Store!$A$2:$A$181,Store!$B$2:$B$181,"Missing Store")</f>
        <v>FreshMart Salem Bypass</v>
      </c>
      <c r="K2391" s="12" t="str">
        <f>_xlfn.XLOOKUP(Sales_Transactions!$I2391,Store!$A$2:$A$181,Store!$D$2:$D$181,"East")</f>
        <v>South</v>
      </c>
      <c r="L2391" s="12" t="s">
        <v>32</v>
      </c>
      <c r="M2391" s="12" t="s">
        <v>6219</v>
      </c>
      <c r="N2391" s="12" t="str">
        <f>_xlfn.XLOOKUP(Sales_Transactions!$L2391,Table12[Employee_ID],Table12[Department],"Missing Department")</f>
        <v>Store Manager</v>
      </c>
      <c r="O2391" s="12">
        <v>8</v>
      </c>
      <c r="P2391" s="13">
        <v>189.3</v>
      </c>
      <c r="Q2391" s="12">
        <v>0</v>
      </c>
      <c r="R2391" s="13">
        <v>0</v>
      </c>
      <c r="S2391" s="13">
        <v>1741.56</v>
      </c>
      <c r="T2391" s="13">
        <v>1267.44</v>
      </c>
      <c r="U2391" s="13">
        <v>474.12</v>
      </c>
      <c r="V2391" s="12" t="s">
        <v>23</v>
      </c>
      <c r="W2391" s="12" t="s">
        <v>24</v>
      </c>
      <c r="X2391" s="12" t="s">
        <v>33</v>
      </c>
      <c r="Y2391" s="12" t="s">
        <v>798</v>
      </c>
      <c r="Z2391" s="12" t="s">
        <v>27</v>
      </c>
    </row>
    <row r="2392" spans="1:26" x14ac:dyDescent="0.3">
      <c r="A2392" s="14" t="s">
        <v>3995</v>
      </c>
      <c r="B2392" s="15">
        <v>45962</v>
      </c>
      <c r="C2392" s="16" t="s">
        <v>1451</v>
      </c>
      <c r="D2392" s="16" t="str">
        <f>_xlfn.XLOOKUP(Sales_Transactions!$C2392,Customer!$A$2:$A$701,Customer!$B$2:$B$701,"Missing")</f>
        <v>Kamala Subramaniam</v>
      </c>
      <c r="E2392" s="38" t="str">
        <f>_xlfn.XLOOKUP(Table14[[#This Row],[Customer_ID]],Table10[Customer_ID],Table10[Membership],"Missing Membership")</f>
        <v>Silver</v>
      </c>
      <c r="F2392" s="14" t="s">
        <v>384</v>
      </c>
      <c r="G2392" s="16" t="str">
        <f>_xlfn.XLOOKUP(Sales_Transactions!$F2392,Products!$A$2:$A$151,Products!$B$2:$B$151,"missing product")</f>
        <v>Local Farm Fresh Fruits 1kg</v>
      </c>
      <c r="H2392" s="16" t="str">
        <f>_xlfn.XLOOKUP(Sales_Transactions!$F2392,Table9[Product_ID],Table9[Category],"Missing Catogory")</f>
        <v>Fruits</v>
      </c>
      <c r="I2392" s="16" t="s">
        <v>1795</v>
      </c>
      <c r="J2392" s="16" t="str">
        <f>_xlfn.XLOOKUP(Sales_Transactions!$I2392,Store!$A$2:$A$181,Store!$B$2:$B$181,"Missing Store")</f>
        <v>FreshMart Salem Colony</v>
      </c>
      <c r="K2392" s="16" t="str">
        <f>_xlfn.XLOOKUP(Sales_Transactions!$I2392,Store!$A$2:$A$181,Store!$D$2:$D$181,"East")</f>
        <v>South</v>
      </c>
      <c r="L2392" s="16" t="s">
        <v>1796</v>
      </c>
      <c r="M2392" s="16" t="s">
        <v>6185</v>
      </c>
      <c r="N2392" s="16" t="str">
        <f>_xlfn.XLOOKUP(Sales_Transactions!$L2392,Table12[Employee_ID],Table12[Department],"Missing Department")</f>
        <v>Sales</v>
      </c>
      <c r="O2392" s="16">
        <v>5</v>
      </c>
      <c r="P2392" s="17">
        <v>389.61</v>
      </c>
      <c r="Q2392" s="16">
        <v>5</v>
      </c>
      <c r="R2392" s="17">
        <v>97.4</v>
      </c>
      <c r="S2392" s="17">
        <v>2128.25</v>
      </c>
      <c r="T2392" s="17">
        <v>1680.35</v>
      </c>
      <c r="U2392" s="17">
        <v>447.9</v>
      </c>
      <c r="V2392" s="16" t="s">
        <v>23</v>
      </c>
      <c r="W2392" s="16" t="s">
        <v>24</v>
      </c>
      <c r="X2392" s="16" t="s">
        <v>25</v>
      </c>
      <c r="Y2392" s="16" t="s">
        <v>1046</v>
      </c>
      <c r="Z2392" s="16" t="s">
        <v>27</v>
      </c>
    </row>
    <row r="2393" spans="1:26" x14ac:dyDescent="0.3">
      <c r="A2393" s="10" t="s">
        <v>3996</v>
      </c>
      <c r="B2393" s="11">
        <v>46099</v>
      </c>
      <c r="C2393" s="12" t="s">
        <v>3997</v>
      </c>
      <c r="D2393" s="12" t="str">
        <f>_xlfn.XLOOKUP(Sales_Transactions!$C2393,Customer!$A$2:$A$701,Customer!$B$2:$B$701,"Missing")</f>
        <v>Vani Pandian</v>
      </c>
      <c r="E2393" s="39" t="str">
        <f>_xlfn.XLOOKUP(Table14[[#This Row],[Customer_ID]],Table10[Customer_ID],Table10[Membership],"Missing Membership")</f>
        <v>Bronze</v>
      </c>
      <c r="F2393" s="10" t="s">
        <v>101</v>
      </c>
      <c r="G2393" s="12" t="str">
        <f>_xlfn.XLOOKUP(Sales_Transactions!$F2393,Products!$A$2:$A$151,Products!$B$2:$B$151,"missing product")</f>
        <v>Milky Mist Curd 1kg</v>
      </c>
      <c r="H2393" s="12" t="str">
        <f>_xlfn.XLOOKUP(Sales_Transactions!$F2393,Table9[Product_ID],Table9[Category],"Missing Catogory")</f>
        <v>Dairy</v>
      </c>
      <c r="I2393" s="12" t="s">
        <v>159</v>
      </c>
      <c r="J2393" s="12" t="str">
        <f>_xlfn.XLOOKUP(Sales_Transactions!$I2393,Store!$A$2:$A$181,Store!$B$2:$B$181,"Missing Store")</f>
        <v>FreshMart Erode Circle</v>
      </c>
      <c r="K2393" s="12" t="str">
        <f>_xlfn.XLOOKUP(Sales_Transactions!$I2393,Store!$A$2:$A$181,Store!$D$2:$D$181,"East")</f>
        <v>South</v>
      </c>
      <c r="L2393" s="12" t="s">
        <v>361</v>
      </c>
      <c r="M2393" s="12" t="s">
        <v>6275</v>
      </c>
      <c r="N2393" s="12" t="str">
        <f>_xlfn.XLOOKUP(Sales_Transactions!$L2393,Table12[Employee_ID],Table12[Department],"Missing Department")</f>
        <v>HR</v>
      </c>
      <c r="O2393" s="12">
        <v>2</v>
      </c>
      <c r="P2393" s="13">
        <v>434.65</v>
      </c>
      <c r="Q2393" s="12">
        <v>0</v>
      </c>
      <c r="R2393" s="13">
        <v>0</v>
      </c>
      <c r="S2393" s="13">
        <v>869.3</v>
      </c>
      <c r="T2393" s="13">
        <v>703.26</v>
      </c>
      <c r="U2393" s="13">
        <v>166.04</v>
      </c>
      <c r="V2393" s="12" t="s">
        <v>23</v>
      </c>
      <c r="W2393" s="12" t="s">
        <v>24</v>
      </c>
      <c r="X2393" s="12" t="s">
        <v>25</v>
      </c>
      <c r="Y2393" s="12" t="s">
        <v>167</v>
      </c>
      <c r="Z2393" s="12" t="s">
        <v>49</v>
      </c>
    </row>
    <row r="2394" spans="1:26" x14ac:dyDescent="0.3">
      <c r="A2394" s="14" t="s">
        <v>4001</v>
      </c>
      <c r="B2394" s="15">
        <v>45871</v>
      </c>
      <c r="C2394" s="16" t="s">
        <v>875</v>
      </c>
      <c r="D2394" s="16" t="str">
        <f>_xlfn.XLOOKUP(Sales_Transactions!$C2394,Customer!$A$2:$A$701,Customer!$B$2:$B$701,"Missing")</f>
        <v>Arun Iyer</v>
      </c>
      <c r="E2394" s="38" t="str">
        <f>_xlfn.XLOOKUP(Table14[[#This Row],[Customer_ID]],Table10[Customer_ID],Table10[Membership],"Missing Membership")</f>
        <v>Gold</v>
      </c>
      <c r="F2394" s="14" t="s">
        <v>1987</v>
      </c>
      <c r="G2394" s="16" t="str">
        <f>_xlfn.XLOOKUP(Sales_Transactions!$F2394,Products!$A$2:$A$151,Products!$B$2:$B$151,"missing product")</f>
        <v>Vim Toilet Cleaner 2kg</v>
      </c>
      <c r="H2394" s="16" t="str">
        <f>_xlfn.XLOOKUP(Sales_Transactions!$F2394,Table9[Product_ID],Table9[Category],"Missing Catogory")</f>
        <v>Cleaning</v>
      </c>
      <c r="I2394" s="16" t="s">
        <v>950</v>
      </c>
      <c r="J2394" s="16" t="str">
        <f>_xlfn.XLOOKUP(Sales_Transactions!$I2394,Store!$A$2:$A$181,Store!$B$2:$B$181,"Missing Store")</f>
        <v>FreshMart Mysuru Square</v>
      </c>
      <c r="K2394" s="16" t="str">
        <f>_xlfn.XLOOKUP(Sales_Transactions!$I2394,Store!$A$2:$A$181,Store!$D$2:$D$181,"East")</f>
        <v>South</v>
      </c>
      <c r="L2394" s="16" t="s">
        <v>356</v>
      </c>
      <c r="M2394" s="16" t="s">
        <v>6210</v>
      </c>
      <c r="N2394" s="16" t="str">
        <f>_xlfn.XLOOKUP(Sales_Transactions!$L2394,Table12[Employee_ID],Table12[Department],"Missing Department")</f>
        <v>Cashier</v>
      </c>
      <c r="O2394" s="16">
        <v>7</v>
      </c>
      <c r="P2394" s="17">
        <v>389.96</v>
      </c>
      <c r="Q2394" s="16">
        <v>15</v>
      </c>
      <c r="R2394" s="17">
        <v>409.46</v>
      </c>
      <c r="S2394" s="17">
        <v>2668.3</v>
      </c>
      <c r="T2394" s="17">
        <v>1820.42</v>
      </c>
      <c r="U2394" s="17">
        <v>847.88</v>
      </c>
      <c r="V2394" s="16" t="s">
        <v>23</v>
      </c>
      <c r="W2394" s="16" t="s">
        <v>24</v>
      </c>
      <c r="X2394" s="16" t="s">
        <v>55</v>
      </c>
      <c r="Y2394" s="16" t="s">
        <v>941</v>
      </c>
      <c r="Z2394" s="16" t="s">
        <v>27</v>
      </c>
    </row>
    <row r="2395" spans="1:26" x14ac:dyDescent="0.3">
      <c r="A2395" s="10" t="s">
        <v>4011</v>
      </c>
      <c r="B2395" s="11">
        <v>46089</v>
      </c>
      <c r="C2395" s="12" t="s">
        <v>537</v>
      </c>
      <c r="D2395" s="12" t="str">
        <f>_xlfn.XLOOKUP(Sales_Transactions!$C2395,Customer!$A$2:$A$701,Customer!$B$2:$B$701,"Missing")</f>
        <v>Deepa Kumar</v>
      </c>
      <c r="E2395" s="39" t="str">
        <f>_xlfn.XLOOKUP(Table14[[#This Row],[Customer_ID]],Table10[Customer_ID],Table10[Membership],"Missing Membership")</f>
        <v>Gold</v>
      </c>
      <c r="F2395" s="10" t="s">
        <v>384</v>
      </c>
      <c r="G2395" s="12" t="str">
        <f>_xlfn.XLOOKUP(Sales_Transactions!$F2395,Products!$A$2:$A$151,Products!$B$2:$B$151,"missing product")</f>
        <v>Local Farm Fresh Fruits 1kg</v>
      </c>
      <c r="H2395" s="12" t="str">
        <f>_xlfn.XLOOKUP(Sales_Transactions!$F2395,Table9[Product_ID],Table9[Category],"Missing Catogory")</f>
        <v>Fruits</v>
      </c>
      <c r="I2395" s="12" t="s">
        <v>957</v>
      </c>
      <c r="J2395" s="12" t="str">
        <f>_xlfn.XLOOKUP(Sales_Transactions!$I2395,Store!$A$2:$A$181,Store!$B$2:$B$181,"Missing Store")</f>
        <v>FreshMart Ahmedabad Hub</v>
      </c>
      <c r="K2395" s="12" t="str">
        <f>_xlfn.XLOOKUP(Sales_Transactions!$I2395,Store!$A$2:$A$181,Store!$D$2:$D$181,"East")</f>
        <v>South</v>
      </c>
      <c r="L2395" s="12" t="s">
        <v>1733</v>
      </c>
      <c r="M2395" s="12" t="s">
        <v>6226</v>
      </c>
      <c r="N2395" s="12" t="str">
        <f>_xlfn.XLOOKUP(Sales_Transactions!$L2395,Table12[Employee_ID],Table12[Department],"Missing Department")</f>
        <v>Cashier</v>
      </c>
      <c r="O2395" s="12">
        <v>6</v>
      </c>
      <c r="P2395" s="13">
        <v>401.75</v>
      </c>
      <c r="Q2395" s="12">
        <v>5</v>
      </c>
      <c r="R2395" s="13">
        <v>120.53</v>
      </c>
      <c r="S2395" s="13">
        <v>2633.47</v>
      </c>
      <c r="T2395" s="13">
        <v>2016.42</v>
      </c>
      <c r="U2395" s="13">
        <v>617.04999999999995</v>
      </c>
      <c r="V2395" s="12" t="s">
        <v>23</v>
      </c>
      <c r="W2395" s="12" t="s">
        <v>24</v>
      </c>
      <c r="X2395" s="12" t="s">
        <v>25</v>
      </c>
      <c r="Y2395" s="12" t="s">
        <v>4012</v>
      </c>
      <c r="Z2395" s="12" t="s">
        <v>27</v>
      </c>
    </row>
    <row r="2396" spans="1:26" x14ac:dyDescent="0.3">
      <c r="A2396" s="14" t="s">
        <v>4014</v>
      </c>
      <c r="B2396" s="15">
        <v>45983</v>
      </c>
      <c r="C2396" s="16" t="s">
        <v>1257</v>
      </c>
      <c r="D2396" s="16" t="str">
        <f>_xlfn.XLOOKUP(Sales_Transactions!$C2396,Customer!$A$2:$A$701,Customer!$B$2:$B$701,"Missing")</f>
        <v>Nirmala Iyer</v>
      </c>
      <c r="E2396" s="38" t="str">
        <f>_xlfn.XLOOKUP(Table14[[#This Row],[Customer_ID]],Table10[Customer_ID],Table10[Membership],"Missing Membership")</f>
        <v>Gold</v>
      </c>
      <c r="F2396" s="14" t="s">
        <v>2666</v>
      </c>
      <c r="G2396" s="16" t="str">
        <f>_xlfn.XLOOKUP(Sales_Transactions!$F2396,Products!$A$2:$A$151,Products!$B$2:$B$151,"missing product")</f>
        <v>Aachi Whole Spices 200g</v>
      </c>
      <c r="H2396" s="16" t="str">
        <f>_xlfn.XLOOKUP(Sales_Transactions!$F2396,Table9[Product_ID],Table9[Category],"Missing Catogory")</f>
        <v>Masala</v>
      </c>
      <c r="I2396" s="16" t="s">
        <v>1232</v>
      </c>
      <c r="J2396" s="16" t="str">
        <f>_xlfn.XLOOKUP(Sales_Transactions!$I2396,Store!$A$2:$A$181,Store!$B$2:$B$181,"Missing Store")</f>
        <v>FreshMart Tiruppur Towers</v>
      </c>
      <c r="K2396" s="16" t="str">
        <f>_xlfn.XLOOKUP(Sales_Transactions!$I2396,Store!$A$2:$A$181,Store!$D$2:$D$181,"East")</f>
        <v>South</v>
      </c>
      <c r="L2396" s="16" t="s">
        <v>928</v>
      </c>
      <c r="M2396" s="16" t="s">
        <v>6368</v>
      </c>
      <c r="N2396" s="16" t="str">
        <f>_xlfn.XLOOKUP(Sales_Transactions!$L2396,Table12[Employee_ID],Table12[Department],"Missing Department")</f>
        <v>Billing</v>
      </c>
      <c r="O2396" s="16">
        <v>6</v>
      </c>
      <c r="P2396" s="17">
        <v>571.44000000000005</v>
      </c>
      <c r="Q2396" s="16">
        <v>15</v>
      </c>
      <c r="R2396" s="17">
        <v>514.29999999999995</v>
      </c>
      <c r="S2396" s="17">
        <v>3351.49</v>
      </c>
      <c r="T2396" s="17">
        <v>2387.52</v>
      </c>
      <c r="U2396" s="17">
        <v>963.97</v>
      </c>
      <c r="V2396" s="16" t="s">
        <v>23</v>
      </c>
      <c r="W2396" s="16" t="s">
        <v>24</v>
      </c>
      <c r="X2396" s="16" t="s">
        <v>33</v>
      </c>
      <c r="Y2396" s="16" t="s">
        <v>1551</v>
      </c>
      <c r="Z2396" s="16" t="s">
        <v>27</v>
      </c>
    </row>
    <row r="2397" spans="1:26" x14ac:dyDescent="0.3">
      <c r="A2397" s="10" t="s">
        <v>4030</v>
      </c>
      <c r="B2397" s="11">
        <v>45853</v>
      </c>
      <c r="C2397" s="12" t="s">
        <v>564</v>
      </c>
      <c r="D2397" s="12" t="str">
        <f>_xlfn.XLOOKUP(Sales_Transactions!$C2397,Customer!$A$2:$A$701,Customer!$B$2:$B$701,"Missing")</f>
        <v>Anand Subramaniam</v>
      </c>
      <c r="E2397" s="39" t="str">
        <f>_xlfn.XLOOKUP(Table14[[#This Row],[Customer_ID]],Table10[Customer_ID],Table10[Membership],"Missing Membership")</f>
        <v>Gold</v>
      </c>
      <c r="F2397" s="10" t="s">
        <v>253</v>
      </c>
      <c r="G2397" s="12" t="str">
        <f>_xlfn.XLOOKUP(Sales_Transactions!$F2397,Products!$A$2:$A$151,Products!$B$2:$B$151,"missing product")</f>
        <v>Gold Winner Coconut Oil 2kg v2</v>
      </c>
      <c r="H2397" s="12" t="str">
        <f>_xlfn.XLOOKUP(Sales_Transactions!$F2397,Table9[Product_ID],Table9[Category],"Missing Catogory")</f>
        <v>Oil</v>
      </c>
      <c r="I2397" s="12" t="s">
        <v>622</v>
      </c>
      <c r="J2397" s="12" t="str">
        <f>_xlfn.XLOOKUP(Sales_Transactions!$I2397,Store!$A$2:$A$181,Store!$B$2:$B$181,"Missing Store")</f>
        <v>FreshMart Mysuru Arcade</v>
      </c>
      <c r="K2397" s="12" t="str">
        <f>_xlfn.XLOOKUP(Sales_Transactions!$I2397,Store!$A$2:$A$181,Store!$D$2:$D$181,"East")</f>
        <v>South</v>
      </c>
      <c r="L2397" s="12" t="s">
        <v>741</v>
      </c>
      <c r="M2397" s="12" t="s">
        <v>5462</v>
      </c>
      <c r="N2397" s="12" t="str">
        <f>_xlfn.XLOOKUP(Sales_Transactions!$L2397,Table12[Employee_ID],Table12[Department],"Missing Department")</f>
        <v>Cashier</v>
      </c>
      <c r="O2397" s="12">
        <v>3</v>
      </c>
      <c r="P2397" s="13">
        <v>219.64</v>
      </c>
      <c r="Q2397" s="12">
        <v>0</v>
      </c>
      <c r="R2397" s="13">
        <v>0</v>
      </c>
      <c r="S2397" s="13">
        <v>658.92</v>
      </c>
      <c r="T2397" s="13">
        <v>586.32000000000005</v>
      </c>
      <c r="U2397" s="13">
        <v>72.599999999999994</v>
      </c>
      <c r="V2397" s="12" t="s">
        <v>23</v>
      </c>
      <c r="W2397" s="12" t="s">
        <v>24</v>
      </c>
      <c r="X2397" s="12" t="s">
        <v>33</v>
      </c>
      <c r="Y2397" s="12" t="s">
        <v>434</v>
      </c>
      <c r="Z2397" s="12" t="s">
        <v>49</v>
      </c>
    </row>
    <row r="2398" spans="1:26" x14ac:dyDescent="0.3">
      <c r="A2398" s="14" t="s">
        <v>4032</v>
      </c>
      <c r="B2398" s="15">
        <v>45907</v>
      </c>
      <c r="C2398" s="16" t="s">
        <v>100</v>
      </c>
      <c r="D2398" s="16" t="str">
        <f>_xlfn.XLOOKUP(Sales_Transactions!$C2398,Customer!$A$2:$A$701,Customer!$B$2:$B$701,"Missing")</f>
        <v>Senthil Venkataraman</v>
      </c>
      <c r="E2398" s="38" t="str">
        <f>_xlfn.XLOOKUP(Table14[[#This Row],[Customer_ID]],Table10[Customer_ID],Table10[Membership],"Missing Membership")</f>
        <v>Gold</v>
      </c>
      <c r="F2398" s="14" t="s">
        <v>389</v>
      </c>
      <c r="G2398" s="16" t="str">
        <f>_xlfn.XLOOKUP(Sales_Transactions!$F2398,Products!$A$2:$A$151,Products!$B$2:$B$151,"missing product")</f>
        <v>Organic Fresh Fresh Vegetables 250ml</v>
      </c>
      <c r="H2398" s="16" t="str">
        <f>_xlfn.XLOOKUP(Sales_Transactions!$F2398,Table9[Product_ID],Table9[Category],"Missing Catogory")</f>
        <v>Vegetables</v>
      </c>
      <c r="I2398" s="16" t="s">
        <v>148</v>
      </c>
      <c r="J2398" s="16" t="str">
        <f>_xlfn.XLOOKUP(Sales_Transactions!$I2398,Store!$A$2:$A$181,Store!$B$2:$B$181,"Missing Store")</f>
        <v>FreshMart Tiruppur Heights</v>
      </c>
      <c r="K2398" s="16" t="str">
        <f>_xlfn.XLOOKUP(Sales_Transactions!$I2398,Store!$A$2:$A$181,Store!$D$2:$D$181,"East")</f>
        <v>South</v>
      </c>
      <c r="L2398" s="16" t="s">
        <v>361</v>
      </c>
      <c r="M2398" s="16" t="s">
        <v>6275</v>
      </c>
      <c r="N2398" s="16" t="str">
        <f>_xlfn.XLOOKUP(Sales_Transactions!$L2398,Table12[Employee_ID],Table12[Department],"Missing Department")</f>
        <v>HR</v>
      </c>
      <c r="O2398" s="16">
        <v>7</v>
      </c>
      <c r="P2398" s="17">
        <v>93.15</v>
      </c>
      <c r="Q2398" s="16">
        <v>20</v>
      </c>
      <c r="R2398" s="17">
        <v>130.41</v>
      </c>
      <c r="S2398" s="17">
        <v>599.89</v>
      </c>
      <c r="T2398" s="17">
        <v>483.63</v>
      </c>
      <c r="U2398" s="17">
        <v>116.26</v>
      </c>
      <c r="V2398" s="16" t="s">
        <v>23</v>
      </c>
      <c r="W2398" s="16" t="s">
        <v>24</v>
      </c>
      <c r="X2398" s="16" t="s">
        <v>25</v>
      </c>
      <c r="Y2398" s="16" t="s">
        <v>4033</v>
      </c>
      <c r="Z2398" s="16" t="s">
        <v>27</v>
      </c>
    </row>
    <row r="2399" spans="1:26" x14ac:dyDescent="0.3">
      <c r="A2399" s="10" t="s">
        <v>4035</v>
      </c>
      <c r="B2399" s="11">
        <v>45936</v>
      </c>
      <c r="C2399" s="12" t="s">
        <v>2477</v>
      </c>
      <c r="D2399" s="12" t="str">
        <f>_xlfn.XLOOKUP(Sales_Transactions!$C2399,Customer!$A$2:$A$701,Customer!$B$2:$B$701,"Missing")</f>
        <v>Kalpana Murugan</v>
      </c>
      <c r="E2399" s="39" t="str">
        <f>_xlfn.XLOOKUP(Table14[[#This Row],[Customer_ID]],Table10[Customer_ID],Table10[Membership],"Missing Membership")</f>
        <v>Silver</v>
      </c>
      <c r="F2399" s="10" t="s">
        <v>314</v>
      </c>
      <c r="G2399" s="12" t="str">
        <f>_xlfn.XLOOKUP(Sales_Transactions!$F2399,Products!$A$2:$A$151,Products!$B$2:$B$151,"missing product")</f>
        <v>Nescafe Coffee 1kg</v>
      </c>
      <c r="H2399" s="12" t="str">
        <f>_xlfn.XLOOKUP(Sales_Transactions!$F2399,Table9[Product_ID],Table9[Category],"Missing Catogory")</f>
        <v>Beverages</v>
      </c>
      <c r="I2399" s="12" t="s">
        <v>1246</v>
      </c>
      <c r="J2399" s="12" t="str">
        <f>_xlfn.XLOOKUP(Sales_Transactions!$I2399,Store!$A$2:$A$181,Store!$B$2:$B$181,"Missing Store")</f>
        <v>FreshMart Bengaluru Junction</v>
      </c>
      <c r="K2399" s="12" t="str">
        <f>_xlfn.XLOOKUP(Sales_Transactions!$I2399,Store!$A$2:$A$181,Store!$D$2:$D$181,"East")</f>
        <v>South</v>
      </c>
      <c r="L2399" s="12" t="s">
        <v>473</v>
      </c>
      <c r="M2399" s="12" t="s">
        <v>6258</v>
      </c>
      <c r="N2399" s="12" t="str">
        <f>_xlfn.XLOOKUP(Sales_Transactions!$L2399,Table12[Employee_ID],Table12[Department],"Missing Department")</f>
        <v>Cashier</v>
      </c>
      <c r="O2399" s="12">
        <v>3</v>
      </c>
      <c r="P2399" s="13">
        <v>329.69</v>
      </c>
      <c r="Q2399" s="12">
        <v>5</v>
      </c>
      <c r="R2399" s="13">
        <v>49.45</v>
      </c>
      <c r="S2399" s="13">
        <v>939.62</v>
      </c>
      <c r="T2399" s="13">
        <v>741.75</v>
      </c>
      <c r="U2399" s="13">
        <v>197.87</v>
      </c>
      <c r="V2399" s="12" t="s">
        <v>23</v>
      </c>
      <c r="W2399" s="12" t="s">
        <v>24</v>
      </c>
      <c r="X2399" s="12" t="s">
        <v>25</v>
      </c>
      <c r="Y2399" s="12" t="s">
        <v>736</v>
      </c>
      <c r="Z2399" s="12" t="s">
        <v>49</v>
      </c>
    </row>
    <row r="2400" spans="1:26" x14ac:dyDescent="0.3">
      <c r="A2400" s="14" t="s">
        <v>4044</v>
      </c>
      <c r="B2400" s="15">
        <v>45793</v>
      </c>
      <c r="C2400" s="16" t="s">
        <v>225</v>
      </c>
      <c r="D2400" s="16" t="str">
        <f>_xlfn.XLOOKUP(Sales_Transactions!$C2400,Customer!$A$2:$A$701,Customer!$B$2:$B$701,"Missing")</f>
        <v>Charulatha Raj</v>
      </c>
      <c r="E2400" s="38" t="str">
        <f>_xlfn.XLOOKUP(Table14[[#This Row],[Customer_ID]],Table10[Customer_ID],Table10[Membership],"Missing Membership")</f>
        <v>Silver</v>
      </c>
      <c r="F2400" s="14" t="s">
        <v>1112</v>
      </c>
      <c r="G2400" s="16" t="str">
        <f>_xlfn.XLOOKUP(Sales_Transactions!$F2400,Products!$A$2:$A$151,Products!$B$2:$B$151,"missing product")</f>
        <v>Fortune Gingelly Oil 1L</v>
      </c>
      <c r="H2400" s="16" t="str">
        <f>_xlfn.XLOOKUP(Sales_Transactions!$F2400,Table9[Product_ID],Table9[Category],"Missing Catogory")</f>
        <v>Oil</v>
      </c>
      <c r="I2400" s="16" t="s">
        <v>1063</v>
      </c>
      <c r="J2400" s="16" t="str">
        <f>_xlfn.XLOOKUP(Sales_Transactions!$I2400,Store!$A$2:$A$181,Store!$B$2:$B$181,"Missing Store")</f>
        <v>FreshMart Salem Complex</v>
      </c>
      <c r="K2400" s="16" t="str">
        <f>_xlfn.XLOOKUP(Sales_Transactions!$I2400,Store!$A$2:$A$181,Store!$D$2:$D$181,"East")</f>
        <v>South</v>
      </c>
      <c r="L2400" s="16" t="s">
        <v>1064</v>
      </c>
      <c r="M2400" s="16" t="s">
        <v>6322</v>
      </c>
      <c r="N2400" s="16" t="str">
        <f>_xlfn.XLOOKUP(Sales_Transactions!$L2400,Table12[Employee_ID],Table12[Department],"Missing Department")</f>
        <v>Sales</v>
      </c>
      <c r="O2400" s="16">
        <v>4</v>
      </c>
      <c r="P2400" s="17">
        <v>360.52</v>
      </c>
      <c r="Q2400" s="16">
        <v>0</v>
      </c>
      <c r="R2400" s="17">
        <v>0</v>
      </c>
      <c r="S2400" s="17">
        <v>1442.08</v>
      </c>
      <c r="T2400" s="17">
        <v>1297.92</v>
      </c>
      <c r="U2400" s="17">
        <v>144.16</v>
      </c>
      <c r="V2400" s="16" t="s">
        <v>23</v>
      </c>
      <c r="W2400" s="16" t="s">
        <v>24</v>
      </c>
      <c r="X2400" s="16" t="s">
        <v>25</v>
      </c>
      <c r="Y2400" s="16" t="s">
        <v>654</v>
      </c>
      <c r="Z2400" s="16" t="s">
        <v>49</v>
      </c>
    </row>
    <row r="2401" spans="1:26" x14ac:dyDescent="0.3">
      <c r="A2401" s="10" t="s">
        <v>4047</v>
      </c>
      <c r="B2401" s="11">
        <v>45884</v>
      </c>
      <c r="C2401" s="12" t="s">
        <v>1747</v>
      </c>
      <c r="D2401" s="12" t="str">
        <f>_xlfn.XLOOKUP(Sales_Transactions!$C2401,Customer!$A$2:$A$701,Customer!$B$2:$B$701,"Missing")</f>
        <v>Nagarajan Raj</v>
      </c>
      <c r="E2401" s="39" t="str">
        <f>_xlfn.XLOOKUP(Table14[[#This Row],[Customer_ID]],Table10[Customer_ID],Table10[Membership],"Missing Membership")</f>
        <v>Gold</v>
      </c>
      <c r="F2401" s="10" t="s">
        <v>65</v>
      </c>
      <c r="G2401" s="12" t="str">
        <f>_xlfn.XLOOKUP(Sales_Transactions!$F2401,Products!$A$2:$A$151,Products!$B$2:$B$151,"missing product")</f>
        <v>Nescafe Tea Combo</v>
      </c>
      <c r="H2401" s="12" t="str">
        <f>_xlfn.XLOOKUP(Sales_Transactions!$F2401,Table9[Product_ID],Table9[Category],"Missing Catogory")</f>
        <v>Beverages</v>
      </c>
      <c r="I2401" s="12" t="s">
        <v>432</v>
      </c>
      <c r="J2401" s="12" t="str">
        <f>_xlfn.XLOOKUP(Sales_Transactions!$I2401,Store!$A$2:$A$181,Store!$B$2:$B$181,"Missing Store")</f>
        <v>FreshMart Surat Central</v>
      </c>
      <c r="K2401" s="12" t="str">
        <f>_xlfn.XLOOKUP(Sales_Transactions!$I2401,Store!$A$2:$A$181,Store!$D$2:$D$181,"East")</f>
        <v>West</v>
      </c>
      <c r="L2401" s="12" t="s">
        <v>433</v>
      </c>
      <c r="M2401" s="12" t="s">
        <v>6296</v>
      </c>
      <c r="N2401" s="12" t="str">
        <f>_xlfn.XLOOKUP(Sales_Transactions!$L2401,Table12[Employee_ID],Table12[Department],"Missing Department")</f>
        <v>Sales</v>
      </c>
      <c r="O2401" s="12">
        <v>4</v>
      </c>
      <c r="P2401" s="13">
        <v>197.96</v>
      </c>
      <c r="Q2401" s="12">
        <v>20</v>
      </c>
      <c r="R2401" s="13">
        <v>158.37</v>
      </c>
      <c r="S2401" s="13">
        <v>633.47</v>
      </c>
      <c r="T2401" s="13">
        <v>568</v>
      </c>
      <c r="U2401" s="13">
        <v>65.47</v>
      </c>
      <c r="V2401" s="12" t="s">
        <v>23</v>
      </c>
      <c r="W2401" s="12" t="s">
        <v>24</v>
      </c>
      <c r="X2401" s="12" t="s">
        <v>55</v>
      </c>
      <c r="Y2401" s="12" t="s">
        <v>3269</v>
      </c>
      <c r="Z2401" s="12" t="s">
        <v>49</v>
      </c>
    </row>
    <row r="2402" spans="1:26" x14ac:dyDescent="0.3">
      <c r="A2402" s="14" t="s">
        <v>4049</v>
      </c>
      <c r="B2402" s="15">
        <v>45779</v>
      </c>
      <c r="C2402" s="16" t="s">
        <v>3997</v>
      </c>
      <c r="D2402" s="16" t="str">
        <f>_xlfn.XLOOKUP(Sales_Transactions!$C2402,Customer!$A$2:$A$701,Customer!$B$2:$B$701,"Missing")</f>
        <v>Vani Pandian</v>
      </c>
      <c r="E2402" s="38" t="str">
        <f>_xlfn.XLOOKUP(Table14[[#This Row],[Customer_ID]],Table10[Customer_ID],Table10[Membership],"Missing Membership")</f>
        <v>Bronze</v>
      </c>
      <c r="F2402" s="14" t="s">
        <v>458</v>
      </c>
      <c r="G2402" s="16" t="str">
        <f>_xlfn.XLOOKUP(Sales_Transactions!$F2402,Products!$A$2:$A$151,Products!$B$2:$B$151,"missing product")</f>
        <v>Organic Fresh Fresh Fruits Combo</v>
      </c>
      <c r="H2402" s="16" t="str">
        <f>_xlfn.XLOOKUP(Sales_Transactions!$F2402,Table9[Product_ID],Table9[Category],"Missing Catogory")</f>
        <v>Fruits</v>
      </c>
      <c r="I2402" s="16" t="s">
        <v>487</v>
      </c>
      <c r="J2402" s="16" t="str">
        <f>_xlfn.XLOOKUP(Sales_Transactions!$I2402,Store!$A$2:$A$181,Store!$B$2:$B$181,"Missing Store")</f>
        <v>FreshMart Erode Hub</v>
      </c>
      <c r="K2402" s="16" t="str">
        <f>_xlfn.XLOOKUP(Sales_Transactions!$I2402,Store!$A$2:$A$181,Store!$D$2:$D$181,"East")</f>
        <v>South</v>
      </c>
      <c r="L2402" s="16" t="s">
        <v>488</v>
      </c>
      <c r="M2402" s="16" t="s">
        <v>6367</v>
      </c>
      <c r="N2402" s="16" t="str">
        <f>_xlfn.XLOOKUP(Sales_Transactions!$L2402,Table12[Employee_ID],Table12[Department],"Missing Department")</f>
        <v>Inventory</v>
      </c>
      <c r="O2402" s="16">
        <v>2</v>
      </c>
      <c r="P2402" s="17">
        <v>71.290000000000006</v>
      </c>
      <c r="Q2402" s="16">
        <v>5</v>
      </c>
      <c r="R2402" s="17">
        <v>7.13</v>
      </c>
      <c r="S2402" s="16" t="s">
        <v>4050</v>
      </c>
      <c r="T2402" s="17">
        <v>118.74</v>
      </c>
      <c r="U2402" s="17">
        <v>16.71</v>
      </c>
      <c r="V2402" s="16" t="s">
        <v>23</v>
      </c>
      <c r="W2402" s="16" t="s">
        <v>24</v>
      </c>
      <c r="X2402" s="16" t="s">
        <v>25</v>
      </c>
      <c r="Y2402" s="16" t="s">
        <v>1278</v>
      </c>
      <c r="Z2402" s="16" t="s">
        <v>49</v>
      </c>
    </row>
    <row r="2403" spans="1:26" x14ac:dyDescent="0.3">
      <c r="A2403" s="10" t="s">
        <v>4065</v>
      </c>
      <c r="B2403" s="11">
        <v>45788</v>
      </c>
      <c r="C2403" s="12" t="s">
        <v>1451</v>
      </c>
      <c r="D2403" s="12" t="str">
        <f>_xlfn.XLOOKUP(Sales_Transactions!$C2403,Customer!$A$2:$A$701,Customer!$B$2:$B$701,"Missing")</f>
        <v>Kamala Subramaniam</v>
      </c>
      <c r="E2403" s="39" t="str">
        <f>_xlfn.XLOOKUP(Table14[[#This Row],[Customer_ID]],Table10[Customer_ID],Table10[Membership],"Missing Membership")</f>
        <v>Silver</v>
      </c>
      <c r="F2403" s="10" t="s">
        <v>713</v>
      </c>
      <c r="G2403" s="12" t="str">
        <f>_xlfn.XLOOKUP(Sales_Transactions!$F2403,Products!$A$2:$A$151,Products!$B$2:$B$151,"missing product")</f>
        <v>Amul Paneer 250ml</v>
      </c>
      <c r="H2403" s="12" t="str">
        <f>_xlfn.XLOOKUP(Sales_Transactions!$F2403,Table9[Product_ID],Table9[Category],"Missing Catogory")</f>
        <v>Dairy</v>
      </c>
      <c r="I2403" s="12" t="s">
        <v>125</v>
      </c>
      <c r="J2403" s="12" t="str">
        <f>_xlfn.XLOOKUP(Sales_Transactions!$I2403,Store!$A$2:$A$181,Store!$B$2:$B$181,"Missing Store")</f>
        <v>FreshMart Salem Main Road</v>
      </c>
      <c r="K2403" s="12" t="str">
        <f>_xlfn.XLOOKUP(Sales_Transactions!$I2403,Store!$A$2:$A$181,Store!$D$2:$D$181,"East")</f>
        <v>South</v>
      </c>
      <c r="L2403" s="12" t="s">
        <v>647</v>
      </c>
      <c r="M2403" s="12" t="s">
        <v>6234</v>
      </c>
      <c r="N2403" s="12" t="str">
        <f>_xlfn.XLOOKUP(Sales_Transactions!$L2403,Table12[Employee_ID],Table12[Department],"Missing Department")</f>
        <v>Sales</v>
      </c>
      <c r="O2403" s="12">
        <v>3</v>
      </c>
      <c r="P2403" s="13">
        <v>161.03</v>
      </c>
      <c r="Q2403" s="12">
        <v>5</v>
      </c>
      <c r="R2403" s="13">
        <v>24.15</v>
      </c>
      <c r="S2403" s="13">
        <v>527.78</v>
      </c>
      <c r="T2403" s="13">
        <v>372.72</v>
      </c>
      <c r="U2403" s="13">
        <v>155.06</v>
      </c>
      <c r="V2403" s="12" t="s">
        <v>23</v>
      </c>
      <c r="W2403" s="12" t="s">
        <v>24</v>
      </c>
      <c r="X2403" s="12" t="s">
        <v>55</v>
      </c>
      <c r="Y2403" s="12" t="s">
        <v>2920</v>
      </c>
      <c r="Z2403" s="12" t="s">
        <v>27</v>
      </c>
    </row>
    <row r="2404" spans="1:26" x14ac:dyDescent="0.3">
      <c r="A2404" s="14" t="s">
        <v>4086</v>
      </c>
      <c r="B2404" s="15">
        <v>46045</v>
      </c>
      <c r="C2404" s="16" t="s">
        <v>443</v>
      </c>
      <c r="D2404" s="16" t="str">
        <f>_xlfn.XLOOKUP(Sales_Transactions!$C2404,Customer!$A$2:$A$701,Customer!$B$2:$B$701,"Missing")</f>
        <v>Bharath Balan</v>
      </c>
      <c r="E2404" s="38" t="str">
        <f>_xlfn.XLOOKUP(Table14[[#This Row],[Customer_ID]],Table10[Customer_ID],Table10[Membership],"Missing Membership")</f>
        <v>Gold</v>
      </c>
      <c r="F2404" s="14" t="s">
        <v>314</v>
      </c>
      <c r="G2404" s="16" t="str">
        <f>_xlfn.XLOOKUP(Sales_Transactions!$F2404,Products!$A$2:$A$151,Products!$B$2:$B$151,"missing product")</f>
        <v>Nescafe Coffee 1kg</v>
      </c>
      <c r="H2404" s="16" t="str">
        <f>_xlfn.XLOOKUP(Sales_Transactions!$F2404,Table9[Product_ID],Table9[Category],"Missing Catogory")</f>
        <v>Beverages</v>
      </c>
      <c r="I2404" s="16" t="s">
        <v>487</v>
      </c>
      <c r="J2404" s="16" t="str">
        <f>_xlfn.XLOOKUP(Sales_Transactions!$I2404,Store!$A$2:$A$181,Store!$B$2:$B$181,"Missing Store")</f>
        <v>FreshMart Erode Hub</v>
      </c>
      <c r="K2404" s="16" t="str">
        <f>_xlfn.XLOOKUP(Sales_Transactions!$I2404,Store!$A$2:$A$181,Store!$D$2:$D$181,"East")</f>
        <v>South</v>
      </c>
      <c r="L2404" s="16" t="s">
        <v>488</v>
      </c>
      <c r="M2404" s="16" t="s">
        <v>6367</v>
      </c>
      <c r="N2404" s="16" t="str">
        <f>_xlfn.XLOOKUP(Sales_Transactions!$L2404,Table12[Employee_ID],Table12[Department],"Missing Department")</f>
        <v>Inventory</v>
      </c>
      <c r="O2404" s="16">
        <v>5</v>
      </c>
      <c r="P2404" s="17">
        <v>356.98</v>
      </c>
      <c r="Q2404" s="16">
        <v>5</v>
      </c>
      <c r="R2404" s="17">
        <v>89.25</v>
      </c>
      <c r="S2404" s="17">
        <v>1695.65</v>
      </c>
      <c r="T2404" s="17">
        <v>1236.25</v>
      </c>
      <c r="U2404" s="17">
        <v>459.4</v>
      </c>
      <c r="V2404" s="16" t="s">
        <v>23</v>
      </c>
      <c r="W2404" s="16" t="s">
        <v>24</v>
      </c>
      <c r="X2404" s="16" t="s">
        <v>25</v>
      </c>
      <c r="Y2404" s="16" t="s">
        <v>1525</v>
      </c>
      <c r="Z2404" s="16" t="s">
        <v>49</v>
      </c>
    </row>
    <row r="2405" spans="1:26" x14ac:dyDescent="0.3">
      <c r="A2405" s="10" t="s">
        <v>4092</v>
      </c>
      <c r="B2405" s="11">
        <v>45900</v>
      </c>
      <c r="C2405" s="12" t="s">
        <v>990</v>
      </c>
      <c r="D2405" s="12" t="str">
        <f>_xlfn.XLOOKUP(Sales_Transactions!$C2405,Customer!$A$2:$A$701,Customer!$B$2:$B$701,"Missing")</f>
        <v>Meena Kumar</v>
      </c>
      <c r="E2405" s="39" t="str">
        <f>_xlfn.XLOOKUP(Table14[[#This Row],[Customer_ID]],Table10[Customer_ID],Table10[Membership],"Missing Membership")</f>
        <v>Bronze</v>
      </c>
      <c r="F2405" s="10" t="s">
        <v>502</v>
      </c>
      <c r="G2405" s="12" t="str">
        <f>_xlfn.XLOOKUP(Sales_Transactions!$F2405,Products!$A$2:$A$151,Products!$B$2:$B$151,"missing product")</f>
        <v>Coca-Cola Coffee 500g</v>
      </c>
      <c r="H2405" s="12" t="str">
        <f>_xlfn.XLOOKUP(Sales_Transactions!$F2405,Table9[Product_ID],Table9[Category],"Missing Catogory")</f>
        <v>Beverages</v>
      </c>
      <c r="I2405" s="12" t="s">
        <v>415</v>
      </c>
      <c r="J2405" s="12" t="str">
        <f>_xlfn.XLOOKUP(Sales_Transactions!$I2405,Store!$A$2:$A$181,Store!$B$2:$B$181,"Missing Store")</f>
        <v>FreshMart Hyderabad Towers</v>
      </c>
      <c r="K2405" s="12" t="str">
        <f>_xlfn.XLOOKUP(Sales_Transactions!$I2405,Store!$A$2:$A$181,Store!$D$2:$D$181,"East")</f>
        <v>South</v>
      </c>
      <c r="L2405" s="12" t="s">
        <v>3474</v>
      </c>
      <c r="M2405" s="12" t="s">
        <v>6408</v>
      </c>
      <c r="N2405" s="12" t="str">
        <f>_xlfn.XLOOKUP(Sales_Transactions!$L2405,Table12[Employee_ID],Table12[Department],"Missing Department")</f>
        <v>Inventory</v>
      </c>
      <c r="O2405" s="12">
        <v>1</v>
      </c>
      <c r="P2405" s="13">
        <v>503.36</v>
      </c>
      <c r="Q2405" s="12">
        <v>0</v>
      </c>
      <c r="R2405" s="13">
        <v>0</v>
      </c>
      <c r="S2405" s="13">
        <v>578.86</v>
      </c>
      <c r="T2405" s="13">
        <v>389.8</v>
      </c>
      <c r="U2405" s="13">
        <v>189.06</v>
      </c>
      <c r="V2405" s="12" t="s">
        <v>23</v>
      </c>
      <c r="W2405" s="12" t="s">
        <v>24</v>
      </c>
      <c r="X2405" s="12" t="s">
        <v>55</v>
      </c>
      <c r="Y2405" s="12" t="s">
        <v>3321</v>
      </c>
      <c r="Z2405" s="12" t="s">
        <v>27</v>
      </c>
    </row>
    <row r="2406" spans="1:26" x14ac:dyDescent="0.3">
      <c r="A2406" s="14" t="s">
        <v>4105</v>
      </c>
      <c r="B2406" s="15">
        <v>45912</v>
      </c>
      <c r="C2406" s="16" t="s">
        <v>1669</v>
      </c>
      <c r="D2406" s="16" t="str">
        <f>_xlfn.XLOOKUP(Sales_Transactions!$C2406,Customer!$A$2:$A$701,Customer!$B$2:$B$701,"Missing")</f>
        <v>Aishwarya Balan</v>
      </c>
      <c r="E2406" s="38" t="str">
        <f>_xlfn.XLOOKUP(Table14[[#This Row],[Customer_ID]],Table10[Customer_ID],Table10[Membership],"Missing Membership")</f>
        <v>Bronze</v>
      </c>
      <c r="F2406" s="14" t="s">
        <v>801</v>
      </c>
      <c r="G2406" s="16" t="str">
        <f>_xlfn.XLOOKUP(Sales_Transactions!$F2406,Products!$A$2:$A$151,Products!$B$2:$B$151,"missing product")</f>
        <v>Organic Fresh Fresh Vegetables 2kg</v>
      </c>
      <c r="H2406" s="16" t="str">
        <f>_xlfn.XLOOKUP(Sales_Transactions!$F2406,Table9[Product_ID],Table9[Category],"Missing Catogory")</f>
        <v>Vegetables</v>
      </c>
      <c r="I2406" s="16" t="s">
        <v>566</v>
      </c>
      <c r="J2406" s="16" t="str">
        <f>_xlfn.XLOOKUP(Sales_Transactions!$I2406,Store!$A$2:$A$181,Store!$B$2:$B$181,"Missing Store")</f>
        <v>FreshMart Hyderabad Extension</v>
      </c>
      <c r="K2406" s="16" t="str">
        <f>_xlfn.XLOOKUP(Sales_Transactions!$I2406,Store!$A$2:$A$181,Store!$D$2:$D$181,"East")</f>
        <v>South</v>
      </c>
      <c r="L2406" s="16" t="s">
        <v>1169</v>
      </c>
      <c r="M2406" s="16" t="s">
        <v>6141</v>
      </c>
      <c r="N2406" s="16" t="str">
        <f>_xlfn.XLOOKUP(Sales_Transactions!$L2406,Table12[Employee_ID],Table12[Department],"Missing Department")</f>
        <v>Inventory</v>
      </c>
      <c r="O2406" s="16">
        <v>4</v>
      </c>
      <c r="P2406" s="17">
        <v>298.68</v>
      </c>
      <c r="Q2406" s="16">
        <v>20</v>
      </c>
      <c r="R2406" s="17">
        <v>238.94</v>
      </c>
      <c r="S2406" s="17">
        <v>955.78</v>
      </c>
      <c r="T2406" s="17">
        <v>1002.76</v>
      </c>
      <c r="U2406" s="17">
        <v>-46.98</v>
      </c>
      <c r="V2406" s="16" t="s">
        <v>23</v>
      </c>
      <c r="W2406" s="16" t="s">
        <v>24</v>
      </c>
      <c r="X2406" s="16" t="s">
        <v>25</v>
      </c>
      <c r="Y2406" s="16" t="s">
        <v>261</v>
      </c>
      <c r="Z2406" s="16" t="s">
        <v>49</v>
      </c>
    </row>
    <row r="2407" spans="1:26" x14ac:dyDescent="0.3">
      <c r="A2407" s="10" t="s">
        <v>4122</v>
      </c>
      <c r="B2407" s="11">
        <v>46032</v>
      </c>
      <c r="C2407" s="12" t="s">
        <v>1939</v>
      </c>
      <c r="D2407" s="12" t="str">
        <f>_xlfn.XLOOKUP(Sales_Transactions!$C2407,Customer!$A$2:$A$701,Customer!$B$2:$B$701,"Missing")</f>
        <v>Lakshmi Krishnan</v>
      </c>
      <c r="E2407" s="39" t="str">
        <f>_xlfn.XLOOKUP(Table14[[#This Row],[Customer_ID]],Table10[Customer_ID],Table10[Membership],"Missing Membership")</f>
        <v>Silver</v>
      </c>
      <c r="F2407" s="10" t="s">
        <v>453</v>
      </c>
      <c r="G2407" s="12" t="str">
        <f>_xlfn.XLOOKUP(Sales_Transactions!$F2407,Products!$A$2:$A$151,Products!$B$2:$B$151,"missing product")</f>
        <v>Local Farm Fresh Vegetables 250ml v2</v>
      </c>
      <c r="H2407" s="12" t="str">
        <f>_xlfn.XLOOKUP(Sales_Transactions!$F2407,Table9[Product_ID],Table9[Category],"Missing Catogory")</f>
        <v>Vegetables</v>
      </c>
      <c r="I2407" s="12" t="s">
        <v>1092</v>
      </c>
      <c r="J2407" s="12" t="str">
        <f>_xlfn.XLOOKUP(Sales_Transactions!$I2407,Store!$A$2:$A$181,Store!$B$2:$B$181,"Missing Store")</f>
        <v>FreshMart Surat Arcade</v>
      </c>
      <c r="K2407" s="12" t="str">
        <f>_xlfn.XLOOKUP(Sales_Transactions!$I2407,Store!$A$2:$A$181,Store!$D$2:$D$181,"East")</f>
        <v>West</v>
      </c>
      <c r="L2407" s="12" t="s">
        <v>1683</v>
      </c>
      <c r="M2407" s="12" t="s">
        <v>6140</v>
      </c>
      <c r="N2407" s="12" t="str">
        <f>_xlfn.XLOOKUP(Sales_Transactions!$L2407,Table12[Employee_ID],Table12[Department],"Missing Department")</f>
        <v>Cashier</v>
      </c>
      <c r="O2407" s="12">
        <v>5</v>
      </c>
      <c r="P2407" s="13">
        <v>365.92</v>
      </c>
      <c r="Q2407" s="12">
        <v>0</v>
      </c>
      <c r="R2407" s="13">
        <v>0</v>
      </c>
      <c r="S2407" s="13">
        <v>2104.04</v>
      </c>
      <c r="T2407" s="13">
        <v>1551.9</v>
      </c>
      <c r="U2407" s="13">
        <v>552.14</v>
      </c>
      <c r="V2407" s="12" t="s">
        <v>23</v>
      </c>
      <c r="W2407" s="12" t="s">
        <v>24</v>
      </c>
      <c r="X2407" s="12" t="s">
        <v>25</v>
      </c>
      <c r="Y2407" s="12" t="s">
        <v>2951</v>
      </c>
      <c r="Z2407" s="12" t="s">
        <v>27</v>
      </c>
    </row>
    <row r="2408" spans="1:26" x14ac:dyDescent="0.3">
      <c r="A2408" s="14" t="s">
        <v>4125</v>
      </c>
      <c r="B2408" s="15">
        <v>45869</v>
      </c>
      <c r="C2408" s="16" t="s">
        <v>850</v>
      </c>
      <c r="D2408" s="16" t="str">
        <f>_xlfn.XLOOKUP(Sales_Transactions!$C2408,Customer!$A$2:$A$701,Customer!$B$2:$B$701,"Missing")</f>
        <v>Ovi Mudaliar</v>
      </c>
      <c r="E2408" s="38" t="str">
        <f>_xlfn.XLOOKUP(Table14[[#This Row],[Customer_ID]],Table10[Customer_ID],Table10[Membership],"Missing Membership")</f>
        <v>Silver</v>
      </c>
      <c r="F2408" s="14" t="s">
        <v>231</v>
      </c>
      <c r="G2408" s="16" t="str">
        <f>_xlfn.XLOOKUP(Sales_Transactions!$F2408,Products!$A$2:$A$151,Products!$B$2:$B$151,"missing product")</f>
        <v>Cadbury Chips 1kg</v>
      </c>
      <c r="H2408" s="16" t="str">
        <f>_xlfn.XLOOKUP(Sales_Transactions!$F2408,Table9[Product_ID],Table9[Category],"Missing Catogory")</f>
        <v>Snacks</v>
      </c>
      <c r="I2408" s="16" t="s">
        <v>321</v>
      </c>
      <c r="J2408" s="16" t="str">
        <f>_xlfn.XLOOKUP(Sales_Transactions!$I2408,Store!$A$2:$A$181,Store!$B$2:$B$181,"Missing Store")</f>
        <v>FreshMart Coimbatore Main Road</v>
      </c>
      <c r="K2408" s="16" t="str">
        <f>_xlfn.XLOOKUP(Sales_Transactions!$I2408,Store!$A$2:$A$181,Store!$D$2:$D$181,"East")</f>
        <v>South</v>
      </c>
      <c r="L2408" s="16" t="s">
        <v>322</v>
      </c>
      <c r="M2408" s="16" t="s">
        <v>6311</v>
      </c>
      <c r="N2408" s="16" t="str">
        <f>_xlfn.XLOOKUP(Sales_Transactions!$L2408,Table12[Employee_ID],Table12[Department],"Missing Department")</f>
        <v>Sales</v>
      </c>
      <c r="O2408" s="16">
        <v>3</v>
      </c>
      <c r="P2408" s="17">
        <v>418.79</v>
      </c>
      <c r="Q2408" s="16">
        <v>0</v>
      </c>
      <c r="R2408" s="17">
        <v>0</v>
      </c>
      <c r="S2408" s="17">
        <v>1256.3699999999999</v>
      </c>
      <c r="T2408" s="17">
        <v>926.82</v>
      </c>
      <c r="U2408" s="17">
        <v>329.55</v>
      </c>
      <c r="V2408" s="16" t="s">
        <v>23</v>
      </c>
      <c r="W2408" s="16" t="s">
        <v>24</v>
      </c>
      <c r="X2408" s="16" t="s">
        <v>25</v>
      </c>
      <c r="Y2408" s="16" t="s">
        <v>455</v>
      </c>
      <c r="Z2408" s="16" t="s">
        <v>49</v>
      </c>
    </row>
    <row r="2409" spans="1:26" x14ac:dyDescent="0.3">
      <c r="A2409" s="10" t="s">
        <v>4127</v>
      </c>
      <c r="B2409" s="11">
        <v>46106</v>
      </c>
      <c r="C2409" s="12" t="s">
        <v>1515</v>
      </c>
      <c r="D2409" s="12" t="str">
        <f>_xlfn.XLOOKUP(Sales_Transactions!$C2409,Customer!$A$2:$A$701,Customer!$B$2:$B$701,"Missing")</f>
        <v>Lalitha Devi</v>
      </c>
      <c r="E2409" s="39" t="str">
        <f>_xlfn.XLOOKUP(Table14[[#This Row],[Customer_ID]],Table10[Customer_ID],Table10[Membership],"Missing Membership")</f>
        <v>Bronze</v>
      </c>
      <c r="F2409" s="10" t="s">
        <v>731</v>
      </c>
      <c r="G2409" s="12" t="str">
        <f>_xlfn.XLOOKUP(Sales_Transactions!$F2409,Products!$A$2:$A$151,Products!$B$2:$B$151,"missing product")</f>
        <v>Harvest Gold Buns 200g</v>
      </c>
      <c r="H2409" s="12" t="str">
        <f>_xlfn.XLOOKUP(Sales_Transactions!$F2409,Table9[Product_ID],Table9[Category],"Missing Catogory")</f>
        <v>Bakery</v>
      </c>
      <c r="I2409" s="12" t="s">
        <v>187</v>
      </c>
      <c r="J2409" s="12" t="str">
        <f>_xlfn.XLOOKUP(Sales_Transactions!$I2409,Store!$A$2:$A$181,Store!$B$2:$B$181,"Missing Store")</f>
        <v>FreshMart Bengaluru Circle</v>
      </c>
      <c r="K2409" s="12" t="str">
        <f>_xlfn.XLOOKUP(Sales_Transactions!$I2409,Store!$A$2:$A$181,Store!$D$2:$D$181,"East")</f>
        <v>South</v>
      </c>
      <c r="L2409" s="12" t="s">
        <v>188</v>
      </c>
      <c r="M2409" s="12" t="s">
        <v>6338</v>
      </c>
      <c r="N2409" s="12" t="str">
        <f>_xlfn.XLOOKUP(Sales_Transactions!$L2409,Table12[Employee_ID],Table12[Department],"Missing Department")</f>
        <v>Cashier</v>
      </c>
      <c r="O2409" s="12">
        <v>2</v>
      </c>
      <c r="P2409" s="13">
        <v>661.91</v>
      </c>
      <c r="Q2409" s="12">
        <v>15</v>
      </c>
      <c r="R2409" s="13">
        <v>198.57</v>
      </c>
      <c r="S2409" s="13">
        <v>1125.25</v>
      </c>
      <c r="T2409" s="13">
        <v>797.44</v>
      </c>
      <c r="U2409" s="13">
        <v>327.81</v>
      </c>
      <c r="V2409" s="12" t="s">
        <v>23</v>
      </c>
      <c r="W2409" s="12" t="s">
        <v>24</v>
      </c>
      <c r="X2409" s="12" t="s">
        <v>25</v>
      </c>
      <c r="Y2409" s="12" t="s">
        <v>1988</v>
      </c>
      <c r="Z2409" s="12" t="s">
        <v>49</v>
      </c>
    </row>
    <row r="2410" spans="1:26" x14ac:dyDescent="0.3">
      <c r="A2410" s="14" t="s">
        <v>4131</v>
      </c>
      <c r="B2410" s="15">
        <v>45756</v>
      </c>
      <c r="C2410" s="16" t="s">
        <v>246</v>
      </c>
      <c r="D2410" s="16" t="str">
        <f>_xlfn.XLOOKUP(Sales_Transactions!$C2410,Customer!$A$2:$A$701,Customer!$B$2:$B$701,"Missing")</f>
        <v>Chandrasekar Balan</v>
      </c>
      <c r="E2410" s="38" t="str">
        <f>_xlfn.XLOOKUP(Table14[[#This Row],[Customer_ID]],Table10[Customer_ID],Table10[Membership],"Missing Membership")</f>
        <v>Gold</v>
      </c>
      <c r="F2410" s="14" t="s">
        <v>44</v>
      </c>
      <c r="G2410" s="16" t="str">
        <f>_xlfn.XLOOKUP(Sales_Transactions!$F2410,Products!$A$2:$A$151,Products!$B$2:$B$151,"missing product")</f>
        <v>Britannia Buns 2kg</v>
      </c>
      <c r="H2410" s="16" t="str">
        <f>_xlfn.XLOOKUP(Sales_Transactions!$F2410,Table9[Product_ID],Table9[Category],"Missing Catogory")</f>
        <v>Bakery</v>
      </c>
      <c r="I2410" s="16" t="s">
        <v>790</v>
      </c>
      <c r="J2410" s="16" t="str">
        <f>_xlfn.XLOOKUP(Sales_Transactions!$I2410,Store!$A$2:$A$181,Store!$B$2:$B$181,"Missing Store")</f>
        <v>FreshMart Jaipur Junction</v>
      </c>
      <c r="K2410" s="16" t="str">
        <f>_xlfn.XLOOKUP(Sales_Transactions!$I2410,Store!$A$2:$A$181,Store!$D$2:$D$181,"East")</f>
        <v>North</v>
      </c>
      <c r="L2410" s="16" t="s">
        <v>1979</v>
      </c>
      <c r="M2410" s="16" t="s">
        <v>6335</v>
      </c>
      <c r="N2410" s="16" t="str">
        <f>_xlfn.XLOOKUP(Sales_Transactions!$L2410,Table12[Employee_ID],Table12[Department],"Missing Department")</f>
        <v>Billing</v>
      </c>
      <c r="O2410" s="16">
        <v>7</v>
      </c>
      <c r="P2410" s="17">
        <v>413.36</v>
      </c>
      <c r="Q2410" s="16">
        <v>0</v>
      </c>
      <c r="R2410" s="17">
        <v>0</v>
      </c>
      <c r="S2410" s="17">
        <v>2893.52</v>
      </c>
      <c r="T2410" s="17">
        <v>1655.78</v>
      </c>
      <c r="U2410" s="17">
        <v>1237.74</v>
      </c>
      <c r="V2410" s="16" t="s">
        <v>23</v>
      </c>
      <c r="W2410" s="16" t="s">
        <v>24</v>
      </c>
      <c r="X2410" s="16" t="s">
        <v>33</v>
      </c>
      <c r="Y2410" s="16" t="s">
        <v>2326</v>
      </c>
      <c r="Z2410" s="16" t="s">
        <v>49</v>
      </c>
    </row>
    <row r="2411" spans="1:26" x14ac:dyDescent="0.3">
      <c r="A2411" s="10" t="s">
        <v>4136</v>
      </c>
      <c r="B2411" s="11">
        <v>45942</v>
      </c>
      <c r="C2411" s="12" t="s">
        <v>283</v>
      </c>
      <c r="D2411" s="12" t="str">
        <f>_xlfn.XLOOKUP(Sales_Transactions!$C2411,Customer!$A$2:$A$701,Customer!$B$2:$B$701,"Missing")</f>
        <v>Yazhini Sekar</v>
      </c>
      <c r="E2411" s="39" t="str">
        <f>_xlfn.XLOOKUP(Table14[[#This Row],[Customer_ID]],Table10[Customer_ID],Table10[Membership],"Missing Membership")</f>
        <v>Gold</v>
      </c>
      <c r="F2411" s="10" t="s">
        <v>744</v>
      </c>
      <c r="G2411" s="12" t="str">
        <f>_xlfn.XLOOKUP(Sales_Transactions!$F2411,Products!$A$2:$A$151,Products!$B$2:$B$151,"missing product")</f>
        <v>Britannia Rusk 1L</v>
      </c>
      <c r="H2411" s="12" t="str">
        <f>_xlfn.XLOOKUP(Sales_Transactions!$F2411,Table9[Product_ID],Table9[Category],"Missing Catogory")</f>
        <v>Bakery</v>
      </c>
      <c r="I2411" s="12" t="s">
        <v>912</v>
      </c>
      <c r="J2411" s="12" t="str">
        <f>_xlfn.XLOOKUP(Sales_Transactions!$I2411,Store!$A$2:$A$181,Store!$B$2:$B$181,"Missing Store")</f>
        <v>FreshMart Bengaluru Colony</v>
      </c>
      <c r="K2411" s="12" t="str">
        <f>_xlfn.XLOOKUP(Sales_Transactions!$I2411,Store!$A$2:$A$181,Store!$D$2:$D$181,"East")</f>
        <v>South</v>
      </c>
      <c r="L2411" s="12" t="s">
        <v>1180</v>
      </c>
      <c r="M2411" s="12" t="s">
        <v>6269</v>
      </c>
      <c r="N2411" s="12" t="str">
        <f>_xlfn.XLOOKUP(Sales_Transactions!$L2411,Table12[Employee_ID],Table12[Department],"Missing Department")</f>
        <v>Operations</v>
      </c>
      <c r="O2411" s="12">
        <v>5</v>
      </c>
      <c r="P2411" s="13">
        <v>185.59</v>
      </c>
      <c r="Q2411" s="12">
        <v>0</v>
      </c>
      <c r="R2411" s="13">
        <v>0</v>
      </c>
      <c r="S2411" s="13">
        <v>1067.1400000000001</v>
      </c>
      <c r="T2411" s="13">
        <v>511.15</v>
      </c>
      <c r="U2411" s="13">
        <v>555.99</v>
      </c>
      <c r="V2411" s="12" t="s">
        <v>23</v>
      </c>
      <c r="W2411" s="12" t="s">
        <v>24</v>
      </c>
      <c r="X2411" s="12" t="s">
        <v>25</v>
      </c>
      <c r="Y2411" s="12" t="s">
        <v>4033</v>
      </c>
      <c r="Z2411" s="12" t="s">
        <v>27</v>
      </c>
    </row>
    <row r="2412" spans="1:26" x14ac:dyDescent="0.3">
      <c r="A2412" s="14" t="s">
        <v>4137</v>
      </c>
      <c r="B2412" s="15">
        <v>46037</v>
      </c>
      <c r="C2412" s="16" t="s">
        <v>1949</v>
      </c>
      <c r="D2412" s="16" t="str">
        <f>_xlfn.XLOOKUP(Sales_Transactions!$C2412,Customer!$A$2:$A$701,Customer!$B$2:$B$701,"Missing")</f>
        <v>Geetha Venkataraman</v>
      </c>
      <c r="E2412" s="38" t="str">
        <f>_xlfn.XLOOKUP(Table14[[#This Row],[Customer_ID]],Table10[Customer_ID],Table10[Membership],"Missing Membership")</f>
        <v>Bronze</v>
      </c>
      <c r="F2412" s="14" t="s">
        <v>137</v>
      </c>
      <c r="G2412" s="16" t="str">
        <f>_xlfn.XLOOKUP(Sales_Transactions!$F2412,Products!$A$2:$A$151,Products!$B$2:$B$151,"missing product")</f>
        <v>Sakthi Powdered Spices 250ml</v>
      </c>
      <c r="H2412" s="16" t="str">
        <f>_xlfn.XLOOKUP(Sales_Transactions!$F2412,Table9[Product_ID],Table9[Category],"Missing Catogory")</f>
        <v>Masala</v>
      </c>
      <c r="I2412" s="16" t="s">
        <v>905</v>
      </c>
      <c r="J2412" s="16" t="str">
        <f>_xlfn.XLOOKUP(Sales_Transactions!$I2412,Store!$A$2:$A$181,Store!$B$2:$B$181,"Missing Store")</f>
        <v>FreshMart Madurai Circle</v>
      </c>
      <c r="K2412" s="16" t="str">
        <f>_xlfn.XLOOKUP(Sales_Transactions!$I2412,Store!$A$2:$A$181,Store!$D$2:$D$181,"East")</f>
        <v>South</v>
      </c>
      <c r="L2412" s="16" t="s">
        <v>906</v>
      </c>
      <c r="M2412" s="16" t="s">
        <v>6179</v>
      </c>
      <c r="N2412" s="16" t="str">
        <f>_xlfn.XLOOKUP(Sales_Transactions!$L2412,Table12[Employee_ID],Table12[Department],"Missing Department")</f>
        <v>Sales</v>
      </c>
      <c r="O2412" s="16">
        <v>2</v>
      </c>
      <c r="P2412" s="17">
        <v>93.47</v>
      </c>
      <c r="Q2412" s="16">
        <v>15</v>
      </c>
      <c r="R2412" s="17">
        <v>28.04</v>
      </c>
      <c r="S2412" s="17">
        <v>158.9</v>
      </c>
      <c r="T2412" s="17">
        <v>144.58000000000001</v>
      </c>
      <c r="U2412" s="17">
        <v>14.32</v>
      </c>
      <c r="V2412" s="16" t="s">
        <v>23</v>
      </c>
      <c r="W2412" s="16" t="s">
        <v>24</v>
      </c>
      <c r="X2412" s="16" t="s">
        <v>25</v>
      </c>
      <c r="Y2412" s="16" t="s">
        <v>217</v>
      </c>
      <c r="Z2412" s="16" t="s">
        <v>49</v>
      </c>
    </row>
    <row r="2413" spans="1:26" x14ac:dyDescent="0.3">
      <c r="A2413" s="10" t="s">
        <v>4150</v>
      </c>
      <c r="B2413" s="11">
        <v>45968</v>
      </c>
      <c r="C2413" s="12" t="s">
        <v>1242</v>
      </c>
      <c r="D2413" s="12" t="str">
        <f>_xlfn.XLOOKUP(Sales_Transactions!$C2413,Customer!$A$2:$A$701,Customer!$B$2:$B$701,"Missing")</f>
        <v>Vijay Mudaliar</v>
      </c>
      <c r="E2413" s="39" t="str">
        <f>_xlfn.XLOOKUP(Table14[[#This Row],[Customer_ID]],Table10[Customer_ID],Table10[Membership],"Missing Membership")</f>
        <v>Bronze</v>
      </c>
      <c r="F2413" s="10" t="s">
        <v>665</v>
      </c>
      <c r="G2413" s="12" t="str">
        <f>_xlfn.XLOOKUP(Sales_Transactions!$F2413,Products!$A$2:$A$151,Products!$B$2:$B$151,"missing product")</f>
        <v>Aachi Ponni Rice 500g</v>
      </c>
      <c r="H2413" s="12" t="str">
        <f>_xlfn.XLOOKUP(Sales_Transactions!$F2413,Table9[Product_ID],Table9[Category],"Missing Catogory")</f>
        <v>Rice</v>
      </c>
      <c r="I2413" s="12" t="s">
        <v>851</v>
      </c>
      <c r="J2413" s="12" t="str">
        <f>_xlfn.XLOOKUP(Sales_Transactions!$I2413,Store!$A$2:$A$181,Store!$B$2:$B$181,"Missing Store")</f>
        <v>FreshMart Erode Extension</v>
      </c>
      <c r="K2413" s="12" t="str">
        <f>_xlfn.XLOOKUP(Sales_Transactions!$I2413,Store!$A$2:$A$181,Store!$D$2:$D$181,"East")</f>
        <v>South</v>
      </c>
      <c r="L2413" s="12" t="s">
        <v>852</v>
      </c>
      <c r="M2413" s="12" t="s">
        <v>6310</v>
      </c>
      <c r="N2413" s="12" t="str">
        <f>_xlfn.XLOOKUP(Sales_Transactions!$L2413,Table12[Employee_ID],Table12[Department],"Missing Department")</f>
        <v>Operations</v>
      </c>
      <c r="O2413" s="12">
        <v>3</v>
      </c>
      <c r="P2413" s="13">
        <v>372.61</v>
      </c>
      <c r="Q2413" s="12">
        <v>0</v>
      </c>
      <c r="R2413" s="13">
        <v>0</v>
      </c>
      <c r="S2413" s="13">
        <v>1117.83</v>
      </c>
      <c r="T2413" s="13">
        <v>959.73</v>
      </c>
      <c r="U2413" s="13">
        <v>158.1</v>
      </c>
      <c r="V2413" s="12" t="s">
        <v>23</v>
      </c>
      <c r="W2413" s="12" t="s">
        <v>24</v>
      </c>
      <c r="X2413" s="12" t="s">
        <v>25</v>
      </c>
      <c r="Y2413" s="12" t="s">
        <v>2265</v>
      </c>
      <c r="Z2413" s="12" t="s">
        <v>49</v>
      </c>
    </row>
    <row r="2414" spans="1:26" x14ac:dyDescent="0.3">
      <c r="A2414" s="14" t="s">
        <v>4151</v>
      </c>
      <c r="B2414" s="15">
        <v>45781</v>
      </c>
      <c r="C2414" s="16" t="s">
        <v>129</v>
      </c>
      <c r="D2414" s="16" t="str">
        <f>_xlfn.XLOOKUP(Sales_Transactions!$C2414,Customer!$A$2:$A$701,Customer!$B$2:$B$701,"Missing")</f>
        <v>Devi Mudaliar</v>
      </c>
      <c r="E2414" s="38" t="str">
        <f>_xlfn.XLOOKUP(Table14[[#This Row],[Customer_ID]],Table10[Customer_ID],Table10[Membership],"Missing Membership")</f>
        <v>Gold</v>
      </c>
      <c r="F2414" s="14" t="s">
        <v>1193</v>
      </c>
      <c r="G2414" s="16" t="str">
        <f>_xlfn.XLOOKUP(Sales_Transactions!$F2414,Products!$A$2:$A$151,Products!$B$2:$B$151,"missing product")</f>
        <v>Idhayam Groundnut Oil 2kg</v>
      </c>
      <c r="H2414" s="16" t="str">
        <f>_xlfn.XLOOKUP(Sales_Transactions!$F2414,Table9[Product_ID],Table9[Category],"Missing Catogory")</f>
        <v>Oil</v>
      </c>
      <c r="I2414" s="16" t="s">
        <v>1308</v>
      </c>
      <c r="J2414" s="16" t="str">
        <f>_xlfn.XLOOKUP(Sales_Transactions!$I2414,Store!$A$2:$A$181,Store!$B$2:$B$181,"Missing Store")</f>
        <v>FreshMart Mysuru Heights</v>
      </c>
      <c r="K2414" s="16" t="str">
        <f>_xlfn.XLOOKUP(Sales_Transactions!$I2414,Store!$A$2:$A$181,Store!$D$2:$D$181,"East")</f>
        <v>South</v>
      </c>
      <c r="L2414" s="16" t="s">
        <v>2012</v>
      </c>
      <c r="M2414" s="16" t="s">
        <v>6263</v>
      </c>
      <c r="N2414" s="16" t="str">
        <f>_xlfn.XLOOKUP(Sales_Transactions!$L2414,Table12[Employee_ID],Table12[Department],"Missing Department")</f>
        <v>Inventory</v>
      </c>
      <c r="O2414" s="16">
        <v>7</v>
      </c>
      <c r="P2414" s="17">
        <v>123.44</v>
      </c>
      <c r="Q2414" s="16">
        <v>0</v>
      </c>
      <c r="R2414" s="17">
        <v>0</v>
      </c>
      <c r="S2414" s="17">
        <v>993.69</v>
      </c>
      <c r="T2414" s="17">
        <v>650.72</v>
      </c>
      <c r="U2414" s="17">
        <v>342.97</v>
      </c>
      <c r="V2414" s="16" t="s">
        <v>23</v>
      </c>
      <c r="W2414" s="16" t="s">
        <v>24</v>
      </c>
      <c r="X2414" s="16" t="s">
        <v>25</v>
      </c>
      <c r="Y2414" s="16" t="s">
        <v>1140</v>
      </c>
      <c r="Z2414" s="16" t="s">
        <v>27</v>
      </c>
    </row>
    <row r="2415" spans="1:26" x14ac:dyDescent="0.3">
      <c r="A2415" s="10" t="s">
        <v>4158</v>
      </c>
      <c r="B2415" s="11">
        <v>46104</v>
      </c>
      <c r="C2415" s="12" t="s">
        <v>1000</v>
      </c>
      <c r="D2415" s="12" t="str">
        <f>_xlfn.XLOOKUP(Sales_Transactions!$C2415,Customer!$A$2:$A$701,Customer!$B$2:$B$701,"Missing")</f>
        <v>Eswari Achari</v>
      </c>
      <c r="E2415" s="39" t="str">
        <f>_xlfn.XLOOKUP(Table14[[#This Row],[Customer_ID]],Table10[Customer_ID],Table10[Membership],"Missing Membership")</f>
        <v>Silver</v>
      </c>
      <c r="F2415" s="10" t="s">
        <v>264</v>
      </c>
      <c r="G2415" s="12" t="str">
        <f>_xlfn.XLOOKUP(Sales_Transactions!$F2415,Products!$A$2:$A$151,Products!$B$2:$B$151,"missing product")</f>
        <v>Nescafe Soft Drinks Pack</v>
      </c>
      <c r="H2415" s="12" t="str">
        <f>_xlfn.XLOOKUP(Sales_Transactions!$F2415,Table9[Product_ID],Table9[Category],"Missing Catogory")</f>
        <v>Beverages</v>
      </c>
      <c r="I2415" s="12" t="s">
        <v>2005</v>
      </c>
      <c r="J2415" s="12" t="str">
        <f>_xlfn.XLOOKUP(Sales_Transactions!$I2415,Store!$A$2:$A$181,Store!$B$2:$B$181,"Missing Store")</f>
        <v>FreshMart Surat Junction</v>
      </c>
      <c r="K2415" s="12" t="str">
        <f>_xlfn.XLOOKUP(Sales_Transactions!$I2415,Store!$A$2:$A$181,Store!$D$2:$D$181,"East")</f>
        <v>West</v>
      </c>
      <c r="L2415" s="12" t="s">
        <v>2132</v>
      </c>
      <c r="M2415" s="12" t="s">
        <v>6332</v>
      </c>
      <c r="N2415" s="12" t="str">
        <f>_xlfn.XLOOKUP(Sales_Transactions!$L2415,Table12[Employee_ID],Table12[Department],"Missing Department")</f>
        <v>Cashier</v>
      </c>
      <c r="O2415" s="12">
        <v>1</v>
      </c>
      <c r="P2415" s="13">
        <v>383.51</v>
      </c>
      <c r="Q2415" s="12">
        <v>10</v>
      </c>
      <c r="R2415" s="13">
        <v>38.35</v>
      </c>
      <c r="S2415" s="13">
        <v>345.16</v>
      </c>
      <c r="T2415" s="13">
        <v>285.89999999999998</v>
      </c>
      <c r="U2415" s="13">
        <v>59.26</v>
      </c>
      <c r="V2415" s="12" t="s">
        <v>23</v>
      </c>
      <c r="W2415" s="12" t="s">
        <v>24</v>
      </c>
      <c r="X2415" s="12" t="s">
        <v>25</v>
      </c>
      <c r="Y2415" s="12" t="s">
        <v>2821</v>
      </c>
      <c r="Z2415" s="12" t="s">
        <v>49</v>
      </c>
    </row>
    <row r="2416" spans="1:26" x14ac:dyDescent="0.3">
      <c r="A2416" s="14" t="s">
        <v>4162</v>
      </c>
      <c r="B2416" s="15">
        <v>45844</v>
      </c>
      <c r="C2416" s="16" t="s">
        <v>1085</v>
      </c>
      <c r="D2416" s="16" t="str">
        <f>_xlfn.XLOOKUP(Sales_Transactions!$C2416,Customer!$A$2:$A$701,Customer!$B$2:$B$701,"Missing")</f>
        <v>Janani Selvam</v>
      </c>
      <c r="E2416" s="38" t="str">
        <f>_xlfn.XLOOKUP(Table14[[#This Row],[Customer_ID]],Table10[Customer_ID],Table10[Membership],"Missing Membership")</f>
        <v>Gold</v>
      </c>
      <c r="F2416" s="14" t="s">
        <v>927</v>
      </c>
      <c r="G2416" s="16" t="str">
        <f>_xlfn.XLOOKUP(Sales_Transactions!$F2416,Products!$A$2:$A$151,Products!$B$2:$B$151,"missing product")</f>
        <v>Everest Blended Masala 2kg</v>
      </c>
      <c r="H2416" s="16" t="str">
        <f>_xlfn.XLOOKUP(Sales_Transactions!$F2416,Table9[Product_ID],Table9[Category],"Missing Catogory")</f>
        <v>Masala</v>
      </c>
      <c r="I2416" s="16" t="s">
        <v>390</v>
      </c>
      <c r="J2416" s="16" t="str">
        <f>_xlfn.XLOOKUP(Sales_Transactions!$I2416,Store!$A$2:$A$181,Store!$B$2:$B$181,"Missing Store")</f>
        <v>FreshMart Bengaluru Square</v>
      </c>
      <c r="K2416" s="16" t="str">
        <f>_xlfn.XLOOKUP(Sales_Transactions!$I2416,Store!$A$2:$A$181,Store!$D$2:$D$181,"East")</f>
        <v>South</v>
      </c>
      <c r="L2416" s="16" t="s">
        <v>820</v>
      </c>
      <c r="M2416" s="16" t="s">
        <v>6250</v>
      </c>
      <c r="N2416" s="16" t="str">
        <f>_xlfn.XLOOKUP(Sales_Transactions!$L2416,Table12[Employee_ID],Table12[Department],"Missing Department")</f>
        <v>Store Manager</v>
      </c>
      <c r="O2416" s="16">
        <v>5</v>
      </c>
      <c r="P2416" s="17">
        <v>365.14</v>
      </c>
      <c r="Q2416" s="16">
        <v>0</v>
      </c>
      <c r="R2416" s="17">
        <v>0</v>
      </c>
      <c r="S2416" s="17">
        <v>2099.5500000000002</v>
      </c>
      <c r="T2416" s="17">
        <v>1269.1500000000001</v>
      </c>
      <c r="U2416" s="17">
        <v>830.4</v>
      </c>
      <c r="V2416" s="16" t="s">
        <v>23</v>
      </c>
      <c r="W2416" s="16" t="s">
        <v>24</v>
      </c>
      <c r="X2416" s="16" t="s">
        <v>25</v>
      </c>
      <c r="Y2416" s="16" t="s">
        <v>1165</v>
      </c>
      <c r="Z2416" s="16" t="s">
        <v>27</v>
      </c>
    </row>
    <row r="2417" spans="1:26" x14ac:dyDescent="0.3">
      <c r="A2417" s="10" t="s">
        <v>4171</v>
      </c>
      <c r="B2417" s="11">
        <v>45871</v>
      </c>
      <c r="C2417" s="12" t="s">
        <v>1127</v>
      </c>
      <c r="D2417" s="12" t="str">
        <f>_xlfn.XLOOKUP(Sales_Transactions!$C2417,Customer!$A$2:$A$701,Customer!$B$2:$B$701,"Missing")</f>
        <v>Sundar Balan</v>
      </c>
      <c r="E2417" s="39" t="str">
        <f>_xlfn.XLOOKUP(Table14[[#This Row],[Customer_ID]],Table10[Customer_ID],Table10[Membership],"Missing Membership")</f>
        <v>Gold</v>
      </c>
      <c r="F2417" s="10" t="s">
        <v>453</v>
      </c>
      <c r="G2417" s="12" t="str">
        <f>_xlfn.XLOOKUP(Sales_Transactions!$F2417,Products!$A$2:$A$151,Products!$B$2:$B$151,"missing product")</f>
        <v>Local Farm Fresh Vegetables 250ml v2</v>
      </c>
      <c r="H2417" s="12" t="str">
        <f>_xlfn.XLOOKUP(Sales_Transactions!$F2417,Table9[Product_ID],Table9[Category],"Missing Catogory")</f>
        <v>Vegetables</v>
      </c>
      <c r="I2417" s="12" t="s">
        <v>400</v>
      </c>
      <c r="J2417" s="12" t="str">
        <f>_xlfn.XLOOKUP(Sales_Transactions!$I2417,Store!$A$2:$A$181,Store!$B$2:$B$181,"Missing Store")</f>
        <v>FreshMart Chennai Junction</v>
      </c>
      <c r="K2417" s="12" t="str">
        <f>_xlfn.XLOOKUP(Sales_Transactions!$I2417,Store!$A$2:$A$181,Store!$D$2:$D$181,"East")</f>
        <v>South</v>
      </c>
      <c r="L2417" s="12" t="s">
        <v>401</v>
      </c>
      <c r="M2417" s="12" t="s">
        <v>6242</v>
      </c>
      <c r="N2417" s="12" t="str">
        <f>_xlfn.XLOOKUP(Sales_Transactions!$L2417,Table12[Employee_ID],Table12[Department],"Missing Department")</f>
        <v>Billing</v>
      </c>
      <c r="O2417" s="12">
        <v>6</v>
      </c>
      <c r="P2417" s="13">
        <v>408.46</v>
      </c>
      <c r="Q2417" s="12">
        <v>0</v>
      </c>
      <c r="R2417" s="13">
        <v>0</v>
      </c>
      <c r="S2417" s="13">
        <v>2818.37</v>
      </c>
      <c r="T2417" s="13">
        <v>1862.28</v>
      </c>
      <c r="U2417" s="13">
        <v>956.09</v>
      </c>
      <c r="V2417" s="12" t="s">
        <v>23</v>
      </c>
      <c r="W2417" s="12" t="s">
        <v>24</v>
      </c>
      <c r="X2417" s="12" t="s">
        <v>25</v>
      </c>
      <c r="Y2417" s="12" t="s">
        <v>3726</v>
      </c>
      <c r="Z2417" s="12" t="s">
        <v>27</v>
      </c>
    </row>
    <row r="2418" spans="1:26" x14ac:dyDescent="0.3">
      <c r="A2418" s="14" t="s">
        <v>4180</v>
      </c>
      <c r="B2418" s="15">
        <v>45891</v>
      </c>
      <c r="C2418" s="16" t="s">
        <v>1518</v>
      </c>
      <c r="D2418" s="16" t="str">
        <f>_xlfn.XLOOKUP(Sales_Transactions!$C2418,Customer!$A$2:$A$701,Customer!$B$2:$B$701,"Missing")</f>
        <v>Divya Nair</v>
      </c>
      <c r="E2418" s="38" t="str">
        <f>_xlfn.XLOOKUP(Table14[[#This Row],[Customer_ID]],Table10[Customer_ID],Table10[Membership],"Missing Membership")</f>
        <v>Silver</v>
      </c>
      <c r="F2418" s="14" t="s">
        <v>220</v>
      </c>
      <c r="G2418" s="16" t="str">
        <f>_xlfn.XLOOKUP(Sales_Transactions!$F2418,Products!$A$2:$A$151,Products!$B$2:$B$151,"missing product")</f>
        <v>Amul Paneer 250ml</v>
      </c>
      <c r="H2418" s="16" t="str">
        <f>_xlfn.XLOOKUP(Sales_Transactions!$F2418,Table9[Product_ID],Table9[Category],"Missing Catogory")</f>
        <v>Bakery</v>
      </c>
      <c r="I2418" s="16" t="s">
        <v>355</v>
      </c>
      <c r="J2418" s="16" t="str">
        <f>_xlfn.XLOOKUP(Sales_Transactions!$I2418,Store!$A$2:$A$181,Store!$B$2:$B$181,"Missing Store")</f>
        <v>FreshMart Salem Hub</v>
      </c>
      <c r="K2418" s="16" t="str">
        <f>_xlfn.XLOOKUP(Sales_Transactions!$I2418,Store!$A$2:$A$181,Store!$D$2:$D$181,"East")</f>
        <v>South</v>
      </c>
      <c r="L2418" s="16" t="s">
        <v>356</v>
      </c>
      <c r="M2418" s="16" t="s">
        <v>6210</v>
      </c>
      <c r="N2418" s="16" t="str">
        <f>_xlfn.XLOOKUP(Sales_Transactions!$L2418,Table12[Employee_ID],Table12[Department],"Missing Department")</f>
        <v>Cashier</v>
      </c>
      <c r="O2418" s="16">
        <v>3</v>
      </c>
      <c r="P2418" s="17">
        <v>332.74</v>
      </c>
      <c r="Q2418" s="16">
        <v>10</v>
      </c>
      <c r="R2418" s="17">
        <v>99.82</v>
      </c>
      <c r="S2418" s="17">
        <v>898.4</v>
      </c>
      <c r="T2418" s="17">
        <v>615.80999999999995</v>
      </c>
      <c r="U2418" s="17">
        <v>282.58999999999997</v>
      </c>
      <c r="V2418" s="16" t="s">
        <v>23</v>
      </c>
      <c r="W2418" s="16" t="s">
        <v>24</v>
      </c>
      <c r="X2418" s="16" t="s">
        <v>25</v>
      </c>
      <c r="Y2418" s="16" t="s">
        <v>1503</v>
      </c>
      <c r="Z2418" s="16" t="s">
        <v>49</v>
      </c>
    </row>
    <row r="2419" spans="1:26" x14ac:dyDescent="0.3">
      <c r="A2419" s="10" t="s">
        <v>4184</v>
      </c>
      <c r="B2419" s="11">
        <v>45941</v>
      </c>
      <c r="C2419" s="12" t="s">
        <v>252</v>
      </c>
      <c r="D2419" s="12" t="str">
        <f>_xlfn.XLOOKUP(Sales_Transactions!$C2419,Customer!$A$2:$A$701,Customer!$B$2:$B$701,"Missing")</f>
        <v>Sudha Mudaliar</v>
      </c>
      <c r="E2419" s="39" t="str">
        <f>_xlfn.XLOOKUP(Table14[[#This Row],[Customer_ID]],Table10[Customer_ID],Table10[Membership],"Missing Membership")</f>
        <v>Gold</v>
      </c>
      <c r="F2419" s="10" t="s">
        <v>203</v>
      </c>
      <c r="G2419" s="12" t="str">
        <f>_xlfn.XLOOKUP(Sales_Transactions!$F2419,Products!$A$2:$A$151,Products!$B$2:$B$151,"missing product")</f>
        <v>Local Farm Fresh Vegetables 1L</v>
      </c>
      <c r="H2419" s="12" t="str">
        <f>_xlfn.XLOOKUP(Sales_Transactions!$F2419,Table9[Product_ID],Table9[Category],"Missing Catogory")</f>
        <v>Vegetables</v>
      </c>
      <c r="I2419" s="12" t="s">
        <v>343</v>
      </c>
      <c r="J2419" s="12" t="str">
        <f>_xlfn.XLOOKUP(Sales_Transactions!$I2419,Store!$A$2:$A$181,Store!$B$2:$B$181,"Missing Store")</f>
        <v>FreshMart Mysuru Junction</v>
      </c>
      <c r="K2419" s="12" t="str">
        <f>_xlfn.XLOOKUP(Sales_Transactions!$I2419,Store!$A$2:$A$181,Store!$D$2:$D$181,"East")</f>
        <v>South</v>
      </c>
      <c r="L2419" s="12" t="s">
        <v>344</v>
      </c>
      <c r="M2419" s="12" t="s">
        <v>6340</v>
      </c>
      <c r="N2419" s="12" t="str">
        <f>_xlfn.XLOOKUP(Sales_Transactions!$L2419,Table12[Employee_ID],Table12[Department],"Missing Department")</f>
        <v>Operations</v>
      </c>
      <c r="O2419" s="12">
        <v>3</v>
      </c>
      <c r="P2419" s="13">
        <v>211.16</v>
      </c>
      <c r="Q2419" s="12">
        <v>20</v>
      </c>
      <c r="R2419" s="13">
        <v>126.7</v>
      </c>
      <c r="S2419" s="13">
        <v>582.79999999999995</v>
      </c>
      <c r="T2419" s="13">
        <v>510.6</v>
      </c>
      <c r="U2419" s="13">
        <v>72.2</v>
      </c>
      <c r="V2419" s="12" t="s">
        <v>23</v>
      </c>
      <c r="W2419" s="12" t="s">
        <v>24</v>
      </c>
      <c r="X2419" s="12" t="s">
        <v>33</v>
      </c>
      <c r="Y2419" s="12" t="s">
        <v>896</v>
      </c>
      <c r="Z2419" s="12" t="s">
        <v>27</v>
      </c>
    </row>
    <row r="2420" spans="1:26" x14ac:dyDescent="0.3">
      <c r="A2420" s="14" t="s">
        <v>4187</v>
      </c>
      <c r="B2420" s="15">
        <v>45853</v>
      </c>
      <c r="C2420" s="16" t="s">
        <v>3493</v>
      </c>
      <c r="D2420" s="16" t="str">
        <f>_xlfn.XLOOKUP(Sales_Transactions!$C2420,Customer!$A$2:$A$701,Customer!$B$2:$B$701,"Missing")</f>
        <v>Latha Subramaniam</v>
      </c>
      <c r="E2420" s="38" t="str">
        <f>_xlfn.XLOOKUP(Table14[[#This Row],[Customer_ID]],Table10[Customer_ID],Table10[Membership],"Missing Membership")</f>
        <v>Silver</v>
      </c>
      <c r="F2420" s="14" t="s">
        <v>580</v>
      </c>
      <c r="G2420" s="16" t="str">
        <f>_xlfn.XLOOKUP(Sales_Transactions!$F2420,Products!$A$2:$A$151,Products!$B$2:$B$151,"missing product")</f>
        <v>Coca-Cola Tea 1kg</v>
      </c>
      <c r="H2420" s="16" t="str">
        <f>_xlfn.XLOOKUP(Sales_Transactions!$F2420,Table9[Product_ID],Table9[Category],"Missing Catogory")</f>
        <v>Beverages</v>
      </c>
      <c r="I2420" s="16" t="s">
        <v>303</v>
      </c>
      <c r="J2420" s="16" t="str">
        <f>_xlfn.XLOOKUP(Sales_Transactions!$I2420,Store!$A$2:$A$181,Store!$B$2:$B$181,"Missing Store")</f>
        <v>FreshMart Mysuru Market</v>
      </c>
      <c r="K2420" s="16" t="str">
        <f>_xlfn.XLOOKUP(Sales_Transactions!$I2420,Store!$A$2:$A$181,Store!$D$2:$D$181,"East")</f>
        <v>South</v>
      </c>
      <c r="L2420" s="16" t="s">
        <v>1312</v>
      </c>
      <c r="M2420" s="16" t="s">
        <v>6249</v>
      </c>
      <c r="N2420" s="16" t="str">
        <f>_xlfn.XLOOKUP(Sales_Transactions!$L2420,Table12[Employee_ID],Table12[Department],"Missing Department")</f>
        <v>Operations</v>
      </c>
      <c r="O2420" s="16">
        <v>1</v>
      </c>
      <c r="P2420" s="17">
        <v>139.21</v>
      </c>
      <c r="Q2420" s="16">
        <v>0</v>
      </c>
      <c r="R2420" s="17">
        <v>0</v>
      </c>
      <c r="S2420" s="17">
        <v>139.21</v>
      </c>
      <c r="T2420" s="17">
        <v>106.99</v>
      </c>
      <c r="U2420" s="17">
        <v>32.22</v>
      </c>
      <c r="V2420" s="16" t="s">
        <v>23</v>
      </c>
      <c r="W2420" s="16" t="s">
        <v>24</v>
      </c>
      <c r="X2420" s="16" t="s">
        <v>25</v>
      </c>
      <c r="Y2420" s="16" t="s">
        <v>2930</v>
      </c>
      <c r="Z2420" s="16" t="s">
        <v>49</v>
      </c>
    </row>
    <row r="2421" spans="1:26" x14ac:dyDescent="0.3">
      <c r="A2421" s="10" t="s">
        <v>4188</v>
      </c>
      <c r="B2421" s="11">
        <v>45991</v>
      </c>
      <c r="C2421" s="12" t="s">
        <v>1451</v>
      </c>
      <c r="D2421" s="12" t="str">
        <f>_xlfn.XLOOKUP(Sales_Transactions!$C2421,Customer!$A$2:$A$701,Customer!$B$2:$B$701,"Missing")</f>
        <v>Kamala Subramaniam</v>
      </c>
      <c r="E2421" s="39" t="str">
        <f>_xlfn.XLOOKUP(Table14[[#This Row],[Customer_ID]],Table10[Customer_ID],Table10[Membership],"Missing Membership")</f>
        <v>Silver</v>
      </c>
      <c r="F2421" s="10" t="s">
        <v>538</v>
      </c>
      <c r="G2421" s="12" t="str">
        <f>_xlfn.XLOOKUP(Sales_Transactions!$F2421,Products!$A$2:$A$151,Products!$B$2:$B$151,"missing product")</f>
        <v>Aachi Ponni Rice 2kg</v>
      </c>
      <c r="H2421" s="12" t="str">
        <f>_xlfn.XLOOKUP(Sales_Transactions!$F2421,Table9[Product_ID],Table9[Category],"Missing Catogory")</f>
        <v>Rice</v>
      </c>
      <c r="I2421" s="12" t="s">
        <v>1308</v>
      </c>
      <c r="J2421" s="12" t="str">
        <f>_xlfn.XLOOKUP(Sales_Transactions!$I2421,Store!$A$2:$A$181,Store!$B$2:$B$181,"Missing Store")</f>
        <v>FreshMart Mysuru Heights</v>
      </c>
      <c r="K2421" s="12" t="str">
        <f>_xlfn.XLOOKUP(Sales_Transactions!$I2421,Store!$A$2:$A$181,Store!$D$2:$D$181,"East")</f>
        <v>South</v>
      </c>
      <c r="L2421" s="12" t="s">
        <v>222</v>
      </c>
      <c r="M2421" s="12" t="s">
        <v>5010</v>
      </c>
      <c r="N2421" s="12" t="str">
        <f>_xlfn.XLOOKUP(Sales_Transactions!$L2421,Table12[Employee_ID],Table12[Department],"Missing Department")</f>
        <v>Sales</v>
      </c>
      <c r="O2421" s="12">
        <v>1</v>
      </c>
      <c r="P2421" s="13">
        <v>251.73</v>
      </c>
      <c r="Q2421" s="12">
        <v>15</v>
      </c>
      <c r="R2421" s="13">
        <v>37.76</v>
      </c>
      <c r="S2421" s="13">
        <v>246.07</v>
      </c>
      <c r="T2421" s="13">
        <v>210.52</v>
      </c>
      <c r="U2421" s="13">
        <v>35.549999999999997</v>
      </c>
      <c r="V2421" s="12" t="s">
        <v>23</v>
      </c>
      <c r="W2421" s="12" t="s">
        <v>24</v>
      </c>
      <c r="X2421" s="12" t="s">
        <v>25</v>
      </c>
      <c r="Y2421" s="12" t="s">
        <v>556</v>
      </c>
      <c r="Z2421" s="12" t="s">
        <v>27</v>
      </c>
    </row>
    <row r="2422" spans="1:26" x14ac:dyDescent="0.3">
      <c r="A2422" s="14" t="s">
        <v>4190</v>
      </c>
      <c r="B2422" s="15">
        <v>45762</v>
      </c>
      <c r="C2422" s="16" t="s">
        <v>2796</v>
      </c>
      <c r="D2422" s="16" t="str">
        <f>_xlfn.XLOOKUP(Sales_Transactions!$C2422,Customer!$A$2:$A$701,Customer!$B$2:$B$701,"Missing")</f>
        <v>Senthil Pillai</v>
      </c>
      <c r="E2422" s="38" t="str">
        <f>_xlfn.XLOOKUP(Table14[[#This Row],[Customer_ID]],Table10[Customer_ID],Table10[Membership],"Missing Membership")</f>
        <v>Silver</v>
      </c>
      <c r="F2422" s="14" t="s">
        <v>604</v>
      </c>
      <c r="G2422" s="16" t="str">
        <f>_xlfn.XLOOKUP(Sales_Transactions!$F2422,Products!$A$2:$A$151,Products!$B$2:$B$151,"missing product")</f>
        <v>Organic Fresh Fresh Vegetables 200g</v>
      </c>
      <c r="H2422" s="16" t="str">
        <f>_xlfn.XLOOKUP(Sales_Transactions!$F2422,Table9[Product_ID],Table9[Category],"Missing Catogory")</f>
        <v>Vegetables</v>
      </c>
      <c r="I2422" s="16" t="s">
        <v>31</v>
      </c>
      <c r="J2422" s="16" t="str">
        <f>_xlfn.XLOOKUP(Sales_Transactions!$I2422,Store!$A$2:$A$181,Store!$B$2:$B$181,"Missing Store")</f>
        <v>FreshMart Salem Bypass</v>
      </c>
      <c r="K2422" s="16" t="str">
        <f>_xlfn.XLOOKUP(Sales_Transactions!$I2422,Store!$A$2:$A$181,Store!$D$2:$D$181,"East")</f>
        <v>South</v>
      </c>
      <c r="L2422" s="16" t="s">
        <v>32</v>
      </c>
      <c r="M2422" s="16" t="s">
        <v>6219</v>
      </c>
      <c r="N2422" s="16" t="str">
        <f>_xlfn.XLOOKUP(Sales_Transactions!$L2422,Table12[Employee_ID],Table12[Department],"Missing Department")</f>
        <v>Store Manager</v>
      </c>
      <c r="O2422" s="16">
        <v>5</v>
      </c>
      <c r="P2422" s="17">
        <v>75.680000000000007</v>
      </c>
      <c r="Q2422" s="16">
        <v>15</v>
      </c>
      <c r="R2422" s="17">
        <v>56.76</v>
      </c>
      <c r="S2422" s="17">
        <v>321.64</v>
      </c>
      <c r="T2422" s="17">
        <v>310.7</v>
      </c>
      <c r="U2422" s="17">
        <v>10.94</v>
      </c>
      <c r="V2422" s="16" t="s">
        <v>23</v>
      </c>
      <c r="W2422" s="16" t="s">
        <v>24</v>
      </c>
      <c r="X2422" s="16" t="s">
        <v>25</v>
      </c>
      <c r="Y2422" s="16" t="s">
        <v>2163</v>
      </c>
      <c r="Z2422" s="16" t="s">
        <v>49</v>
      </c>
    </row>
    <row r="2423" spans="1:26" x14ac:dyDescent="0.3">
      <c r="A2423" s="10" t="s">
        <v>4195</v>
      </c>
      <c r="B2423" s="11">
        <v>46065</v>
      </c>
      <c r="C2423" s="12" t="s">
        <v>1611</v>
      </c>
      <c r="D2423" s="12" t="str">
        <f>_xlfn.XLOOKUP(Sales_Transactions!$C2423,Customer!$A$2:$A$701,Customer!$B$2:$B$701,"Missing")</f>
        <v>Sanjay Varma</v>
      </c>
      <c r="E2423" s="39" t="str">
        <f>_xlfn.XLOOKUP(Table14[[#This Row],[Customer_ID]],Table10[Customer_ID],Table10[Membership],"Missing Membership")</f>
        <v>Bronze</v>
      </c>
      <c r="F2423" s="10" t="s">
        <v>811</v>
      </c>
      <c r="G2423" s="12" t="str">
        <f>_xlfn.XLOOKUP(Sales_Transactions!$F2423,Products!$A$2:$A$151,Products!$B$2:$B$151,"missing product")</f>
        <v>Lays Namkeen 2kg</v>
      </c>
      <c r="H2423" s="12" t="str">
        <f>_xlfn.XLOOKUP(Sales_Transactions!$F2423,Table9[Product_ID],Table9[Category],"Missing Catogory")</f>
        <v>Snacks</v>
      </c>
      <c r="I2423" s="12" t="s">
        <v>863</v>
      </c>
      <c r="J2423" s="12" t="str">
        <f>_xlfn.XLOOKUP(Sales_Transactions!$I2423,Store!$A$2:$A$181,Store!$B$2:$B$181,"Missing Store")</f>
        <v>FreshMart Kochi Extension</v>
      </c>
      <c r="K2423" s="12" t="str">
        <f>_xlfn.XLOOKUP(Sales_Transactions!$I2423,Store!$A$2:$A$181,Store!$D$2:$D$181,"East")</f>
        <v>South</v>
      </c>
      <c r="L2423" s="12" t="s">
        <v>3635</v>
      </c>
      <c r="M2423" s="12" t="s">
        <v>5077</v>
      </c>
      <c r="N2423" s="12" t="str">
        <f>_xlfn.XLOOKUP(Sales_Transactions!$L2423,Table12[Employee_ID],Table12[Department],"Missing Department")</f>
        <v>Sales</v>
      </c>
      <c r="O2423" s="12">
        <v>2</v>
      </c>
      <c r="P2423" s="13">
        <v>530.16</v>
      </c>
      <c r="Q2423" s="12">
        <v>5</v>
      </c>
      <c r="R2423" s="13">
        <v>53.02</v>
      </c>
      <c r="S2423" s="13">
        <v>1007.3</v>
      </c>
      <c r="T2423" s="13">
        <v>758.38</v>
      </c>
      <c r="U2423" s="13">
        <v>248.92</v>
      </c>
      <c r="V2423" s="12" t="s">
        <v>23</v>
      </c>
      <c r="W2423" s="12" t="s">
        <v>24</v>
      </c>
      <c r="X2423" s="12" t="s">
        <v>25</v>
      </c>
      <c r="Y2423" s="12" t="s">
        <v>41</v>
      </c>
      <c r="Z2423" s="12" t="s">
        <v>49</v>
      </c>
    </row>
    <row r="2424" spans="1:26" x14ac:dyDescent="0.3">
      <c r="A2424" s="14" t="s">
        <v>4198</v>
      </c>
      <c r="B2424" s="15">
        <v>46004</v>
      </c>
      <c r="C2424" s="16" t="s">
        <v>3148</v>
      </c>
      <c r="D2424" s="16" t="str">
        <f>_xlfn.XLOOKUP(Sales_Transactions!$C2424,Customer!$A$2:$A$701,Customer!$B$2:$B$701,"Missing")</f>
        <v>Prasath Chettiar</v>
      </c>
      <c r="E2424" s="38" t="str">
        <f>_xlfn.XLOOKUP(Table14[[#This Row],[Customer_ID]],Table10[Customer_ID],Table10[Membership],"Missing Membership")</f>
        <v>Gold</v>
      </c>
      <c r="F2424" s="14" t="s">
        <v>1304</v>
      </c>
      <c r="G2424" s="16" t="str">
        <f>_xlfn.XLOOKUP(Sales_Transactions!$F2424,Products!$A$2:$A$151,Products!$B$2:$B$151,"missing product")</f>
        <v>Everest Powdered Spices Combo</v>
      </c>
      <c r="H2424" s="16" t="str">
        <f>_xlfn.XLOOKUP(Sales_Transactions!$F2424,Table9[Product_ID],Table9[Category],"Missing Catogory")</f>
        <v>Masala</v>
      </c>
      <c r="I2424" s="16" t="s">
        <v>1816</v>
      </c>
      <c r="J2424" s="16" t="str">
        <f>_xlfn.XLOOKUP(Sales_Transactions!$I2424,Store!$A$2:$A$181,Store!$B$2:$B$181,"Missing Store")</f>
        <v>FreshMart Lucknow Junction</v>
      </c>
      <c r="K2424" s="16" t="str">
        <f>_xlfn.XLOOKUP(Sales_Transactions!$I2424,Store!$A$2:$A$181,Store!$D$2:$D$181,"East")</f>
        <v>North</v>
      </c>
      <c r="L2424" s="16" t="s">
        <v>22</v>
      </c>
      <c r="M2424" s="16" t="s">
        <v>6402</v>
      </c>
      <c r="N2424" s="16" t="str">
        <f>_xlfn.XLOOKUP(Sales_Transactions!$L2424,Table12[Employee_ID],Table12[Department],"Missing Department")</f>
        <v>Cashier</v>
      </c>
      <c r="O2424" s="16">
        <v>3</v>
      </c>
      <c r="P2424" s="17">
        <v>490.73</v>
      </c>
      <c r="Q2424" s="16">
        <v>10</v>
      </c>
      <c r="R2424" s="17">
        <v>147.22</v>
      </c>
      <c r="S2424" s="17">
        <v>1523.72</v>
      </c>
      <c r="T2424" s="17">
        <v>1120.74</v>
      </c>
      <c r="U2424" s="17">
        <v>402.98</v>
      </c>
      <c r="V2424" s="16" t="s">
        <v>23</v>
      </c>
      <c r="W2424" s="16" t="s">
        <v>24</v>
      </c>
      <c r="X2424" s="16" t="s">
        <v>55</v>
      </c>
      <c r="Y2424" s="16" t="s">
        <v>1787</v>
      </c>
      <c r="Z2424" s="16" t="s">
        <v>27</v>
      </c>
    </row>
    <row r="2425" spans="1:26" x14ac:dyDescent="0.3">
      <c r="A2425" s="10" t="s">
        <v>4211</v>
      </c>
      <c r="B2425" s="11">
        <v>45973</v>
      </c>
      <c r="C2425" s="12" t="s">
        <v>2301</v>
      </c>
      <c r="D2425" s="12" t="str">
        <f>_xlfn.XLOOKUP(Sales_Transactions!$C2425,Customer!$A$2:$A$701,Customer!$B$2:$B$701,"Missing")</f>
        <v>Malathi Kumar</v>
      </c>
      <c r="E2425" s="39" t="str">
        <f>_xlfn.XLOOKUP(Table14[[#This Row],[Customer_ID]],Table10[Customer_ID],Table10[Membership],"Missing Membership")</f>
        <v>Silver</v>
      </c>
      <c r="F2425" s="10" t="s">
        <v>130</v>
      </c>
      <c r="G2425" s="12" t="str">
        <f>_xlfn.XLOOKUP(Sales_Transactions!$F2425,Products!$A$2:$A$151,Products!$B$2:$B$151,"missing product")</f>
        <v>MDH Whole Spices 1L</v>
      </c>
      <c r="H2425" s="12" t="str">
        <f>_xlfn.XLOOKUP(Sales_Transactions!$F2425,Table9[Product_ID],Table9[Category],"Missing Catogory")</f>
        <v>Masala</v>
      </c>
      <c r="I2425" s="12" t="s">
        <v>85</v>
      </c>
      <c r="J2425" s="12" t="str">
        <f>_xlfn.XLOOKUP(Sales_Transactions!$I2425,Store!$A$2:$A$181,Store!$B$2:$B$181,"Missing Store")</f>
        <v>FreshMart Salem Crossing</v>
      </c>
      <c r="K2425" s="12" t="str">
        <f>_xlfn.XLOOKUP(Sales_Transactions!$I2425,Store!$A$2:$A$181,Store!$D$2:$D$181,"East")</f>
        <v>South</v>
      </c>
      <c r="L2425" s="12" t="s">
        <v>2196</v>
      </c>
      <c r="M2425" s="12" t="s">
        <v>6224</v>
      </c>
      <c r="N2425" s="12" t="str">
        <f>_xlfn.XLOOKUP(Sales_Transactions!$L2425,Table12[Employee_ID],Table12[Department],"Missing Department")</f>
        <v>Cashier</v>
      </c>
      <c r="O2425" s="12">
        <v>4</v>
      </c>
      <c r="P2425" s="13">
        <v>379.12</v>
      </c>
      <c r="Q2425" s="12">
        <v>5</v>
      </c>
      <c r="R2425" s="13">
        <v>75.819999999999993</v>
      </c>
      <c r="S2425" s="13">
        <v>1440.66</v>
      </c>
      <c r="T2425" s="13">
        <v>1172.2</v>
      </c>
      <c r="U2425" s="13">
        <v>268.45999999999998</v>
      </c>
      <c r="V2425" s="12" t="s">
        <v>23</v>
      </c>
      <c r="W2425" s="12" t="s">
        <v>24</v>
      </c>
      <c r="X2425" s="12" t="s">
        <v>55</v>
      </c>
      <c r="Y2425" s="12" t="s">
        <v>98</v>
      </c>
      <c r="Z2425" s="12" t="s">
        <v>49</v>
      </c>
    </row>
    <row r="2426" spans="1:26" x14ac:dyDescent="0.3">
      <c r="A2426" s="14" t="s">
        <v>4215</v>
      </c>
      <c r="B2426" s="15">
        <v>46051</v>
      </c>
      <c r="C2426" s="16" t="s">
        <v>1468</v>
      </c>
      <c r="D2426" s="16" t="str">
        <f>_xlfn.XLOOKUP(Sales_Transactions!$C2426,Customer!$A$2:$A$701,Customer!$B$2:$B$701,"Missing")</f>
        <v>Lokesh Gupta</v>
      </c>
      <c r="E2426" s="38" t="str">
        <f>_xlfn.XLOOKUP(Table14[[#This Row],[Customer_ID]],Table10[Customer_ID],Table10[Membership],"Missing Membership")</f>
        <v>Gold</v>
      </c>
      <c r="F2426" s="14" t="s">
        <v>529</v>
      </c>
      <c r="G2426" s="16" t="str">
        <f>_xlfn.XLOOKUP(Sales_Transactions!$F2426,Products!$A$2:$A$151,Products!$B$2:$B$151,"missing product")</f>
        <v>Cadbury Biscuits Pack</v>
      </c>
      <c r="H2426" s="16" t="str">
        <f>_xlfn.XLOOKUP(Sales_Transactions!$F2426,Table9[Product_ID],Table9[Category],"Missing Catogory")</f>
        <v>Snacks</v>
      </c>
      <c r="I2426" s="16" t="s">
        <v>1384</v>
      </c>
      <c r="J2426" s="16" t="str">
        <f>_xlfn.XLOOKUP(Sales_Transactions!$I2426,Store!$A$2:$A$181,Store!$B$2:$B$181,"Missing Store")</f>
        <v>FreshMart Guwahati Colony</v>
      </c>
      <c r="K2426" s="16" t="str">
        <f>_xlfn.XLOOKUP(Sales_Transactions!$I2426,Store!$A$2:$A$181,Store!$D$2:$D$181,"East")</f>
        <v>East</v>
      </c>
      <c r="L2426" s="16" t="s">
        <v>4216</v>
      </c>
      <c r="M2426" s="16" t="s">
        <v>6265</v>
      </c>
      <c r="N2426" s="16" t="str">
        <f>_xlfn.XLOOKUP(Sales_Transactions!$L2426,Table12[Employee_ID],Table12[Department],"Missing Department")</f>
        <v>Inventory</v>
      </c>
      <c r="O2426" s="16">
        <v>7</v>
      </c>
      <c r="P2426" s="17">
        <v>140.66999999999999</v>
      </c>
      <c r="Q2426" s="16">
        <v>5</v>
      </c>
      <c r="R2426" s="17">
        <v>49.23</v>
      </c>
      <c r="S2426" s="17">
        <v>935.46</v>
      </c>
      <c r="T2426" s="17">
        <v>669.9</v>
      </c>
      <c r="U2426" s="17">
        <v>265.56</v>
      </c>
      <c r="V2426" s="16" t="s">
        <v>23</v>
      </c>
      <c r="W2426" s="16" t="s">
        <v>24</v>
      </c>
      <c r="X2426" s="16" t="s">
        <v>25</v>
      </c>
      <c r="Y2426" s="16" t="s">
        <v>2836</v>
      </c>
      <c r="Z2426" s="16" t="s">
        <v>49</v>
      </c>
    </row>
    <row r="2427" spans="1:26" x14ac:dyDescent="0.3">
      <c r="A2427" s="10" t="s">
        <v>4224</v>
      </c>
      <c r="B2427" s="11">
        <v>46040</v>
      </c>
      <c r="C2427" s="12" t="s">
        <v>993</v>
      </c>
      <c r="D2427" s="12" t="str">
        <f>_xlfn.XLOOKUP(Sales_Transactions!$C2427,Customer!$A$2:$A$701,Customer!$B$2:$B$701,"Missing")</f>
        <v>Karthik Achari</v>
      </c>
      <c r="E2427" s="39" t="str">
        <f>_xlfn.XLOOKUP(Table14[[#This Row],[Customer_ID]],Table10[Customer_ID],Table10[Membership],"Missing Membership")</f>
        <v>Gold</v>
      </c>
      <c r="F2427" s="10" t="s">
        <v>554</v>
      </c>
      <c r="G2427" s="12" t="str">
        <f>_xlfn.XLOOKUP(Sales_Transactions!$F2427,Products!$A$2:$A$151,Products!$B$2:$B$151,"missing product")</f>
        <v>Dove Shampoo 2kg</v>
      </c>
      <c r="H2427" s="12" t="str">
        <f>_xlfn.XLOOKUP(Sales_Transactions!$F2427,Table9[Product_ID],Table9[Category],"Missing Catogory")</f>
        <v>Personal Care</v>
      </c>
      <c r="I2427" s="12" t="s">
        <v>543</v>
      </c>
      <c r="J2427" s="12" t="str">
        <f>_xlfn.XLOOKUP(Sales_Transactions!$I2427,Store!$A$2:$A$181,Store!$B$2:$B$181,"Missing Store")</f>
        <v>FreshMart Hyderabad Main Road</v>
      </c>
      <c r="K2427" s="12" t="str">
        <f>_xlfn.XLOOKUP(Sales_Transactions!$I2427,Store!$A$2:$A$181,Store!$D$2:$D$181,"East")</f>
        <v>South</v>
      </c>
      <c r="L2427" s="12" t="s">
        <v>544</v>
      </c>
      <c r="M2427" s="12" t="s">
        <v>6380</v>
      </c>
      <c r="N2427" s="12" t="str">
        <f>_xlfn.XLOOKUP(Sales_Transactions!$L2427,Table12[Employee_ID],Table12[Department],"Missing Department")</f>
        <v>Cashier</v>
      </c>
      <c r="O2427" s="12">
        <v>8</v>
      </c>
      <c r="P2427" s="13">
        <v>551.24</v>
      </c>
      <c r="Q2427" s="12">
        <v>0</v>
      </c>
      <c r="R2427" s="13">
        <v>0</v>
      </c>
      <c r="S2427" s="13">
        <v>5071.41</v>
      </c>
      <c r="T2427" s="13">
        <v>2924.56</v>
      </c>
      <c r="U2427" s="13">
        <v>2146.85</v>
      </c>
      <c r="V2427" s="12" t="s">
        <v>23</v>
      </c>
      <c r="W2427" s="12" t="s">
        <v>24</v>
      </c>
      <c r="X2427" s="12" t="s">
        <v>25</v>
      </c>
      <c r="Y2427" s="12" t="s">
        <v>2074</v>
      </c>
      <c r="Z2427" s="12" t="s">
        <v>27</v>
      </c>
    </row>
    <row r="2428" spans="1:26" x14ac:dyDescent="0.3">
      <c r="A2428" s="14" t="s">
        <v>4229</v>
      </c>
      <c r="B2428" s="15">
        <v>46103</v>
      </c>
      <c r="C2428" s="16" t="s">
        <v>3065</v>
      </c>
      <c r="D2428" s="16" t="str">
        <f>_xlfn.XLOOKUP(Sales_Transactions!$C2428,Customer!$A$2:$A$701,Customer!$B$2:$B$701,"Missing")</f>
        <v>Tara Sharma</v>
      </c>
      <c r="E2428" s="38" t="str">
        <f>_xlfn.XLOOKUP(Table14[[#This Row],[Customer_ID]],Table10[Customer_ID],Table10[Membership],"Missing Membership")</f>
        <v>Gold</v>
      </c>
      <c r="F2428" s="14" t="s">
        <v>870</v>
      </c>
      <c r="G2428" s="16" t="str">
        <f>_xlfn.XLOOKUP(Sales_Transactions!$F2428,Products!$A$2:$A$151,Products!$B$2:$B$151,"missing product")</f>
        <v>Lizol Toilet Cleaner 200g v2</v>
      </c>
      <c r="H2428" s="16" t="str">
        <f>_xlfn.XLOOKUP(Sales_Transactions!$F2428,Table9[Product_ID],Table9[Category],"Missing Catogory")</f>
        <v>Cleaning</v>
      </c>
      <c r="I2428" s="16" t="s">
        <v>1901</v>
      </c>
      <c r="J2428" s="16" t="str">
        <f>_xlfn.XLOOKUP(Sales_Transactions!$I2428,Store!$A$2:$A$181,Store!$B$2:$B$181,"Missing Store")</f>
        <v>FreshMart Ahmedabad Heights</v>
      </c>
      <c r="K2428" s="16" t="str">
        <f>_xlfn.XLOOKUP(Sales_Transactions!$I2428,Store!$A$2:$A$181,Store!$D$2:$D$181,"East")</f>
        <v>West</v>
      </c>
      <c r="L2428" s="16" t="s">
        <v>3657</v>
      </c>
      <c r="M2428" s="16" t="s">
        <v>6124</v>
      </c>
      <c r="N2428" s="16" t="str">
        <f>_xlfn.XLOOKUP(Sales_Transactions!$L2428,Table12[Employee_ID],Table12[Department],"Missing Department")</f>
        <v>Sales</v>
      </c>
      <c r="O2428" s="16">
        <v>7</v>
      </c>
      <c r="P2428" s="17">
        <v>224.08</v>
      </c>
      <c r="Q2428" s="16">
        <v>15</v>
      </c>
      <c r="R2428" s="17">
        <v>235.28</v>
      </c>
      <c r="S2428" s="17">
        <v>1533.27</v>
      </c>
      <c r="T2428" s="17">
        <v>1106.42</v>
      </c>
      <c r="U2428" s="17">
        <v>426.85</v>
      </c>
      <c r="V2428" s="16" t="s">
        <v>23</v>
      </c>
      <c r="W2428" s="16" t="s">
        <v>24</v>
      </c>
      <c r="X2428" s="16" t="s">
        <v>25</v>
      </c>
      <c r="Y2428" s="16" t="s">
        <v>1078</v>
      </c>
      <c r="Z2428" s="16" t="s">
        <v>27</v>
      </c>
    </row>
    <row r="2429" spans="1:26" x14ac:dyDescent="0.3">
      <c r="A2429" s="10" t="s">
        <v>4232</v>
      </c>
      <c r="B2429" s="11">
        <v>45963</v>
      </c>
      <c r="C2429" s="12" t="s">
        <v>100</v>
      </c>
      <c r="D2429" s="12" t="str">
        <f>_xlfn.XLOOKUP(Sales_Transactions!$C2429,Customer!$A$2:$A$701,Customer!$B$2:$B$701,"Missing")</f>
        <v>Senthil Venkataraman</v>
      </c>
      <c r="E2429" s="39" t="str">
        <f>_xlfn.XLOOKUP(Table14[[#This Row],[Customer_ID]],Table10[Customer_ID],Table10[Membership],"Missing Membership")</f>
        <v>Gold</v>
      </c>
      <c r="F2429" s="10" t="s">
        <v>371</v>
      </c>
      <c r="G2429" s="12" t="str">
        <f>_xlfn.XLOOKUP(Sales_Transactions!$F2429,Products!$A$2:$A$151,Products!$B$2:$B$151,"missing product")</f>
        <v>Tata Tea Soft Drinks 500g</v>
      </c>
      <c r="H2429" s="12" t="str">
        <f>_xlfn.XLOOKUP(Sales_Transactions!$F2429,Table9[Product_ID],Table9[Category],"Missing Catogory")</f>
        <v>Beverages</v>
      </c>
      <c r="I2429" s="12" t="s">
        <v>390</v>
      </c>
      <c r="J2429" s="12" t="str">
        <f>_xlfn.XLOOKUP(Sales_Transactions!$I2429,Store!$A$2:$A$181,Store!$B$2:$B$181,"Missing Store")</f>
        <v>FreshMart Bengaluru Square</v>
      </c>
      <c r="K2429" s="12" t="str">
        <f>_xlfn.XLOOKUP(Sales_Transactions!$I2429,Store!$A$2:$A$181,Store!$D$2:$D$181,"East")</f>
        <v>South</v>
      </c>
      <c r="L2429" s="12" t="s">
        <v>820</v>
      </c>
      <c r="M2429" s="12" t="s">
        <v>6250</v>
      </c>
      <c r="N2429" s="12" t="str">
        <f>_xlfn.XLOOKUP(Sales_Transactions!$L2429,Table12[Employee_ID],Table12[Department],"Missing Department")</f>
        <v>Store Manager</v>
      </c>
      <c r="O2429" s="12">
        <v>7</v>
      </c>
      <c r="P2429" s="13">
        <v>389</v>
      </c>
      <c r="Q2429" s="12">
        <v>0</v>
      </c>
      <c r="R2429" s="13">
        <v>0</v>
      </c>
      <c r="S2429" s="13">
        <v>3131.45</v>
      </c>
      <c r="T2429" s="13">
        <v>2169.86</v>
      </c>
      <c r="U2429" s="13">
        <v>961.59</v>
      </c>
      <c r="V2429" s="12" t="s">
        <v>23</v>
      </c>
      <c r="W2429" s="12" t="s">
        <v>24</v>
      </c>
      <c r="X2429" s="12" t="s">
        <v>25</v>
      </c>
      <c r="Y2429" s="12" t="s">
        <v>1404</v>
      </c>
      <c r="Z2429" s="12" t="s">
        <v>27</v>
      </c>
    </row>
    <row r="2430" spans="1:26" x14ac:dyDescent="0.3">
      <c r="A2430" s="14" t="s">
        <v>4239</v>
      </c>
      <c r="B2430" s="15">
        <v>45949</v>
      </c>
      <c r="C2430" s="16" t="s">
        <v>1116</v>
      </c>
      <c r="D2430" s="16" t="str">
        <f>_xlfn.XLOOKUP(Sales_Transactions!$C2430,Customer!$A$2:$A$701,Customer!$B$2:$B$701,"Missing")</f>
        <v>Nithya Venkataraman</v>
      </c>
      <c r="E2430" s="38" t="str">
        <f>_xlfn.XLOOKUP(Table14[[#This Row],[Customer_ID]],Table10[Customer_ID],Table10[Membership],"Missing Membership")</f>
        <v>Gold</v>
      </c>
      <c r="F2430" s="14" t="s">
        <v>1381</v>
      </c>
      <c r="G2430" s="16" t="str">
        <f>_xlfn.XLOOKUP(Sales_Transactions!$F2430,Products!$A$2:$A$151,Products!$B$2:$B$151,"missing product")</f>
        <v>Parle Chocolates 500g</v>
      </c>
      <c r="H2430" s="16" t="str">
        <f>_xlfn.XLOOKUP(Sales_Transactions!$F2430,Table9[Product_ID],Table9[Category],"Missing Catogory")</f>
        <v>Snacks</v>
      </c>
      <c r="I2430" s="16" t="s">
        <v>31</v>
      </c>
      <c r="J2430" s="16" t="str">
        <f>_xlfn.XLOOKUP(Sales_Transactions!$I2430,Store!$A$2:$A$181,Store!$B$2:$B$181,"Missing Store")</f>
        <v>FreshMart Salem Bypass</v>
      </c>
      <c r="K2430" s="16" t="str">
        <f>_xlfn.XLOOKUP(Sales_Transactions!$I2430,Store!$A$2:$A$181,Store!$D$2:$D$181,"East")</f>
        <v>South</v>
      </c>
      <c r="L2430" s="16" t="s">
        <v>32</v>
      </c>
      <c r="M2430" s="16" t="s">
        <v>6219</v>
      </c>
      <c r="N2430" s="16" t="str">
        <f>_xlfn.XLOOKUP(Sales_Transactions!$L2430,Table12[Employee_ID],Table12[Department],"Missing Department")</f>
        <v>Store Manager</v>
      </c>
      <c r="O2430" s="16">
        <v>4</v>
      </c>
      <c r="P2430" s="17">
        <v>356.08</v>
      </c>
      <c r="Q2430" s="16">
        <v>10</v>
      </c>
      <c r="R2430" s="17">
        <v>142.43</v>
      </c>
      <c r="S2430" s="17">
        <v>1474.17</v>
      </c>
      <c r="T2430" s="17">
        <v>940.2</v>
      </c>
      <c r="U2430" s="17">
        <v>533.97</v>
      </c>
      <c r="V2430" s="16" t="s">
        <v>23</v>
      </c>
      <c r="W2430" s="16" t="s">
        <v>24</v>
      </c>
      <c r="X2430" s="16" t="s">
        <v>25</v>
      </c>
      <c r="Y2430" s="16" t="s">
        <v>2584</v>
      </c>
      <c r="Z2430" s="16" t="s">
        <v>27</v>
      </c>
    </row>
    <row r="2431" spans="1:26" x14ac:dyDescent="0.3">
      <c r="A2431" s="10" t="s">
        <v>4256</v>
      </c>
      <c r="B2431" s="11">
        <v>46077</v>
      </c>
      <c r="C2431" s="12" t="s">
        <v>1085</v>
      </c>
      <c r="D2431" s="12" t="str">
        <f>_xlfn.XLOOKUP(Sales_Transactions!$C2431,Customer!$A$2:$A$701,Customer!$B$2:$B$701,"Missing")</f>
        <v>Janani Selvam</v>
      </c>
      <c r="E2431" s="39" t="str">
        <f>_xlfn.XLOOKUP(Table14[[#This Row],[Customer_ID]],Table10[Customer_ID],Table10[Membership],"Missing Membership")</f>
        <v>Gold</v>
      </c>
      <c r="F2431" s="10" t="s">
        <v>124</v>
      </c>
      <c r="G2431" s="12" t="str">
        <f>_xlfn.XLOOKUP(Sales_Transactions!$F2431,Products!$A$2:$A$151,Products!$B$2:$B$151,"missing product")</f>
        <v>Aavin Milk Pack</v>
      </c>
      <c r="H2431" s="12" t="str">
        <f>_xlfn.XLOOKUP(Sales_Transactions!$F2431,Table9[Product_ID],Table9[Category],"Missing Catogory")</f>
        <v>Dairy</v>
      </c>
      <c r="I2431" s="12" t="s">
        <v>727</v>
      </c>
      <c r="J2431" s="12" t="str">
        <f>_xlfn.XLOOKUP(Sales_Transactions!$I2431,Store!$A$2:$A$181,Store!$B$2:$B$181,"Missing Store")</f>
        <v>FreshMart Surat Heights</v>
      </c>
      <c r="K2431" s="12" t="str">
        <f>_xlfn.XLOOKUP(Sales_Transactions!$I2431,Store!$A$2:$A$181,Store!$D$2:$D$181,"East")</f>
        <v>West</v>
      </c>
      <c r="L2431" s="12" t="s">
        <v>728</v>
      </c>
      <c r="M2431" s="12" t="s">
        <v>6300</v>
      </c>
      <c r="N2431" s="12" t="str">
        <f>_xlfn.XLOOKUP(Sales_Transactions!$L2431,Table12[Employee_ID],Table12[Department],"Missing Department")</f>
        <v>HR</v>
      </c>
      <c r="O2431" s="12">
        <v>4</v>
      </c>
      <c r="P2431" s="13">
        <v>431.14</v>
      </c>
      <c r="Q2431" s="12">
        <v>5</v>
      </c>
      <c r="R2431" s="13">
        <v>86.23</v>
      </c>
      <c r="S2431" s="13">
        <v>1638.33</v>
      </c>
      <c r="T2431" s="13">
        <v>1277.48</v>
      </c>
      <c r="U2431" s="13">
        <v>360.85</v>
      </c>
      <c r="V2431" s="12" t="s">
        <v>23</v>
      </c>
      <c r="W2431" s="12" t="s">
        <v>24</v>
      </c>
      <c r="X2431" s="12" t="s">
        <v>25</v>
      </c>
      <c r="Y2431" s="12" t="s">
        <v>1445</v>
      </c>
      <c r="Z2431" s="12" t="s">
        <v>49</v>
      </c>
    </row>
    <row r="2432" spans="1:26" x14ac:dyDescent="0.3">
      <c r="A2432" s="14" t="s">
        <v>4257</v>
      </c>
      <c r="B2432" s="15">
        <v>45850</v>
      </c>
      <c r="C2432" s="16" t="s">
        <v>4611</v>
      </c>
      <c r="D2432" s="16" t="str">
        <f>_xlfn.XLOOKUP(Sales_Transactions!$C2432,Customer!$A$2:$A$701,Customer!$B$2:$B$701,"Missing")</f>
        <v>Missing</v>
      </c>
      <c r="E2432" s="38" t="str">
        <f>_xlfn.XLOOKUP(Table14[[#This Row],[Customer_ID]],Table10[Customer_ID],Table10[Membership],"Missing Membership")</f>
        <v>Missing Membership</v>
      </c>
      <c r="F2432" s="14" t="s">
        <v>44</v>
      </c>
      <c r="G2432" s="16" t="str">
        <f>_xlfn.XLOOKUP(Sales_Transactions!$F2432,Products!$A$2:$A$151,Products!$B$2:$B$151,"missing product")</f>
        <v>Britannia Buns 2kg</v>
      </c>
      <c r="H2432" s="16" t="str">
        <f>_xlfn.XLOOKUP(Sales_Transactions!$F2432,Table9[Product_ID],Table9[Category],"Missing Catogory")</f>
        <v>Bakery</v>
      </c>
      <c r="I2432" s="16" t="s">
        <v>871</v>
      </c>
      <c r="J2432" s="16" t="str">
        <f>_xlfn.XLOOKUP(Sales_Transactions!$I2432,Store!$A$2:$A$181,Store!$B$2:$B$181,"Missing Store")</f>
        <v>FreshMart Guwahati Extension</v>
      </c>
      <c r="K2432" s="16" t="str">
        <f>_xlfn.XLOOKUP(Sales_Transactions!$I2432,Store!$A$2:$A$181,Store!$D$2:$D$181,"East")</f>
        <v>East</v>
      </c>
      <c r="L2432" s="16" t="s">
        <v>872</v>
      </c>
      <c r="M2432" s="16" t="s">
        <v>5675</v>
      </c>
      <c r="N2432" s="16" t="str">
        <f>_xlfn.XLOOKUP(Sales_Transactions!$L2432,Table12[Employee_ID],Table12[Department],"Missing Department")</f>
        <v>Cashier</v>
      </c>
      <c r="O2432" s="16">
        <v>4</v>
      </c>
      <c r="P2432" s="17">
        <v>398.25</v>
      </c>
      <c r="Q2432" s="16">
        <v>10</v>
      </c>
      <c r="R2432" s="17">
        <v>159.30000000000001</v>
      </c>
      <c r="S2432" s="17">
        <v>1648.75</v>
      </c>
      <c r="T2432" s="17">
        <v>946.16</v>
      </c>
      <c r="U2432" s="17">
        <v>702.59</v>
      </c>
      <c r="V2432" s="16" t="s">
        <v>23</v>
      </c>
      <c r="W2432" s="16" t="s">
        <v>24</v>
      </c>
      <c r="X2432" s="16" t="s">
        <v>55</v>
      </c>
      <c r="Y2432" s="16" t="s">
        <v>751</v>
      </c>
      <c r="Z2432" s="16" t="s">
        <v>27</v>
      </c>
    </row>
    <row r="2433" spans="1:26" x14ac:dyDescent="0.3">
      <c r="A2433" s="10" t="s">
        <v>4261</v>
      </c>
      <c r="B2433" s="11">
        <v>45864</v>
      </c>
      <c r="C2433" s="12" t="s">
        <v>1175</v>
      </c>
      <c r="D2433" s="12" t="str">
        <f>_xlfn.XLOOKUP(Sales_Transactions!$C2433,Customer!$A$2:$A$701,Customer!$B$2:$B$701,"Missing")</f>
        <v>Suresh Naicker</v>
      </c>
      <c r="E2433" s="39" t="str">
        <f>_xlfn.XLOOKUP(Table14[[#This Row],[Customer_ID]],Table10[Customer_ID],Table10[Membership],"Missing Membership")</f>
        <v>Bronze</v>
      </c>
      <c r="F2433" s="10" t="s">
        <v>811</v>
      </c>
      <c r="G2433" s="12" t="str">
        <f>_xlfn.XLOOKUP(Sales_Transactions!$F2433,Products!$A$2:$A$151,Products!$B$2:$B$151,"missing product")</f>
        <v>Lays Namkeen 2kg</v>
      </c>
      <c r="H2433" s="12" t="str">
        <f>_xlfn.XLOOKUP(Sales_Transactions!$F2433,Table9[Product_ID],Table9[Category],"Missing Catogory")</f>
        <v>Snacks</v>
      </c>
      <c r="I2433" s="12" t="s">
        <v>395</v>
      </c>
      <c r="J2433" s="12" t="str">
        <f>_xlfn.XLOOKUP(Sales_Transactions!$I2433,Store!$A$2:$A$181,Store!$B$2:$B$181,"Missing Store")</f>
        <v>FreshMart Mumbai Enclave</v>
      </c>
      <c r="K2433" s="12" t="str">
        <f>_xlfn.XLOOKUP(Sales_Transactions!$I2433,Store!$A$2:$A$181,Store!$D$2:$D$181,"East")</f>
        <v>West</v>
      </c>
      <c r="L2433" s="12" t="s">
        <v>396</v>
      </c>
      <c r="M2433" s="12" t="s">
        <v>6228</v>
      </c>
      <c r="N2433" s="12" t="str">
        <f>_xlfn.XLOOKUP(Sales_Transactions!$L2433,Table12[Employee_ID],Table12[Department],"Missing Department")</f>
        <v>Cashier</v>
      </c>
      <c r="O2433" s="12">
        <v>4</v>
      </c>
      <c r="P2433" s="13">
        <v>530.16</v>
      </c>
      <c r="Q2433" s="12">
        <v>15</v>
      </c>
      <c r="R2433" s="13">
        <v>318.10000000000002</v>
      </c>
      <c r="S2433" s="13">
        <v>2072.92</v>
      </c>
      <c r="T2433" s="13">
        <v>1516.76</v>
      </c>
      <c r="U2433" s="13">
        <v>556.16</v>
      </c>
      <c r="V2433" s="12" t="s">
        <v>23</v>
      </c>
      <c r="W2433" s="12" t="s">
        <v>24</v>
      </c>
      <c r="X2433" s="12" t="s">
        <v>55</v>
      </c>
      <c r="Y2433" s="12" t="s">
        <v>774</v>
      </c>
      <c r="Z2433" s="12" t="s">
        <v>27</v>
      </c>
    </row>
    <row r="2434" spans="1:26" x14ac:dyDescent="0.3">
      <c r="A2434" s="14" t="s">
        <v>4263</v>
      </c>
      <c r="B2434" s="15">
        <v>45971</v>
      </c>
      <c r="C2434" s="16" t="s">
        <v>547</v>
      </c>
      <c r="D2434" s="16" t="str">
        <f>_xlfn.XLOOKUP(Sales_Transactions!$C2434,Customer!$A$2:$A$701,Customer!$B$2:$B$701,"Missing")</f>
        <v>Priya Varma</v>
      </c>
      <c r="E2434" s="38" t="str">
        <f>_xlfn.XLOOKUP(Table14[[#This Row],[Customer_ID]],Table10[Customer_ID],Table10[Membership],"Missing Membership")</f>
        <v>Gold</v>
      </c>
      <c r="F2434" s="14" t="s">
        <v>610</v>
      </c>
      <c r="G2434" s="16" t="str">
        <f>_xlfn.XLOOKUP(Sales_Transactions!$F2434,Products!$A$2:$A$151,Products!$B$2:$B$151,"missing product")</f>
        <v>Himalaya Skin Care 1L</v>
      </c>
      <c r="H2434" s="16" t="str">
        <f>_xlfn.XLOOKUP(Sales_Transactions!$F2434,Table9[Product_ID],Table9[Category],"Missing Catogory")</f>
        <v>Personal Care</v>
      </c>
      <c r="I2434" s="16" t="s">
        <v>566</v>
      </c>
      <c r="J2434" s="16" t="str">
        <f>_xlfn.XLOOKUP(Sales_Transactions!$I2434,Store!$A$2:$A$181,Store!$B$2:$B$181,"Missing Store")</f>
        <v>FreshMart Hyderabad Extension</v>
      </c>
      <c r="K2434" s="16" t="str">
        <f>_xlfn.XLOOKUP(Sales_Transactions!$I2434,Store!$A$2:$A$181,Store!$D$2:$D$181,"East")</f>
        <v>South</v>
      </c>
      <c r="L2434" s="16" t="s">
        <v>54</v>
      </c>
      <c r="M2434" s="16" t="s">
        <v>6302</v>
      </c>
      <c r="N2434" s="16" t="str">
        <f>_xlfn.XLOOKUP(Sales_Transactions!$L2434,Table12[Employee_ID],Table12[Department],"Missing Department")</f>
        <v>Sales</v>
      </c>
      <c r="O2434" s="16">
        <v>6</v>
      </c>
      <c r="P2434" s="17">
        <v>358.32</v>
      </c>
      <c r="Q2434" s="16">
        <v>0</v>
      </c>
      <c r="R2434" s="17">
        <v>0</v>
      </c>
      <c r="S2434" s="17">
        <v>2149.92</v>
      </c>
      <c r="T2434" s="17">
        <v>1504.08</v>
      </c>
      <c r="U2434" s="17">
        <v>645.84</v>
      </c>
      <c r="V2434" s="16" t="s">
        <v>23</v>
      </c>
      <c r="W2434" s="16" t="s">
        <v>24</v>
      </c>
      <c r="X2434" s="16" t="s">
        <v>25</v>
      </c>
      <c r="Y2434" s="16" t="s">
        <v>3276</v>
      </c>
      <c r="Z2434" s="16" t="s">
        <v>49</v>
      </c>
    </row>
    <row r="2435" spans="1:26" x14ac:dyDescent="0.3">
      <c r="A2435" s="10" t="s">
        <v>4273</v>
      </c>
      <c r="B2435" s="11">
        <v>45916</v>
      </c>
      <c r="C2435" s="12" t="s">
        <v>564</v>
      </c>
      <c r="D2435" s="12" t="str">
        <f>_xlfn.XLOOKUP(Sales_Transactions!$C2435,Customer!$A$2:$A$701,Customer!$B$2:$B$701,"Missing")</f>
        <v>Anand Subramaniam</v>
      </c>
      <c r="E2435" s="39" t="str">
        <f>_xlfn.XLOOKUP(Table14[[#This Row],[Customer_ID]],Table10[Customer_ID],Table10[Membership],"Missing Membership")</f>
        <v>Gold</v>
      </c>
      <c r="F2435" s="10" t="s">
        <v>409</v>
      </c>
      <c r="G2435" s="12" t="str">
        <f>_xlfn.XLOOKUP(Sales_Transactions!$F2435,Products!$A$2:$A$151,Products!$B$2:$B$151,"missing product")</f>
        <v>Local Bakers Buns 1kg</v>
      </c>
      <c r="H2435" s="12" t="str">
        <f>_xlfn.XLOOKUP(Sales_Transactions!$F2435,Table9[Product_ID],Table9[Category],"Missing Catogory")</f>
        <v>Bakery</v>
      </c>
      <c r="I2435" s="12" t="s">
        <v>1232</v>
      </c>
      <c r="J2435" s="12" t="str">
        <f>_xlfn.XLOOKUP(Sales_Transactions!$I2435,Store!$A$2:$A$181,Store!$B$2:$B$181,"Missing Store")</f>
        <v>FreshMart Tiruppur Towers</v>
      </c>
      <c r="K2435" s="12" t="str">
        <f>_xlfn.XLOOKUP(Sales_Transactions!$I2435,Store!$A$2:$A$181,Store!$D$2:$D$181,"East")</f>
        <v>South</v>
      </c>
      <c r="L2435" s="12" t="s">
        <v>928</v>
      </c>
      <c r="M2435" s="12" t="s">
        <v>6368</v>
      </c>
      <c r="N2435" s="12" t="str">
        <f>_xlfn.XLOOKUP(Sales_Transactions!$L2435,Table12[Employee_ID],Table12[Department],"Missing Department")</f>
        <v>Billing</v>
      </c>
      <c r="O2435" s="12">
        <v>7</v>
      </c>
      <c r="P2435" s="13">
        <v>343.32</v>
      </c>
      <c r="Q2435" s="12">
        <v>0</v>
      </c>
      <c r="R2435" s="13">
        <v>0</v>
      </c>
      <c r="S2435" s="13">
        <v>2403.2399999999998</v>
      </c>
      <c r="T2435" s="13">
        <v>1293.18</v>
      </c>
      <c r="U2435" s="13">
        <v>1110.06</v>
      </c>
      <c r="V2435" s="12" t="s">
        <v>23</v>
      </c>
      <c r="W2435" s="12" t="s">
        <v>24</v>
      </c>
      <c r="X2435" s="12" t="s">
        <v>25</v>
      </c>
      <c r="Y2435" s="12" t="s">
        <v>4228</v>
      </c>
      <c r="Z2435" s="12" t="s">
        <v>49</v>
      </c>
    </row>
    <row r="2436" spans="1:26" x14ac:dyDescent="0.3">
      <c r="A2436" s="14" t="s">
        <v>4277</v>
      </c>
      <c r="B2436" s="15">
        <v>45934</v>
      </c>
      <c r="C2436" s="16" t="s">
        <v>2316</v>
      </c>
      <c r="D2436" s="16" t="str">
        <f>_xlfn.XLOOKUP(Sales_Transactions!$C2436,Customer!$A$2:$A$701,Customer!$B$2:$B$701,"Missing")</f>
        <v>Dhanya Murugan</v>
      </c>
      <c r="E2436" s="38" t="str">
        <f>_xlfn.XLOOKUP(Table14[[#This Row],[Customer_ID]],Table10[Customer_ID],Table10[Membership],"Missing Membership")</f>
        <v>Bronze</v>
      </c>
      <c r="F2436" s="14" t="s">
        <v>713</v>
      </c>
      <c r="G2436" s="16" t="str">
        <f>_xlfn.XLOOKUP(Sales_Transactions!$F2436,Products!$A$2:$A$151,Products!$B$2:$B$151,"missing product")</f>
        <v>Amul Paneer 250ml</v>
      </c>
      <c r="H2436" s="16" t="str">
        <f>_xlfn.XLOOKUP(Sales_Transactions!$F2436,Table9[Product_ID],Table9[Category],"Missing Catogory")</f>
        <v>Dairy</v>
      </c>
      <c r="I2436" s="16" t="s">
        <v>680</v>
      </c>
      <c r="J2436" s="16" t="str">
        <f>_xlfn.XLOOKUP(Sales_Transactions!$I2436,Store!$A$2:$A$181,Store!$B$2:$B$181,"Missing Store")</f>
        <v>FreshMart Ahmedabad Crossing</v>
      </c>
      <c r="K2436" s="16" t="str">
        <f>_xlfn.XLOOKUP(Sales_Transactions!$I2436,Store!$A$2:$A$181,Store!$D$2:$D$181,"East")</f>
        <v>West</v>
      </c>
      <c r="L2436" s="16" t="s">
        <v>239</v>
      </c>
      <c r="M2436" s="16" t="s">
        <v>6235</v>
      </c>
      <c r="N2436" s="16" t="str">
        <f>_xlfn.XLOOKUP(Sales_Transactions!$L2436,Table12[Employee_ID],Table12[Department],"Missing Department")</f>
        <v>Sales</v>
      </c>
      <c r="O2436" s="16">
        <v>4</v>
      </c>
      <c r="P2436" s="17">
        <v>161.03</v>
      </c>
      <c r="Q2436" s="16">
        <v>5</v>
      </c>
      <c r="R2436" s="17">
        <v>32.21</v>
      </c>
      <c r="S2436" s="17">
        <v>703.7</v>
      </c>
      <c r="T2436" s="17">
        <v>496.96</v>
      </c>
      <c r="U2436" s="17">
        <v>206.74</v>
      </c>
      <c r="V2436" s="16" t="s">
        <v>23</v>
      </c>
      <c r="W2436" s="16" t="s">
        <v>24</v>
      </c>
      <c r="X2436" s="16" t="s">
        <v>33</v>
      </c>
      <c r="Y2436" s="16" t="s">
        <v>964</v>
      </c>
      <c r="Z2436" s="16" t="s">
        <v>27</v>
      </c>
    </row>
    <row r="2437" spans="1:26" x14ac:dyDescent="0.3">
      <c r="A2437" s="10" t="s">
        <v>4280</v>
      </c>
      <c r="B2437" s="11">
        <v>45823</v>
      </c>
      <c r="C2437" s="12" t="s">
        <v>3585</v>
      </c>
      <c r="D2437" s="12" t="str">
        <f>_xlfn.XLOOKUP(Sales_Transactions!$C2437,Customer!$A$2:$A$701,Customer!$B$2:$B$701,"Missing")</f>
        <v>Deepa Varma</v>
      </c>
      <c r="E2437" s="39" t="str">
        <f>_xlfn.XLOOKUP(Table14[[#This Row],[Customer_ID]],Table10[Customer_ID],Table10[Membership],"Missing Membership")</f>
        <v>Silver</v>
      </c>
      <c r="F2437" s="10" t="s">
        <v>2131</v>
      </c>
      <c r="G2437" s="12" t="str">
        <f>_xlfn.XLOOKUP(Sales_Transactions!$F2437,Products!$A$2:$A$151,Products!$B$2:$B$151,"missing product")</f>
        <v>McCain Ice Cream 2kg</v>
      </c>
      <c r="H2437" s="12" t="str">
        <f>_xlfn.XLOOKUP(Sales_Transactions!$F2437,Table9[Product_ID],Table9[Category],"Missing Catogory")</f>
        <v>Frozen Foods</v>
      </c>
      <c r="I2437" s="12" t="s">
        <v>1109</v>
      </c>
      <c r="J2437" s="12" t="str">
        <f>_xlfn.XLOOKUP(Sales_Transactions!$I2437,Store!$A$2:$A$181,Store!$B$2:$B$181,"Missing Store")</f>
        <v>FreshMart Tiruppur Colony</v>
      </c>
      <c r="K2437" s="12" t="str">
        <f>_xlfn.XLOOKUP(Sales_Transactions!$I2437,Store!$A$2:$A$181,Store!$D$2:$D$181,"East")</f>
        <v>South</v>
      </c>
      <c r="L2437" s="12" t="s">
        <v>2023</v>
      </c>
      <c r="M2437" s="12" t="s">
        <v>6395</v>
      </c>
      <c r="N2437" s="12" t="str">
        <f>_xlfn.XLOOKUP(Sales_Transactions!$L2437,Table12[Employee_ID],Table12[Department],"Missing Department")</f>
        <v>Cashier</v>
      </c>
      <c r="O2437" s="12">
        <v>1</v>
      </c>
      <c r="P2437" s="13">
        <v>68.95</v>
      </c>
      <c r="Q2437" s="12">
        <v>15</v>
      </c>
      <c r="R2437" s="13">
        <v>10.34</v>
      </c>
      <c r="S2437" s="13">
        <v>67.400000000000006</v>
      </c>
      <c r="T2437" s="13">
        <v>57.89</v>
      </c>
      <c r="U2437" s="13">
        <v>9.51</v>
      </c>
      <c r="V2437" s="12" t="s">
        <v>23</v>
      </c>
      <c r="W2437" s="12" t="s">
        <v>24</v>
      </c>
      <c r="X2437" s="12" t="s">
        <v>25</v>
      </c>
      <c r="Y2437" s="12" t="s">
        <v>2409</v>
      </c>
      <c r="Z2437" s="12" t="s">
        <v>27</v>
      </c>
    </row>
    <row r="2438" spans="1:26" x14ac:dyDescent="0.3">
      <c r="A2438" s="14" t="s">
        <v>4282</v>
      </c>
      <c r="B2438" s="15">
        <v>45906</v>
      </c>
      <c r="C2438" s="16" t="s">
        <v>1611</v>
      </c>
      <c r="D2438" s="16" t="str">
        <f>_xlfn.XLOOKUP(Sales_Transactions!$C2438,Customer!$A$2:$A$701,Customer!$B$2:$B$701,"Missing")</f>
        <v>Sanjay Varma</v>
      </c>
      <c r="E2438" s="38" t="str">
        <f>_xlfn.XLOOKUP(Table14[[#This Row],[Customer_ID]],Table10[Customer_ID],Table10[Membership],"Missing Membership")</f>
        <v>Bronze</v>
      </c>
      <c r="F2438" s="14" t="s">
        <v>137</v>
      </c>
      <c r="G2438" s="16" t="str">
        <f>_xlfn.XLOOKUP(Sales_Transactions!$F2438,Products!$A$2:$A$151,Products!$B$2:$B$151,"missing product")</f>
        <v>Sakthi Powdered Spices 250ml</v>
      </c>
      <c r="H2438" s="16" t="str">
        <f>_xlfn.XLOOKUP(Sales_Transactions!$F2438,Table9[Product_ID],Table9[Category],"Missing Catogory")</f>
        <v>Masala</v>
      </c>
      <c r="I2438" s="16" t="s">
        <v>297</v>
      </c>
      <c r="J2438" s="16" t="str">
        <f>_xlfn.XLOOKUP(Sales_Transactions!$I2438,Store!$A$2:$A$181,Store!$B$2:$B$181,"Missing Store")</f>
        <v>FreshMart Kochi Circle</v>
      </c>
      <c r="K2438" s="16" t="str">
        <f>_xlfn.XLOOKUP(Sales_Transactions!$I2438,Store!$A$2:$A$181,Store!$D$2:$D$181,"East")</f>
        <v>South</v>
      </c>
      <c r="L2438" s="16" t="s">
        <v>298</v>
      </c>
      <c r="M2438" s="16" t="s">
        <v>6254</v>
      </c>
      <c r="N2438" s="16" t="str">
        <f>_xlfn.XLOOKUP(Sales_Transactions!$L2438,Table12[Employee_ID],Table12[Department],"Missing Department")</f>
        <v>Sales</v>
      </c>
      <c r="O2438" s="16">
        <v>1</v>
      </c>
      <c r="P2438" s="17">
        <v>93.47</v>
      </c>
      <c r="Q2438" s="16">
        <v>5</v>
      </c>
      <c r="R2438" s="17">
        <v>4.67</v>
      </c>
      <c r="S2438" s="17">
        <v>102.12</v>
      </c>
      <c r="T2438" s="17">
        <v>72.290000000000006</v>
      </c>
      <c r="U2438" s="17">
        <v>29.83</v>
      </c>
      <c r="V2438" s="16" t="s">
        <v>23</v>
      </c>
      <c r="W2438" s="16" t="s">
        <v>24</v>
      </c>
      <c r="X2438" s="16" t="s">
        <v>25</v>
      </c>
      <c r="Y2438" s="16" t="s">
        <v>2406</v>
      </c>
      <c r="Z2438" s="16" t="s">
        <v>27</v>
      </c>
    </row>
    <row r="2439" spans="1:26" x14ac:dyDescent="0.3">
      <c r="A2439" s="10" t="s">
        <v>4283</v>
      </c>
      <c r="B2439" s="11">
        <v>45795</v>
      </c>
      <c r="C2439" s="12" t="s">
        <v>71</v>
      </c>
      <c r="D2439" s="12" t="str">
        <f>_xlfn.XLOOKUP(Sales_Transactions!$C2439,Customer!$A$2:$A$701,Customer!$B$2:$B$701,"Missing")</f>
        <v>Manoj Gounder</v>
      </c>
      <c r="E2439" s="39" t="str">
        <f>_xlfn.XLOOKUP(Table14[[#This Row],[Customer_ID]],Table10[Customer_ID],Table10[Membership],"Missing Membership")</f>
        <v>Silver</v>
      </c>
      <c r="F2439" s="10" t="s">
        <v>855</v>
      </c>
      <c r="G2439" s="12" t="str">
        <f>_xlfn.XLOOKUP(Sales_Transactions!$F2439,Products!$A$2:$A$151,Products!$B$2:$B$151,"missing product")</f>
        <v>Vim Kitchenware 1kg</v>
      </c>
      <c r="H2439" s="12" t="str">
        <f>_xlfn.XLOOKUP(Sales_Transactions!$F2439,Table9[Product_ID],Table9[Category],"Missing Catogory")</f>
        <v>Household</v>
      </c>
      <c r="I2439" s="12" t="s">
        <v>829</v>
      </c>
      <c r="J2439" s="12" t="str">
        <f>_xlfn.XLOOKUP(Sales_Transactions!$I2439,Store!$A$2:$A$181,Store!$B$2:$B$181,"Missing Store")</f>
        <v>FreshMart Mysuru Main Road</v>
      </c>
      <c r="K2439" s="12" t="str">
        <f>_xlfn.XLOOKUP(Sales_Transactions!$I2439,Store!$A$2:$A$181,Store!$D$2:$D$181,"East")</f>
        <v>South</v>
      </c>
      <c r="L2439" s="12" t="s">
        <v>830</v>
      </c>
      <c r="M2439" s="12" t="s">
        <v>6345</v>
      </c>
      <c r="N2439" s="12" t="str">
        <f>_xlfn.XLOOKUP(Sales_Transactions!$L2439,Table12[Employee_ID],Table12[Department],"Missing Department")</f>
        <v>Operations</v>
      </c>
      <c r="O2439" s="12">
        <v>2</v>
      </c>
      <c r="P2439" s="13">
        <v>275.70999999999998</v>
      </c>
      <c r="Q2439" s="12">
        <v>0</v>
      </c>
      <c r="R2439" s="13">
        <v>0</v>
      </c>
      <c r="S2439" s="13">
        <v>634.13</v>
      </c>
      <c r="T2439" s="13">
        <v>412.6</v>
      </c>
      <c r="U2439" s="13">
        <v>221.53</v>
      </c>
      <c r="V2439" s="12" t="s">
        <v>23</v>
      </c>
      <c r="W2439" s="12" t="s">
        <v>24</v>
      </c>
      <c r="X2439" s="12" t="s">
        <v>25</v>
      </c>
      <c r="Y2439" s="12" t="s">
        <v>1117</v>
      </c>
      <c r="Z2439" s="12" t="s">
        <v>27</v>
      </c>
    </row>
    <row r="2440" spans="1:26" x14ac:dyDescent="0.3">
      <c r="A2440" s="14" t="s">
        <v>4291</v>
      </c>
      <c r="B2440" s="15">
        <v>45941</v>
      </c>
      <c r="C2440" s="16" t="s">
        <v>684</v>
      </c>
      <c r="D2440" s="16" t="str">
        <f>_xlfn.XLOOKUP(Sales_Transactions!$C2440,Customer!$A$2:$A$701,Customer!$B$2:$B$701,"Missing")</f>
        <v>Padma Varma</v>
      </c>
      <c r="E2440" s="38" t="str">
        <f>_xlfn.XLOOKUP(Table14[[#This Row],[Customer_ID]],Table10[Customer_ID],Table10[Membership],"Missing Membership")</f>
        <v>Bronze</v>
      </c>
      <c r="F2440" s="14" t="s">
        <v>89</v>
      </c>
      <c r="G2440" s="16" t="str">
        <f>_xlfn.XLOOKUP(Sales_Transactions!$F2440,Products!$A$2:$A$151,Products!$B$2:$B$151,"missing product")</f>
        <v>Milky Mist Butter Pack</v>
      </c>
      <c r="H2440" s="16" t="str">
        <f>_xlfn.XLOOKUP(Sales_Transactions!$F2440,Table9[Product_ID],Table9[Category],"Missing Catogory")</f>
        <v>Dairy</v>
      </c>
      <c r="I2440" s="16" t="s">
        <v>270</v>
      </c>
      <c r="J2440" s="16" t="str">
        <f>_xlfn.XLOOKUP(Sales_Transactions!$I2440,Store!$A$2:$A$181,Store!$B$2:$B$181,"Missing Store")</f>
        <v>FreshMart Ahmedabad Hub</v>
      </c>
      <c r="K2440" s="16" t="str">
        <f>_xlfn.XLOOKUP(Sales_Transactions!$I2440,Store!$A$2:$A$181,Store!$D$2:$D$181,"East")</f>
        <v>West</v>
      </c>
      <c r="L2440" s="16" t="s">
        <v>2874</v>
      </c>
      <c r="M2440" s="16" t="s">
        <v>6038</v>
      </c>
      <c r="N2440" s="16" t="str">
        <f>_xlfn.XLOOKUP(Sales_Transactions!$L2440,Table12[Employee_ID],Table12[Department],"Missing Department")</f>
        <v>Sales</v>
      </c>
      <c r="O2440" s="16">
        <v>7</v>
      </c>
      <c r="P2440" s="17">
        <v>40.01</v>
      </c>
      <c r="Q2440" s="16">
        <v>0</v>
      </c>
      <c r="R2440" s="17">
        <v>0</v>
      </c>
      <c r="S2440" s="17">
        <v>322.08</v>
      </c>
      <c r="T2440" s="17">
        <v>226.8</v>
      </c>
      <c r="U2440" s="17">
        <v>95.28</v>
      </c>
      <c r="V2440" s="16" t="s">
        <v>23</v>
      </c>
      <c r="W2440" s="16" t="s">
        <v>24</v>
      </c>
      <c r="X2440" s="16" t="s">
        <v>25</v>
      </c>
      <c r="Y2440" s="16" t="s">
        <v>535</v>
      </c>
      <c r="Z2440" s="16" t="s">
        <v>27</v>
      </c>
    </row>
    <row r="2441" spans="1:26" x14ac:dyDescent="0.3">
      <c r="A2441" s="10" t="s">
        <v>4298</v>
      </c>
      <c r="B2441" s="11">
        <v>45984</v>
      </c>
      <c r="C2441" s="12" t="s">
        <v>2778</v>
      </c>
      <c r="D2441" s="12" t="str">
        <f>_xlfn.XLOOKUP(Sales_Transactions!$C2441,Customer!$A$2:$A$701,Customer!$B$2:$B$701,"Missing")</f>
        <v>Sanjay Gupta</v>
      </c>
      <c r="E2441" s="39" t="str">
        <f>_xlfn.XLOOKUP(Table14[[#This Row],[Customer_ID]],Table10[Customer_ID],Table10[Membership],"Missing Membership")</f>
        <v>Bronze</v>
      </c>
      <c r="F2441" s="10" t="s">
        <v>253</v>
      </c>
      <c r="G2441" s="12" t="str">
        <f>_xlfn.XLOOKUP(Sales_Transactions!$F2441,Products!$A$2:$A$151,Products!$B$2:$B$151,"missing product")</f>
        <v>Gold Winner Coconut Oil 2kg v2</v>
      </c>
      <c r="H2441" s="12" t="str">
        <f>_xlfn.XLOOKUP(Sales_Transactions!$F2441,Table9[Product_ID],Table9[Category],"Missing Catogory")</f>
        <v>Oil</v>
      </c>
      <c r="I2441" s="12" t="s">
        <v>321</v>
      </c>
      <c r="J2441" s="12" t="str">
        <f>_xlfn.XLOOKUP(Sales_Transactions!$I2441,Store!$A$2:$A$181,Store!$B$2:$B$181,"Missing Store")</f>
        <v>FreshMart Coimbatore Main Road</v>
      </c>
      <c r="K2441" s="12" t="str">
        <f>_xlfn.XLOOKUP(Sales_Transactions!$I2441,Store!$A$2:$A$181,Store!$D$2:$D$181,"East")</f>
        <v>South</v>
      </c>
      <c r="L2441" s="12" t="s">
        <v>1507</v>
      </c>
      <c r="M2441" s="12" t="s">
        <v>6376</v>
      </c>
      <c r="N2441" s="12" t="str">
        <f>_xlfn.XLOOKUP(Sales_Transactions!$L2441,Table12[Employee_ID],Table12[Department],"Missing Department")</f>
        <v>Billing</v>
      </c>
      <c r="O2441" s="12">
        <v>4</v>
      </c>
      <c r="P2441" s="13">
        <v>219.39</v>
      </c>
      <c r="Q2441" s="12">
        <v>5</v>
      </c>
      <c r="R2441" s="13">
        <v>43.88</v>
      </c>
      <c r="S2441" s="13">
        <v>958.73</v>
      </c>
      <c r="T2441" s="13">
        <v>781.76</v>
      </c>
      <c r="U2441" s="13">
        <v>176.97</v>
      </c>
      <c r="V2441" s="12" t="s">
        <v>23</v>
      </c>
      <c r="W2441" s="12" t="s">
        <v>24</v>
      </c>
      <c r="X2441" s="12" t="s">
        <v>25</v>
      </c>
      <c r="Y2441" s="12" t="s">
        <v>2642</v>
      </c>
      <c r="Z2441" s="12" t="s">
        <v>27</v>
      </c>
    </row>
    <row r="2442" spans="1:26" x14ac:dyDescent="0.3">
      <c r="A2442" s="14" t="s">
        <v>4302</v>
      </c>
      <c r="B2442" s="15">
        <v>46059</v>
      </c>
      <c r="C2442" s="16" t="s">
        <v>2183</v>
      </c>
      <c r="D2442" s="16" t="str">
        <f>_xlfn.XLOOKUP(Sales_Transactions!$C2442,Customer!$A$2:$A$701,Customer!$B$2:$B$701,"Missing")</f>
        <v>Bhavani Pillai</v>
      </c>
      <c r="E2442" s="38" t="str">
        <f>_xlfn.XLOOKUP(Table14[[#This Row],[Customer_ID]],Table10[Customer_ID],Table10[Membership],"Missing Membership")</f>
        <v>Bronze</v>
      </c>
      <c r="F2442" s="14" t="s">
        <v>275</v>
      </c>
      <c r="G2442" s="16" t="str">
        <f>_xlfn.XLOOKUP(Sales_Transactions!$F2442,Products!$A$2:$A$151,Products!$B$2:$B$151,"missing product")</f>
        <v>Parle Namkeen 500g</v>
      </c>
      <c r="H2442" s="16" t="str">
        <f>_xlfn.XLOOKUP(Sales_Transactions!$F2442,Table9[Product_ID],Table9[Category],"Missing Catogory")</f>
        <v>Snacks</v>
      </c>
      <c r="I2442" s="16" t="s">
        <v>380</v>
      </c>
      <c r="J2442" s="16" t="str">
        <f>_xlfn.XLOOKUP(Sales_Transactions!$I2442,Store!$A$2:$A$181,Store!$B$2:$B$181,"Missing Store")</f>
        <v>FreshMart Ahmedabad Complex</v>
      </c>
      <c r="K2442" s="16" t="str">
        <f>_xlfn.XLOOKUP(Sales_Transactions!$I2442,Store!$A$2:$A$181,Store!$D$2:$D$181,"East")</f>
        <v>South</v>
      </c>
      <c r="L2442" s="16" t="s">
        <v>936</v>
      </c>
      <c r="M2442" s="16" t="s">
        <v>6386</v>
      </c>
      <c r="N2442" s="16" t="str">
        <f>_xlfn.XLOOKUP(Sales_Transactions!$L2442,Table12[Employee_ID],Table12[Department],"Missing Department")</f>
        <v>HR</v>
      </c>
      <c r="O2442" s="16">
        <v>2</v>
      </c>
      <c r="P2442" s="17">
        <v>51.33</v>
      </c>
      <c r="Q2442" s="16">
        <v>0</v>
      </c>
      <c r="R2442" s="17">
        <v>0</v>
      </c>
      <c r="S2442" s="17">
        <v>102.66</v>
      </c>
      <c r="T2442" s="17">
        <v>74.959999999999994</v>
      </c>
      <c r="U2442" s="17">
        <v>27.7</v>
      </c>
      <c r="V2442" s="16" t="s">
        <v>23</v>
      </c>
      <c r="W2442" s="16" t="s">
        <v>24</v>
      </c>
      <c r="X2442" s="16" t="s">
        <v>55</v>
      </c>
      <c r="Y2442" s="16" t="s">
        <v>2261</v>
      </c>
      <c r="Z2442" s="16" t="s">
        <v>49</v>
      </c>
    </row>
    <row r="2443" spans="1:26" x14ac:dyDescent="0.3">
      <c r="A2443" s="10" t="s">
        <v>4303</v>
      </c>
      <c r="B2443" s="11">
        <v>45776</v>
      </c>
      <c r="C2443" s="12" t="s">
        <v>1440</v>
      </c>
      <c r="D2443" s="12" t="str">
        <f>_xlfn.XLOOKUP(Sales_Transactions!$C2443,Customer!$A$2:$A$701,Customer!$B$2:$B$701,"Missing")</f>
        <v>Pandi Naidu</v>
      </c>
      <c r="E2443" s="39" t="str">
        <f>_xlfn.XLOOKUP(Table14[[#This Row],[Customer_ID]],Table10[Customer_ID],Table10[Membership],"Missing Membership")</f>
        <v xml:space="preserve"> Gold</v>
      </c>
      <c r="F2443" s="10" t="s">
        <v>904</v>
      </c>
      <c r="G2443" s="12" t="str">
        <f>_xlfn.XLOOKUP(Sales_Transactions!$F2443,Products!$A$2:$A$151,Products!$B$2:$B$151,"missing product")</f>
        <v>Nestle Curd 1kg</v>
      </c>
      <c r="H2443" s="12" t="str">
        <f>_xlfn.XLOOKUP(Sales_Transactions!$F2443,Table9[Product_ID],Table9[Category],"Missing Catogory")</f>
        <v>Dairy</v>
      </c>
      <c r="I2443" s="12" t="s">
        <v>285</v>
      </c>
      <c r="J2443" s="12" t="str">
        <f>_xlfn.XLOOKUP(Sales_Transactions!$I2443,Store!$A$2:$A$181,Store!$B$2:$B$181,"Missing Store")</f>
        <v>FreshMart Erode Colony</v>
      </c>
      <c r="K2443" s="12" t="str">
        <f>_xlfn.XLOOKUP(Sales_Transactions!$I2443,Store!$A$2:$A$181,Store!$D$2:$D$181,"East")</f>
        <v>South</v>
      </c>
      <c r="L2443" s="12" t="s">
        <v>666</v>
      </c>
      <c r="M2443" s="12" t="s">
        <v>6360</v>
      </c>
      <c r="N2443" s="12" t="str">
        <f>_xlfn.XLOOKUP(Sales_Transactions!$L2443,Table12[Employee_ID],Table12[Department],"Missing Department")</f>
        <v>Store Manager</v>
      </c>
      <c r="O2443" s="12">
        <v>4</v>
      </c>
      <c r="P2443" s="13">
        <v>504.49</v>
      </c>
      <c r="Q2443" s="12">
        <v>5</v>
      </c>
      <c r="R2443" s="13">
        <v>100.9</v>
      </c>
      <c r="S2443" s="13">
        <v>1917.06</v>
      </c>
      <c r="T2443" s="13">
        <v>1590.76</v>
      </c>
      <c r="U2443" s="13">
        <v>326.3</v>
      </c>
      <c r="V2443" s="12" t="s">
        <v>23</v>
      </c>
      <c r="W2443" s="12" t="s">
        <v>24</v>
      </c>
      <c r="X2443" s="12" t="s">
        <v>55</v>
      </c>
      <c r="Y2443" s="12" t="s">
        <v>3099</v>
      </c>
      <c r="Z2443" s="12" t="s">
        <v>49</v>
      </c>
    </row>
    <row r="2444" spans="1:26" x14ac:dyDescent="0.3">
      <c r="A2444" s="14" t="s">
        <v>4309</v>
      </c>
      <c r="B2444" s="15">
        <v>45942</v>
      </c>
      <c r="C2444" s="16" t="s">
        <v>1562</v>
      </c>
      <c r="D2444" s="16" t="str">
        <f>_xlfn.XLOOKUP(Sales_Transactions!$C2444,Customer!$A$2:$A$701,Customer!$B$2:$B$701,"Missing")</f>
        <v>Hariharan Gounder</v>
      </c>
      <c r="E2444" s="38" t="str">
        <f>_xlfn.XLOOKUP(Table14[[#This Row],[Customer_ID]],Table10[Customer_ID],Table10[Membership],"Missing Membership")</f>
        <v>Gold</v>
      </c>
      <c r="F2444" s="14" t="s">
        <v>1224</v>
      </c>
      <c r="G2444" s="16" t="str">
        <f>_xlfn.XLOOKUP(Sales_Transactions!$F2444,Products!$A$2:$A$151,Products!$B$2:$B$151,"missing product")</f>
        <v>Harvest Gold Cookies Pack</v>
      </c>
      <c r="H2444" s="16" t="str">
        <f>_xlfn.XLOOKUP(Sales_Transactions!$F2444,Table9[Product_ID],Table9[Category],"Missing Catogory")</f>
        <v xml:space="preserve"> Bakery</v>
      </c>
      <c r="I2444" s="16" t="s">
        <v>232</v>
      </c>
      <c r="J2444" s="16" t="str">
        <f>_xlfn.XLOOKUP(Sales_Transactions!$I2444,Store!$A$2:$A$181,Store!$B$2:$B$181,"Missing Store")</f>
        <v>FreshMart Tiruppur Circle</v>
      </c>
      <c r="K2444" s="16" t="str">
        <f>_xlfn.XLOOKUP(Sales_Transactions!$I2444,Store!$A$2:$A$181,Store!$D$2:$D$181,"East")</f>
        <v>South</v>
      </c>
      <c r="L2444" s="16" t="s">
        <v>1131</v>
      </c>
      <c r="M2444" s="16" t="s">
        <v>6153</v>
      </c>
      <c r="N2444" s="16" t="str">
        <f>_xlfn.XLOOKUP(Sales_Transactions!$L2444,Table12[Employee_ID],Table12[Department],"Missing Department")</f>
        <v>Cashier</v>
      </c>
      <c r="O2444" s="16">
        <v>5</v>
      </c>
      <c r="P2444" s="17">
        <v>204.15</v>
      </c>
      <c r="Q2444" s="16">
        <v>0</v>
      </c>
      <c r="R2444" s="17">
        <v>0</v>
      </c>
      <c r="S2444" s="17">
        <v>1173.8599999999999</v>
      </c>
      <c r="T2444" s="17">
        <v>538</v>
      </c>
      <c r="U2444" s="17">
        <v>635.86</v>
      </c>
      <c r="V2444" s="16" t="s">
        <v>23</v>
      </c>
      <c r="W2444" s="16" t="s">
        <v>24</v>
      </c>
      <c r="X2444" s="16" t="s">
        <v>25</v>
      </c>
      <c r="Y2444" s="16" t="s">
        <v>3282</v>
      </c>
      <c r="Z2444" s="16" t="s">
        <v>27</v>
      </c>
    </row>
    <row r="2445" spans="1:26" x14ac:dyDescent="0.3">
      <c r="A2445" s="10" t="s">
        <v>4316</v>
      </c>
      <c r="B2445" s="11">
        <v>45998</v>
      </c>
      <c r="C2445" s="12" t="s">
        <v>2284</v>
      </c>
      <c r="D2445" s="12" t="str">
        <f>_xlfn.XLOOKUP(Sales_Transactions!$C2445,Customer!$A$2:$A$701,Customer!$B$2:$B$701,"Missing")</f>
        <v>Kamala Sekar</v>
      </c>
      <c r="E2445" s="39" t="str">
        <f>_xlfn.XLOOKUP(Table14[[#This Row],[Customer_ID]],Table10[Customer_ID],Table10[Membership],"Missing Membership")</f>
        <v>Silver</v>
      </c>
      <c r="F2445" s="10" t="s">
        <v>2081</v>
      </c>
      <c r="G2445" s="12" t="str">
        <f>_xlfn.XLOOKUP(Sales_Transactions!$F2445,Products!$A$2:$A$151,Products!$B$2:$B$151,"missing product")</f>
        <v>Harvest Gold Rusk 1kg</v>
      </c>
      <c r="H2445" s="12" t="str">
        <f>_xlfn.XLOOKUP(Sales_Transactions!$F2445,Table9[Product_ID],Table9[Category],"Missing Catogory")</f>
        <v>Household</v>
      </c>
      <c r="I2445" s="12" t="s">
        <v>973</v>
      </c>
      <c r="J2445" s="12" t="str">
        <f>_xlfn.XLOOKUP(Sales_Transactions!$I2445,Store!$A$2:$A$181,Store!$B$2:$B$181,"Missing Store")</f>
        <v>FreshMart Pune Junction</v>
      </c>
      <c r="K2445" s="12" t="str">
        <f>_xlfn.XLOOKUP(Sales_Transactions!$I2445,Store!$A$2:$A$181,Store!$D$2:$D$181,"East")</f>
        <v>West</v>
      </c>
      <c r="L2445" s="12" t="s">
        <v>1733</v>
      </c>
      <c r="M2445" s="12" t="s">
        <v>6226</v>
      </c>
      <c r="N2445" s="12" t="str">
        <f>_xlfn.XLOOKUP(Sales_Transactions!$L2445,Table12[Employee_ID],Table12[Department],"Missing Department")</f>
        <v>Cashier</v>
      </c>
      <c r="O2445" s="12">
        <v>1</v>
      </c>
      <c r="P2445" s="13">
        <v>392.68</v>
      </c>
      <c r="Q2445" s="12">
        <v>20</v>
      </c>
      <c r="R2445" s="13">
        <v>78.540000000000006</v>
      </c>
      <c r="S2445" s="13">
        <v>361.26</v>
      </c>
      <c r="T2445" s="13">
        <v>319.05</v>
      </c>
      <c r="U2445" s="13">
        <v>42.21</v>
      </c>
      <c r="V2445" s="12" t="s">
        <v>23</v>
      </c>
      <c r="W2445" s="12" t="s">
        <v>24</v>
      </c>
      <c r="X2445" s="12" t="s">
        <v>25</v>
      </c>
      <c r="Y2445" s="12" t="s">
        <v>2703</v>
      </c>
      <c r="Z2445" s="12" t="s">
        <v>27</v>
      </c>
    </row>
    <row r="2446" spans="1:26" x14ac:dyDescent="0.3">
      <c r="A2446" s="14" t="s">
        <v>4323</v>
      </c>
      <c r="B2446" s="15">
        <v>46073</v>
      </c>
      <c r="C2446" s="16" t="s">
        <v>2360</v>
      </c>
      <c r="D2446" s="16" t="str">
        <f>_xlfn.XLOOKUP(Sales_Transactions!$C2446,Customer!$A$2:$A$701,Customer!$B$2:$B$701,"Missing")</f>
        <v>Esha Krishnan</v>
      </c>
      <c r="E2446" s="38" t="str">
        <f>_xlfn.XLOOKUP(Table14[[#This Row],[Customer_ID]],Table10[Customer_ID],Table10[Membership],"Missing Membership")</f>
        <v>Gold</v>
      </c>
      <c r="F2446" s="14" t="s">
        <v>604</v>
      </c>
      <c r="G2446" s="16" t="str">
        <f>_xlfn.XLOOKUP(Sales_Transactions!$F2446,Products!$A$2:$A$151,Products!$B$2:$B$151,"missing product")</f>
        <v>Organic Fresh Fresh Vegetables 200g</v>
      </c>
      <c r="H2446" s="16" t="str">
        <f>_xlfn.XLOOKUP(Sales_Transactions!$F2446,Table9[Product_ID],Table9[Category],"Missing Catogory")</f>
        <v>Vegetables</v>
      </c>
      <c r="I2446" s="16" t="s">
        <v>238</v>
      </c>
      <c r="J2446" s="16" t="str">
        <f>_xlfn.XLOOKUP(Sales_Transactions!$I2446,Store!$A$2:$A$181,Store!$B$2:$B$181,"Missing Store")</f>
        <v>FreshMart Kochi Main Road</v>
      </c>
      <c r="K2446" s="16" t="str">
        <f>_xlfn.XLOOKUP(Sales_Transactions!$I2446,Store!$A$2:$A$181,Store!$D$2:$D$181,"East")</f>
        <v>South</v>
      </c>
      <c r="L2446" s="16" t="s">
        <v>470</v>
      </c>
      <c r="M2446" s="16" t="s">
        <v>6276</v>
      </c>
      <c r="N2446" s="16" t="str">
        <f>_xlfn.XLOOKUP(Sales_Transactions!$L2446,Table12[Employee_ID],Table12[Department],"Missing Department")</f>
        <v>Billing</v>
      </c>
      <c r="O2446" s="16">
        <v>6</v>
      </c>
      <c r="P2446" s="17">
        <v>82.69</v>
      </c>
      <c r="Q2446" s="16">
        <v>20</v>
      </c>
      <c r="R2446" s="17">
        <v>99.23</v>
      </c>
      <c r="S2446" s="17">
        <v>396.91</v>
      </c>
      <c r="T2446" s="17">
        <v>372.84</v>
      </c>
      <c r="U2446" s="17">
        <v>24.07</v>
      </c>
      <c r="V2446" s="16" t="s">
        <v>23</v>
      </c>
      <c r="W2446" s="16" t="s">
        <v>24</v>
      </c>
      <c r="X2446" s="16" t="s">
        <v>25</v>
      </c>
      <c r="Y2446" s="16" t="s">
        <v>1970</v>
      </c>
      <c r="Z2446" s="16" t="s">
        <v>49</v>
      </c>
    </row>
    <row r="2447" spans="1:26" x14ac:dyDescent="0.3">
      <c r="A2447" s="10" t="s">
        <v>4330</v>
      </c>
      <c r="B2447" s="11">
        <v>46011</v>
      </c>
      <c r="C2447" s="12" t="s">
        <v>408</v>
      </c>
      <c r="D2447" s="12" t="str">
        <f>_xlfn.XLOOKUP(Sales_Transactions!$C2447,Customer!$A$2:$A$701,Customer!$B$2:$B$701,"Missing")</f>
        <v>Gokul Naidu</v>
      </c>
      <c r="E2447" s="39" t="str">
        <f>_xlfn.XLOOKUP(Table14[[#This Row],[Customer_ID]],Table10[Customer_ID],Table10[Membership],"Missing Membership")</f>
        <v>Silver</v>
      </c>
      <c r="F2447" s="10" t="s">
        <v>280</v>
      </c>
      <c r="G2447" s="12" t="str">
        <f>_xlfn.XLOOKUP(Sales_Transactions!$F2447,Products!$A$2:$A$151,Products!$B$2:$B$151,"missing product")</f>
        <v>Nescafe Coffee 500g</v>
      </c>
      <c r="H2447" s="12" t="str">
        <f>_xlfn.XLOOKUP(Sales_Transactions!$F2447,Table9[Product_ID],Table9[Category],"Missing Catogory")</f>
        <v>Beverages</v>
      </c>
      <c r="I2447" s="12" t="s">
        <v>1742</v>
      </c>
      <c r="J2447" s="12" t="str">
        <f>_xlfn.XLOOKUP(Sales_Transactions!$I2447,Store!$A$2:$A$181,Store!$B$2:$B$181,"Missing Store")</f>
        <v>FreshMart Lucknow Arcade</v>
      </c>
      <c r="K2447" s="12" t="str">
        <f>_xlfn.XLOOKUP(Sales_Transactions!$I2447,Store!$A$2:$A$181,Store!$D$2:$D$181,"East")</f>
        <v>North</v>
      </c>
      <c r="L2447" s="12" t="s">
        <v>1743</v>
      </c>
      <c r="M2447" s="12" t="s">
        <v>6364</v>
      </c>
      <c r="N2447" s="12" t="str">
        <f>_xlfn.XLOOKUP(Sales_Transactions!$L2447,Table12[Employee_ID],Table12[Department],"Missing Department")</f>
        <v>HR</v>
      </c>
      <c r="O2447" s="12">
        <v>4</v>
      </c>
      <c r="P2447" s="13">
        <v>124.84</v>
      </c>
      <c r="Q2447" s="12">
        <v>5</v>
      </c>
      <c r="R2447" s="13">
        <v>24.97</v>
      </c>
      <c r="S2447" s="13">
        <v>545.54999999999995</v>
      </c>
      <c r="T2447" s="13">
        <v>389.4</v>
      </c>
      <c r="U2447" s="13">
        <v>156.15</v>
      </c>
      <c r="V2447" s="12" t="s">
        <v>23</v>
      </c>
      <c r="W2447" s="12" t="s">
        <v>345</v>
      </c>
      <c r="X2447" s="12" t="s">
        <v>25</v>
      </c>
      <c r="Y2447" s="12" t="s">
        <v>1083</v>
      </c>
      <c r="Z2447" s="12" t="s">
        <v>27</v>
      </c>
    </row>
    <row r="2448" spans="1:26" x14ac:dyDescent="0.3">
      <c r="A2448" s="14" t="s">
        <v>4333</v>
      </c>
      <c r="B2448" s="15">
        <v>45851</v>
      </c>
      <c r="C2448" s="16" t="s">
        <v>3068</v>
      </c>
      <c r="D2448" s="16" t="str">
        <f>_xlfn.XLOOKUP(Sales_Transactions!$C2448,Customer!$A$2:$A$701,Customer!$B$2:$B$701,"Missing")</f>
        <v>Anjali Balan</v>
      </c>
      <c r="E2448" s="38" t="str">
        <f>_xlfn.XLOOKUP(Table14[[#This Row],[Customer_ID]],Table10[Customer_ID],Table10[Membership],"Missing Membership")</f>
        <v>Bronze</v>
      </c>
      <c r="F2448" s="14" t="s">
        <v>130</v>
      </c>
      <c r="G2448" s="16" t="str">
        <f>_xlfn.XLOOKUP(Sales_Transactions!$F2448,Products!$A$2:$A$151,Products!$B$2:$B$151,"missing product")</f>
        <v>MDH Whole Spices 1L</v>
      </c>
      <c r="H2448" s="16" t="str">
        <f>_xlfn.XLOOKUP(Sales_Transactions!$F2448,Table9[Product_ID],Table9[Category],"Missing Catogory")</f>
        <v>Masala</v>
      </c>
      <c r="I2448" s="16" t="s">
        <v>380</v>
      </c>
      <c r="J2448" s="16" t="str">
        <f>_xlfn.XLOOKUP(Sales_Transactions!$I2448,Store!$A$2:$A$181,Store!$B$2:$B$181,"Missing Store")</f>
        <v>FreshMart Ahmedabad Complex</v>
      </c>
      <c r="K2448" s="16" t="str">
        <f>_xlfn.XLOOKUP(Sales_Transactions!$I2448,Store!$A$2:$A$181,Store!$D$2:$D$181,"East")</f>
        <v>South</v>
      </c>
      <c r="L2448" s="16" t="s">
        <v>2208</v>
      </c>
      <c r="M2448" s="16" t="s">
        <v>6217</v>
      </c>
      <c r="N2448" s="16" t="str">
        <f>_xlfn.XLOOKUP(Sales_Transactions!$L2448,Table12[Employee_ID],Table12[Department],"Missing Department")</f>
        <v>Inventory</v>
      </c>
      <c r="O2448" s="16">
        <v>3</v>
      </c>
      <c r="P2448" s="17">
        <v>379.12</v>
      </c>
      <c r="Q2448" s="16">
        <v>20</v>
      </c>
      <c r="R2448" s="17">
        <v>227.47</v>
      </c>
      <c r="S2448" s="17">
        <v>1046.3699999999999</v>
      </c>
      <c r="T2448" s="17">
        <v>879.15</v>
      </c>
      <c r="U2448" s="17">
        <v>167.22</v>
      </c>
      <c r="V2448" s="16" t="s">
        <v>23</v>
      </c>
      <c r="W2448" s="16" t="s">
        <v>24</v>
      </c>
      <c r="X2448" s="16" t="s">
        <v>25</v>
      </c>
      <c r="Y2448" s="16" t="s">
        <v>2268</v>
      </c>
      <c r="Z2448" s="16" t="s">
        <v>27</v>
      </c>
    </row>
    <row r="2449" spans="1:26" x14ac:dyDescent="0.3">
      <c r="A2449" s="10" t="s">
        <v>4335</v>
      </c>
      <c r="B2449" s="11">
        <v>45963</v>
      </c>
      <c r="C2449" s="12" t="s">
        <v>1003</v>
      </c>
      <c r="D2449" s="12" t="str">
        <f>_xlfn.XLOOKUP(Sales_Transactions!$C2449,Customer!$A$2:$A$701,Customer!$B$2:$B$701,"Missing")</f>
        <v>Bhavani Reddy</v>
      </c>
      <c r="E2449" s="39" t="str">
        <f>_xlfn.XLOOKUP(Table14[[#This Row],[Customer_ID]],Table10[Customer_ID],Table10[Membership],"Missing Membership")</f>
        <v>Gold</v>
      </c>
      <c r="F2449" s="10" t="s">
        <v>793</v>
      </c>
      <c r="G2449" s="12" t="str">
        <f>_xlfn.XLOOKUP(Sales_Transactions!$F2449,Products!$A$2:$A$151,Products!$B$2:$B$151,"missing product")</f>
        <v>Vim Toilet Cleaner 200g</v>
      </c>
      <c r="H2449" s="12" t="str">
        <f>_xlfn.XLOOKUP(Sales_Transactions!$F2449,Table9[Product_ID],Table9[Category],"Missing Catogory")</f>
        <v>Cleaning</v>
      </c>
      <c r="I2449" s="12" t="s">
        <v>1338</v>
      </c>
      <c r="J2449" s="12" t="str">
        <f>_xlfn.XLOOKUP(Sales_Transactions!$I2449,Store!$A$2:$A$181,Store!$B$2:$B$181,"Missing Store")</f>
        <v>FreshMart Mysuru Enclave</v>
      </c>
      <c r="K2449" s="12" t="str">
        <f>_xlfn.XLOOKUP(Sales_Transactions!$I2449,Store!$A$2:$A$181,Store!$D$2:$D$181,"East")</f>
        <v>South</v>
      </c>
      <c r="L2449" s="12" t="s">
        <v>1309</v>
      </c>
      <c r="M2449" s="12" t="s">
        <v>6277</v>
      </c>
      <c r="N2449" s="12" t="str">
        <f>_xlfn.XLOOKUP(Sales_Transactions!$L2449,Table12[Employee_ID],Table12[Department],"Missing Department")</f>
        <v>Billing</v>
      </c>
      <c r="O2449" s="12">
        <v>6</v>
      </c>
      <c r="P2449" s="13">
        <v>189.82</v>
      </c>
      <c r="Q2449" s="12">
        <v>5</v>
      </c>
      <c r="R2449" s="13">
        <v>56.95</v>
      </c>
      <c r="S2449" s="13">
        <v>1244.27</v>
      </c>
      <c r="T2449" s="13">
        <v>745.98</v>
      </c>
      <c r="U2449" s="13">
        <v>498.29</v>
      </c>
      <c r="V2449" s="12" t="s">
        <v>23</v>
      </c>
      <c r="W2449" s="12" t="s">
        <v>24</v>
      </c>
      <c r="X2449" s="12" t="s">
        <v>55</v>
      </c>
      <c r="Y2449" s="12" t="s">
        <v>545</v>
      </c>
      <c r="Z2449" s="12" t="s">
        <v>27</v>
      </c>
    </row>
    <row r="2450" spans="1:26" x14ac:dyDescent="0.3">
      <c r="A2450" s="14" t="s">
        <v>4336</v>
      </c>
      <c r="B2450" s="15">
        <v>45948</v>
      </c>
      <c r="C2450" s="16" t="s">
        <v>2789</v>
      </c>
      <c r="D2450" s="16" t="str">
        <f>_xlfn.XLOOKUP(Sales_Transactions!$C2450,Customer!$A$2:$A$701,Customer!$B$2:$B$701,"Missing")</f>
        <v>Latha Gounder</v>
      </c>
      <c r="E2450" s="38" t="str">
        <f>_xlfn.XLOOKUP(Table14[[#This Row],[Customer_ID]],Table10[Customer_ID],Table10[Membership],"Missing Membership")</f>
        <v>Silver</v>
      </c>
      <c r="F2450" s="14" t="s">
        <v>793</v>
      </c>
      <c r="G2450" s="16" t="str">
        <f>_xlfn.XLOOKUP(Sales_Transactions!$F2450,Products!$A$2:$A$151,Products!$B$2:$B$151,"missing product")</f>
        <v>Vim Toilet Cleaner 200g</v>
      </c>
      <c r="H2450" s="16" t="str">
        <f>_xlfn.XLOOKUP(Sales_Transactions!$F2450,Table9[Product_ID],Table9[Category],"Missing Catogory")</f>
        <v>Cleaning</v>
      </c>
      <c r="I2450" s="16" t="s">
        <v>1031</v>
      </c>
      <c r="J2450" s="16" t="str">
        <f>_xlfn.XLOOKUP(Sales_Transactions!$I2450,Store!$A$2:$A$181,Store!$B$2:$B$181,"Missing Store")</f>
        <v>FreshMart Bengaluru Enclave</v>
      </c>
      <c r="K2450" s="16" t="str">
        <f>_xlfn.XLOOKUP(Sales_Transactions!$I2450,Store!$A$2:$A$181,Store!$D$2:$D$181,"East")</f>
        <v>South</v>
      </c>
      <c r="L2450" s="16" t="s">
        <v>2308</v>
      </c>
      <c r="M2450" s="16" t="s">
        <v>6208</v>
      </c>
      <c r="N2450" s="16" t="str">
        <f>_xlfn.XLOOKUP(Sales_Transactions!$L2450,Table12[Employee_ID],Table12[Department],"Missing Department")</f>
        <v>Cashier</v>
      </c>
      <c r="O2450" s="16">
        <v>3</v>
      </c>
      <c r="P2450" s="17">
        <v>171.25</v>
      </c>
      <c r="Q2450" s="16">
        <v>15</v>
      </c>
      <c r="R2450" s="17">
        <v>77.06</v>
      </c>
      <c r="S2450" s="17">
        <v>502.19</v>
      </c>
      <c r="T2450" s="17">
        <v>372.99</v>
      </c>
      <c r="U2450" s="17">
        <v>129.19999999999999</v>
      </c>
      <c r="V2450" s="16" t="s">
        <v>23</v>
      </c>
      <c r="W2450" s="16" t="s">
        <v>24</v>
      </c>
      <c r="X2450" s="16" t="s">
        <v>25</v>
      </c>
      <c r="Y2450" s="16" t="s">
        <v>1313</v>
      </c>
      <c r="Z2450" s="16" t="s">
        <v>27</v>
      </c>
    </row>
    <row r="2451" spans="1:26" x14ac:dyDescent="0.3">
      <c r="A2451" s="10" t="s">
        <v>4346</v>
      </c>
      <c r="B2451" s="11">
        <v>45793</v>
      </c>
      <c r="C2451" s="12" t="s">
        <v>3578</v>
      </c>
      <c r="D2451" s="12" t="str">
        <f>_xlfn.XLOOKUP(Sales_Transactions!$C2451,Customer!$A$2:$A$701,Customer!$B$2:$B$701,"Missing")</f>
        <v>Lakshmi Balan</v>
      </c>
      <c r="E2451" s="39" t="str">
        <f>_xlfn.XLOOKUP(Table14[[#This Row],[Customer_ID]],Table10[Customer_ID],Table10[Membership],"Missing Membership")</f>
        <v>Silver</v>
      </c>
      <c r="F2451" s="10" t="s">
        <v>621</v>
      </c>
      <c r="G2451" s="12" t="str">
        <f>_xlfn.XLOOKUP(Sales_Transactions!$F2451,Products!$A$2:$A$151,Products!$B$2:$B$151,"missing product")</f>
        <v>Local Farm Fresh Fruits Combo v2</v>
      </c>
      <c r="H2451" s="12" t="str">
        <f>_xlfn.XLOOKUP(Sales_Transactions!$F2451,Table9[Product_ID],Table9[Category],"Missing Catogory")</f>
        <v>Fruits</v>
      </c>
      <c r="I2451" s="12" t="s">
        <v>1168</v>
      </c>
      <c r="J2451" s="12" t="str">
        <f>_xlfn.XLOOKUP(Sales_Transactions!$I2451,Store!$A$2:$A$181,Store!$B$2:$B$181,"Missing Store")</f>
        <v>FreshMart Pune Towers</v>
      </c>
      <c r="K2451" s="12" t="str">
        <f>_xlfn.XLOOKUP(Sales_Transactions!$I2451,Store!$A$2:$A$181,Store!$D$2:$D$181,"East")</f>
        <v>West</v>
      </c>
      <c r="L2451" s="12" t="s">
        <v>765</v>
      </c>
      <c r="M2451" s="12" t="s">
        <v>5185</v>
      </c>
      <c r="N2451" s="12" t="str">
        <f>_xlfn.XLOOKUP(Sales_Transactions!$L2451,Table12[Employee_ID],Table12[Department],"Missing Department")</f>
        <v>Cashier</v>
      </c>
      <c r="O2451" s="12">
        <v>2</v>
      </c>
      <c r="P2451" s="13">
        <v>327.08</v>
      </c>
      <c r="Q2451" s="12">
        <v>20</v>
      </c>
      <c r="R2451" s="13">
        <v>130.83000000000001</v>
      </c>
      <c r="S2451" s="13">
        <v>523.33000000000004</v>
      </c>
      <c r="T2451" s="13">
        <v>549.22</v>
      </c>
      <c r="U2451" s="13">
        <v>-25.89</v>
      </c>
      <c r="V2451" s="12" t="s">
        <v>23</v>
      </c>
      <c r="W2451" s="12" t="s">
        <v>24</v>
      </c>
      <c r="X2451" s="12" t="s">
        <v>25</v>
      </c>
      <c r="Y2451" s="12" t="s">
        <v>1022</v>
      </c>
      <c r="Z2451" s="12" t="s">
        <v>49</v>
      </c>
    </row>
    <row r="2452" spans="1:26" x14ac:dyDescent="0.3">
      <c r="A2452" s="14" t="s">
        <v>4347</v>
      </c>
      <c r="B2452" s="15">
        <v>45825</v>
      </c>
      <c r="C2452" s="16" t="s">
        <v>1727</v>
      </c>
      <c r="D2452" s="16" t="str">
        <f>_xlfn.XLOOKUP(Sales_Transactions!$C2452,Customer!$A$2:$A$701,Customer!$B$2:$B$701,"Missing")</f>
        <v>Divya Balan</v>
      </c>
      <c r="E2452" s="38" t="str">
        <f>_xlfn.XLOOKUP(Table14[[#This Row],[Customer_ID]],Table10[Customer_ID],Table10[Membership],"Missing Membership")</f>
        <v>Silver</v>
      </c>
      <c r="F2452" s="14" t="s">
        <v>65</v>
      </c>
      <c r="G2452" s="16" t="str">
        <f>_xlfn.XLOOKUP(Sales_Transactions!$F2452,Products!$A$2:$A$151,Products!$B$2:$B$151,"missing product")</f>
        <v>Nescafe Tea Combo</v>
      </c>
      <c r="H2452" s="16" t="str">
        <f>_xlfn.XLOOKUP(Sales_Transactions!$F2452,Table9[Product_ID],Table9[Category],"Missing Catogory")</f>
        <v>Beverages</v>
      </c>
      <c r="I2452" s="16" t="s">
        <v>66</v>
      </c>
      <c r="J2452" s="16" t="str">
        <f>_xlfn.XLOOKUP(Sales_Transactions!$I2452,Store!$A$2:$A$181,Store!$B$2:$B$181,"Missing Store")</f>
        <v>FreshMart Coimbatore Plaza</v>
      </c>
      <c r="K2452" s="16" t="str">
        <f>_xlfn.XLOOKUP(Sales_Transactions!$I2452,Store!$A$2:$A$181,Store!$D$2:$D$181,"East")</f>
        <v>South</v>
      </c>
      <c r="L2452" s="16" t="s">
        <v>1309</v>
      </c>
      <c r="M2452" s="16" t="s">
        <v>6277</v>
      </c>
      <c r="N2452" s="16" t="str">
        <f>_xlfn.XLOOKUP(Sales_Transactions!$L2452,Table12[Employee_ID],Table12[Department],"Missing Department")</f>
        <v>Billing</v>
      </c>
      <c r="O2452" s="16">
        <v>2</v>
      </c>
      <c r="P2452" s="17">
        <v>172.63</v>
      </c>
      <c r="Q2452" s="16">
        <v>5</v>
      </c>
      <c r="R2452" s="17">
        <v>17.260000000000002</v>
      </c>
      <c r="S2452" s="17">
        <v>328</v>
      </c>
      <c r="T2452" s="17">
        <v>284</v>
      </c>
      <c r="U2452" s="17">
        <v>44</v>
      </c>
      <c r="V2452" s="16" t="s">
        <v>23</v>
      </c>
      <c r="W2452" s="16" t="s">
        <v>24</v>
      </c>
      <c r="X2452" s="16" t="s">
        <v>25</v>
      </c>
      <c r="Y2452" s="16" t="s">
        <v>3959</v>
      </c>
      <c r="Z2452" s="16" t="s">
        <v>49</v>
      </c>
    </row>
    <row r="2453" spans="1:26" x14ac:dyDescent="0.3">
      <c r="A2453" s="10" t="s">
        <v>4350</v>
      </c>
      <c r="B2453" s="11">
        <v>45808</v>
      </c>
      <c r="C2453" s="12" t="s">
        <v>966</v>
      </c>
      <c r="D2453" s="12" t="str">
        <f>_xlfn.XLOOKUP(Sales_Transactions!$C2453,Customer!$A$2:$A$701,Customer!$B$2:$B$701,"Missing")</f>
        <v>Malathi Naidu</v>
      </c>
      <c r="E2453" s="39" t="str">
        <f>_xlfn.XLOOKUP(Table14[[#This Row],[Customer_ID]],Table10[Customer_ID],Table10[Membership],"Missing Membership")</f>
        <v>Gold</v>
      </c>
      <c r="F2453" s="10" t="s">
        <v>389</v>
      </c>
      <c r="G2453" s="12" t="str">
        <f>_xlfn.XLOOKUP(Sales_Transactions!$F2453,Products!$A$2:$A$151,Products!$B$2:$B$151,"missing product")</f>
        <v>Organic Fresh Fresh Vegetables 250ml</v>
      </c>
      <c r="H2453" s="12" t="str">
        <f>_xlfn.XLOOKUP(Sales_Transactions!$F2453,Table9[Product_ID],Table9[Category],"Missing Catogory")</f>
        <v>Vegetables</v>
      </c>
      <c r="I2453" s="12" t="s">
        <v>192</v>
      </c>
      <c r="J2453" s="12" t="str">
        <f>_xlfn.XLOOKUP(Sales_Transactions!$I2453,Store!$A$2:$A$181,Store!$B$2:$B$181,"Missing Store")</f>
        <v>FreshMart Erode Heights</v>
      </c>
      <c r="K2453" s="12" t="str">
        <f>_xlfn.XLOOKUP(Sales_Transactions!$I2453,Store!$A$2:$A$181,Store!$D$2:$D$181,"East")</f>
        <v>South</v>
      </c>
      <c r="L2453" s="12" t="s">
        <v>2534</v>
      </c>
      <c r="M2453" s="12" t="s">
        <v>6346</v>
      </c>
      <c r="N2453" s="12" t="str">
        <f>_xlfn.XLOOKUP(Sales_Transactions!$L2453,Table12[Employee_ID],Table12[Department],"Missing Department")</f>
        <v>Inventory</v>
      </c>
      <c r="O2453" s="12">
        <v>7</v>
      </c>
      <c r="P2453" s="13">
        <v>84.51</v>
      </c>
      <c r="Q2453" s="12">
        <v>0</v>
      </c>
      <c r="R2453" s="13">
        <v>0</v>
      </c>
      <c r="S2453" s="13">
        <v>680.31</v>
      </c>
      <c r="T2453" s="13">
        <v>483.63</v>
      </c>
      <c r="U2453" s="13">
        <v>196.68</v>
      </c>
      <c r="V2453" s="12" t="s">
        <v>23</v>
      </c>
      <c r="W2453" s="12" t="s">
        <v>24</v>
      </c>
      <c r="X2453" s="12" t="s">
        <v>25</v>
      </c>
      <c r="Y2453" s="12" t="s">
        <v>1492</v>
      </c>
      <c r="Z2453" s="12" t="s">
        <v>27</v>
      </c>
    </row>
    <row r="2454" spans="1:26" x14ac:dyDescent="0.3">
      <c r="A2454" s="14" t="s">
        <v>4352</v>
      </c>
      <c r="B2454" s="15">
        <v>45787</v>
      </c>
      <c r="C2454" s="16" t="s">
        <v>2099</v>
      </c>
      <c r="D2454" s="16" t="str">
        <f>_xlfn.XLOOKUP(Sales_Transactions!$C2454,Customer!$A$2:$A$701,Customer!$B$2:$B$701,"Missing")</f>
        <v>Gopal Velan</v>
      </c>
      <c r="E2454" s="38" t="str">
        <f>_xlfn.XLOOKUP(Table14[[#This Row],[Customer_ID]],Table10[Customer_ID],Table10[Membership],"Missing Membership")</f>
        <v>Gold</v>
      </c>
      <c r="F2454" s="14" t="s">
        <v>538</v>
      </c>
      <c r="G2454" s="16" t="str">
        <f>_xlfn.XLOOKUP(Sales_Transactions!$F2454,Products!$A$2:$A$151,Products!$B$2:$B$151,"missing product")</f>
        <v>Aachi Ponni Rice 2kg</v>
      </c>
      <c r="H2454" s="16" t="str">
        <f>_xlfn.XLOOKUP(Sales_Transactions!$F2454,Table9[Product_ID],Table9[Category],"Missing Catogory")</f>
        <v>Rice</v>
      </c>
      <c r="I2454" s="16" t="s">
        <v>415</v>
      </c>
      <c r="J2454" s="16" t="str">
        <f>_xlfn.XLOOKUP(Sales_Transactions!$I2454,Store!$A$2:$A$181,Store!$B$2:$B$181,"Missing Store")</f>
        <v>FreshMart Hyderabad Towers</v>
      </c>
      <c r="K2454" s="16" t="str">
        <f>_xlfn.XLOOKUP(Sales_Transactions!$I2454,Store!$A$2:$A$181,Store!$D$2:$D$181,"East")</f>
        <v>South</v>
      </c>
      <c r="L2454" s="16" t="s">
        <v>1913</v>
      </c>
      <c r="M2454" s="16" t="s">
        <v>4923</v>
      </c>
      <c r="N2454" s="16" t="str">
        <f>_xlfn.XLOOKUP(Sales_Transactions!$L2454,Table12[Employee_ID],Table12[Department],"Missing Department")</f>
        <v>Sales</v>
      </c>
      <c r="O2454" s="16">
        <v>8</v>
      </c>
      <c r="P2454" s="17">
        <v>271.37</v>
      </c>
      <c r="Q2454" s="16">
        <v>0</v>
      </c>
      <c r="R2454" s="17">
        <v>0</v>
      </c>
      <c r="S2454" s="17">
        <v>2496.6</v>
      </c>
      <c r="T2454" s="17">
        <v>1684.16</v>
      </c>
      <c r="U2454" s="17">
        <v>812.44</v>
      </c>
      <c r="V2454" s="16" t="s">
        <v>23</v>
      </c>
      <c r="W2454" s="16" t="s">
        <v>24</v>
      </c>
      <c r="X2454" s="16" t="s">
        <v>25</v>
      </c>
      <c r="Y2454" s="16" t="s">
        <v>1875</v>
      </c>
      <c r="Z2454" s="16" t="s">
        <v>27</v>
      </c>
    </row>
    <row r="2455" spans="1:26" x14ac:dyDescent="0.3">
      <c r="A2455" s="10" t="s">
        <v>4353</v>
      </c>
      <c r="B2455" s="11">
        <v>46023</v>
      </c>
      <c r="C2455" s="12" t="s">
        <v>1456</v>
      </c>
      <c r="D2455" s="12" t="str">
        <f>_xlfn.XLOOKUP(Sales_Transactions!$C2455,Customer!$A$2:$A$701,Customer!$B$2:$B$701,"Missing")</f>
        <v>Anand Prabhu</v>
      </c>
      <c r="E2455" s="39" t="str">
        <f>_xlfn.XLOOKUP(Table14[[#This Row],[Customer_ID]],Table10[Customer_ID],Table10[Membership],"Missing Membership")</f>
        <v>Gold</v>
      </c>
      <c r="F2455" s="10" t="s">
        <v>119</v>
      </c>
      <c r="G2455" s="12" t="str">
        <f>_xlfn.XLOOKUP(Sales_Transactions!$F2455,Products!$A$2:$A$151,Products!$B$2:$B$151,"missing product")</f>
        <v>Coca-Cola Coffee Combo</v>
      </c>
      <c r="H2455" s="12" t="str">
        <f>_xlfn.XLOOKUP(Sales_Transactions!$F2455,Table9[Product_ID],Table9[Category],"Missing Catogory")</f>
        <v>Beverages</v>
      </c>
      <c r="I2455" s="12" t="s">
        <v>1619</v>
      </c>
      <c r="J2455" s="12" t="str">
        <f>_xlfn.XLOOKUP(Sales_Transactions!$I2455,Store!$A$2:$A$181,Store!$B$2:$B$181,"Missing Store")</f>
        <v>FreshMart Mysuru Plaza</v>
      </c>
      <c r="K2455" s="12" t="str">
        <f>_xlfn.XLOOKUP(Sales_Transactions!$I2455,Store!$A$2:$A$181,Store!$D$2:$D$181,"East")</f>
        <v>South</v>
      </c>
      <c r="L2455" s="12" t="s">
        <v>1620</v>
      </c>
      <c r="M2455" s="12" t="s">
        <v>5865</v>
      </c>
      <c r="N2455" s="12" t="str">
        <f>_xlfn.XLOOKUP(Sales_Transactions!$L2455,Table12[Employee_ID],Table12[Department],"Missing Department")</f>
        <v>Inventory</v>
      </c>
      <c r="O2455" s="12">
        <v>5</v>
      </c>
      <c r="P2455" s="13">
        <v>156.29</v>
      </c>
      <c r="Q2455" s="12">
        <v>0</v>
      </c>
      <c r="R2455" s="13">
        <v>0</v>
      </c>
      <c r="S2455" s="13">
        <v>781.45</v>
      </c>
      <c r="T2455" s="13">
        <v>579.54999999999995</v>
      </c>
      <c r="U2455" s="13">
        <v>201.9</v>
      </c>
      <c r="V2455" s="12" t="s">
        <v>23</v>
      </c>
      <c r="W2455" s="12" t="s">
        <v>24</v>
      </c>
      <c r="X2455" s="12" t="s">
        <v>55</v>
      </c>
      <c r="Y2455" s="12" t="s">
        <v>1158</v>
      </c>
      <c r="Z2455" s="12" t="s">
        <v>49</v>
      </c>
    </row>
    <row r="2456" spans="1:26" x14ac:dyDescent="0.3">
      <c r="A2456" s="14" t="s">
        <v>4360</v>
      </c>
      <c r="B2456" s="15">
        <v>46011</v>
      </c>
      <c r="C2456" s="16" t="s">
        <v>258</v>
      </c>
      <c r="D2456" s="16" t="str">
        <f>_xlfn.XLOOKUP(Sales_Transactions!$C2456,Customer!$A$2:$A$701,Customer!$B$2:$B$701,"Missing")</f>
        <v>Suresh Menon</v>
      </c>
      <c r="E2456" s="38" t="str">
        <f>_xlfn.XLOOKUP(Table14[[#This Row],[Customer_ID]],Table10[Customer_ID],Table10[Membership],"Missing Membership")</f>
        <v>Gold</v>
      </c>
      <c r="F2456" s="14" t="s">
        <v>186</v>
      </c>
      <c r="G2456" s="16" t="str">
        <f>_xlfn.XLOOKUP(Sales_Transactions!$F2456,Products!$A$2:$A$151,Products!$B$2:$B$151,"missing product")</f>
        <v>Bisleri Soft Drinks 2kg</v>
      </c>
      <c r="H2456" s="16" t="str">
        <f>_xlfn.XLOOKUP(Sales_Transactions!$F2456,Table9[Product_ID],Table9[Category],"Missing Catogory")</f>
        <v>Beverages</v>
      </c>
      <c r="I2456" s="16" t="s">
        <v>1179</v>
      </c>
      <c r="J2456" s="16" t="str">
        <f>_xlfn.XLOOKUP(Sales_Transactions!$I2456,Store!$A$2:$A$181,Store!$B$2:$B$181,"Missing Store")</f>
        <v>FreshMart Erode Central</v>
      </c>
      <c r="K2456" s="16" t="str">
        <f>_xlfn.XLOOKUP(Sales_Transactions!$I2456,Store!$A$2:$A$181,Store!$D$2:$D$181,"East")</f>
        <v>South</v>
      </c>
      <c r="L2456" s="16" t="s">
        <v>623</v>
      </c>
      <c r="M2456" s="16" t="s">
        <v>6251</v>
      </c>
      <c r="N2456" s="16" t="str">
        <f>_xlfn.XLOOKUP(Sales_Transactions!$L2456,Table12[Employee_ID],Table12[Department],"Missing Department")</f>
        <v>Store Manager</v>
      </c>
      <c r="O2456" s="16">
        <v>7</v>
      </c>
      <c r="P2456" s="17">
        <v>219.61</v>
      </c>
      <c r="Q2456" s="16">
        <v>15</v>
      </c>
      <c r="R2456" s="17">
        <v>230.59</v>
      </c>
      <c r="S2456" s="17">
        <v>1502.68</v>
      </c>
      <c r="T2456" s="17">
        <v>1239.21</v>
      </c>
      <c r="U2456" s="17">
        <v>263.47000000000003</v>
      </c>
      <c r="V2456" s="16" t="s">
        <v>23</v>
      </c>
      <c r="W2456" s="16" t="s">
        <v>24</v>
      </c>
      <c r="X2456" s="16" t="s">
        <v>25</v>
      </c>
      <c r="Y2456" s="16" t="s">
        <v>2712</v>
      </c>
      <c r="Z2456" s="16" t="s">
        <v>27</v>
      </c>
    </row>
    <row r="2457" spans="1:26" x14ac:dyDescent="0.3">
      <c r="A2457" s="10" t="s">
        <v>4365</v>
      </c>
      <c r="B2457" s="11">
        <v>46024</v>
      </c>
      <c r="C2457" s="12" t="s">
        <v>1981</v>
      </c>
      <c r="D2457" s="12" t="str">
        <f>_xlfn.XLOOKUP(Sales_Transactions!$C2457,Customer!$A$2:$A$701,Customer!$B$2:$B$701,"Missing")</f>
        <v>Karthik Velan</v>
      </c>
      <c r="E2457" s="39" t="str">
        <f>_xlfn.XLOOKUP(Table14[[#This Row],[Customer_ID]],Table10[Customer_ID],Table10[Membership],"Missing Membership")</f>
        <v>Gold</v>
      </c>
      <c r="F2457" s="10" t="s">
        <v>95</v>
      </c>
      <c r="G2457" s="12" t="str">
        <f>_xlfn.XLOOKUP(Sales_Transactions!$F2457,Products!$A$2:$A$151,Products!$B$2:$B$151,"missing product")</f>
        <v>Lizol Dishwash 200g</v>
      </c>
      <c r="H2457" s="12" t="str">
        <f>_xlfn.XLOOKUP(Sales_Transactions!$F2457,Table9[Product_ID],Table9[Category],"Missing Catogory")</f>
        <v>Cleaning</v>
      </c>
      <c r="I2457" s="12" t="s">
        <v>824</v>
      </c>
      <c r="J2457" s="12" t="str">
        <f>_xlfn.XLOOKUP(Sales_Transactions!$I2457,Store!$A$2:$A$181,Store!$B$2:$B$181,"Missing Store")</f>
        <v>FreshMart Kolkata Nagar</v>
      </c>
      <c r="K2457" s="12" t="str">
        <f>_xlfn.XLOOKUP(Sales_Transactions!$I2457,Store!$A$2:$A$181,Store!$D$2:$D$181,"East")</f>
        <v>East</v>
      </c>
      <c r="L2457" s="12" t="s">
        <v>1955</v>
      </c>
      <c r="M2457" s="12" t="s">
        <v>6182</v>
      </c>
      <c r="N2457" s="12" t="str">
        <f>_xlfn.XLOOKUP(Sales_Transactions!$L2457,Table12[Employee_ID],Table12[Department],"Missing Department")</f>
        <v>Inventory</v>
      </c>
      <c r="O2457" s="12">
        <v>3</v>
      </c>
      <c r="P2457" s="13">
        <v>555.21</v>
      </c>
      <c r="Q2457" s="12">
        <v>0</v>
      </c>
      <c r="R2457" s="13">
        <v>0</v>
      </c>
      <c r="S2457" s="13">
        <v>1665.63</v>
      </c>
      <c r="T2457" s="13">
        <v>1187.6099999999999</v>
      </c>
      <c r="U2457" s="13">
        <v>478.02</v>
      </c>
      <c r="V2457" s="12" t="s">
        <v>23</v>
      </c>
      <c r="W2457" s="12" t="s">
        <v>24</v>
      </c>
      <c r="X2457" s="12" t="s">
        <v>55</v>
      </c>
      <c r="Y2457" s="12" t="s">
        <v>402</v>
      </c>
      <c r="Z2457" s="12" t="s">
        <v>49</v>
      </c>
    </row>
    <row r="2458" spans="1:26" x14ac:dyDescent="0.3">
      <c r="A2458" s="14" t="s">
        <v>4381</v>
      </c>
      <c r="B2458" s="15">
        <v>45998</v>
      </c>
      <c r="C2458" s="16" t="s">
        <v>440</v>
      </c>
      <c r="D2458" s="16" t="str">
        <f>_xlfn.XLOOKUP(Sales_Transactions!$C2458,Customer!$A$2:$A$701,Customer!$B$2:$B$701,"Missing")</f>
        <v>Usha Gounder</v>
      </c>
      <c r="E2458" s="38" t="str">
        <f>_xlfn.XLOOKUP(Table14[[#This Row],[Customer_ID]],Table10[Customer_ID],Table10[Membership],"Missing Membership")</f>
        <v>Bronze</v>
      </c>
      <c r="F2458" s="14" t="s">
        <v>59</v>
      </c>
      <c r="G2458" s="16" t="str">
        <f>_xlfn.XLOOKUP(Sales_Transactions!$F2458,Products!$A$2:$A$151,Products!$B$2:$B$151,"missing product")</f>
        <v>Nescafe Coffee Pack</v>
      </c>
      <c r="H2458" s="16" t="str">
        <f>_xlfn.XLOOKUP(Sales_Transactions!$F2458,Table9[Product_ID],Table9[Category],"Missing Catogory")</f>
        <v>Beverages</v>
      </c>
      <c r="I2458" s="16" t="s">
        <v>829</v>
      </c>
      <c r="J2458" s="16" t="str">
        <f>_xlfn.XLOOKUP(Sales_Transactions!$I2458,Store!$A$2:$A$181,Store!$B$2:$B$181,"Missing Store")</f>
        <v>FreshMart Mysuru Main Road</v>
      </c>
      <c r="K2458" s="16" t="str">
        <f>_xlfn.XLOOKUP(Sales_Transactions!$I2458,Store!$A$2:$A$181,Store!$D$2:$D$181,"East")</f>
        <v>South</v>
      </c>
      <c r="L2458" s="16" t="s">
        <v>830</v>
      </c>
      <c r="M2458" s="16" t="s">
        <v>6345</v>
      </c>
      <c r="N2458" s="16" t="str">
        <f>_xlfn.XLOOKUP(Sales_Transactions!$L2458,Table12[Employee_ID],Table12[Department],"Missing Department")</f>
        <v>Operations</v>
      </c>
      <c r="O2458" s="16">
        <v>3</v>
      </c>
      <c r="P2458" s="17">
        <v>342.46</v>
      </c>
      <c r="Q2458" s="16">
        <v>0</v>
      </c>
      <c r="R2458" s="17">
        <v>0</v>
      </c>
      <c r="S2458" s="17">
        <v>1181.49</v>
      </c>
      <c r="T2458" s="17">
        <v>815.34</v>
      </c>
      <c r="U2458" s="17">
        <v>366.15</v>
      </c>
      <c r="V2458" s="16" t="s">
        <v>23</v>
      </c>
      <c r="W2458" s="16" t="s">
        <v>24</v>
      </c>
      <c r="X2458" s="16" t="s">
        <v>55</v>
      </c>
      <c r="Y2458" s="16" t="s">
        <v>1601</v>
      </c>
      <c r="Z2458" s="16" t="s">
        <v>27</v>
      </c>
    </row>
    <row r="2459" spans="1:26" x14ac:dyDescent="0.3">
      <c r="A2459" s="10" t="s">
        <v>4387</v>
      </c>
      <c r="B2459" s="11">
        <v>46102</v>
      </c>
      <c r="C2459" s="12" t="s">
        <v>1581</v>
      </c>
      <c r="D2459" s="12" t="str">
        <f>_xlfn.XLOOKUP(Sales_Transactions!$C2459,Customer!$A$2:$A$701,Customer!$B$2:$B$701,"Missing")</f>
        <v>Kishore Subramaniam</v>
      </c>
      <c r="E2459" s="39" t="str">
        <f>_xlfn.XLOOKUP(Table14[[#This Row],[Customer_ID]],Table10[Customer_ID],Table10[Membership],"Missing Membership")</f>
        <v>Silver</v>
      </c>
      <c r="F2459" s="10" t="s">
        <v>529</v>
      </c>
      <c r="G2459" s="12" t="str">
        <f>_xlfn.XLOOKUP(Sales_Transactions!$F2459,Products!$A$2:$A$151,Products!$B$2:$B$151,"missing product")</f>
        <v>Cadbury Biscuits Pack</v>
      </c>
      <c r="H2459" s="12" t="str">
        <f>_xlfn.XLOOKUP(Sales_Transactions!$F2459,Table9[Product_ID],Table9[Category],"Missing Catogory")</f>
        <v>Snacks</v>
      </c>
      <c r="I2459" s="12" t="s">
        <v>285</v>
      </c>
      <c r="J2459" s="12" t="str">
        <f>_xlfn.XLOOKUP(Sales_Transactions!$I2459,Store!$A$2:$A$181,Store!$B$2:$B$181,"Missing Store")</f>
        <v>FreshMart Erode Colony</v>
      </c>
      <c r="K2459" s="12" t="str">
        <f>_xlfn.XLOOKUP(Sales_Transactions!$I2459,Store!$A$2:$A$181,Store!$D$2:$D$181,"East")</f>
        <v>South</v>
      </c>
      <c r="L2459" s="12" t="s">
        <v>2066</v>
      </c>
      <c r="M2459" s="12" t="s">
        <v>6222</v>
      </c>
      <c r="N2459" s="12" t="str">
        <f>_xlfn.XLOOKUP(Sales_Transactions!$L2459,Table12[Employee_ID],Table12[Department],"Missing Department")</f>
        <v>Inventory</v>
      </c>
      <c r="O2459" s="12">
        <v>2</v>
      </c>
      <c r="P2459" s="13">
        <v>125.15</v>
      </c>
      <c r="Q2459" s="12">
        <v>15</v>
      </c>
      <c r="R2459" s="13">
        <v>37.549999999999997</v>
      </c>
      <c r="S2459" s="13">
        <v>244.66</v>
      </c>
      <c r="T2459" s="13">
        <v>191.4</v>
      </c>
      <c r="U2459" s="13">
        <v>53.26</v>
      </c>
      <c r="V2459" s="12" t="s">
        <v>23</v>
      </c>
      <c r="W2459" s="12" t="s">
        <v>24</v>
      </c>
      <c r="X2459" s="12" t="s">
        <v>25</v>
      </c>
      <c r="Y2459" s="12" t="s">
        <v>515</v>
      </c>
      <c r="Z2459" s="12" t="s">
        <v>27</v>
      </c>
    </row>
    <row r="2460" spans="1:26" x14ac:dyDescent="0.3">
      <c r="A2460" s="14" t="s">
        <v>4388</v>
      </c>
      <c r="B2460" s="15">
        <v>46076</v>
      </c>
      <c r="C2460" s="16" t="s">
        <v>537</v>
      </c>
      <c r="D2460" s="16" t="str">
        <f>_xlfn.XLOOKUP(Sales_Transactions!$C2460,Customer!$A$2:$A$701,Customer!$B$2:$B$701,"Missing")</f>
        <v>Deepa Kumar</v>
      </c>
      <c r="E2460" s="38" t="str">
        <f>_xlfn.XLOOKUP(Table14[[#This Row],[Customer_ID]],Table10[Customer_ID],Table10[Membership],"Missing Membership")</f>
        <v>Gold</v>
      </c>
      <c r="F2460" s="14" t="s">
        <v>52</v>
      </c>
      <c r="G2460" s="16" t="str">
        <f>_xlfn.XLOOKUP(Sales_Transactions!$F2460,Products!$A$2:$A$151,Products!$B$2:$B$151,"missing product")</f>
        <v>Aavin Milk Pack v2</v>
      </c>
      <c r="H2460" s="16" t="str">
        <f>_xlfn.XLOOKUP(Sales_Transactions!$F2460,Table9[Product_ID],Table9[Category],"Missing Catogory")</f>
        <v>Dairy</v>
      </c>
      <c r="I2460" s="16" t="s">
        <v>1742</v>
      </c>
      <c r="J2460" s="16" t="str">
        <f>_xlfn.XLOOKUP(Sales_Transactions!$I2460,Store!$A$2:$A$181,Store!$B$2:$B$181,"Missing Store")</f>
        <v>FreshMart Lucknow Arcade</v>
      </c>
      <c r="K2460" s="16" t="str">
        <f>_xlfn.XLOOKUP(Sales_Transactions!$I2460,Store!$A$2:$A$181,Store!$D$2:$D$181,"East")</f>
        <v>North</v>
      </c>
      <c r="L2460" s="16" t="s">
        <v>1743</v>
      </c>
      <c r="M2460" s="16" t="s">
        <v>6364</v>
      </c>
      <c r="N2460" s="16" t="str">
        <f>_xlfn.XLOOKUP(Sales_Transactions!$L2460,Table12[Employee_ID],Table12[Department],"Missing Department")</f>
        <v>HR</v>
      </c>
      <c r="O2460" s="16">
        <v>6</v>
      </c>
      <c r="P2460" s="17">
        <v>352.52</v>
      </c>
      <c r="Q2460" s="16">
        <v>10</v>
      </c>
      <c r="R2460" s="17">
        <v>211.51</v>
      </c>
      <c r="S2460" s="17">
        <v>1903.61</v>
      </c>
      <c r="T2460" s="17">
        <v>1476.72</v>
      </c>
      <c r="U2460" s="17">
        <v>426.89</v>
      </c>
      <c r="V2460" s="16" t="s">
        <v>23</v>
      </c>
      <c r="W2460" s="16" t="s">
        <v>24</v>
      </c>
      <c r="X2460" s="16" t="s">
        <v>55</v>
      </c>
      <c r="Y2460" s="16" t="s">
        <v>4389</v>
      </c>
      <c r="Z2460" s="16" t="s">
        <v>49</v>
      </c>
    </row>
    <row r="2461" spans="1:26" x14ac:dyDescent="0.3">
      <c r="A2461" s="10" t="s">
        <v>4397</v>
      </c>
      <c r="B2461" s="11">
        <v>45962</v>
      </c>
      <c r="C2461" s="12" t="s">
        <v>875</v>
      </c>
      <c r="D2461" s="12" t="str">
        <f>_xlfn.XLOOKUP(Sales_Transactions!$C2461,Customer!$A$2:$A$701,Customer!$B$2:$B$701,"Missing")</f>
        <v>Arun Iyer</v>
      </c>
      <c r="E2461" s="39" t="str">
        <f>_xlfn.XLOOKUP(Table14[[#This Row],[Customer_ID]],Table10[Customer_ID],Table10[Membership],"Missing Membership")</f>
        <v>Gold</v>
      </c>
      <c r="F2461" s="10" t="s">
        <v>158</v>
      </c>
      <c r="G2461" s="12" t="str">
        <f>_xlfn.XLOOKUP(Sales_Transactions!$F2461,Products!$A$2:$A$151,Products!$B$2:$B$151,"missing product")</f>
        <v>Daawat Basmati Rice 2kg</v>
      </c>
      <c r="H2461" s="12" t="str">
        <f>_xlfn.XLOOKUP(Sales_Transactions!$F2461,Table9[Product_ID],Table9[Category],"Missing Catogory")</f>
        <v>Rice</v>
      </c>
      <c r="I2461" s="12" t="s">
        <v>238</v>
      </c>
      <c r="J2461" s="12" t="str">
        <f>_xlfn.XLOOKUP(Sales_Transactions!$I2461,Store!$A$2:$A$181,Store!$B$2:$B$181,"Missing Store")</f>
        <v>FreshMart Kochi Main Road</v>
      </c>
      <c r="K2461" s="12" t="str">
        <f>_xlfn.XLOOKUP(Sales_Transactions!$I2461,Store!$A$2:$A$181,Store!$D$2:$D$181,"East")</f>
        <v>South</v>
      </c>
      <c r="L2461" s="12" t="s">
        <v>1442</v>
      </c>
      <c r="M2461" s="12" t="s">
        <v>6301</v>
      </c>
      <c r="N2461" s="12" t="str">
        <f>_xlfn.XLOOKUP(Sales_Transactions!$L2461,Table12[Employee_ID],Table12[Department],"Missing Department")</f>
        <v>Operations</v>
      </c>
      <c r="O2461" s="12">
        <v>8</v>
      </c>
      <c r="P2461" s="13">
        <v>350.62</v>
      </c>
      <c r="Q2461" s="12">
        <v>0</v>
      </c>
      <c r="R2461" s="13">
        <v>0</v>
      </c>
      <c r="S2461" s="13">
        <v>3225.7</v>
      </c>
      <c r="T2461" s="13">
        <v>2079.44</v>
      </c>
      <c r="U2461" s="13">
        <v>1146.26</v>
      </c>
      <c r="V2461" s="12" t="s">
        <v>23</v>
      </c>
      <c r="W2461" s="12" t="s">
        <v>24</v>
      </c>
      <c r="X2461" s="12" t="s">
        <v>55</v>
      </c>
      <c r="Y2461" s="12" t="s">
        <v>577</v>
      </c>
      <c r="Z2461" s="12" t="s">
        <v>27</v>
      </c>
    </row>
    <row r="2462" spans="1:26" x14ac:dyDescent="0.3">
      <c r="A2462" s="14" t="s">
        <v>4402</v>
      </c>
      <c r="B2462" s="15">
        <v>45942</v>
      </c>
      <c r="C2462" s="16" t="s">
        <v>1167</v>
      </c>
      <c r="D2462" s="16" t="str">
        <f>_xlfn.XLOOKUP(Sales_Transactions!$C2462,Customer!$A$2:$A$701,Customer!$B$2:$B$701,"Missing")</f>
        <v>Kalpana Gounder</v>
      </c>
      <c r="E2462" s="38" t="str">
        <f>_xlfn.XLOOKUP(Table14[[#This Row],[Customer_ID]],Table10[Customer_ID],Table10[Membership],"Missing Membership")</f>
        <v>Gold</v>
      </c>
      <c r="F2462" s="14" t="s">
        <v>52</v>
      </c>
      <c r="G2462" s="16" t="str">
        <f>_xlfn.XLOOKUP(Sales_Transactions!$F2462,Products!$A$2:$A$151,Products!$B$2:$B$151,"missing product")</f>
        <v>Aavin Milk Pack v2</v>
      </c>
      <c r="H2462" s="16" t="str">
        <f>_xlfn.XLOOKUP(Sales_Transactions!$F2462,Table9[Product_ID],Table9[Category],"Missing Catogory")</f>
        <v>Dairy</v>
      </c>
      <c r="I2462" s="16" t="s">
        <v>807</v>
      </c>
      <c r="J2462" s="16" t="str">
        <f>_xlfn.XLOOKUP(Sales_Transactions!$I2462,Store!$A$2:$A$181,Store!$B$2:$B$181,"Missing Store")</f>
        <v>FreshMart Mysuru Towers</v>
      </c>
      <c r="K2462" s="16" t="str">
        <f>_xlfn.XLOOKUP(Sales_Transactions!$I2462,Store!$A$2:$A$181,Store!$D$2:$D$181,"East")</f>
        <v>South</v>
      </c>
      <c r="L2462" s="16" t="s">
        <v>32</v>
      </c>
      <c r="M2462" s="16" t="s">
        <v>6219</v>
      </c>
      <c r="N2462" s="16" t="str">
        <f>_xlfn.XLOOKUP(Sales_Transactions!$L2462,Table12[Employee_ID],Table12[Department],"Missing Department")</f>
        <v>Store Manager</v>
      </c>
      <c r="O2462" s="16">
        <v>6</v>
      </c>
      <c r="P2462" s="17">
        <v>336.18</v>
      </c>
      <c r="Q2462" s="16">
        <v>5</v>
      </c>
      <c r="R2462" s="17">
        <v>100.85</v>
      </c>
      <c r="S2462" s="17">
        <v>2203.66</v>
      </c>
      <c r="T2462" s="17">
        <v>1476.72</v>
      </c>
      <c r="U2462" s="17">
        <v>726.94</v>
      </c>
      <c r="V2462" s="16" t="s">
        <v>23</v>
      </c>
      <c r="W2462" s="16" t="s">
        <v>24</v>
      </c>
      <c r="X2462" s="16" t="s">
        <v>25</v>
      </c>
      <c r="Y2462" s="16" t="s">
        <v>1278</v>
      </c>
      <c r="Z2462" s="16" t="s">
        <v>27</v>
      </c>
    </row>
    <row r="2463" spans="1:26" x14ac:dyDescent="0.3">
      <c r="A2463" s="10" t="s">
        <v>4406</v>
      </c>
      <c r="B2463" s="11">
        <v>46027</v>
      </c>
      <c r="C2463" s="12" t="s">
        <v>603</v>
      </c>
      <c r="D2463" s="12" t="str">
        <f>_xlfn.XLOOKUP(Sales_Transactions!$C2463,Customer!$A$2:$A$701,Customer!$B$2:$B$701,"Missing")</f>
        <v>Thenmozhi Devi</v>
      </c>
      <c r="E2463" s="39" t="str">
        <f>_xlfn.XLOOKUP(Table14[[#This Row],[Customer_ID]],Table10[Customer_ID],Table10[Membership],"Missing Membership")</f>
        <v>Gold</v>
      </c>
      <c r="F2463" s="10" t="s">
        <v>754</v>
      </c>
      <c r="G2463" s="12" t="str">
        <f>_xlfn.XLOOKUP(Sales_Transactions!$F2463,Products!$A$2:$A$151,Products!$B$2:$B$151,"missing product")</f>
        <v>MDH Powdered Spices 200g</v>
      </c>
      <c r="H2463" s="12" t="str">
        <f>_xlfn.XLOOKUP(Sales_Transactions!$F2463,Table9[Product_ID],Table9[Category],"Missing Catogory")</f>
        <v>Masala</v>
      </c>
      <c r="I2463" s="12" t="s">
        <v>543</v>
      </c>
      <c r="J2463" s="12" t="str">
        <f>_xlfn.XLOOKUP(Sales_Transactions!$I2463,Store!$A$2:$A$181,Store!$B$2:$B$181,"Missing Store")</f>
        <v>FreshMart Hyderabad Main Road</v>
      </c>
      <c r="K2463" s="12" t="str">
        <f>_xlfn.XLOOKUP(Sales_Transactions!$I2463,Store!$A$2:$A$181,Store!$D$2:$D$181,"East")</f>
        <v>South</v>
      </c>
      <c r="L2463" s="12" t="s">
        <v>544</v>
      </c>
      <c r="M2463" s="12" t="s">
        <v>6380</v>
      </c>
      <c r="N2463" s="12" t="str">
        <f>_xlfn.XLOOKUP(Sales_Transactions!$L2463,Table12[Employee_ID],Table12[Department],"Missing Department")</f>
        <v>Cashier</v>
      </c>
      <c r="O2463" s="12">
        <v>6</v>
      </c>
      <c r="P2463" s="13">
        <v>493.69</v>
      </c>
      <c r="Q2463" s="12">
        <v>0</v>
      </c>
      <c r="R2463" s="13">
        <v>0</v>
      </c>
      <c r="S2463" s="13">
        <v>2962.14</v>
      </c>
      <c r="T2463" s="13">
        <v>2111.2199999999998</v>
      </c>
      <c r="U2463" s="13">
        <v>850.92</v>
      </c>
      <c r="V2463" s="12" t="s">
        <v>23</v>
      </c>
      <c r="W2463" s="12" t="s">
        <v>345</v>
      </c>
      <c r="X2463" s="12" t="s">
        <v>25</v>
      </c>
      <c r="Y2463" s="12" t="s">
        <v>1354</v>
      </c>
      <c r="Z2463" s="12" t="s">
        <v>49</v>
      </c>
    </row>
    <row r="2464" spans="1:26" x14ac:dyDescent="0.3">
      <c r="A2464" s="14" t="s">
        <v>4407</v>
      </c>
      <c r="B2464" s="15">
        <v>45995</v>
      </c>
      <c r="C2464" s="16" t="s">
        <v>2687</v>
      </c>
      <c r="D2464" s="16" t="str">
        <f>_xlfn.XLOOKUP(Sales_Transactions!$C2464,Customer!$A$2:$A$701,Customer!$B$2:$B$701,"Missing")</f>
        <v>Suresh Sekar</v>
      </c>
      <c r="E2464" s="38" t="str">
        <f>_xlfn.XLOOKUP(Table14[[#This Row],[Customer_ID]],Table10[Customer_ID],Table10[Membership],"Missing Membership")</f>
        <v>Bronze</v>
      </c>
      <c r="F2464" s="14" t="s">
        <v>176</v>
      </c>
      <c r="G2464" s="16" t="str">
        <f>_xlfn.XLOOKUP(Sales_Transactions!$F2464,Products!$A$2:$A$151,Products!$B$2:$B$151,"missing product")</f>
        <v>Organic Fresh Fresh Vegetables Pack</v>
      </c>
      <c r="H2464" s="16" t="str">
        <f>_xlfn.XLOOKUP(Sales_Transactions!$F2464,Table9[Product_ID],Table9[Category],"Missing Catogory")</f>
        <v>Vegetables</v>
      </c>
      <c r="I2464" s="16" t="s">
        <v>192</v>
      </c>
      <c r="J2464" s="16" t="str">
        <f>_xlfn.XLOOKUP(Sales_Transactions!$I2464,Store!$A$2:$A$181,Store!$B$2:$B$181,"Missing Store")</f>
        <v>FreshMart Erode Heights</v>
      </c>
      <c r="K2464" s="16" t="str">
        <f>_xlfn.XLOOKUP(Sales_Transactions!$I2464,Store!$A$2:$A$181,Store!$D$2:$D$181,"East")</f>
        <v>South</v>
      </c>
      <c r="L2464" s="16" t="s">
        <v>2919</v>
      </c>
      <c r="M2464" s="16" t="s">
        <v>6136</v>
      </c>
      <c r="N2464" s="16" t="str">
        <f>_xlfn.XLOOKUP(Sales_Transactions!$L2464,Table12[Employee_ID],Table12[Department],"Missing Department")</f>
        <v>Billing</v>
      </c>
      <c r="O2464" s="16">
        <v>4</v>
      </c>
      <c r="P2464" s="17">
        <v>355.64</v>
      </c>
      <c r="Q2464" s="16">
        <v>20</v>
      </c>
      <c r="R2464" s="17">
        <v>284.51</v>
      </c>
      <c r="S2464" s="17">
        <v>1138.05</v>
      </c>
      <c r="T2464" s="17">
        <v>1213.6400000000001</v>
      </c>
      <c r="U2464" s="17">
        <v>-75.59</v>
      </c>
      <c r="V2464" s="16" t="s">
        <v>23</v>
      </c>
      <c r="W2464" s="16" t="s">
        <v>345</v>
      </c>
      <c r="X2464" s="16" t="s">
        <v>25</v>
      </c>
      <c r="Y2464" s="16" t="s">
        <v>913</v>
      </c>
      <c r="Z2464" s="16" t="s">
        <v>49</v>
      </c>
    </row>
    <row r="2465" spans="1:26" x14ac:dyDescent="0.3">
      <c r="A2465" s="10" t="s">
        <v>4408</v>
      </c>
      <c r="B2465" s="11">
        <v>45970</v>
      </c>
      <c r="C2465" s="12" t="s">
        <v>507</v>
      </c>
      <c r="D2465" s="12" t="str">
        <f>_xlfn.XLOOKUP(Sales_Transactions!$C2465,Customer!$A$2:$A$701,Customer!$B$2:$B$701,"Missing")</f>
        <v>Meena Menon</v>
      </c>
      <c r="E2465" s="39" t="str">
        <f>_xlfn.XLOOKUP(Table14[[#This Row],[Customer_ID]],Table10[Customer_ID],Table10[Membership],"Missing Membership")</f>
        <v>Gold</v>
      </c>
      <c r="F2465" s="10" t="s">
        <v>508</v>
      </c>
      <c r="G2465" s="12" t="str">
        <f>_xlfn.XLOOKUP(Sales_Transactions!$F2465,Products!$A$2:$A$151,Products!$B$2:$B$151,"missing product")</f>
        <v>India Gate Ponni Rice 1kg</v>
      </c>
      <c r="H2465" s="12" t="str">
        <f>_xlfn.XLOOKUP(Sales_Transactions!$F2465,Table9[Product_ID],Table9[Category],"Missing Catogory")</f>
        <v>Rice</v>
      </c>
      <c r="I2465" s="12" t="s">
        <v>192</v>
      </c>
      <c r="J2465" s="12" t="str">
        <f>_xlfn.XLOOKUP(Sales_Transactions!$I2465,Store!$A$2:$A$181,Store!$B$2:$B$181,"Missing Store")</f>
        <v>FreshMart Erode Heights</v>
      </c>
      <c r="K2465" s="12" t="str">
        <f>_xlfn.XLOOKUP(Sales_Transactions!$I2465,Store!$A$2:$A$181,Store!$D$2:$D$181,"East")</f>
        <v>South</v>
      </c>
      <c r="L2465" s="12" t="s">
        <v>2919</v>
      </c>
      <c r="M2465" s="12" t="s">
        <v>6136</v>
      </c>
      <c r="N2465" s="12" t="str">
        <f>_xlfn.XLOOKUP(Sales_Transactions!$L2465,Table12[Employee_ID],Table12[Department],"Missing Department")</f>
        <v>Billing</v>
      </c>
      <c r="O2465" s="12">
        <v>6</v>
      </c>
      <c r="P2465" s="13">
        <v>311.24</v>
      </c>
      <c r="Q2465" s="12">
        <v>20</v>
      </c>
      <c r="R2465" s="13">
        <v>373.49</v>
      </c>
      <c r="S2465" s="13">
        <v>1718.04</v>
      </c>
      <c r="T2465" s="13">
        <v>1522.2</v>
      </c>
      <c r="U2465" s="13">
        <v>195.84</v>
      </c>
      <c r="V2465" s="12" t="s">
        <v>23</v>
      </c>
      <c r="W2465" s="12" t="s">
        <v>24</v>
      </c>
      <c r="X2465" s="12" t="s">
        <v>25</v>
      </c>
      <c r="Y2465" s="12" t="s">
        <v>352</v>
      </c>
      <c r="Z2465" s="12" t="s">
        <v>27</v>
      </c>
    </row>
    <row r="2466" spans="1:26" x14ac:dyDescent="0.3">
      <c r="A2466" s="14" t="s">
        <v>4411</v>
      </c>
      <c r="B2466" s="15">
        <v>45781</v>
      </c>
      <c r="C2466" s="16" t="s">
        <v>721</v>
      </c>
      <c r="D2466" s="16" t="str">
        <f>_xlfn.XLOOKUP(Sales_Transactions!$C2466,Customer!$A$2:$A$701,Customer!$B$2:$B$701,"Missing")</f>
        <v>Divya Reddy</v>
      </c>
      <c r="E2466" s="38" t="str">
        <f>_xlfn.XLOOKUP(Table14[[#This Row],[Customer_ID]],Table10[Customer_ID],Table10[Membership],"Missing Membership")</f>
        <v>Gold</v>
      </c>
      <c r="F2466" s="14" t="s">
        <v>469</v>
      </c>
      <c r="G2466" s="16" t="str">
        <f>_xlfn.XLOOKUP(Sales_Transactions!$F2466,Products!$A$2:$A$151,Products!$B$2:$B$151,"missing product")</f>
        <v>Harvest Gold Buns Combo</v>
      </c>
      <c r="H2466" s="16" t="str">
        <f>_xlfn.XLOOKUP(Sales_Transactions!$F2466,Table9[Product_ID],Table9[Category],"Missing Catogory")</f>
        <v>Bakery</v>
      </c>
      <c r="I2466" s="16" t="s">
        <v>2474</v>
      </c>
      <c r="J2466" s="16" t="str">
        <f>_xlfn.XLOOKUP(Sales_Transactions!$I2466,Store!$A$2:$A$181,Store!$B$2:$B$181,"Missing Store")</f>
        <v>FreshMart Ahmedabad Square</v>
      </c>
      <c r="K2466" s="16" t="str">
        <f>_xlfn.XLOOKUP(Sales_Transactions!$I2466,Store!$A$2:$A$181,Store!$D$2:$D$181,"East")</f>
        <v>West</v>
      </c>
      <c r="L2466" s="16" t="s">
        <v>1877</v>
      </c>
      <c r="M2466" s="16" t="s">
        <v>6190</v>
      </c>
      <c r="N2466" s="16" t="str">
        <f>_xlfn.XLOOKUP(Sales_Transactions!$L2466,Table12[Employee_ID],Table12[Department],"Missing Department")</f>
        <v>Sales</v>
      </c>
      <c r="O2466" s="16">
        <v>3</v>
      </c>
      <c r="P2466" s="17">
        <v>675.25</v>
      </c>
      <c r="Q2466" s="16">
        <v>10</v>
      </c>
      <c r="R2466" s="17">
        <v>202.57</v>
      </c>
      <c r="S2466" s="17">
        <v>2096.66</v>
      </c>
      <c r="T2466" s="17">
        <v>1030.95</v>
      </c>
      <c r="U2466" s="17">
        <v>1065.71</v>
      </c>
      <c r="V2466" s="16" t="s">
        <v>23</v>
      </c>
      <c r="W2466" s="16" t="s">
        <v>24</v>
      </c>
      <c r="X2466" s="16" t="s">
        <v>55</v>
      </c>
      <c r="Y2466" s="16" t="s">
        <v>510</v>
      </c>
      <c r="Z2466" s="16" t="s">
        <v>27</v>
      </c>
    </row>
    <row r="2467" spans="1:26" x14ac:dyDescent="0.3">
      <c r="A2467" s="10" t="s">
        <v>4414</v>
      </c>
      <c r="B2467" s="11">
        <v>46018</v>
      </c>
      <c r="C2467" s="12" t="s">
        <v>1491</v>
      </c>
      <c r="D2467" s="12" t="str">
        <f>_xlfn.XLOOKUP(Sales_Transactions!$C2467,Customer!$A$2:$A$701,Customer!$B$2:$B$701,"Missing")</f>
        <v>Hari Sharma</v>
      </c>
      <c r="E2467" s="39" t="str">
        <f>_xlfn.XLOOKUP(Table14[[#This Row],[Customer_ID]],Table10[Customer_ID],Table10[Membership],"Missing Membership")</f>
        <v>Silver</v>
      </c>
      <c r="F2467" s="10" t="s">
        <v>801</v>
      </c>
      <c r="G2467" s="12" t="str">
        <f>_xlfn.XLOOKUP(Sales_Transactions!$F2467,Products!$A$2:$A$151,Products!$B$2:$B$151,"missing product")</f>
        <v>Organic Fresh Fresh Vegetables 2kg</v>
      </c>
      <c r="H2467" s="12" t="str">
        <f>_xlfn.XLOOKUP(Sales_Transactions!$F2467,Table9[Product_ID],Table9[Category],"Missing Catogory")</f>
        <v>Vegetables</v>
      </c>
      <c r="I2467" s="12" t="s">
        <v>1447</v>
      </c>
      <c r="J2467" s="12" t="str">
        <f>_xlfn.XLOOKUP(Sales_Transactions!$I2467,Store!$A$2:$A$181,Store!$B$2:$B$181,"Missing Store")</f>
        <v>FreshMart Mumbai Central</v>
      </c>
      <c r="K2467" s="12" t="str">
        <f>_xlfn.XLOOKUP(Sales_Transactions!$I2467,Store!$A$2:$A$181,Store!$D$2:$D$181,"East")</f>
        <v>West</v>
      </c>
      <c r="L2467" s="12" t="s">
        <v>3083</v>
      </c>
      <c r="M2467" s="12" t="s">
        <v>6131</v>
      </c>
      <c r="N2467" s="12" t="str">
        <f>_xlfn.XLOOKUP(Sales_Transactions!$L2467,Table12[Employee_ID],Table12[Department],"Missing Department")</f>
        <v>Store Manager</v>
      </c>
      <c r="O2467" s="12">
        <v>2</v>
      </c>
      <c r="P2467" s="13">
        <v>298.68</v>
      </c>
      <c r="Q2467" s="12">
        <v>20</v>
      </c>
      <c r="R2467" s="13">
        <v>119.47</v>
      </c>
      <c r="S2467" s="13">
        <v>549.57000000000005</v>
      </c>
      <c r="T2467" s="13">
        <v>501.38</v>
      </c>
      <c r="U2467" s="13">
        <v>48.19</v>
      </c>
      <c r="V2467" s="12" t="s">
        <v>23</v>
      </c>
      <c r="W2467" s="12" t="s">
        <v>24</v>
      </c>
      <c r="X2467" s="12" t="s">
        <v>33</v>
      </c>
      <c r="Y2467" s="12" t="s">
        <v>2483</v>
      </c>
      <c r="Z2467" s="12" t="s">
        <v>27</v>
      </c>
    </row>
    <row r="2468" spans="1:26" x14ac:dyDescent="0.3">
      <c r="A2468" s="14" t="s">
        <v>4416</v>
      </c>
      <c r="B2468" s="15">
        <v>45998</v>
      </c>
      <c r="C2468" s="16" t="s">
        <v>4076</v>
      </c>
      <c r="D2468" s="16" t="str">
        <f>_xlfn.XLOOKUP(Sales_Transactions!$C2468,Customer!$A$2:$A$701,Customer!$B$2:$B$701,"Missing")</f>
        <v>Prakash Menon</v>
      </c>
      <c r="E2468" s="38" t="str">
        <f>_xlfn.XLOOKUP(Table14[[#This Row],[Customer_ID]],Table10[Customer_ID],Table10[Membership],"Missing Membership")</f>
        <v>Silver</v>
      </c>
      <c r="F2468" s="14" t="s">
        <v>59</v>
      </c>
      <c r="G2468" s="16" t="str">
        <f>_xlfn.XLOOKUP(Sales_Transactions!$F2468,Products!$A$2:$A$151,Products!$B$2:$B$151,"missing product")</f>
        <v>Nescafe Coffee Pack</v>
      </c>
      <c r="H2468" s="16" t="str">
        <f>_xlfn.XLOOKUP(Sales_Transactions!$F2468,Table9[Product_ID],Table9[Category],"Missing Catogory")</f>
        <v>Beverages</v>
      </c>
      <c r="I2468" s="16" t="s">
        <v>198</v>
      </c>
      <c r="J2468" s="16" t="str">
        <f>_xlfn.XLOOKUP(Sales_Transactions!$I2468,Store!$A$2:$A$181,Store!$B$2:$B$181,"Missing Store")</f>
        <v>FreshMart Salem Extension</v>
      </c>
      <c r="K2468" s="16" t="str">
        <f>_xlfn.XLOOKUP(Sales_Transactions!$I2468,Store!$A$2:$A$181,Store!$D$2:$D$181,"East")</f>
        <v>South</v>
      </c>
      <c r="L2468" s="16" t="s">
        <v>693</v>
      </c>
      <c r="M2468" s="16" t="s">
        <v>6134</v>
      </c>
      <c r="N2468" s="16" t="str">
        <f>_xlfn.XLOOKUP(Sales_Transactions!$L2468,Table12[Employee_ID],Table12[Department],"Missing Department")</f>
        <v>Cashier</v>
      </c>
      <c r="O2468" s="16">
        <v>5</v>
      </c>
      <c r="P2468" s="17">
        <v>342.46</v>
      </c>
      <c r="Q2468" s="16">
        <v>20</v>
      </c>
      <c r="R2468" s="17">
        <v>342.46</v>
      </c>
      <c r="S2468" s="17">
        <v>1575.32</v>
      </c>
      <c r="T2468" s="17">
        <v>1358.9</v>
      </c>
      <c r="U2468" s="17">
        <v>216.42</v>
      </c>
      <c r="V2468" s="16" t="s">
        <v>23</v>
      </c>
      <c r="W2468" s="16" t="s">
        <v>24</v>
      </c>
      <c r="X2468" s="16" t="s">
        <v>55</v>
      </c>
      <c r="Y2468" s="16" t="s">
        <v>1875</v>
      </c>
      <c r="Z2468" s="16" t="s">
        <v>27</v>
      </c>
    </row>
    <row r="2469" spans="1:26" x14ac:dyDescent="0.3">
      <c r="A2469" s="10" t="s">
        <v>4433</v>
      </c>
      <c r="B2469" s="11">
        <v>45875</v>
      </c>
      <c r="C2469" s="12" t="s">
        <v>2673</v>
      </c>
      <c r="D2469" s="12" t="str">
        <f>_xlfn.XLOOKUP(Sales_Transactions!$C2469,Customer!$A$2:$A$701,Customer!$B$2:$B$701,"Missing")</f>
        <v>Lalitha Chandran</v>
      </c>
      <c r="E2469" s="39" t="str">
        <f>_xlfn.XLOOKUP(Table14[[#This Row],[Customer_ID]],Table10[Customer_ID],Table10[Membership],"Missing Membership")</f>
        <v>Gold</v>
      </c>
      <c r="F2469" s="10" t="s">
        <v>147</v>
      </c>
      <c r="G2469" s="12" t="str">
        <f>_xlfn.XLOOKUP(Sales_Transactions!$F2469,Products!$A$2:$A$151,Products!$B$2:$B$151,"missing product")</f>
        <v>Pepsi Tea 200g</v>
      </c>
      <c r="H2469" s="12" t="str">
        <f>_xlfn.XLOOKUP(Sales_Transactions!$F2469,Table9[Product_ID],Table9[Category],"Missing Catogory")</f>
        <v>Beverages</v>
      </c>
      <c r="I2469" s="12" t="s">
        <v>973</v>
      </c>
      <c r="J2469" s="12" t="str">
        <f>_xlfn.XLOOKUP(Sales_Transactions!$I2469,Store!$A$2:$A$181,Store!$B$2:$B$181,"Missing Store")</f>
        <v>FreshMart Pune Junction</v>
      </c>
      <c r="K2469" s="12" t="str">
        <f>_xlfn.XLOOKUP(Sales_Transactions!$I2469,Store!$A$2:$A$181,Store!$D$2:$D$181,"East")</f>
        <v>West</v>
      </c>
      <c r="L2469" s="12" t="s">
        <v>974</v>
      </c>
      <c r="M2469" s="12" t="s">
        <v>6390</v>
      </c>
      <c r="N2469" s="12" t="str">
        <f>_xlfn.XLOOKUP(Sales_Transactions!$L2469,Table12[Employee_ID],Table12[Department],"Missing Department")</f>
        <v>Cashier</v>
      </c>
      <c r="O2469" s="12">
        <v>5</v>
      </c>
      <c r="P2469" s="13">
        <v>337.24</v>
      </c>
      <c r="Q2469" s="12">
        <v>20</v>
      </c>
      <c r="R2469" s="13">
        <v>337.24</v>
      </c>
      <c r="S2469" s="13">
        <v>1348.96</v>
      </c>
      <c r="T2469" s="13">
        <v>1306.0999999999999</v>
      </c>
      <c r="U2469" s="13">
        <v>42.86</v>
      </c>
      <c r="V2469" s="12" t="s">
        <v>23</v>
      </c>
      <c r="W2469" s="12" t="s">
        <v>24</v>
      </c>
      <c r="X2469" s="12" t="s">
        <v>33</v>
      </c>
      <c r="Y2469" s="12" t="s">
        <v>2396</v>
      </c>
      <c r="Z2469" s="12" t="s">
        <v>49</v>
      </c>
    </row>
    <row r="2470" spans="1:26" x14ac:dyDescent="0.3">
      <c r="A2470" s="14" t="s">
        <v>4434</v>
      </c>
      <c r="B2470" s="15">
        <v>45775</v>
      </c>
      <c r="C2470" s="16" t="s">
        <v>319</v>
      </c>
      <c r="D2470" s="16" t="str">
        <f>_xlfn.XLOOKUP(Sales_Transactions!$C2470,Customer!$A$2:$A$701,Customer!$B$2:$B$701,"Missing")</f>
        <v>Chitra Mudaliar</v>
      </c>
      <c r="E2470" s="38" t="str">
        <f>_xlfn.XLOOKUP(Table14[[#This Row],[Customer_ID]],Table10[Customer_ID],Table10[Membership],"Missing Membership")</f>
        <v>Gold</v>
      </c>
      <c r="F2470" s="14" t="s">
        <v>37</v>
      </c>
      <c r="G2470" s="16" t="str">
        <f>_xlfn.XLOOKUP(Sales_Transactions!$F2470,Products!$A$2:$A$151,Products!$B$2:$B$151,"missing product")</f>
        <v>Gold Winner Sunflower Oil 200g</v>
      </c>
      <c r="H2470" s="16" t="str">
        <f>_xlfn.XLOOKUP(Sales_Transactions!$F2470,Table9[Product_ID],Table9[Category],"Missing Catogory")</f>
        <v>Oil</v>
      </c>
      <c r="I2470" s="16" t="s">
        <v>703</v>
      </c>
      <c r="J2470" s="16" t="str">
        <f>_xlfn.XLOOKUP(Sales_Transactions!$I2470,Store!$A$2:$A$181,Store!$B$2:$B$181,"Missing Store")</f>
        <v>FreshMart Bengaluru Nagar</v>
      </c>
      <c r="K2470" s="16" t="str">
        <f>_xlfn.XLOOKUP(Sales_Transactions!$I2470,Store!$A$2:$A$181,Store!$D$2:$D$181,"East")</f>
        <v>South</v>
      </c>
      <c r="L2470" s="16" t="s">
        <v>1626</v>
      </c>
      <c r="M2470" s="16" t="s">
        <v>6183</v>
      </c>
      <c r="N2470" s="16" t="str">
        <f>_xlfn.XLOOKUP(Sales_Transactions!$L2470,Table12[Employee_ID],Table12[Department],"Missing Department")</f>
        <v>Sales</v>
      </c>
      <c r="O2470" s="16">
        <v>6</v>
      </c>
      <c r="P2470" s="17">
        <v>241.39</v>
      </c>
      <c r="Q2470" s="16">
        <v>0</v>
      </c>
      <c r="R2470" s="17">
        <v>0</v>
      </c>
      <c r="S2470" s="17">
        <v>1448.34</v>
      </c>
      <c r="T2470" s="17">
        <v>1279.3800000000001</v>
      </c>
      <c r="U2470" s="17">
        <v>168.96</v>
      </c>
      <c r="V2470" s="16" t="s">
        <v>23</v>
      </c>
      <c r="W2470" s="16" t="s">
        <v>24</v>
      </c>
      <c r="X2470" s="16" t="s">
        <v>55</v>
      </c>
      <c r="Y2470" s="16" t="s">
        <v>2228</v>
      </c>
      <c r="Z2470" s="16" t="s">
        <v>49</v>
      </c>
    </row>
    <row r="2471" spans="1:26" x14ac:dyDescent="0.3">
      <c r="A2471" s="10" t="s">
        <v>4465</v>
      </c>
      <c r="B2471" s="11">
        <v>45808</v>
      </c>
      <c r="C2471" s="12" t="s">
        <v>1632</v>
      </c>
      <c r="D2471" s="12" t="str">
        <f>_xlfn.XLOOKUP(Sales_Transactions!$C2471,Customer!$A$2:$A$701,Customer!$B$2:$B$701,"Missing")</f>
        <v>Eswari Raj</v>
      </c>
      <c r="E2471" s="39" t="str">
        <f>_xlfn.XLOOKUP(Table14[[#This Row],[Customer_ID]],Table10[Customer_ID],Table10[Membership],"Missing Membership")</f>
        <v>Silver</v>
      </c>
      <c r="F2471" s="10" t="s">
        <v>197</v>
      </c>
      <c r="G2471" s="12" t="str">
        <f>_xlfn.XLOOKUP(Sales_Transactions!$F2471,Products!$A$2:$A$151,Products!$B$2:$B$151,"missing product")</f>
        <v>Gold Winner Coconut Oil 2kg</v>
      </c>
      <c r="H2471" s="12" t="str">
        <f>_xlfn.XLOOKUP(Sales_Transactions!$F2471,Table9[Product_ID],Table9[Category],"Missing Catogory")</f>
        <v>Oil</v>
      </c>
      <c r="I2471" s="12" t="s">
        <v>380</v>
      </c>
      <c r="J2471" s="12" t="str">
        <f>_xlfn.XLOOKUP(Sales_Transactions!$I2471,Store!$A$2:$A$181,Store!$B$2:$B$181,"Missing Store")</f>
        <v>FreshMart Ahmedabad Complex</v>
      </c>
      <c r="K2471" s="12" t="str">
        <f>_xlfn.XLOOKUP(Sales_Transactions!$I2471,Store!$A$2:$A$181,Store!$D$2:$D$181,"East")</f>
        <v>South</v>
      </c>
      <c r="L2471" s="12" t="s">
        <v>381</v>
      </c>
      <c r="M2471" s="12" t="s">
        <v>6144</v>
      </c>
      <c r="N2471" s="12" t="str">
        <f>_xlfn.XLOOKUP(Sales_Transactions!$L2471,Table12[Employee_ID],Table12[Department],"Missing Department")</f>
        <v>Cashier</v>
      </c>
      <c r="O2471" s="12">
        <v>3</v>
      </c>
      <c r="P2471" s="13">
        <v>121.9</v>
      </c>
      <c r="Q2471" s="12">
        <v>20</v>
      </c>
      <c r="R2471" s="13">
        <v>73.14</v>
      </c>
      <c r="S2471" s="13">
        <v>336.44</v>
      </c>
      <c r="T2471" s="13">
        <v>326.76</v>
      </c>
      <c r="U2471" s="13">
        <v>9.68</v>
      </c>
      <c r="V2471" s="12" t="s">
        <v>23</v>
      </c>
      <c r="W2471" s="12" t="s">
        <v>345</v>
      </c>
      <c r="X2471" s="12" t="s">
        <v>25</v>
      </c>
      <c r="Y2471" s="12" t="s">
        <v>970</v>
      </c>
      <c r="Z2471" s="12" t="s">
        <v>27</v>
      </c>
    </row>
    <row r="2472" spans="1:26" x14ac:dyDescent="0.3">
      <c r="A2472" s="14" t="s">
        <v>4468</v>
      </c>
      <c r="B2472" s="15">
        <v>45822</v>
      </c>
      <c r="C2472" s="16" t="s">
        <v>2698</v>
      </c>
      <c r="D2472" s="16" t="str">
        <f>_xlfn.XLOOKUP(Sales_Transactions!$C2472,Customer!$A$2:$A$701,Customer!$B$2:$B$701,"Missing")</f>
        <v>Rajesh Reddy</v>
      </c>
      <c r="E2472" s="38" t="str">
        <f>_xlfn.XLOOKUP(Table14[[#This Row],[Customer_ID]],Table10[Customer_ID],Table10[Membership],"Missing Membership")</f>
        <v>Bronze</v>
      </c>
      <c r="F2472" s="14" t="s">
        <v>1488</v>
      </c>
      <c r="G2472" s="16" t="str">
        <f>_xlfn.XLOOKUP(Sales_Transactions!$F2472,Products!$A$2:$A$151,Products!$B$2:$B$151,"missing product")</f>
        <v>Fortune Gingelly Oil 250ml</v>
      </c>
      <c r="H2472" s="16" t="str">
        <f>_xlfn.XLOOKUP(Sales_Transactions!$F2472,Table9[Product_ID],Table9[Category],"Missing Catogory")</f>
        <v>Oil</v>
      </c>
      <c r="I2472" s="16" t="s">
        <v>232</v>
      </c>
      <c r="J2472" s="16" t="str">
        <f>_xlfn.XLOOKUP(Sales_Transactions!$I2472,Store!$A$2:$A$181,Store!$B$2:$B$181,"Missing Store")</f>
        <v>FreshMart Tiruppur Circle</v>
      </c>
      <c r="K2472" s="16" t="str">
        <f>_xlfn.XLOOKUP(Sales_Transactions!$I2472,Store!$A$2:$A$181,Store!$D$2:$D$181,"East")</f>
        <v>South</v>
      </c>
      <c r="L2472" s="16" t="s">
        <v>239</v>
      </c>
      <c r="M2472" s="16" t="s">
        <v>6235</v>
      </c>
      <c r="N2472" s="16" t="str">
        <f>_xlfn.XLOOKUP(Sales_Transactions!$L2472,Table12[Employee_ID],Table12[Department],"Missing Department")</f>
        <v>Sales</v>
      </c>
      <c r="O2472" s="16">
        <v>2</v>
      </c>
      <c r="P2472" s="17">
        <v>102.51</v>
      </c>
      <c r="Q2472" s="16">
        <v>10</v>
      </c>
      <c r="R2472" s="17">
        <v>20.5</v>
      </c>
      <c r="S2472" s="17">
        <v>212.2</v>
      </c>
      <c r="T2472" s="17">
        <v>177.44</v>
      </c>
      <c r="U2472" s="17">
        <v>34.76</v>
      </c>
      <c r="V2472" s="16" t="s">
        <v>23</v>
      </c>
      <c r="W2472" s="16" t="s">
        <v>24</v>
      </c>
      <c r="X2472" s="16" t="s">
        <v>55</v>
      </c>
      <c r="Y2472" s="16" t="s">
        <v>3726</v>
      </c>
      <c r="Z2472" s="16" t="s">
        <v>27</v>
      </c>
    </row>
    <row r="2473" spans="1:26" x14ac:dyDescent="0.3">
      <c r="A2473" s="10" t="s">
        <v>4470</v>
      </c>
      <c r="B2473" s="11">
        <v>46036</v>
      </c>
      <c r="C2473" s="12" t="s">
        <v>1152</v>
      </c>
      <c r="D2473" s="12" t="str">
        <f>_xlfn.XLOOKUP(Sales_Transactions!$C2473,Customer!$A$2:$A$701,Customer!$B$2:$B$701,"Missing")</f>
        <v>Harini Devi</v>
      </c>
      <c r="E2473" s="39" t="str">
        <f>_xlfn.XLOOKUP(Table14[[#This Row],[Customer_ID]],Table10[Customer_ID],Table10[Membership],"Missing Membership")</f>
        <v>Bronze</v>
      </c>
      <c r="F2473" s="10" t="s">
        <v>284</v>
      </c>
      <c r="G2473" s="12" t="str">
        <f>_xlfn.XLOOKUP(Sales_Transactions!$F2473,Products!$A$2:$A$151,Products!$B$2:$B$151,"missing product")</f>
        <v>Patanjali Shampoo Combo</v>
      </c>
      <c r="H2473" s="12" t="str">
        <f>_xlfn.XLOOKUP(Sales_Transactions!$F2473,Table9[Product_ID],Table9[Category],"Missing Catogory")</f>
        <v>Personal Care</v>
      </c>
      <c r="I2473" s="12" t="s">
        <v>254</v>
      </c>
      <c r="J2473" s="12" t="str">
        <f>_xlfn.XLOOKUP(Sales_Transactions!$I2473,Store!$A$2:$A$181,Store!$B$2:$B$181,"Missing Store")</f>
        <v>FreshMart Mysuru Crossing</v>
      </c>
      <c r="K2473" s="12" t="str">
        <f>_xlfn.XLOOKUP(Sales_Transactions!$I2473,Store!$A$2:$A$181,Store!$D$2:$D$181,"East")</f>
        <v>South</v>
      </c>
      <c r="L2473" s="12" t="s">
        <v>255</v>
      </c>
      <c r="M2473" s="12" t="s">
        <v>6328</v>
      </c>
      <c r="N2473" s="12" t="str">
        <f>_xlfn.XLOOKUP(Sales_Transactions!$L2473,Table12[Employee_ID],Table12[Department],"Missing Department")</f>
        <v>HR</v>
      </c>
      <c r="O2473" s="12">
        <v>1</v>
      </c>
      <c r="P2473" s="13">
        <v>73.83</v>
      </c>
      <c r="Q2473" s="12">
        <v>0</v>
      </c>
      <c r="R2473" s="13">
        <v>0</v>
      </c>
      <c r="S2473" s="13">
        <v>73.83</v>
      </c>
      <c r="T2473" s="13">
        <v>54.32</v>
      </c>
      <c r="U2473" s="13">
        <v>19.510000000000002</v>
      </c>
      <c r="V2473" s="12" t="s">
        <v>23</v>
      </c>
      <c r="W2473" s="12" t="s">
        <v>24</v>
      </c>
      <c r="X2473" s="12" t="s">
        <v>25</v>
      </c>
      <c r="Y2473" s="12" t="s">
        <v>2632</v>
      </c>
      <c r="Z2473" s="12" t="s">
        <v>49</v>
      </c>
    </row>
    <row r="2474" spans="1:26" x14ac:dyDescent="0.3">
      <c r="A2474" s="14" t="s">
        <v>4474</v>
      </c>
      <c r="B2474" s="15">
        <v>45970</v>
      </c>
      <c r="C2474" s="16" t="s">
        <v>307</v>
      </c>
      <c r="D2474" s="16" t="str">
        <f>_xlfn.XLOOKUP(Sales_Transactions!$C2474,Customer!$A$2:$A$701,Customer!$B$2:$B$701,"Missing")</f>
        <v>Lalitha Nathan</v>
      </c>
      <c r="E2474" s="38" t="str">
        <f>_xlfn.XLOOKUP(Table14[[#This Row],[Customer_ID]],Table10[Customer_ID],Table10[Membership],"Missing Membership")</f>
        <v>Gold</v>
      </c>
      <c r="F2474" s="14" t="s">
        <v>744</v>
      </c>
      <c r="G2474" s="16" t="str">
        <f>_xlfn.XLOOKUP(Sales_Transactions!$F2474,Products!$A$2:$A$151,Products!$B$2:$B$151,"missing product")</f>
        <v>Britannia Rusk 1L</v>
      </c>
      <c r="H2474" s="16" t="str">
        <f>_xlfn.XLOOKUP(Sales_Transactions!$F2474,Table9[Product_ID],Table9[Category],"Missing Catogory")</f>
        <v>Bakery</v>
      </c>
      <c r="I2474" s="16" t="s">
        <v>1063</v>
      </c>
      <c r="J2474" s="16" t="str">
        <f>_xlfn.XLOOKUP(Sales_Transactions!$I2474,Store!$A$2:$A$181,Store!$B$2:$B$181,"Missing Store")</f>
        <v>FreshMart Salem Complex</v>
      </c>
      <c r="K2474" s="16" t="str">
        <f>_xlfn.XLOOKUP(Sales_Transactions!$I2474,Store!$A$2:$A$181,Store!$D$2:$D$181,"East")</f>
        <v>South</v>
      </c>
      <c r="L2474" s="16" t="s">
        <v>1064</v>
      </c>
      <c r="M2474" s="16" t="s">
        <v>6322</v>
      </c>
      <c r="N2474" s="16" t="str">
        <f>_xlfn.XLOOKUP(Sales_Transactions!$L2474,Table12[Employee_ID],Table12[Department],"Missing Department")</f>
        <v>Sales</v>
      </c>
      <c r="O2474" s="16">
        <v>8</v>
      </c>
      <c r="P2474" s="17">
        <v>180.72</v>
      </c>
      <c r="Q2474" s="16">
        <v>15</v>
      </c>
      <c r="R2474" s="17">
        <v>216.86</v>
      </c>
      <c r="S2474" s="17">
        <v>1413.23</v>
      </c>
      <c r="T2474" s="17">
        <v>817.84</v>
      </c>
      <c r="U2474" s="17">
        <v>595.39</v>
      </c>
      <c r="V2474" s="16" t="s">
        <v>23</v>
      </c>
      <c r="W2474" s="16" t="s">
        <v>24</v>
      </c>
      <c r="X2474" s="16" t="s">
        <v>25</v>
      </c>
      <c r="Y2474" s="16" t="s">
        <v>919</v>
      </c>
      <c r="Z2474" s="16" t="s">
        <v>27</v>
      </c>
    </row>
    <row r="2475" spans="1:26" x14ac:dyDescent="0.3">
      <c r="A2475" s="10" t="s">
        <v>4484</v>
      </c>
      <c r="B2475" s="11">
        <v>46021</v>
      </c>
      <c r="C2475" s="12" t="s">
        <v>4174</v>
      </c>
      <c r="D2475" s="12" t="str">
        <f>_xlfn.XLOOKUP(Sales_Transactions!$C2475,Customer!$A$2:$A$701,Customer!$B$2:$B$701,"Missing")</f>
        <v>Mala Murugan</v>
      </c>
      <c r="E2475" s="39" t="str">
        <f>_xlfn.XLOOKUP(Table14[[#This Row],[Customer_ID]],Table10[Customer_ID],Table10[Membership],"Missing Membership")</f>
        <v>Bronze</v>
      </c>
      <c r="F2475" s="10" t="s">
        <v>264</v>
      </c>
      <c r="G2475" s="12" t="str">
        <f>_xlfn.XLOOKUP(Sales_Transactions!$F2475,Products!$A$2:$A$151,Products!$B$2:$B$151,"missing product")</f>
        <v>Nescafe Soft Drinks Pack</v>
      </c>
      <c r="H2475" s="12" t="str">
        <f>_xlfn.XLOOKUP(Sales_Transactions!$F2475,Table9[Product_ID],Table9[Category],"Missing Catogory")</f>
        <v>Beverages</v>
      </c>
      <c r="I2475" s="12" t="s">
        <v>759</v>
      </c>
      <c r="J2475" s="12" t="str">
        <f>_xlfn.XLOOKUP(Sales_Transactions!$I2475,Store!$A$2:$A$181,Store!$B$2:$B$181,"Missing Store")</f>
        <v>FreshMart Mumbai Complex</v>
      </c>
      <c r="K2475" s="12" t="str">
        <f>_xlfn.XLOOKUP(Sales_Transactions!$I2475,Store!$A$2:$A$181,Store!$D$2:$D$181,"East")</f>
        <v>West</v>
      </c>
      <c r="L2475" s="12" t="s">
        <v>760</v>
      </c>
      <c r="M2475" s="12" t="s">
        <v>6268</v>
      </c>
      <c r="N2475" s="12" t="str">
        <f>_xlfn.XLOOKUP(Sales_Transactions!$L2475,Table12[Employee_ID],Table12[Department],"Missing Department")</f>
        <v>Billing</v>
      </c>
      <c r="O2475" s="12">
        <v>3</v>
      </c>
      <c r="P2475" s="13">
        <v>383.51</v>
      </c>
      <c r="Q2475" s="12">
        <v>10</v>
      </c>
      <c r="R2475" s="13">
        <v>115.05</v>
      </c>
      <c r="S2475" s="13">
        <v>1035.48</v>
      </c>
      <c r="T2475" s="13">
        <v>857.7</v>
      </c>
      <c r="U2475" s="13">
        <v>177.78</v>
      </c>
      <c r="V2475" s="12" t="s">
        <v>23</v>
      </c>
      <c r="W2475" s="12" t="s">
        <v>24</v>
      </c>
      <c r="X2475" s="12" t="s">
        <v>25</v>
      </c>
      <c r="Y2475" s="12" t="s">
        <v>311</v>
      </c>
      <c r="Z2475" s="12" t="s">
        <v>49</v>
      </c>
    </row>
    <row r="2476" spans="1:26" x14ac:dyDescent="0.3">
      <c r="A2476" s="14" t="s">
        <v>4492</v>
      </c>
      <c r="B2476" s="15">
        <v>45961</v>
      </c>
      <c r="C2476" s="16" t="s">
        <v>3981</v>
      </c>
      <c r="D2476" s="16" t="str">
        <f>_xlfn.XLOOKUP(Sales_Transactions!$C2476,Customer!$A$2:$A$701,Customer!$B$2:$B$701,"Missing")</f>
        <v>Padma Balan</v>
      </c>
      <c r="E2476" s="38" t="str">
        <f>_xlfn.XLOOKUP(Table14[[#This Row],[Customer_ID]],Table10[Customer_ID],Table10[Membership],"Missing Membership")</f>
        <v>Bronze</v>
      </c>
      <c r="F2476" s="14" t="s">
        <v>197</v>
      </c>
      <c r="G2476" s="16" t="str">
        <f>_xlfn.XLOOKUP(Sales_Transactions!$F2476,Products!$A$2:$A$151,Products!$B$2:$B$151,"missing product")</f>
        <v>Gold Winner Coconut Oil 2kg</v>
      </c>
      <c r="H2476" s="16" t="str">
        <f>_xlfn.XLOOKUP(Sales_Transactions!$F2476,Table9[Product_ID],Table9[Category],"Missing Catogory")</f>
        <v>Oil</v>
      </c>
      <c r="I2476" s="16" t="s">
        <v>1063</v>
      </c>
      <c r="J2476" s="16" t="str">
        <f>_xlfn.XLOOKUP(Sales_Transactions!$I2476,Store!$A$2:$A$181,Store!$B$2:$B$181,"Missing Store")</f>
        <v>FreshMart Salem Complex</v>
      </c>
      <c r="K2476" s="16" t="str">
        <f>_xlfn.XLOOKUP(Sales_Transactions!$I2476,Store!$A$2:$A$181,Store!$D$2:$D$181,"East")</f>
        <v>South</v>
      </c>
      <c r="L2476" s="16" t="s">
        <v>3474</v>
      </c>
      <c r="M2476" s="16" t="s">
        <v>6408</v>
      </c>
      <c r="N2476" s="16" t="str">
        <f>_xlfn.XLOOKUP(Sales_Transactions!$L2476,Table12[Employee_ID],Table12[Department],"Missing Department")</f>
        <v>Inventory</v>
      </c>
      <c r="O2476" s="16">
        <v>1</v>
      </c>
      <c r="P2476" s="17">
        <v>121.9</v>
      </c>
      <c r="Q2476" s="16">
        <v>0</v>
      </c>
      <c r="R2476" s="17">
        <v>0</v>
      </c>
      <c r="S2476" s="17">
        <v>121.9</v>
      </c>
      <c r="T2476" s="17">
        <v>108.92</v>
      </c>
      <c r="U2476" s="17">
        <v>12.98</v>
      </c>
      <c r="V2476" s="16" t="s">
        <v>23</v>
      </c>
      <c r="W2476" s="16" t="s">
        <v>24</v>
      </c>
      <c r="X2476" s="16" t="s">
        <v>33</v>
      </c>
      <c r="Y2476" s="16" t="s">
        <v>964</v>
      </c>
      <c r="Z2476" s="16" t="s">
        <v>49</v>
      </c>
    </row>
    <row r="2477" spans="1:26" x14ac:dyDescent="0.3">
      <c r="A2477" s="10" t="s">
        <v>4493</v>
      </c>
      <c r="B2477" s="11">
        <v>46096</v>
      </c>
      <c r="C2477" s="12" t="s">
        <v>603</v>
      </c>
      <c r="D2477" s="12" t="str">
        <f>_xlfn.XLOOKUP(Sales_Transactions!$C2477,Customer!$A$2:$A$701,Customer!$B$2:$B$701,"Missing")</f>
        <v>Thenmozhi Devi</v>
      </c>
      <c r="E2477" s="39" t="str">
        <f>_xlfn.XLOOKUP(Table14[[#This Row],[Customer_ID]],Table10[Customer_ID],Table10[Membership],"Missing Membership")</f>
        <v>Gold</v>
      </c>
      <c r="F2477" s="10" t="s">
        <v>101</v>
      </c>
      <c r="G2477" s="12" t="str">
        <f>_xlfn.XLOOKUP(Sales_Transactions!$F2477,Products!$A$2:$A$151,Products!$B$2:$B$151,"missing product")</f>
        <v>Milky Mist Curd 1kg</v>
      </c>
      <c r="H2477" s="12" t="str">
        <f>_xlfn.XLOOKUP(Sales_Transactions!$F2477,Table9[Product_ID],Table9[Category],"Missing Catogory")</f>
        <v>Dairy</v>
      </c>
      <c r="I2477" s="12" t="s">
        <v>759</v>
      </c>
      <c r="J2477" s="12" t="str">
        <f>_xlfn.XLOOKUP(Sales_Transactions!$I2477,Store!$A$2:$A$181,Store!$B$2:$B$181,"Missing Store")</f>
        <v>FreshMart Mumbai Complex</v>
      </c>
      <c r="K2477" s="12" t="str">
        <f>_xlfn.XLOOKUP(Sales_Transactions!$I2477,Store!$A$2:$A$181,Store!$D$2:$D$181,"East")</f>
        <v>West</v>
      </c>
      <c r="L2477" s="12" t="s">
        <v>760</v>
      </c>
      <c r="M2477" s="12" t="s">
        <v>6268</v>
      </c>
      <c r="N2477" s="12" t="str">
        <f>_xlfn.XLOOKUP(Sales_Transactions!$L2477,Table12[Employee_ID],Table12[Department],"Missing Department")</f>
        <v>Billing</v>
      </c>
      <c r="O2477" s="12">
        <v>3</v>
      </c>
      <c r="P2477" s="13">
        <v>471.05</v>
      </c>
      <c r="Q2477" s="12">
        <v>0</v>
      </c>
      <c r="R2477" s="13">
        <v>0</v>
      </c>
      <c r="S2477" s="13">
        <v>1625.12</v>
      </c>
      <c r="T2477" s="13">
        <v>1054.8900000000001</v>
      </c>
      <c r="U2477" s="13">
        <v>570.23</v>
      </c>
      <c r="V2477" s="12" t="s">
        <v>23</v>
      </c>
      <c r="W2477" s="12" t="s">
        <v>24</v>
      </c>
      <c r="X2477" s="12" t="s">
        <v>55</v>
      </c>
      <c r="Y2477" s="12" t="s">
        <v>1344</v>
      </c>
      <c r="Z2477" s="12" t="s">
        <v>27</v>
      </c>
    </row>
    <row r="2478" spans="1:26" x14ac:dyDescent="0.3">
      <c r="A2478" s="14" t="s">
        <v>4502</v>
      </c>
      <c r="B2478" s="15">
        <v>45843</v>
      </c>
      <c r="C2478" s="16" t="s">
        <v>3091</v>
      </c>
      <c r="D2478" s="16" t="str">
        <f>_xlfn.XLOOKUP(Sales_Transactions!$C2478,Customer!$A$2:$A$701,Customer!$B$2:$B$701,"Missing")</f>
        <v>Charulatha Achari</v>
      </c>
      <c r="E2478" s="38" t="str">
        <f>_xlfn.XLOOKUP(Table14[[#This Row],[Customer_ID]],Table10[Customer_ID],Table10[Membership],"Missing Membership")</f>
        <v>Silver</v>
      </c>
      <c r="F2478" s="14" t="s">
        <v>242</v>
      </c>
      <c r="G2478" s="16" t="str">
        <f>_xlfn.XLOOKUP(Sales_Transactions!$F2478,Products!$A$2:$A$151,Products!$B$2:$B$151,"missing product")</f>
        <v>Aachi Powdered Spices 200g</v>
      </c>
      <c r="H2478" s="16" t="str">
        <f>_xlfn.XLOOKUP(Sales_Transactions!$F2478,Table9[Product_ID],Table9[Category],"Missing Catogory")</f>
        <v>Masala</v>
      </c>
      <c r="I2478" s="16" t="s">
        <v>1430</v>
      </c>
      <c r="J2478" s="16" t="str">
        <f>_xlfn.XLOOKUP(Sales_Transactions!$I2478,Store!$A$2:$A$181,Store!$B$2:$B$181,"Missing Store")</f>
        <v>FreshMart Surat Colony</v>
      </c>
      <c r="K2478" s="16" t="str">
        <f>_xlfn.XLOOKUP(Sales_Transactions!$I2478,Store!$A$2:$A$181,Store!$D$2:$D$181,"East")</f>
        <v>West</v>
      </c>
      <c r="L2478" s="16" t="s">
        <v>1014</v>
      </c>
      <c r="M2478" s="16" t="s">
        <v>6220</v>
      </c>
      <c r="N2478" s="16" t="str">
        <f>_xlfn.XLOOKUP(Sales_Transactions!$L2478,Table12[Employee_ID],Table12[Department],"Missing Department")</f>
        <v>Inventory</v>
      </c>
      <c r="O2478" s="16">
        <v>1</v>
      </c>
      <c r="P2478" s="17">
        <v>80.5</v>
      </c>
      <c r="Q2478" s="16">
        <v>20</v>
      </c>
      <c r="R2478" s="17">
        <v>16.100000000000001</v>
      </c>
      <c r="S2478" s="17">
        <v>74.06</v>
      </c>
      <c r="T2478" s="17">
        <v>62.25</v>
      </c>
      <c r="U2478" s="17">
        <v>11.81</v>
      </c>
      <c r="V2478" s="16" t="s">
        <v>23</v>
      </c>
      <c r="W2478" s="16" t="s">
        <v>24</v>
      </c>
      <c r="X2478" s="16" t="s">
        <v>25</v>
      </c>
      <c r="Y2478" s="16" t="s">
        <v>808</v>
      </c>
      <c r="Z2478" s="16" t="s">
        <v>27</v>
      </c>
    </row>
    <row r="2479" spans="1:26" x14ac:dyDescent="0.3">
      <c r="A2479" s="10" t="s">
        <v>4504</v>
      </c>
      <c r="B2479" s="11">
        <v>45938</v>
      </c>
      <c r="C2479" s="12" t="s">
        <v>51</v>
      </c>
      <c r="D2479" s="12" t="str">
        <f>_xlfn.XLOOKUP(Sales_Transactions!$C2479,Customer!$A$2:$A$701,Customer!$B$2:$B$701,"Missing")</f>
        <v>Raghav Selvam</v>
      </c>
      <c r="E2479" s="39" t="str">
        <f>_xlfn.XLOOKUP(Table14[[#This Row],[Customer_ID]],Table10[Customer_ID],Table10[Membership],"Missing Membership")</f>
        <v>Gold</v>
      </c>
      <c r="F2479" s="10" t="s">
        <v>360</v>
      </c>
      <c r="G2479" s="12" t="str">
        <f>_xlfn.XLOOKUP(Sales_Transactions!$F2479,Products!$A$2:$A$151,Products!$B$2:$B$151,"missing product")</f>
        <v>Aachi Powdered Spices 200g v2</v>
      </c>
      <c r="H2479" s="12" t="str">
        <f>_xlfn.XLOOKUP(Sales_Transactions!$F2479,Table9[Product_ID],Table9[Category],"Missing Catogory")</f>
        <v>Masala</v>
      </c>
      <c r="I2479" s="12" t="s">
        <v>599</v>
      </c>
      <c r="J2479" s="12" t="str">
        <f>_xlfn.XLOOKUP(Sales_Transactions!$I2479,Store!$A$2:$A$181,Store!$B$2:$B$181,"Missing Store")</f>
        <v>FreshMart Kochi Bypass</v>
      </c>
      <c r="K2479" s="12" t="str">
        <f>_xlfn.XLOOKUP(Sales_Transactions!$I2479,Store!$A$2:$A$181,Store!$D$2:$D$181,"East")</f>
        <v>South</v>
      </c>
      <c r="L2479" s="12" t="s">
        <v>1653</v>
      </c>
      <c r="M2479" s="12" t="s">
        <v>6034</v>
      </c>
      <c r="N2479" s="12" t="str">
        <f>_xlfn.XLOOKUP(Sales_Transactions!$L2479,Table12[Employee_ID],Table12[Department],"Missing Department")</f>
        <v>Cashier</v>
      </c>
      <c r="O2479" s="12">
        <v>8</v>
      </c>
      <c r="P2479" s="13">
        <v>361.88</v>
      </c>
      <c r="Q2479" s="12">
        <v>10</v>
      </c>
      <c r="R2479" s="13">
        <v>289.5</v>
      </c>
      <c r="S2479" s="13">
        <v>2605.54</v>
      </c>
      <c r="T2479" s="13">
        <v>2102.4</v>
      </c>
      <c r="U2479" s="13">
        <v>503.14</v>
      </c>
      <c r="V2479" s="12" t="s">
        <v>23</v>
      </c>
      <c r="W2479" s="12" t="s">
        <v>24</v>
      </c>
      <c r="X2479" s="12" t="s">
        <v>25</v>
      </c>
      <c r="Y2479" s="12" t="s">
        <v>3245</v>
      </c>
      <c r="Z2479" s="12" t="s">
        <v>49</v>
      </c>
    </row>
    <row r="2480" spans="1:26" x14ac:dyDescent="0.3">
      <c r="A2480" s="14" t="s">
        <v>4509</v>
      </c>
      <c r="B2480" s="15">
        <v>45857</v>
      </c>
      <c r="C2480" s="16" t="s">
        <v>2358</v>
      </c>
      <c r="D2480" s="16" t="str">
        <f>_xlfn.XLOOKUP(Sales_Transactions!$C2480,Customer!$A$2:$A$701,Customer!$B$2:$B$701,"Missing")</f>
        <v>Elango Rao</v>
      </c>
      <c r="E2480" s="38" t="str">
        <f>_xlfn.XLOOKUP(Table14[[#This Row],[Customer_ID]],Table10[Customer_ID],Table10[Membership],"Missing Membership")</f>
        <v>Silver</v>
      </c>
      <c r="F2480" s="14" t="s">
        <v>2081</v>
      </c>
      <c r="G2480" s="16" t="str">
        <f>_xlfn.XLOOKUP(Sales_Transactions!$F2480,Products!$A$2:$A$151,Products!$B$2:$B$151,"missing product")</f>
        <v>Harvest Gold Rusk 1kg</v>
      </c>
      <c r="H2480" s="16" t="str">
        <f>_xlfn.XLOOKUP(Sales_Transactions!$F2480,Table9[Product_ID],Table9[Category],"Missing Catogory")</f>
        <v>Household</v>
      </c>
      <c r="I2480" s="16" t="s">
        <v>90</v>
      </c>
      <c r="J2480" s="16" t="str">
        <f>_xlfn.XLOOKUP(Sales_Transactions!$I2480,Store!$A$2:$A$181,Store!$B$2:$B$181,"Missing Store")</f>
        <v>FreshMart Tiruppur Market</v>
      </c>
      <c r="K2480" s="16" t="str">
        <f>_xlfn.XLOOKUP(Sales_Transactions!$I2480,Store!$A$2:$A$181,Store!$D$2:$D$181,"East")</f>
        <v>South</v>
      </c>
      <c r="L2480" s="16" t="s">
        <v>91</v>
      </c>
      <c r="M2480" s="16" t="s">
        <v>6361</v>
      </c>
      <c r="N2480" s="16" t="str">
        <f>_xlfn.XLOOKUP(Sales_Transactions!$L2480,Table12[Employee_ID],Table12[Department],"Missing Department")</f>
        <v>Sales</v>
      </c>
      <c r="O2480" s="16">
        <v>5</v>
      </c>
      <c r="P2480" s="17">
        <v>392.68</v>
      </c>
      <c r="Q2480" s="16">
        <v>20</v>
      </c>
      <c r="R2480" s="17">
        <v>392.68</v>
      </c>
      <c r="S2480" s="17">
        <v>1806.33</v>
      </c>
      <c r="T2480" s="17">
        <v>1595.25</v>
      </c>
      <c r="U2480" s="17">
        <v>211.08</v>
      </c>
      <c r="V2480" s="16" t="s">
        <v>23</v>
      </c>
      <c r="W2480" s="16" t="s">
        <v>24</v>
      </c>
      <c r="X2480" s="16" t="s">
        <v>25</v>
      </c>
      <c r="Y2480" s="16" t="s">
        <v>1508</v>
      </c>
      <c r="Z2480" s="16" t="s">
        <v>27</v>
      </c>
    </row>
    <row r="2481" spans="1:26" x14ac:dyDescent="0.3">
      <c r="A2481" s="10" t="s">
        <v>4515</v>
      </c>
      <c r="B2481" s="11">
        <v>45935</v>
      </c>
      <c r="C2481" s="12" t="s">
        <v>83</v>
      </c>
      <c r="D2481" s="12" t="str">
        <f>_xlfn.XLOOKUP(Sales_Transactions!$C2481,Customer!$A$2:$A$701,Customer!$B$2:$B$701,"Missing")</f>
        <v>Geetha Iyer</v>
      </c>
      <c r="E2481" s="39" t="str">
        <f>_xlfn.XLOOKUP(Table14[[#This Row],[Customer_ID]],Table10[Customer_ID],Table10[Membership],"Missing Membership")</f>
        <v>Silver</v>
      </c>
      <c r="F2481" s="10" t="s">
        <v>565</v>
      </c>
      <c r="G2481" s="12" t="str">
        <f>_xlfn.XLOOKUP(Sales_Transactions!$F2481,Products!$A$2:$A$151,Products!$B$2:$B$151,"missing product")</f>
        <v>Lays Namkeen 200g</v>
      </c>
      <c r="H2481" s="12" t="str">
        <f>_xlfn.XLOOKUP(Sales_Transactions!$F2481,Table9[Product_ID],Table9[Category],"Missing Catogory")</f>
        <v>Snacks</v>
      </c>
      <c r="I2481" s="12" t="s">
        <v>770</v>
      </c>
      <c r="J2481" s="12" t="str">
        <f>_xlfn.XLOOKUP(Sales_Transactions!$I2481,Store!$A$2:$A$181,Store!$B$2:$B$181,"Missing Store")</f>
        <v>FreshMart Tiruppur Bypass</v>
      </c>
      <c r="K2481" s="12" t="str">
        <f>_xlfn.XLOOKUP(Sales_Transactions!$I2481,Store!$A$2:$A$181,Store!$D$2:$D$181,"East")</f>
        <v>South</v>
      </c>
      <c r="L2481" s="12" t="s">
        <v>1215</v>
      </c>
      <c r="M2481" s="12" t="s">
        <v>5967</v>
      </c>
      <c r="N2481" s="12" t="str">
        <f>_xlfn.XLOOKUP(Sales_Transactions!$L2481,Table12[Employee_ID],Table12[Department],"Missing Department")</f>
        <v>Sales</v>
      </c>
      <c r="O2481" s="12">
        <v>2</v>
      </c>
      <c r="P2481" s="13">
        <v>328.59</v>
      </c>
      <c r="Q2481" s="12">
        <v>0</v>
      </c>
      <c r="R2481" s="13">
        <v>0</v>
      </c>
      <c r="S2481" s="13">
        <v>755.76</v>
      </c>
      <c r="T2481" s="13">
        <v>510.98</v>
      </c>
      <c r="U2481" s="13">
        <v>244.78</v>
      </c>
      <c r="V2481" s="12" t="s">
        <v>23</v>
      </c>
      <c r="W2481" s="12" t="s">
        <v>24</v>
      </c>
      <c r="X2481" s="12" t="s">
        <v>33</v>
      </c>
      <c r="Y2481" s="12" t="s">
        <v>2038</v>
      </c>
      <c r="Z2481" s="12" t="s">
        <v>27</v>
      </c>
    </row>
    <row r="2482" spans="1:26" x14ac:dyDescent="0.3">
      <c r="A2482" s="14" t="s">
        <v>4517</v>
      </c>
      <c r="B2482" s="15">
        <v>45948</v>
      </c>
      <c r="C2482" s="16" t="s">
        <v>2658</v>
      </c>
      <c r="D2482" s="16" t="str">
        <f>_xlfn.XLOOKUP(Sales_Transactions!$C2482,Customer!$A$2:$A$701,Customer!$B$2:$B$701,"Missing")</f>
        <v>Prakash Naicker</v>
      </c>
      <c r="E2482" s="38" t="str">
        <f>_xlfn.XLOOKUP(Table14[[#This Row],[Customer_ID]],Table10[Customer_ID],Table10[Membership],"Missing Membership")</f>
        <v>Gold</v>
      </c>
      <c r="F2482" s="14" t="s">
        <v>1193</v>
      </c>
      <c r="G2482" s="16" t="str">
        <f>_xlfn.XLOOKUP(Sales_Transactions!$F2482,Products!$A$2:$A$151,Products!$B$2:$B$151,"missing product")</f>
        <v>Idhayam Groundnut Oil 2kg</v>
      </c>
      <c r="H2482" s="16" t="str">
        <f>_xlfn.XLOOKUP(Sales_Transactions!$F2482,Table9[Product_ID],Table9[Category],"Missing Catogory")</f>
        <v>Oil</v>
      </c>
      <c r="I2482" s="16" t="s">
        <v>90</v>
      </c>
      <c r="J2482" s="16" t="str">
        <f>_xlfn.XLOOKUP(Sales_Transactions!$I2482,Store!$A$2:$A$181,Store!$B$2:$B$181,"Missing Store")</f>
        <v>FreshMart Tiruppur Market</v>
      </c>
      <c r="K2482" s="16" t="str">
        <f>_xlfn.XLOOKUP(Sales_Transactions!$I2482,Store!$A$2:$A$181,Store!$D$2:$D$181,"East")</f>
        <v>South</v>
      </c>
      <c r="L2482" s="16" t="s">
        <v>91</v>
      </c>
      <c r="M2482" s="16" t="s">
        <v>6361</v>
      </c>
      <c r="N2482" s="16" t="str">
        <f>_xlfn.XLOOKUP(Sales_Transactions!$L2482,Table12[Employee_ID],Table12[Department],"Missing Department")</f>
        <v>Sales</v>
      </c>
      <c r="O2482" s="16">
        <v>8</v>
      </c>
      <c r="P2482" s="17">
        <v>122.27</v>
      </c>
      <c r="Q2482" s="16">
        <v>20</v>
      </c>
      <c r="R2482" s="17">
        <v>195.63</v>
      </c>
      <c r="S2482" s="17">
        <v>899.91</v>
      </c>
      <c r="T2482" s="17">
        <v>743.68</v>
      </c>
      <c r="U2482" s="17">
        <v>156.22999999999999</v>
      </c>
      <c r="V2482" s="16" t="s">
        <v>23</v>
      </c>
      <c r="W2482" s="16" t="s">
        <v>24</v>
      </c>
      <c r="X2482" s="16" t="s">
        <v>55</v>
      </c>
      <c r="Y2482" s="16" t="s">
        <v>1863</v>
      </c>
      <c r="Z2482" s="16" t="s">
        <v>27</v>
      </c>
    </row>
    <row r="2483" spans="1:26" x14ac:dyDescent="0.3">
      <c r="A2483" s="10" t="s">
        <v>4525</v>
      </c>
      <c r="B2483" s="11">
        <v>45882</v>
      </c>
      <c r="C2483" s="12" t="s">
        <v>1706</v>
      </c>
      <c r="D2483" s="12" t="str">
        <f>_xlfn.XLOOKUP(Sales_Transactions!$C2483,Customer!$A$2:$A$701,Customer!$B$2:$B$701,"Missing")</f>
        <v>Tamil Velan</v>
      </c>
      <c r="E2483" s="39" t="str">
        <f>_xlfn.XLOOKUP(Table14[[#This Row],[Customer_ID]],Table10[Customer_ID],Table10[Membership],"Missing Membership")</f>
        <v>Gold</v>
      </c>
      <c r="F2483" s="10" t="s">
        <v>453</v>
      </c>
      <c r="G2483" s="12" t="str">
        <f>_xlfn.XLOOKUP(Sales_Transactions!$F2483,Products!$A$2:$A$151,Products!$B$2:$B$151,"missing product")</f>
        <v>Local Farm Fresh Vegetables 250ml v2</v>
      </c>
      <c r="H2483" s="12" t="str">
        <f>_xlfn.XLOOKUP(Sales_Transactions!$F2483,Table9[Product_ID],Table9[Category],"Missing Catogory")</f>
        <v>Vegetables</v>
      </c>
      <c r="I2483" s="12" t="s">
        <v>343</v>
      </c>
      <c r="J2483" s="12" t="str">
        <f>_xlfn.XLOOKUP(Sales_Transactions!$I2483,Store!$A$2:$A$181,Store!$B$2:$B$181,"Missing Store")</f>
        <v>FreshMart Mysuru Junction</v>
      </c>
      <c r="K2483" s="12" t="str">
        <f>_xlfn.XLOOKUP(Sales_Transactions!$I2483,Store!$A$2:$A$181,Store!$D$2:$D$181,"East")</f>
        <v>South</v>
      </c>
      <c r="L2483" s="12" t="s">
        <v>344</v>
      </c>
      <c r="M2483" s="12" t="s">
        <v>6340</v>
      </c>
      <c r="N2483" s="12" t="str">
        <f>_xlfn.XLOOKUP(Sales_Transactions!$L2483,Table12[Employee_ID],Table12[Department],"Missing Department")</f>
        <v>Operations</v>
      </c>
      <c r="O2483" s="12">
        <v>3</v>
      </c>
      <c r="P2483" s="13">
        <v>405.66</v>
      </c>
      <c r="Q2483" s="12">
        <v>0</v>
      </c>
      <c r="R2483" s="13">
        <v>0</v>
      </c>
      <c r="S2483" s="13">
        <v>1216.98</v>
      </c>
      <c r="T2483" s="13">
        <v>931.14</v>
      </c>
      <c r="U2483" s="13">
        <v>285.83999999999997</v>
      </c>
      <c r="V2483" s="12" t="s">
        <v>23</v>
      </c>
      <c r="W2483" s="12" t="s">
        <v>24</v>
      </c>
      <c r="X2483" s="12" t="s">
        <v>25</v>
      </c>
      <c r="Y2483" s="12" t="s">
        <v>1577</v>
      </c>
      <c r="Z2483" s="12" t="s">
        <v>49</v>
      </c>
    </row>
    <row r="2484" spans="1:26" x14ac:dyDescent="0.3">
      <c r="A2484" s="14" t="s">
        <v>4535</v>
      </c>
      <c r="B2484" s="15">
        <v>45942</v>
      </c>
      <c r="C2484" s="16" t="s">
        <v>1090</v>
      </c>
      <c r="D2484" s="16" t="str">
        <f>_xlfn.XLOOKUP(Sales_Transactions!$C2484,Customer!$A$2:$A$701,Customer!$B$2:$B$701,"Missing")</f>
        <v>Kalpana Subramaniam</v>
      </c>
      <c r="E2484" s="38" t="str">
        <f>_xlfn.XLOOKUP(Table14[[#This Row],[Customer_ID]],Table10[Customer_ID],Table10[Membership],"Missing Membership")</f>
        <v>Gold</v>
      </c>
      <c r="F2484" s="14" t="s">
        <v>754</v>
      </c>
      <c r="G2484" s="16" t="str">
        <f>_xlfn.XLOOKUP(Sales_Transactions!$F2484,Products!$A$2:$A$151,Products!$B$2:$B$151,"missing product")</f>
        <v>MDH Powdered Spices 200g</v>
      </c>
      <c r="H2484" s="16" t="str">
        <f>_xlfn.XLOOKUP(Sales_Transactions!$F2484,Table9[Product_ID],Table9[Category],"Missing Catogory")</f>
        <v>Masala</v>
      </c>
      <c r="I2484" s="16" t="s">
        <v>303</v>
      </c>
      <c r="J2484" s="16" t="str">
        <f>_xlfn.XLOOKUP(Sales_Transactions!$I2484,Store!$A$2:$A$181,Store!$B$2:$B$181,"Missing Store")</f>
        <v>FreshMart Mysuru Market</v>
      </c>
      <c r="K2484" s="16" t="str">
        <f>_xlfn.XLOOKUP(Sales_Transactions!$I2484,Store!$A$2:$A$181,Store!$D$2:$D$181,"East")</f>
        <v>South</v>
      </c>
      <c r="L2484" s="16" t="s">
        <v>1605</v>
      </c>
      <c r="M2484" s="16" t="s">
        <v>5405</v>
      </c>
      <c r="N2484" s="16" t="str">
        <f>_xlfn.XLOOKUP(Sales_Transactions!$L2484,Table12[Employee_ID],Table12[Department],"Missing Department")</f>
        <v>HR</v>
      </c>
      <c r="O2484" s="16">
        <v>3</v>
      </c>
      <c r="P2484" s="17">
        <v>451</v>
      </c>
      <c r="Q2484" s="16">
        <v>5</v>
      </c>
      <c r="R2484" s="17">
        <v>67.650000000000006</v>
      </c>
      <c r="S2484" s="17">
        <v>1478.15</v>
      </c>
      <c r="T2484" s="17">
        <v>1055.6099999999999</v>
      </c>
      <c r="U2484" s="17">
        <v>422.54</v>
      </c>
      <c r="V2484" s="16" t="s">
        <v>23</v>
      </c>
      <c r="W2484" s="16" t="s">
        <v>24</v>
      </c>
      <c r="X2484" s="16" t="s">
        <v>25</v>
      </c>
      <c r="Y2484" s="16" t="s">
        <v>1641</v>
      </c>
      <c r="Z2484" s="16" t="s">
        <v>27</v>
      </c>
    </row>
    <row r="2485" spans="1:26" x14ac:dyDescent="0.3">
      <c r="A2485" s="10" t="s">
        <v>4536</v>
      </c>
      <c r="B2485" s="11">
        <v>45953</v>
      </c>
      <c r="C2485" s="12" t="s">
        <v>2784</v>
      </c>
      <c r="D2485" s="12" t="str">
        <f>_xlfn.XLOOKUP(Sales_Transactions!$C2485,Customer!$A$2:$A$701,Customer!$B$2:$B$701,"Missing")</f>
        <v>Dhanya Krishnan</v>
      </c>
      <c r="E2485" s="39" t="str">
        <f>_xlfn.XLOOKUP(Table14[[#This Row],[Customer_ID]],Table10[Customer_ID],Table10[Membership],"Missing Membership")</f>
        <v>Bronze</v>
      </c>
      <c r="F2485" s="10" t="s">
        <v>237</v>
      </c>
      <c r="G2485" s="12" t="str">
        <f>_xlfn.XLOOKUP(Sales_Transactions!$F2485,Products!$A$2:$A$151,Products!$B$2:$B$151,"missing product")</f>
        <v>Harvest Gold Rusk 1kg</v>
      </c>
      <c r="H2485" s="12" t="str">
        <f>_xlfn.XLOOKUP(Sales_Transactions!$F2485,Table9[Product_ID],Table9[Category],"Missing Catogory")</f>
        <v>Bakery</v>
      </c>
      <c r="I2485" s="12" t="s">
        <v>1144</v>
      </c>
      <c r="J2485" s="12" t="str">
        <f>_xlfn.XLOOKUP(Sales_Transactions!$I2485,Store!$A$2:$A$181,Store!$B$2:$B$181,"Missing Store")</f>
        <v>FreshMart Surat Extension</v>
      </c>
      <c r="K2485" s="12" t="str">
        <f>_xlfn.XLOOKUP(Sales_Transactions!$I2485,Store!$A$2:$A$181,Store!$D$2:$D$181,"East")</f>
        <v>West</v>
      </c>
      <c r="L2485" s="12" t="s">
        <v>1145</v>
      </c>
      <c r="M2485" s="12" t="s">
        <v>6326</v>
      </c>
      <c r="N2485" s="12" t="str">
        <f>_xlfn.XLOOKUP(Sales_Transactions!$L2485,Table12[Employee_ID],Table12[Department],"Missing Department")</f>
        <v>Cashier</v>
      </c>
      <c r="O2485" s="12">
        <v>2</v>
      </c>
      <c r="P2485" s="13">
        <v>541.35</v>
      </c>
      <c r="Q2485" s="12">
        <v>15</v>
      </c>
      <c r="R2485" s="13">
        <v>162.41</v>
      </c>
      <c r="S2485" s="13">
        <v>920.29</v>
      </c>
      <c r="T2485" s="13">
        <v>672.8</v>
      </c>
      <c r="U2485" s="13">
        <v>247.49</v>
      </c>
      <c r="V2485" s="12" t="s">
        <v>23</v>
      </c>
      <c r="W2485" s="12" t="s">
        <v>24</v>
      </c>
      <c r="X2485" s="12" t="s">
        <v>25</v>
      </c>
      <c r="Y2485" s="12" t="s">
        <v>657</v>
      </c>
      <c r="Z2485" s="12" t="s">
        <v>49</v>
      </c>
    </row>
    <row r="2486" spans="1:26" x14ac:dyDescent="0.3">
      <c r="A2486" s="14" t="s">
        <v>4543</v>
      </c>
      <c r="B2486" s="15">
        <v>45947</v>
      </c>
      <c r="C2486" s="16" t="s">
        <v>3821</v>
      </c>
      <c r="D2486" s="16" t="str">
        <f>_xlfn.XLOOKUP(Sales_Transactions!$C2486,Customer!$A$2:$A$701,Customer!$B$2:$B$701,"Missing")</f>
        <v>Poornima Krishnan</v>
      </c>
      <c r="E2486" s="38" t="str">
        <f>_xlfn.XLOOKUP(Table14[[#This Row],[Customer_ID]],Table10[Customer_ID],Table10[Membership],"Missing Membership")</f>
        <v>Bronze</v>
      </c>
      <c r="F2486" s="14" t="s">
        <v>220</v>
      </c>
      <c r="G2486" s="16" t="str">
        <f>_xlfn.XLOOKUP(Sales_Transactions!$F2486,Products!$A$2:$A$151,Products!$B$2:$B$151,"missing product")</f>
        <v>Amul Paneer 250ml</v>
      </c>
      <c r="H2486" s="16" t="str">
        <f>_xlfn.XLOOKUP(Sales_Transactions!$F2486,Table9[Product_ID],Table9[Category],"Missing Catogory")</f>
        <v>Bakery</v>
      </c>
      <c r="I2486" s="16" t="s">
        <v>727</v>
      </c>
      <c r="J2486" s="16" t="str">
        <f>_xlfn.XLOOKUP(Sales_Transactions!$I2486,Store!$A$2:$A$181,Store!$B$2:$B$181,"Missing Store")</f>
        <v>FreshMart Surat Heights</v>
      </c>
      <c r="K2486" s="16" t="str">
        <f>_xlfn.XLOOKUP(Sales_Transactions!$I2486,Store!$A$2:$A$181,Store!$D$2:$D$181,"East")</f>
        <v>West</v>
      </c>
      <c r="L2486" s="16" t="s">
        <v>728</v>
      </c>
      <c r="M2486" s="16" t="s">
        <v>6300</v>
      </c>
      <c r="N2486" s="16" t="str">
        <f>_xlfn.XLOOKUP(Sales_Transactions!$L2486,Table12[Employee_ID],Table12[Department],"Missing Department")</f>
        <v>HR</v>
      </c>
      <c r="O2486" s="16">
        <v>1</v>
      </c>
      <c r="P2486" s="17">
        <v>332.74</v>
      </c>
      <c r="Q2486" s="16">
        <v>0</v>
      </c>
      <c r="R2486" s="17">
        <v>0</v>
      </c>
      <c r="S2486" s="17">
        <v>332.74</v>
      </c>
      <c r="T2486" s="17">
        <v>205.27</v>
      </c>
      <c r="U2486" s="17">
        <v>127.47</v>
      </c>
      <c r="V2486" s="16" t="s">
        <v>23</v>
      </c>
      <c r="W2486" s="16" t="s">
        <v>24</v>
      </c>
      <c r="X2486" s="16" t="s">
        <v>25</v>
      </c>
      <c r="Y2486" s="16" t="s">
        <v>293</v>
      </c>
      <c r="Z2486" s="16" t="s">
        <v>49</v>
      </c>
    </row>
    <row r="2487" spans="1:26" x14ac:dyDescent="0.3">
      <c r="A2487" s="10" t="s">
        <v>4544</v>
      </c>
      <c r="B2487" s="11">
        <v>45936</v>
      </c>
      <c r="C2487" s="12" t="s">
        <v>2134</v>
      </c>
      <c r="D2487" s="12" t="str">
        <f>_xlfn.XLOOKUP(Sales_Transactions!$C2487,Customer!$A$2:$A$701,Customer!$B$2:$B$701,"Missing")</f>
        <v>Kavya Sharma</v>
      </c>
      <c r="E2487" s="39" t="str">
        <f>_xlfn.XLOOKUP(Table14[[#This Row],[Customer_ID]],Table10[Customer_ID],Table10[Membership],"Missing Membership")</f>
        <v>Gold</v>
      </c>
      <c r="F2487" s="10" t="s">
        <v>59</v>
      </c>
      <c r="G2487" s="12" t="str">
        <f>_xlfn.XLOOKUP(Sales_Transactions!$F2487,Products!$A$2:$A$151,Products!$B$2:$B$151,"missing product")</f>
        <v>Nescafe Coffee Pack</v>
      </c>
      <c r="H2487" s="12" t="str">
        <f>_xlfn.XLOOKUP(Sales_Transactions!$F2487,Table9[Product_ID],Table9[Category],"Missing Catogory")</f>
        <v>Beverages</v>
      </c>
      <c r="I2487" s="12" t="s">
        <v>794</v>
      </c>
      <c r="J2487" s="12" t="str">
        <f>_xlfn.XLOOKUP(Sales_Transactions!$I2487,Store!$A$2:$A$181,Store!$B$2:$B$181,"Missing Store")</f>
        <v>FreshMart Bengaluru Market</v>
      </c>
      <c r="K2487" s="12" t="str">
        <f>_xlfn.XLOOKUP(Sales_Transactions!$I2487,Store!$A$2:$A$181,Store!$D$2:$D$181,"East")</f>
        <v>South</v>
      </c>
      <c r="L2487" s="12" t="s">
        <v>991</v>
      </c>
      <c r="M2487" s="12" t="s">
        <v>6343</v>
      </c>
      <c r="N2487" s="12" t="str">
        <f>_xlfn.XLOOKUP(Sales_Transactions!$L2487,Table12[Employee_ID],Table12[Department],"Missing Department")</f>
        <v>Store Manager</v>
      </c>
      <c r="O2487" s="12">
        <v>3</v>
      </c>
      <c r="P2487" s="13">
        <v>381.4</v>
      </c>
      <c r="Q2487" s="12">
        <v>20</v>
      </c>
      <c r="R2487" s="13">
        <v>228.84</v>
      </c>
      <c r="S2487" s="13">
        <v>915.36</v>
      </c>
      <c r="T2487" s="13">
        <v>815.34</v>
      </c>
      <c r="U2487" s="13">
        <v>100.02</v>
      </c>
      <c r="V2487" s="12" t="s">
        <v>23</v>
      </c>
      <c r="W2487" s="12" t="s">
        <v>24</v>
      </c>
      <c r="X2487" s="12" t="s">
        <v>25</v>
      </c>
      <c r="Y2487" s="12" t="s">
        <v>1993</v>
      </c>
      <c r="Z2487" s="12" t="s">
        <v>49</v>
      </c>
    </row>
    <row r="2488" spans="1:26" x14ac:dyDescent="0.3">
      <c r="A2488" s="14" t="s">
        <v>4546</v>
      </c>
      <c r="B2488" s="15">
        <v>45969</v>
      </c>
      <c r="C2488" s="16" t="s">
        <v>1285</v>
      </c>
      <c r="D2488" s="16" t="str">
        <f>_xlfn.XLOOKUP(Sales_Transactions!$C2488,Customer!$A$2:$A$701,Customer!$B$2:$B$701,"Missing")</f>
        <v>Arun Achari</v>
      </c>
      <c r="E2488" s="38" t="str">
        <f>_xlfn.XLOOKUP(Table14[[#This Row],[Customer_ID]],Table10[Customer_ID],Table10[Membership],"Missing Membership")</f>
        <v>Bronze</v>
      </c>
      <c r="F2488" s="14" t="s">
        <v>565</v>
      </c>
      <c r="G2488" s="16" t="str">
        <f>_xlfn.XLOOKUP(Sales_Transactions!$F2488,Products!$A$2:$A$151,Products!$B$2:$B$151,"missing product")</f>
        <v>Lays Namkeen 200g</v>
      </c>
      <c r="H2488" s="16" t="str">
        <f>_xlfn.XLOOKUP(Sales_Transactions!$F2488,Table9[Product_ID],Table9[Category],"Missing Catogory")</f>
        <v>Snacks</v>
      </c>
      <c r="I2488" s="16" t="s">
        <v>1308</v>
      </c>
      <c r="J2488" s="16" t="str">
        <f>_xlfn.XLOOKUP(Sales_Transactions!$I2488,Store!$A$2:$A$181,Store!$B$2:$B$181,"Missing Store")</f>
        <v>FreshMart Mysuru Heights</v>
      </c>
      <c r="K2488" s="16" t="str">
        <f>_xlfn.XLOOKUP(Sales_Transactions!$I2488,Store!$A$2:$A$181,Store!$D$2:$D$181,"East")</f>
        <v>South</v>
      </c>
      <c r="L2488" s="16" t="s">
        <v>2552</v>
      </c>
      <c r="M2488" s="16" t="s">
        <v>6373</v>
      </c>
      <c r="N2488" s="16" t="str">
        <f>_xlfn.XLOOKUP(Sales_Transactions!$L2488,Table12[Employee_ID],Table12[Department],"Missing Department")</f>
        <v>Sales</v>
      </c>
      <c r="O2488" s="16">
        <v>2</v>
      </c>
      <c r="P2488" s="17">
        <v>328.59</v>
      </c>
      <c r="Q2488" s="16">
        <v>15</v>
      </c>
      <c r="R2488" s="17">
        <v>98.58</v>
      </c>
      <c r="S2488" s="17">
        <v>642.39</v>
      </c>
      <c r="T2488" s="17">
        <v>510.98</v>
      </c>
      <c r="U2488" s="17">
        <v>131.41</v>
      </c>
      <c r="V2488" s="16" t="s">
        <v>23</v>
      </c>
      <c r="W2488" s="16" t="s">
        <v>24</v>
      </c>
      <c r="X2488" s="16" t="s">
        <v>33</v>
      </c>
      <c r="Y2488" s="16" t="s">
        <v>933</v>
      </c>
      <c r="Z2488" s="16" t="s">
        <v>27</v>
      </c>
    </row>
    <row r="2489" spans="1:26" x14ac:dyDescent="0.3">
      <c r="A2489" s="10" t="s">
        <v>4555</v>
      </c>
      <c r="B2489" s="11">
        <v>45885</v>
      </c>
      <c r="C2489" s="12" t="s">
        <v>800</v>
      </c>
      <c r="D2489" s="12" t="str">
        <f>_xlfn.XLOOKUP(Sales_Transactions!$C2489,Customer!$A$2:$A$701,Customer!$B$2:$B$701,"Missing")</f>
        <v>Anand Balan</v>
      </c>
      <c r="E2489" s="39" t="str">
        <f>_xlfn.XLOOKUP(Table14[[#This Row],[Customer_ID]],Table10[Customer_ID],Table10[Membership],"Missing Membership")</f>
        <v>Silver</v>
      </c>
      <c r="F2489" s="10" t="s">
        <v>371</v>
      </c>
      <c r="G2489" s="12" t="str">
        <f>_xlfn.XLOOKUP(Sales_Transactions!$F2489,Products!$A$2:$A$151,Products!$B$2:$B$151,"missing product")</f>
        <v>Tata Tea Soft Drinks 500g</v>
      </c>
      <c r="H2489" s="12" t="str">
        <f>_xlfn.XLOOKUP(Sales_Transactions!$F2489,Table9[Product_ID],Table9[Category],"Missing Catogory")</f>
        <v>Beverages</v>
      </c>
      <c r="I2489" s="12" t="s">
        <v>85</v>
      </c>
      <c r="J2489" s="12" t="str">
        <f>_xlfn.XLOOKUP(Sales_Transactions!$I2489,Store!$A$2:$A$181,Store!$B$2:$B$181,"Missing Store")</f>
        <v>FreshMart Salem Crossing</v>
      </c>
      <c r="K2489" s="12" t="str">
        <f>_xlfn.XLOOKUP(Sales_Transactions!$I2489,Store!$A$2:$A$181,Store!$D$2:$D$181,"East")</f>
        <v>South</v>
      </c>
      <c r="L2489" s="12" t="s">
        <v>86</v>
      </c>
      <c r="M2489" s="12" t="s">
        <v>6274</v>
      </c>
      <c r="N2489" s="12" t="str">
        <f>_xlfn.XLOOKUP(Sales_Transactions!$L2489,Table12[Employee_ID],Table12[Department],"Missing Department")</f>
        <v>Billing</v>
      </c>
      <c r="O2489" s="12">
        <v>3</v>
      </c>
      <c r="P2489" s="13">
        <v>380.12</v>
      </c>
      <c r="Q2489" s="12">
        <v>15</v>
      </c>
      <c r="R2489" s="13">
        <v>171.05</v>
      </c>
      <c r="S2489" s="13">
        <v>1114.71</v>
      </c>
      <c r="T2489" s="13">
        <v>929.94</v>
      </c>
      <c r="U2489" s="13">
        <v>184.77</v>
      </c>
      <c r="V2489" s="12" t="s">
        <v>23</v>
      </c>
      <c r="W2489" s="12" t="s">
        <v>24</v>
      </c>
      <c r="X2489" s="12" t="s">
        <v>25</v>
      </c>
      <c r="Y2489" s="12" t="s">
        <v>1942</v>
      </c>
      <c r="Z2489" s="12" t="s">
        <v>27</v>
      </c>
    </row>
    <row r="2490" spans="1:26" x14ac:dyDescent="0.3">
      <c r="A2490" s="14" t="s">
        <v>4564</v>
      </c>
      <c r="B2490" s="15">
        <v>45963</v>
      </c>
      <c r="C2490" s="16" t="s">
        <v>1255</v>
      </c>
      <c r="D2490" s="16" t="str">
        <f>_xlfn.XLOOKUP(Sales_Transactions!$C2490,Customer!$A$2:$A$701,Customer!$B$2:$B$701,"Missing")</f>
        <v>Hema Gounder</v>
      </c>
      <c r="E2490" s="38" t="str">
        <f>_xlfn.XLOOKUP(Table14[[#This Row],[Customer_ID]],Table10[Customer_ID],Table10[Membership],"Missing Membership")</f>
        <v>Gold</v>
      </c>
      <c r="F2490" s="14" t="s">
        <v>1112</v>
      </c>
      <c r="G2490" s="16" t="str">
        <f>_xlfn.XLOOKUP(Sales_Transactions!$F2490,Products!$A$2:$A$151,Products!$B$2:$B$151,"missing product")</f>
        <v>Fortune Gingelly Oil 1L</v>
      </c>
      <c r="H2490" s="16" t="str">
        <f>_xlfn.XLOOKUP(Sales_Transactions!$F2490,Table9[Product_ID],Table9[Category],"Missing Catogory")</f>
        <v>Oil</v>
      </c>
      <c r="I2490" s="16" t="s">
        <v>254</v>
      </c>
      <c r="J2490" s="16" t="str">
        <f>_xlfn.XLOOKUP(Sales_Transactions!$I2490,Store!$A$2:$A$181,Store!$B$2:$B$181,"Missing Store")</f>
        <v>FreshMart Mysuru Crossing</v>
      </c>
      <c r="K2490" s="16" t="str">
        <f>_xlfn.XLOOKUP(Sales_Transactions!$I2490,Store!$A$2:$A$181,Store!$D$2:$D$181,"East")</f>
        <v>South</v>
      </c>
      <c r="L2490" s="16" t="s">
        <v>255</v>
      </c>
      <c r="M2490" s="16" t="s">
        <v>6328</v>
      </c>
      <c r="N2490" s="16" t="str">
        <f>_xlfn.XLOOKUP(Sales_Transactions!$L2490,Table12[Employee_ID],Table12[Department],"Missing Department")</f>
        <v>HR</v>
      </c>
      <c r="O2490" s="16">
        <v>8</v>
      </c>
      <c r="P2490" s="17">
        <v>387.52</v>
      </c>
      <c r="Q2490" s="16">
        <v>10</v>
      </c>
      <c r="R2490" s="17">
        <v>310.02</v>
      </c>
      <c r="S2490" s="17">
        <v>3208.66</v>
      </c>
      <c r="T2490" s="17">
        <v>2595.84</v>
      </c>
      <c r="U2490" s="17">
        <v>612.82000000000005</v>
      </c>
      <c r="V2490" s="16" t="s">
        <v>23</v>
      </c>
      <c r="W2490" s="16" t="s">
        <v>24</v>
      </c>
      <c r="X2490" s="16" t="s">
        <v>25</v>
      </c>
      <c r="Y2490" s="16" t="s">
        <v>1551</v>
      </c>
      <c r="Z2490" s="16" t="s">
        <v>27</v>
      </c>
    </row>
    <row r="2491" spans="1:26" x14ac:dyDescent="0.3">
      <c r="A2491" s="10" t="s">
        <v>4565</v>
      </c>
      <c r="B2491" s="11">
        <v>46046</v>
      </c>
      <c r="C2491" s="12" t="s">
        <v>3384</v>
      </c>
      <c r="D2491" s="12" t="str">
        <f>_xlfn.XLOOKUP(Sales_Transactions!$C2491,Customer!$A$2:$A$701,Customer!$B$2:$B$701,"Missing")</f>
        <v>Hari Kumar</v>
      </c>
      <c r="E2491" s="39" t="str">
        <f>_xlfn.XLOOKUP(Table14[[#This Row],[Customer_ID]],Table10[Customer_ID],Table10[Membership],"Missing Membership")</f>
        <v>Silver</v>
      </c>
      <c r="F2491" s="10" t="s">
        <v>101</v>
      </c>
      <c r="G2491" s="12" t="str">
        <f>_xlfn.XLOOKUP(Sales_Transactions!$F2491,Products!$A$2:$A$151,Products!$B$2:$B$151,"missing product")</f>
        <v>Milky Mist Curd 1kg</v>
      </c>
      <c r="H2491" s="12" t="str">
        <f>_xlfn.XLOOKUP(Sales_Transactions!$F2491,Table9[Product_ID],Table9[Category],"Missing Catogory")</f>
        <v>Dairy</v>
      </c>
      <c r="I2491" s="12" t="s">
        <v>248</v>
      </c>
      <c r="J2491" s="12" t="str">
        <f>_xlfn.XLOOKUP(Sales_Transactions!$I2491,Store!$A$2:$A$181,Store!$B$2:$B$181,"Missing Store")</f>
        <v>FreshMart Mysuru Complex</v>
      </c>
      <c r="K2491" s="12" t="str">
        <f>_xlfn.XLOOKUP(Sales_Transactions!$I2491,Store!$A$2:$A$181,Store!$D$2:$D$181,"East")</f>
        <v>South</v>
      </c>
      <c r="L2491" s="12" t="s">
        <v>249</v>
      </c>
      <c r="M2491" s="12" t="s">
        <v>6299</v>
      </c>
      <c r="N2491" s="12" t="str">
        <f>_xlfn.XLOOKUP(Sales_Transactions!$L2491,Table12[Employee_ID],Table12[Department],"Missing Department")</f>
        <v>Inventory</v>
      </c>
      <c r="O2491" s="12">
        <v>1</v>
      </c>
      <c r="P2491" s="13">
        <v>434.65</v>
      </c>
      <c r="Q2491" s="12">
        <v>0</v>
      </c>
      <c r="R2491" s="13">
        <v>0</v>
      </c>
      <c r="S2491" s="13">
        <v>499.85</v>
      </c>
      <c r="T2491" s="13">
        <v>351.63</v>
      </c>
      <c r="U2491" s="13">
        <v>148.22</v>
      </c>
      <c r="V2491" s="12" t="s">
        <v>23</v>
      </c>
      <c r="W2491" s="12" t="s">
        <v>24</v>
      </c>
      <c r="X2491" s="12" t="s">
        <v>25</v>
      </c>
      <c r="Y2491" s="12" t="s">
        <v>1993</v>
      </c>
      <c r="Z2491" s="12" t="s">
        <v>27</v>
      </c>
    </row>
    <row r="2492" spans="1:26" x14ac:dyDescent="0.3">
      <c r="A2492" s="14" t="s">
        <v>4569</v>
      </c>
      <c r="B2492" s="15">
        <v>45864</v>
      </c>
      <c r="C2492" s="16" t="s">
        <v>850</v>
      </c>
      <c r="D2492" s="16" t="str">
        <f>_xlfn.XLOOKUP(Sales_Transactions!$C2492,Customer!$A$2:$A$701,Customer!$B$2:$B$701,"Missing")</f>
        <v>Ovi Mudaliar</v>
      </c>
      <c r="E2492" s="38" t="str">
        <f>_xlfn.XLOOKUP(Table14[[#This Row],[Customer_ID]],Table10[Customer_ID],Table10[Membership],"Missing Membership")</f>
        <v>Silver</v>
      </c>
      <c r="F2492" s="14" t="s">
        <v>89</v>
      </c>
      <c r="G2492" s="16" t="str">
        <f>_xlfn.XLOOKUP(Sales_Transactions!$F2492,Products!$A$2:$A$151,Products!$B$2:$B$151,"missing product")</f>
        <v>Milky Mist Butter Pack</v>
      </c>
      <c r="H2492" s="16" t="str">
        <f>_xlfn.XLOOKUP(Sales_Transactions!$F2492,Table9[Product_ID],Table9[Category],"Missing Catogory")</f>
        <v>Dairy</v>
      </c>
      <c r="I2492" s="16" t="s">
        <v>66</v>
      </c>
      <c r="J2492" s="16" t="str">
        <f>_xlfn.XLOOKUP(Sales_Transactions!$I2492,Store!$A$2:$A$181,Store!$B$2:$B$181,"Missing Store")</f>
        <v>FreshMart Coimbatore Plaza</v>
      </c>
      <c r="K2492" s="16" t="str">
        <f>_xlfn.XLOOKUP(Sales_Transactions!$I2492,Store!$A$2:$A$181,Store!$D$2:$D$181,"East")</f>
        <v>South</v>
      </c>
      <c r="L2492" s="16" t="s">
        <v>4570</v>
      </c>
      <c r="M2492" s="16" t="s">
        <v>6209</v>
      </c>
      <c r="N2492" s="16" t="str">
        <f>_xlfn.XLOOKUP(Sales_Transactions!$L2492,Table12[Employee_ID],Table12[Department],"Missing Department")</f>
        <v>Sales</v>
      </c>
      <c r="O2492" s="16">
        <v>1</v>
      </c>
      <c r="P2492" s="17">
        <v>38.659999999999997</v>
      </c>
      <c r="Q2492" s="16">
        <v>0</v>
      </c>
      <c r="R2492" s="17">
        <v>0</v>
      </c>
      <c r="S2492" s="17">
        <v>44.46</v>
      </c>
      <c r="T2492" s="17">
        <v>32.4</v>
      </c>
      <c r="U2492" s="17">
        <v>12.06</v>
      </c>
      <c r="V2492" s="16" t="s">
        <v>23</v>
      </c>
      <c r="W2492" s="16" t="s">
        <v>24</v>
      </c>
      <c r="X2492" s="16" t="s">
        <v>25</v>
      </c>
      <c r="Y2492" s="16" t="s">
        <v>450</v>
      </c>
      <c r="Z2492" s="16" t="s">
        <v>27</v>
      </c>
    </row>
    <row r="2493" spans="1:26" x14ac:dyDescent="0.3">
      <c r="A2493" s="10" t="s">
        <v>4572</v>
      </c>
      <c r="B2493" s="11">
        <v>45950</v>
      </c>
      <c r="C2493" s="12" t="s">
        <v>1533</v>
      </c>
      <c r="D2493" s="12" t="str">
        <f>_xlfn.XLOOKUP(Sales_Transactions!$C2493,Customer!$A$2:$A$701,Customer!$B$2:$B$701,"Missing")</f>
        <v>Anand Pandian</v>
      </c>
      <c r="E2493" s="39" t="str">
        <f>_xlfn.XLOOKUP(Table14[[#This Row],[Customer_ID]],Table10[Customer_ID],Table10[Membership],"Missing Membership")</f>
        <v>Silver</v>
      </c>
      <c r="F2493" s="10" t="s">
        <v>1666</v>
      </c>
      <c r="G2493" s="12" t="str">
        <f>_xlfn.XLOOKUP(Sales_Transactions!$F2493,Products!$A$2:$A$151,Products!$B$2:$B$151,"missing product")</f>
        <v>Harpic Dishwash Combo</v>
      </c>
      <c r="H2493" s="12" t="str">
        <f>_xlfn.XLOOKUP(Sales_Transactions!$F2493,Table9[Product_ID],Table9[Category],"Missing Catogory")</f>
        <v>Cleaning</v>
      </c>
      <c r="I2493" s="12" t="s">
        <v>437</v>
      </c>
      <c r="J2493" s="12" t="str">
        <f>_xlfn.XLOOKUP(Sales_Transactions!$I2493,Store!$A$2:$A$181,Store!$B$2:$B$181,"Missing Store")</f>
        <v>FreshMart Tiruppur Extension</v>
      </c>
      <c r="K2493" s="12" t="str">
        <f>_xlfn.XLOOKUP(Sales_Transactions!$I2493,Store!$A$2:$A$181,Store!$D$2:$D$181,"East")</f>
        <v>South</v>
      </c>
      <c r="L2493" s="12" t="s">
        <v>46</v>
      </c>
      <c r="M2493" s="12" t="s">
        <v>5189</v>
      </c>
      <c r="N2493" s="12" t="str">
        <f>_xlfn.XLOOKUP(Sales_Transactions!$L2493,Table12[Employee_ID],Table12[Department],"Missing Department")</f>
        <v>Inventory</v>
      </c>
      <c r="O2493" s="12">
        <v>2</v>
      </c>
      <c r="P2493" s="13">
        <v>242.22</v>
      </c>
      <c r="Q2493" s="12">
        <v>5</v>
      </c>
      <c r="R2493" s="13">
        <v>24.22</v>
      </c>
      <c r="S2493" s="13">
        <v>460.22</v>
      </c>
      <c r="T2493" s="13">
        <v>372.08</v>
      </c>
      <c r="U2493" s="13">
        <v>88.14</v>
      </c>
      <c r="V2493" s="12" t="s">
        <v>23</v>
      </c>
      <c r="W2493" s="12" t="s">
        <v>24</v>
      </c>
      <c r="X2493" s="12" t="s">
        <v>55</v>
      </c>
      <c r="Y2493" s="12" t="s">
        <v>901</v>
      </c>
      <c r="Z2493" s="12" t="s">
        <v>49</v>
      </c>
    </row>
    <row r="2494" spans="1:26" x14ac:dyDescent="0.3">
      <c r="A2494" s="14" t="s">
        <v>4576</v>
      </c>
      <c r="B2494" s="15">
        <v>45933</v>
      </c>
      <c r="C2494" s="16" t="s">
        <v>1085</v>
      </c>
      <c r="D2494" s="16" t="str">
        <f>_xlfn.XLOOKUP(Sales_Transactions!$C2494,Customer!$A$2:$A$701,Customer!$B$2:$B$701,"Missing")</f>
        <v>Janani Selvam</v>
      </c>
      <c r="E2494" s="38" t="str">
        <f>_xlfn.XLOOKUP(Table14[[#This Row],[Customer_ID]],Table10[Customer_ID],Table10[Membership],"Missing Membership")</f>
        <v>Gold</v>
      </c>
      <c r="F2494" s="14" t="s">
        <v>580</v>
      </c>
      <c r="G2494" s="16" t="str">
        <f>_xlfn.XLOOKUP(Sales_Transactions!$F2494,Products!$A$2:$A$151,Products!$B$2:$B$151,"missing product")</f>
        <v>Coca-Cola Tea 1kg</v>
      </c>
      <c r="H2494" s="16" t="str">
        <f>_xlfn.XLOOKUP(Sales_Transactions!$F2494,Table9[Product_ID],Table9[Category],"Missing Catogory")</f>
        <v>Beverages</v>
      </c>
      <c r="I2494" s="16" t="s">
        <v>834</v>
      </c>
      <c r="J2494" s="16" t="str">
        <f>_xlfn.XLOOKUP(Sales_Transactions!$I2494,Store!$A$2:$A$181,Store!$B$2:$B$181,"Missing Store")</f>
        <v>FreshMart Ahmedabad Gardens</v>
      </c>
      <c r="K2494" s="16" t="str">
        <f>_xlfn.XLOOKUP(Sales_Transactions!$I2494,Store!$A$2:$A$181,Store!$D$2:$D$181,"East")</f>
        <v>West</v>
      </c>
      <c r="L2494" s="16" t="s">
        <v>835</v>
      </c>
      <c r="M2494" s="16" t="s">
        <v>6073</v>
      </c>
      <c r="N2494" s="16" t="str">
        <f>_xlfn.XLOOKUP(Sales_Transactions!$L2494,Table12[Employee_ID],Table12[Department],"Missing Department")</f>
        <v>Store Manager</v>
      </c>
      <c r="O2494" s="16">
        <v>6</v>
      </c>
      <c r="P2494" s="17">
        <v>140.96</v>
      </c>
      <c r="Q2494" s="16">
        <v>0</v>
      </c>
      <c r="R2494" s="17">
        <v>0</v>
      </c>
      <c r="S2494" s="17">
        <v>845.76</v>
      </c>
      <c r="T2494" s="17">
        <v>641.94000000000005</v>
      </c>
      <c r="U2494" s="17">
        <v>203.82</v>
      </c>
      <c r="V2494" s="16" t="s">
        <v>23</v>
      </c>
      <c r="W2494" s="16" t="s">
        <v>24</v>
      </c>
      <c r="X2494" s="16" t="s">
        <v>25</v>
      </c>
      <c r="Y2494" s="16" t="s">
        <v>2027</v>
      </c>
      <c r="Z2494" s="16" t="s">
        <v>49</v>
      </c>
    </row>
    <row r="2495" spans="1:26" x14ac:dyDescent="0.3">
      <c r="A2495" s="10" t="s">
        <v>4580</v>
      </c>
      <c r="B2495" s="11">
        <v>46015</v>
      </c>
      <c r="C2495" s="12" t="s">
        <v>985</v>
      </c>
      <c r="D2495" s="12" t="str">
        <f>_xlfn.XLOOKUP(Sales_Transactions!$C2495,Customer!$A$2:$A$701,Customer!$B$2:$B$701,"Missing")</f>
        <v>Gopal Raj</v>
      </c>
      <c r="E2495" s="39" t="str">
        <f>_xlfn.XLOOKUP(Table14[[#This Row],[Customer_ID]],Table10[Customer_ID],Table10[Membership],"Missing Membership")</f>
        <v>Gold</v>
      </c>
      <c r="F2495" s="10" t="s">
        <v>881</v>
      </c>
      <c r="G2495" s="12" t="str">
        <f>_xlfn.XLOOKUP(Sales_Transactions!$F2495,Products!$A$2:$A$151,Products!$B$2:$B$151,"missing product")</f>
        <v>Cadbury Namkeen Pack</v>
      </c>
      <c r="H2495" s="12" t="str">
        <f>_xlfn.XLOOKUP(Sales_Transactions!$F2495,Table9[Product_ID],Table9[Category],"Missing Catogory")</f>
        <v>Snacks</v>
      </c>
      <c r="I2495" s="12" t="s">
        <v>1179</v>
      </c>
      <c r="J2495" s="12" t="str">
        <f>_xlfn.XLOOKUP(Sales_Transactions!$I2495,Store!$A$2:$A$181,Store!$B$2:$B$181,"Missing Store")</f>
        <v>FreshMart Erode Central</v>
      </c>
      <c r="K2495" s="12" t="str">
        <f>_xlfn.XLOOKUP(Sales_Transactions!$I2495,Store!$A$2:$A$181,Store!$D$2:$D$181,"East")</f>
        <v>South</v>
      </c>
      <c r="L2495" s="12" t="s">
        <v>681</v>
      </c>
      <c r="M2495" s="12" t="s">
        <v>5220</v>
      </c>
      <c r="N2495" s="12" t="str">
        <f>_xlfn.XLOOKUP(Sales_Transactions!$L2495,Table12[Employee_ID],Table12[Department],"Missing Department")</f>
        <v>Cashier</v>
      </c>
      <c r="O2495" s="12">
        <v>5</v>
      </c>
      <c r="P2495" s="13">
        <v>294.41000000000003</v>
      </c>
      <c r="Q2495" s="12">
        <v>10</v>
      </c>
      <c r="R2495" s="13">
        <v>147.21</v>
      </c>
      <c r="S2495" s="13">
        <v>1324.84</v>
      </c>
      <c r="T2495" s="13">
        <v>973.2</v>
      </c>
      <c r="U2495" s="13">
        <v>351.64</v>
      </c>
      <c r="V2495" s="12" t="s">
        <v>23</v>
      </c>
      <c r="W2495" s="12" t="s">
        <v>24</v>
      </c>
      <c r="X2495" s="12" t="s">
        <v>25</v>
      </c>
      <c r="Y2495" s="12" t="s">
        <v>2286</v>
      </c>
      <c r="Z2495" s="12" t="s">
        <v>49</v>
      </c>
    </row>
    <row r="2496" spans="1:26" x14ac:dyDescent="0.3">
      <c r="A2496" s="14" t="s">
        <v>4585</v>
      </c>
      <c r="B2496" s="15">
        <v>45998</v>
      </c>
      <c r="C2496" s="16" t="s">
        <v>1613</v>
      </c>
      <c r="D2496" s="16" t="str">
        <f>_xlfn.XLOOKUP(Sales_Transactions!$C2496,Customer!$A$2:$A$701,Customer!$B$2:$B$701,"Missing")</f>
        <v>Missing Customer Name</v>
      </c>
      <c r="E2496" s="38" t="str">
        <f>_xlfn.XLOOKUP(Table14[[#This Row],[Customer_ID]],Table10[Customer_ID],Table10[Membership],"Missing Membership")</f>
        <v>Silver</v>
      </c>
      <c r="F2496" s="14" t="s">
        <v>101</v>
      </c>
      <c r="G2496" s="16" t="str">
        <f>_xlfn.XLOOKUP(Sales_Transactions!$F2496,Products!$A$2:$A$151,Products!$B$2:$B$151,"missing product")</f>
        <v>Milky Mist Curd 1kg</v>
      </c>
      <c r="H2496" s="16" t="str">
        <f>_xlfn.XLOOKUP(Sales_Transactions!$F2496,Table9[Product_ID],Table9[Category],"Missing Catogory")</f>
        <v>Dairy</v>
      </c>
      <c r="I2496" s="16" t="s">
        <v>291</v>
      </c>
      <c r="J2496" s="16" t="str">
        <f>_xlfn.XLOOKUP(Sales_Transactions!$I2496,Store!$A$2:$A$181,Store!$B$2:$B$181,"Missing Store")</f>
        <v>FreshMart Chennai Main Road</v>
      </c>
      <c r="K2496" s="16" t="str">
        <f>_xlfn.XLOOKUP(Sales_Transactions!$I2496,Store!$A$2:$A$181,Store!$D$2:$D$181,"East")</f>
        <v>South</v>
      </c>
      <c r="L2496" s="16" t="s">
        <v>61</v>
      </c>
      <c r="M2496" s="16" t="s">
        <v>6356</v>
      </c>
      <c r="N2496" s="16" t="str">
        <f>_xlfn.XLOOKUP(Sales_Transactions!$L2496,Table12[Employee_ID],Table12[Department],"Missing Department")</f>
        <v>Sales</v>
      </c>
      <c r="O2496" s="16">
        <v>4</v>
      </c>
      <c r="P2496" s="17">
        <v>434.65</v>
      </c>
      <c r="Q2496" s="16">
        <v>20</v>
      </c>
      <c r="R2496" s="17">
        <v>347.72</v>
      </c>
      <c r="S2496" s="17">
        <v>1599.51</v>
      </c>
      <c r="T2496" s="17">
        <v>1406.52</v>
      </c>
      <c r="U2496" s="17">
        <v>192.99</v>
      </c>
      <c r="V2496" s="16" t="s">
        <v>23</v>
      </c>
      <c r="W2496" s="16" t="s">
        <v>24</v>
      </c>
      <c r="X2496" s="16" t="s">
        <v>55</v>
      </c>
      <c r="Y2496" s="16" t="s">
        <v>1253</v>
      </c>
      <c r="Z2496" s="16" t="s">
        <v>27</v>
      </c>
    </row>
    <row r="2497" spans="1:26" x14ac:dyDescent="0.3">
      <c r="A2497" s="10" t="s">
        <v>4589</v>
      </c>
      <c r="B2497" s="11">
        <v>45767</v>
      </c>
      <c r="C2497" s="12" t="s">
        <v>4076</v>
      </c>
      <c r="D2497" s="12" t="str">
        <f>_xlfn.XLOOKUP(Sales_Transactions!$C2497,Customer!$A$2:$A$701,Customer!$B$2:$B$701,"Missing")</f>
        <v>Prakash Menon</v>
      </c>
      <c r="E2497" s="39" t="str">
        <f>_xlfn.XLOOKUP(Table14[[#This Row],[Customer_ID]],Table10[Customer_ID],Table10[Membership],"Missing Membership")</f>
        <v>Silver</v>
      </c>
      <c r="F2497" s="10" t="s">
        <v>147</v>
      </c>
      <c r="G2497" s="12" t="str">
        <f>_xlfn.XLOOKUP(Sales_Transactions!$F2497,Products!$A$2:$A$151,Products!$B$2:$B$151,"missing product")</f>
        <v>Pepsi Tea 200g</v>
      </c>
      <c r="H2497" s="12" t="str">
        <f>_xlfn.XLOOKUP(Sales_Transactions!$F2497,Table9[Product_ID],Table9[Category],"Missing Catogory")</f>
        <v>Beverages</v>
      </c>
      <c r="I2497" s="12" t="s">
        <v>420</v>
      </c>
      <c r="J2497" s="12" t="str">
        <f>_xlfn.XLOOKUP(Sales_Transactions!$I2497,Store!$A$2:$A$181,Store!$B$2:$B$181,"Missing Store")</f>
        <v>FreshMart Chennai Complex</v>
      </c>
      <c r="K2497" s="12" t="str">
        <f>_xlfn.XLOOKUP(Sales_Transactions!$I2497,Store!$A$2:$A$181,Store!$D$2:$D$181,"East")</f>
        <v>South</v>
      </c>
      <c r="L2497" s="12" t="s">
        <v>786</v>
      </c>
      <c r="M2497" s="12" t="s">
        <v>4657</v>
      </c>
      <c r="N2497" s="12" t="str">
        <f>_xlfn.XLOOKUP(Sales_Transactions!$L2497,Table12[Employee_ID],Table12[Department],"Missing Department")</f>
        <v>Sales</v>
      </c>
      <c r="O2497" s="12">
        <v>4</v>
      </c>
      <c r="P2497" s="13">
        <v>332.73</v>
      </c>
      <c r="Q2497" s="12">
        <v>20</v>
      </c>
      <c r="R2497" s="13">
        <v>266.18</v>
      </c>
      <c r="S2497" s="13">
        <v>1224.45</v>
      </c>
      <c r="T2497" s="13">
        <v>1044.8800000000001</v>
      </c>
      <c r="U2497" s="13">
        <v>179.57</v>
      </c>
      <c r="V2497" s="12" t="s">
        <v>23</v>
      </c>
      <c r="W2497" s="12" t="s">
        <v>24</v>
      </c>
      <c r="X2497" s="12" t="s">
        <v>25</v>
      </c>
      <c r="Y2497" s="12" t="s">
        <v>1645</v>
      </c>
      <c r="Z2497" s="12" t="s">
        <v>27</v>
      </c>
    </row>
    <row r="2498" spans="1:26" x14ac:dyDescent="0.3">
      <c r="A2498" s="14" t="s">
        <v>4601</v>
      </c>
      <c r="B2498" s="15">
        <v>45886</v>
      </c>
      <c r="C2498" s="16" t="s">
        <v>2274</v>
      </c>
      <c r="D2498" s="16" t="str">
        <f>_xlfn.XLOOKUP(Sales_Transactions!$C2498,Customer!$A$2:$A$701,Customer!$B$2:$B$701,"Missing")</f>
        <v>Chitra Balan</v>
      </c>
      <c r="E2498" s="38" t="str">
        <f>_xlfn.XLOOKUP(Table14[[#This Row],[Customer_ID]],Table10[Customer_ID],Table10[Membership],"Missing Membership")</f>
        <v>Bronze</v>
      </c>
      <c r="F2498" s="14" t="s">
        <v>302</v>
      </c>
      <c r="G2498" s="16" t="str">
        <f>_xlfn.XLOOKUP(Sales_Transactions!$F2498,Products!$A$2:$A$151,Products!$B$2:$B$151,"missing product")</f>
        <v>Harvest Gold Cookies 500g</v>
      </c>
      <c r="H2498" s="16" t="str">
        <f>_xlfn.XLOOKUP(Sales_Transactions!$F2498,Table9[Product_ID],Table9[Category],"Missing Catogory")</f>
        <v>Bakery</v>
      </c>
      <c r="I2498" s="16" t="s">
        <v>270</v>
      </c>
      <c r="J2498" s="16" t="str">
        <f>_xlfn.XLOOKUP(Sales_Transactions!$I2498,Store!$A$2:$A$181,Store!$B$2:$B$181,"Missing Store")</f>
        <v>FreshMart Ahmedabad Hub</v>
      </c>
      <c r="K2498" s="16" t="str">
        <f>_xlfn.XLOOKUP(Sales_Transactions!$I2498,Store!$A$2:$A$181,Store!$D$2:$D$181,"East")</f>
        <v>West</v>
      </c>
      <c r="L2498" s="16" t="s">
        <v>109</v>
      </c>
      <c r="M2498" s="16" t="s">
        <v>5493</v>
      </c>
      <c r="N2498" s="16" t="str">
        <f>_xlfn.XLOOKUP(Sales_Transactions!$L2498,Table12[Employee_ID],Table12[Department],"Missing Department")</f>
        <v>Store Manager</v>
      </c>
      <c r="O2498" s="16">
        <v>2</v>
      </c>
      <c r="P2498" s="17">
        <v>343.56</v>
      </c>
      <c r="Q2498" s="16">
        <v>15</v>
      </c>
      <c r="R2498" s="17">
        <v>103.07</v>
      </c>
      <c r="S2498" s="17">
        <v>671.66</v>
      </c>
      <c r="T2498" s="17">
        <v>432.64</v>
      </c>
      <c r="U2498" s="17">
        <v>239.02</v>
      </c>
      <c r="V2498" s="16" t="s">
        <v>23</v>
      </c>
      <c r="W2498" s="16" t="s">
        <v>24</v>
      </c>
      <c r="X2498" s="16" t="s">
        <v>25</v>
      </c>
      <c r="Y2498" s="16" t="s">
        <v>1740</v>
      </c>
      <c r="Z2498" s="16" t="s">
        <v>27</v>
      </c>
    </row>
    <row r="2499" spans="1:26" x14ac:dyDescent="0.3">
      <c r="A2499" s="10" t="s">
        <v>4602</v>
      </c>
      <c r="B2499" s="11">
        <v>45982</v>
      </c>
      <c r="C2499" s="12" t="s">
        <v>1859</v>
      </c>
      <c r="D2499" s="12" t="str">
        <f>_xlfn.XLOOKUP(Sales_Transactions!$C2499,Customer!$A$2:$A$701,Customer!$B$2:$B$701,"Missing")</f>
        <v>Elango Devi</v>
      </c>
      <c r="E2499" s="39" t="str">
        <f>_xlfn.XLOOKUP(Table14[[#This Row],[Customer_ID]],Table10[Customer_ID],Table10[Membership],"Missing Membership")</f>
        <v>Bronze</v>
      </c>
      <c r="F2499" s="10" t="s">
        <v>1155</v>
      </c>
      <c r="G2499" s="12" t="str">
        <f>_xlfn.XLOOKUP(Sales_Transactions!$F2499,Products!$A$2:$A$151,Products!$B$2:$B$151,"missing product")</f>
        <v>Lays Chocolates 1kg</v>
      </c>
      <c r="H2499" s="12" t="str">
        <f>_xlfn.XLOOKUP(Sales_Transactions!$F2499,Table9[Product_ID],Table9[Category],"Missing Catogory")</f>
        <v>Snacks</v>
      </c>
      <c r="I2499" s="12" t="s">
        <v>85</v>
      </c>
      <c r="J2499" s="12" t="str">
        <f>_xlfn.XLOOKUP(Sales_Transactions!$I2499,Store!$A$2:$A$181,Store!$B$2:$B$181,"Missing Store")</f>
        <v>FreshMart Salem Crossing</v>
      </c>
      <c r="K2499" s="12" t="str">
        <f>_xlfn.XLOOKUP(Sales_Transactions!$I2499,Store!$A$2:$A$181,Store!$D$2:$D$181,"East")</f>
        <v>South</v>
      </c>
      <c r="L2499" s="12" t="s">
        <v>292</v>
      </c>
      <c r="M2499" s="12" t="s">
        <v>6291</v>
      </c>
      <c r="N2499" s="12" t="str">
        <f>_xlfn.XLOOKUP(Sales_Transactions!$L2499,Table12[Employee_ID],Table12[Department],"Missing Department")</f>
        <v>Sales</v>
      </c>
      <c r="O2499" s="12">
        <v>2</v>
      </c>
      <c r="P2499" s="13">
        <v>147.72</v>
      </c>
      <c r="Q2499" s="12">
        <v>20</v>
      </c>
      <c r="R2499" s="13">
        <v>59.09</v>
      </c>
      <c r="S2499" s="13">
        <v>236.35</v>
      </c>
      <c r="T2499" s="13">
        <v>218.42</v>
      </c>
      <c r="U2499" s="13">
        <v>17.93</v>
      </c>
      <c r="V2499" s="12" t="s">
        <v>23</v>
      </c>
      <c r="W2499" s="12" t="s">
        <v>24</v>
      </c>
      <c r="X2499" s="12" t="s">
        <v>33</v>
      </c>
      <c r="Y2499" s="12" t="s">
        <v>4506</v>
      </c>
      <c r="Z2499" s="12" t="s">
        <v>49</v>
      </c>
    </row>
    <row r="2500" spans="1:26" x14ac:dyDescent="0.3">
      <c r="A2500" s="14" t="s">
        <v>4603</v>
      </c>
      <c r="B2500" s="15">
        <v>46096</v>
      </c>
      <c r="C2500" s="16" t="s">
        <v>2274</v>
      </c>
      <c r="D2500" s="16" t="str">
        <f>_xlfn.XLOOKUP(Sales_Transactions!$C2500,Customer!$A$2:$A$701,Customer!$B$2:$B$701,"Missing")</f>
        <v>Chitra Balan</v>
      </c>
      <c r="E2500" s="38" t="str">
        <f>_xlfn.XLOOKUP(Table14[[#This Row],[Customer_ID]],Table10[Customer_ID],Table10[Membership],"Missing Membership")</f>
        <v>Bronze</v>
      </c>
      <c r="F2500" s="14" t="s">
        <v>405</v>
      </c>
      <c r="G2500" s="16" t="str">
        <f>_xlfn.XLOOKUP(Sales_Transactions!$F2500,Products!$A$2:$A$151,Products!$B$2:$B$151,"missing product")</f>
        <v>Britannia Buns Pack</v>
      </c>
      <c r="H2500" s="16" t="str">
        <f>_xlfn.XLOOKUP(Sales_Transactions!$F2500,Table9[Product_ID],Table9[Category],"Missing Catogory")</f>
        <v>Bakery</v>
      </c>
      <c r="I2500" s="16" t="s">
        <v>327</v>
      </c>
      <c r="J2500" s="16" t="str">
        <f>_xlfn.XLOOKUP(Sales_Transactions!$I2500,Store!$A$2:$A$181,Store!$B$2:$B$181,"Missing Store")</f>
        <v>FreshMart Chennai Gardens</v>
      </c>
      <c r="K2500" s="16" t="str">
        <f>_xlfn.XLOOKUP(Sales_Transactions!$I2500,Store!$A$2:$A$181,Store!$D$2:$D$181,"East")</f>
        <v>South</v>
      </c>
      <c r="L2500" s="16" t="s">
        <v>328</v>
      </c>
      <c r="M2500" s="16" t="s">
        <v>6225</v>
      </c>
      <c r="N2500" s="16" t="str">
        <f>_xlfn.XLOOKUP(Sales_Transactions!$L2500,Table12[Employee_ID],Table12[Department],"Missing Department")</f>
        <v>Cashier</v>
      </c>
      <c r="O2500" s="16">
        <v>2</v>
      </c>
      <c r="P2500" s="17">
        <v>440.5</v>
      </c>
      <c r="Q2500" s="16">
        <v>10</v>
      </c>
      <c r="R2500" s="17">
        <v>88.1</v>
      </c>
      <c r="S2500" s="17">
        <v>911.83</v>
      </c>
      <c r="T2500" s="17">
        <v>508.1</v>
      </c>
      <c r="U2500" s="17">
        <v>403.73</v>
      </c>
      <c r="V2500" s="16" t="s">
        <v>23</v>
      </c>
      <c r="W2500" s="16" t="s">
        <v>24</v>
      </c>
      <c r="X2500" s="16" t="s">
        <v>55</v>
      </c>
      <c r="Y2500" s="16" t="s">
        <v>1005</v>
      </c>
      <c r="Z2500" s="16" t="s">
        <v>27</v>
      </c>
    </row>
    <row r="2501" spans="1:26" x14ac:dyDescent="0.3">
      <c r="A2501" s="10" t="s">
        <v>4605</v>
      </c>
      <c r="B2501" s="11">
        <v>45997</v>
      </c>
      <c r="C2501" s="12" t="s">
        <v>2502</v>
      </c>
      <c r="D2501" s="12" t="str">
        <f>_xlfn.XLOOKUP(Sales_Transactions!$C2501,Customer!$A$2:$A$701,Customer!$B$2:$B$701,"Missing")</f>
        <v>Suresh Chandran</v>
      </c>
      <c r="E2501" s="39" t="str">
        <f>_xlfn.XLOOKUP(Table14[[#This Row],[Customer_ID]],Table10[Customer_ID],Table10[Membership],"Missing Membership")</f>
        <v>Gold</v>
      </c>
      <c r="F2501" s="10" t="s">
        <v>296</v>
      </c>
      <c r="G2501" s="12" t="str">
        <f>_xlfn.XLOOKUP(Sales_Transactions!$F2501,Products!$A$2:$A$151,Products!$B$2:$B$151,"missing product")</f>
        <v>Colgate Toothpaste 1kg</v>
      </c>
      <c r="H2501" s="12" t="str">
        <f>_xlfn.XLOOKUP(Sales_Transactions!$F2501,Table9[Product_ID],Table9[Category],"Missing Catogory")</f>
        <v>Personal Care</v>
      </c>
      <c r="I2501" s="12" t="s">
        <v>108</v>
      </c>
      <c r="J2501" s="12" t="str">
        <f>_xlfn.XLOOKUP(Sales_Transactions!$I2501,Store!$A$2:$A$181,Store!$B$2:$B$181,"Missing Store")</f>
        <v>FreshMart Erode Square</v>
      </c>
      <c r="K2501" s="12" t="str">
        <f>_xlfn.XLOOKUP(Sales_Transactions!$I2501,Store!$A$2:$A$181,Store!$D$2:$D$181,"East")</f>
        <v>North</v>
      </c>
      <c r="L2501" s="12" t="s">
        <v>681</v>
      </c>
      <c r="M2501" s="12" t="s">
        <v>5220</v>
      </c>
      <c r="N2501" s="12" t="str">
        <f>_xlfn.XLOOKUP(Sales_Transactions!$L2501,Table12[Employee_ID],Table12[Department],"Missing Department")</f>
        <v>Cashier</v>
      </c>
      <c r="O2501" s="12">
        <v>7</v>
      </c>
      <c r="P2501" s="13">
        <v>575.61</v>
      </c>
      <c r="Q2501" s="12">
        <v>15</v>
      </c>
      <c r="R2501" s="13">
        <v>604.39</v>
      </c>
      <c r="S2501" s="13">
        <v>3938.61</v>
      </c>
      <c r="T2501" s="13">
        <v>2543.0300000000002</v>
      </c>
      <c r="U2501" s="13">
        <v>1395.58</v>
      </c>
      <c r="V2501" s="12" t="s">
        <v>23</v>
      </c>
      <c r="W2501" s="12" t="s">
        <v>345</v>
      </c>
      <c r="X2501" s="12" t="s">
        <v>25</v>
      </c>
      <c r="Y2501" s="12" t="s">
        <v>2717</v>
      </c>
      <c r="Z2501" s="12" t="s">
        <v>27</v>
      </c>
    </row>
  </sheetData>
  <conditionalFormatting sqref="C1:E1048576">
    <cfRule type="containsBlanks" dxfId="1" priority="1">
      <formula>LEN(TRIM(C1))=0</formula>
    </cfRule>
    <cfRule type="containsBlanks" dxfId="0" priority="2">
      <formula>LEN(TRIM(C1))=0</formula>
    </cfRule>
  </conditionalFormatting>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98E4F-08BF-4909-BE7F-7DDD6D007066}">
  <dimension ref="A3:D27"/>
  <sheetViews>
    <sheetView workbookViewId="0">
      <selection activeCell="C20" sqref="C20"/>
    </sheetView>
  </sheetViews>
  <sheetFormatPr defaultRowHeight="14.4" x14ac:dyDescent="0.3"/>
  <cols>
    <col min="1" max="1" width="13.109375" bestFit="1" customWidth="1"/>
    <col min="2" max="2" width="19.77734375" bestFit="1" customWidth="1"/>
    <col min="3" max="3" width="12.109375" bestFit="1" customWidth="1"/>
    <col min="4" max="4" width="14.88671875" bestFit="1" customWidth="1"/>
  </cols>
  <sheetData>
    <row r="3" spans="1:4" x14ac:dyDescent="0.3">
      <c r="A3" s="40" t="s">
        <v>7292</v>
      </c>
      <c r="B3" t="s">
        <v>7296</v>
      </c>
      <c r="C3" t="s">
        <v>7295</v>
      </c>
      <c r="D3" t="s">
        <v>7309</v>
      </c>
    </row>
    <row r="4" spans="1:4" x14ac:dyDescent="0.3">
      <c r="A4" s="41" t="s">
        <v>4648</v>
      </c>
      <c r="B4" s="46">
        <v>62655.189999999988</v>
      </c>
      <c r="C4" s="42">
        <v>15527.089999999997</v>
      </c>
      <c r="D4" s="46">
        <v>212</v>
      </c>
    </row>
    <row r="5" spans="1:4" x14ac:dyDescent="0.3">
      <c r="A5" s="41" t="s">
        <v>7326</v>
      </c>
      <c r="B5" s="46">
        <v>2665.21</v>
      </c>
      <c r="C5" s="42">
        <v>683.88</v>
      </c>
      <c r="D5" s="46">
        <v>7</v>
      </c>
    </row>
    <row r="6" spans="1:4" x14ac:dyDescent="0.3">
      <c r="A6" s="41" t="s">
        <v>4653</v>
      </c>
      <c r="B6" s="46">
        <v>246937.59000000005</v>
      </c>
      <c r="C6" s="42">
        <v>65782.359999999971</v>
      </c>
      <c r="D6" s="46">
        <v>872</v>
      </c>
    </row>
    <row r="7" spans="1:4" x14ac:dyDescent="0.3">
      <c r="A7" s="41" t="s">
        <v>4631</v>
      </c>
      <c r="B7" s="46">
        <v>1869722.6799999964</v>
      </c>
      <c r="C7" s="42">
        <v>474801.35000000038</v>
      </c>
      <c r="D7" s="46">
        <v>6476</v>
      </c>
    </row>
    <row r="8" spans="1:4" x14ac:dyDescent="0.3">
      <c r="A8" s="41" t="s">
        <v>4711</v>
      </c>
      <c r="B8" s="46">
        <v>686451.93000000075</v>
      </c>
      <c r="C8" s="42">
        <v>180564.21000000028</v>
      </c>
      <c r="D8" s="46">
        <v>2256</v>
      </c>
    </row>
    <row r="9" spans="1:4" x14ac:dyDescent="0.3">
      <c r="A9" s="41" t="s">
        <v>7293</v>
      </c>
      <c r="B9" s="46">
        <v>2868432.5999999973</v>
      </c>
      <c r="C9" s="42">
        <v>737358.89000000071</v>
      </c>
      <c r="D9" s="46">
        <v>9823</v>
      </c>
    </row>
    <row r="27" spans="2:2" x14ac:dyDescent="0.3">
      <c r="B27" t="s">
        <v>7312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C50B-CF79-4A50-A719-D1D42B2D07C5}">
  <dimension ref="A2:F17"/>
  <sheetViews>
    <sheetView workbookViewId="0">
      <selection activeCell="B22" sqref="B22"/>
    </sheetView>
  </sheetViews>
  <sheetFormatPr defaultRowHeight="14.4" x14ac:dyDescent="0.3"/>
  <cols>
    <col min="1" max="1" width="12.5546875" bestFit="1" customWidth="1"/>
    <col min="2" max="2" width="19.77734375" bestFit="1" customWidth="1"/>
    <col min="3" max="3" width="12.109375" bestFit="1" customWidth="1"/>
    <col min="4" max="4" width="14.88671875" bestFit="1" customWidth="1"/>
  </cols>
  <sheetData>
    <row r="2" spans="1:6" x14ac:dyDescent="0.3">
      <c r="F2" t="s">
        <v>7313</v>
      </c>
    </row>
    <row r="3" spans="1:6" x14ac:dyDescent="0.3">
      <c r="A3" s="40" t="s">
        <v>7292</v>
      </c>
      <c r="B3" t="s">
        <v>7296</v>
      </c>
      <c r="C3" t="s">
        <v>7295</v>
      </c>
      <c r="D3" t="s">
        <v>7309</v>
      </c>
    </row>
    <row r="4" spans="1:6" x14ac:dyDescent="0.3">
      <c r="A4" s="41" t="s">
        <v>6424</v>
      </c>
      <c r="B4" s="46">
        <v>343694.76000000007</v>
      </c>
      <c r="C4" s="42">
        <v>143483.76000000007</v>
      </c>
      <c r="D4" s="46">
        <v>812</v>
      </c>
    </row>
    <row r="5" spans="1:6" x14ac:dyDescent="0.3">
      <c r="A5" s="41" t="s">
        <v>6491</v>
      </c>
      <c r="B5" s="46">
        <v>471195.52999999997</v>
      </c>
      <c r="C5" s="42">
        <v>117031.26999999999</v>
      </c>
      <c r="D5" s="46">
        <v>1571</v>
      </c>
    </row>
    <row r="6" spans="1:6" x14ac:dyDescent="0.3">
      <c r="A6" s="41" t="s">
        <v>6715</v>
      </c>
      <c r="B6" s="46">
        <v>97873.450000000012</v>
      </c>
      <c r="C6" s="42">
        <v>27123.800000000007</v>
      </c>
      <c r="D6" s="46">
        <v>437</v>
      </c>
    </row>
    <row r="7" spans="1:6" x14ac:dyDescent="0.3">
      <c r="A7" s="41" t="s">
        <v>6460</v>
      </c>
      <c r="B7" s="46">
        <v>351546.10999999981</v>
      </c>
      <c r="C7" s="42">
        <v>74650.329999999973</v>
      </c>
      <c r="D7" s="46">
        <v>1203</v>
      </c>
    </row>
    <row r="8" spans="1:6" x14ac:dyDescent="0.3">
      <c r="A8" s="41" t="s">
        <v>6522</v>
      </c>
      <c r="B8" s="46">
        <v>53359.360000000001</v>
      </c>
      <c r="C8" s="42">
        <v>8413.3799999999992</v>
      </c>
      <c r="D8" s="46">
        <v>255</v>
      </c>
    </row>
    <row r="9" spans="1:6" x14ac:dyDescent="0.3">
      <c r="A9" s="41" t="s">
        <v>6616</v>
      </c>
      <c r="B9" s="46">
        <v>206014.11</v>
      </c>
      <c r="C9" s="42">
        <v>39093.440000000017</v>
      </c>
      <c r="D9" s="46">
        <v>683</v>
      </c>
    </row>
    <row r="10" spans="1:6" x14ac:dyDescent="0.3">
      <c r="A10" s="41" t="s">
        <v>6594</v>
      </c>
      <c r="B10" s="46">
        <v>144591.68000000002</v>
      </c>
      <c r="C10" s="42">
        <v>35467.749999999978</v>
      </c>
      <c r="D10" s="46">
        <v>553</v>
      </c>
    </row>
    <row r="11" spans="1:6" x14ac:dyDescent="0.3">
      <c r="A11" s="41" t="s">
        <v>6693</v>
      </c>
      <c r="B11" s="46">
        <v>153158.05999999988</v>
      </c>
      <c r="C11" s="42">
        <v>41220.14</v>
      </c>
      <c r="D11" s="46">
        <v>487</v>
      </c>
    </row>
    <row r="12" spans="1:6" x14ac:dyDescent="0.3">
      <c r="A12" s="41" t="s">
        <v>6673</v>
      </c>
      <c r="B12" s="46">
        <v>124504.98000000003</v>
      </c>
      <c r="C12" s="42">
        <v>19200.849999999991</v>
      </c>
      <c r="D12" s="46">
        <v>565</v>
      </c>
    </row>
    <row r="13" spans="1:6" x14ac:dyDescent="0.3">
      <c r="A13" s="41" t="s">
        <v>6566</v>
      </c>
      <c r="B13" s="46">
        <v>192624.16000000012</v>
      </c>
      <c r="C13" s="42">
        <v>61117.960000000006</v>
      </c>
      <c r="D13" s="46">
        <v>599</v>
      </c>
    </row>
    <row r="14" spans="1:6" x14ac:dyDescent="0.3">
      <c r="A14" s="41" t="s">
        <v>6650</v>
      </c>
      <c r="B14" s="46">
        <v>167384.1</v>
      </c>
      <c r="C14" s="42">
        <v>30185.160000000007</v>
      </c>
      <c r="D14" s="46">
        <v>681</v>
      </c>
    </row>
    <row r="15" spans="1:6" x14ac:dyDescent="0.3">
      <c r="A15" s="41" t="s">
        <v>6542</v>
      </c>
      <c r="B15" s="46">
        <v>287706.40999999986</v>
      </c>
      <c r="C15" s="42">
        <v>84119.619999999966</v>
      </c>
      <c r="D15" s="46">
        <v>993</v>
      </c>
    </row>
    <row r="16" spans="1:6" x14ac:dyDescent="0.3">
      <c r="A16" s="41" t="s">
        <v>6635</v>
      </c>
      <c r="B16" s="46">
        <v>218513.72000000018</v>
      </c>
      <c r="C16" s="42">
        <v>40777.23000000001</v>
      </c>
      <c r="D16" s="46">
        <v>793</v>
      </c>
    </row>
    <row r="17" spans="1:4" x14ac:dyDescent="0.3">
      <c r="A17" s="41" t="s">
        <v>7293</v>
      </c>
      <c r="B17" s="46">
        <v>2812166.4299999997</v>
      </c>
      <c r="C17" s="42">
        <v>721884.69000000006</v>
      </c>
      <c r="D17" s="46">
        <v>9632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9362E-1CDA-460A-B617-70F25C1B59D1}">
  <dimension ref="A3:D25"/>
  <sheetViews>
    <sheetView workbookViewId="0">
      <selection activeCell="B25" sqref="B25"/>
    </sheetView>
  </sheetViews>
  <sheetFormatPr defaultRowHeight="14.4" x14ac:dyDescent="0.3"/>
  <cols>
    <col min="1" max="1" width="12.5546875" bestFit="1" customWidth="1"/>
    <col min="2" max="2" width="19.77734375" bestFit="1" customWidth="1"/>
    <col min="3" max="3" width="12.109375" bestFit="1" customWidth="1"/>
    <col min="4" max="4" width="23.109375" bestFit="1" customWidth="1"/>
  </cols>
  <sheetData>
    <row r="3" spans="1:4" x14ac:dyDescent="0.3">
      <c r="A3" s="40" t="s">
        <v>7292</v>
      </c>
      <c r="B3" t="s">
        <v>7296</v>
      </c>
      <c r="C3" t="s">
        <v>7295</v>
      </c>
      <c r="D3" t="s">
        <v>7310</v>
      </c>
    </row>
    <row r="4" spans="1:4" x14ac:dyDescent="0.3">
      <c r="A4" s="41" t="s">
        <v>25</v>
      </c>
      <c r="B4" s="46">
        <v>1969380.2999999973</v>
      </c>
      <c r="C4" s="42">
        <v>504060.82000000047</v>
      </c>
      <c r="D4" s="46">
        <v>1738</v>
      </c>
    </row>
    <row r="5" spans="1:4" x14ac:dyDescent="0.3">
      <c r="A5" s="41" t="s">
        <v>33</v>
      </c>
      <c r="B5" s="46">
        <v>286557.95000000013</v>
      </c>
      <c r="C5" s="42">
        <v>74107.629999999976</v>
      </c>
      <c r="D5" s="46">
        <v>237</v>
      </c>
    </row>
    <row r="6" spans="1:4" x14ac:dyDescent="0.3">
      <c r="A6" s="41" t="s">
        <v>55</v>
      </c>
      <c r="B6" s="46">
        <v>612494.34999999974</v>
      </c>
      <c r="C6" s="42">
        <v>159190.44000000012</v>
      </c>
      <c r="D6" s="46">
        <v>525</v>
      </c>
    </row>
    <row r="7" spans="1:4" x14ac:dyDescent="0.3">
      <c r="A7" s="41" t="s">
        <v>7293</v>
      </c>
      <c r="B7" s="46">
        <v>2868432.5999999978</v>
      </c>
      <c r="C7" s="42">
        <v>737358.89000000083</v>
      </c>
      <c r="D7" s="46">
        <v>2500</v>
      </c>
    </row>
    <row r="25" spans="2:2" x14ac:dyDescent="0.3">
      <c r="B25" t="s">
        <v>7314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24D5D-F367-4CCF-BE97-DF0B17720CFB}">
  <dimension ref="A3:D32"/>
  <sheetViews>
    <sheetView workbookViewId="0">
      <selection activeCell="B36" sqref="B36"/>
    </sheetView>
  </sheetViews>
  <sheetFormatPr defaultRowHeight="14.4" x14ac:dyDescent="0.3"/>
  <cols>
    <col min="1" max="1" width="28.77734375" bestFit="1" customWidth="1"/>
    <col min="2" max="2" width="19.77734375" bestFit="1" customWidth="1"/>
    <col min="3" max="3" width="12.109375" bestFit="1" customWidth="1"/>
    <col min="4" max="4" width="14.88671875" bestFit="1" customWidth="1"/>
  </cols>
  <sheetData>
    <row r="3" spans="1:4" x14ac:dyDescent="0.3">
      <c r="A3" s="40" t="s">
        <v>7292</v>
      </c>
      <c r="B3" t="s">
        <v>7296</v>
      </c>
      <c r="C3" t="s">
        <v>7295</v>
      </c>
      <c r="D3" t="s">
        <v>7309</v>
      </c>
    </row>
    <row r="4" spans="1:4" x14ac:dyDescent="0.3">
      <c r="A4" s="41" t="s">
        <v>6515</v>
      </c>
      <c r="B4" s="46">
        <v>78629.01999999999</v>
      </c>
      <c r="C4" s="42">
        <v>20159.02</v>
      </c>
      <c r="D4" s="46">
        <v>150</v>
      </c>
    </row>
    <row r="5" spans="1:4" x14ac:dyDescent="0.3">
      <c r="A5" s="41" t="s">
        <v>6458</v>
      </c>
      <c r="B5" s="46">
        <v>75156.97</v>
      </c>
      <c r="C5" s="42">
        <v>28902.89</v>
      </c>
      <c r="D5" s="46">
        <v>153</v>
      </c>
    </row>
    <row r="6" spans="1:4" x14ac:dyDescent="0.3">
      <c r="A6" s="41" t="s">
        <v>6560</v>
      </c>
      <c r="B6" s="46">
        <v>53010.1</v>
      </c>
      <c r="C6" s="42">
        <v>17706.299999999996</v>
      </c>
      <c r="D6" s="46">
        <v>103</v>
      </c>
    </row>
    <row r="7" spans="1:4" x14ac:dyDescent="0.3">
      <c r="A7" s="41" t="s">
        <v>6605</v>
      </c>
      <c r="B7" s="46">
        <v>46278.18</v>
      </c>
      <c r="C7" s="42">
        <v>9037.92</v>
      </c>
      <c r="D7" s="46">
        <v>123</v>
      </c>
    </row>
    <row r="8" spans="1:4" x14ac:dyDescent="0.3">
      <c r="A8" s="41" t="s">
        <v>6495</v>
      </c>
      <c r="B8" s="46">
        <v>68998.75999999998</v>
      </c>
      <c r="C8" s="42">
        <v>19301.510000000002</v>
      </c>
      <c r="D8" s="46">
        <v>201</v>
      </c>
    </row>
    <row r="9" spans="1:4" x14ac:dyDescent="0.3">
      <c r="A9" s="41" t="s">
        <v>6509</v>
      </c>
      <c r="B9" s="46">
        <v>56784.239999999991</v>
      </c>
      <c r="C9" s="42">
        <v>13571.22</v>
      </c>
      <c r="D9" s="46">
        <v>159</v>
      </c>
    </row>
    <row r="10" spans="1:4" x14ac:dyDescent="0.3">
      <c r="A10" s="41" t="s">
        <v>6490</v>
      </c>
      <c r="B10" s="46">
        <v>62694.189999999995</v>
      </c>
      <c r="C10" s="42">
        <v>16965.709999999992</v>
      </c>
      <c r="D10" s="46">
        <v>152</v>
      </c>
    </row>
    <row r="11" spans="1:4" x14ac:dyDescent="0.3">
      <c r="A11" s="41" t="s">
        <v>6474</v>
      </c>
      <c r="B11" s="46">
        <v>62189.959999999992</v>
      </c>
      <c r="C11" s="42">
        <v>13328.339999999998</v>
      </c>
      <c r="D11" s="46">
        <v>128</v>
      </c>
    </row>
    <row r="12" spans="1:4" x14ac:dyDescent="0.3">
      <c r="A12" s="41" t="s">
        <v>6505</v>
      </c>
      <c r="B12" s="46">
        <v>53709.630000000005</v>
      </c>
      <c r="C12" s="42">
        <v>13245.279999999997</v>
      </c>
      <c r="D12" s="46">
        <v>164</v>
      </c>
    </row>
    <row r="13" spans="1:4" x14ac:dyDescent="0.3">
      <c r="A13" s="41" t="s">
        <v>6502</v>
      </c>
      <c r="B13" s="46">
        <v>53103.27</v>
      </c>
      <c r="C13" s="42">
        <v>11255.970000000001</v>
      </c>
      <c r="D13" s="46">
        <v>135</v>
      </c>
    </row>
    <row r="14" spans="1:4" x14ac:dyDescent="0.3">
      <c r="A14" s="41" t="s">
        <v>7293</v>
      </c>
      <c r="B14" s="46">
        <v>610554.31999999995</v>
      </c>
      <c r="C14" s="42">
        <v>163474.15999999997</v>
      </c>
      <c r="D14" s="46">
        <v>1468</v>
      </c>
    </row>
    <row r="32" spans="1:1" x14ac:dyDescent="0.3">
      <c r="A32" t="s">
        <v>7315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FD275-9239-448B-8AC4-A0CC2E79E831}">
  <dimension ref="A3:C2295"/>
  <sheetViews>
    <sheetView workbookViewId="0">
      <selection activeCell="A3" sqref="A3"/>
    </sheetView>
  </sheetViews>
  <sheetFormatPr defaultRowHeight="14.4" x14ac:dyDescent="0.3"/>
  <cols>
    <col min="1" max="1" width="12.5546875" bestFit="1" customWidth="1"/>
    <col min="2" max="2" width="12.109375" bestFit="1" customWidth="1"/>
    <col min="3" max="3" width="14.88671875" bestFit="1" customWidth="1"/>
  </cols>
  <sheetData>
    <row r="3" spans="1:3" x14ac:dyDescent="0.3">
      <c r="A3" s="40" t="s">
        <v>7292</v>
      </c>
      <c r="B3" t="s">
        <v>7295</v>
      </c>
      <c r="C3" t="s">
        <v>7309</v>
      </c>
    </row>
    <row r="4" spans="1:3" x14ac:dyDescent="0.3">
      <c r="A4" s="41">
        <v>37.409999999999997</v>
      </c>
      <c r="B4" s="42">
        <v>0.76</v>
      </c>
      <c r="C4" s="46">
        <v>1</v>
      </c>
    </row>
    <row r="5" spans="1:3" x14ac:dyDescent="0.3">
      <c r="A5" s="41">
        <v>37.79</v>
      </c>
      <c r="B5" s="42">
        <v>5.39</v>
      </c>
      <c r="C5" s="46">
        <v>1</v>
      </c>
    </row>
    <row r="6" spans="1:3" x14ac:dyDescent="0.3">
      <c r="A6" s="41">
        <v>38.659999999999997</v>
      </c>
      <c r="B6" s="42">
        <v>6.26</v>
      </c>
      <c r="C6" s="46">
        <v>1</v>
      </c>
    </row>
    <row r="7" spans="1:3" x14ac:dyDescent="0.3">
      <c r="A7" s="41">
        <v>44.46</v>
      </c>
      <c r="B7" s="42">
        <v>24.12</v>
      </c>
      <c r="C7" s="46">
        <v>2</v>
      </c>
    </row>
    <row r="8" spans="1:3" x14ac:dyDescent="0.3">
      <c r="A8" s="41">
        <v>45.38</v>
      </c>
      <c r="B8" s="42">
        <v>2.37</v>
      </c>
      <c r="C8" s="46">
        <v>1</v>
      </c>
    </row>
    <row r="9" spans="1:3" x14ac:dyDescent="0.3">
      <c r="A9" s="41">
        <v>47.94</v>
      </c>
      <c r="B9" s="42">
        <v>-0.21</v>
      </c>
      <c r="C9" s="46">
        <v>1</v>
      </c>
    </row>
    <row r="10" spans="1:3" x14ac:dyDescent="0.3">
      <c r="A10" s="41">
        <v>48.76</v>
      </c>
      <c r="B10" s="42">
        <v>22.56</v>
      </c>
      <c r="C10" s="46">
        <v>2</v>
      </c>
    </row>
    <row r="11" spans="1:3" x14ac:dyDescent="0.3">
      <c r="A11" s="41">
        <v>50.17</v>
      </c>
      <c r="B11" s="42">
        <v>12.69</v>
      </c>
      <c r="C11" s="46">
        <v>1</v>
      </c>
    </row>
    <row r="12" spans="1:3" x14ac:dyDescent="0.3">
      <c r="A12" s="41">
        <v>51.35</v>
      </c>
      <c r="B12" s="42">
        <v>6.39</v>
      </c>
      <c r="C12" s="46">
        <v>1</v>
      </c>
    </row>
    <row r="13" spans="1:3" x14ac:dyDescent="0.3">
      <c r="A13" s="41">
        <v>53.93</v>
      </c>
      <c r="B13" s="42">
        <v>5.78</v>
      </c>
      <c r="C13" s="46">
        <v>1</v>
      </c>
    </row>
    <row r="14" spans="1:3" x14ac:dyDescent="0.3">
      <c r="A14" s="41">
        <v>54.56</v>
      </c>
      <c r="B14" s="42">
        <v>9.6</v>
      </c>
      <c r="C14" s="46">
        <v>1</v>
      </c>
    </row>
    <row r="15" spans="1:3" x14ac:dyDescent="0.3">
      <c r="A15" s="41">
        <v>55.81</v>
      </c>
      <c r="B15" s="42">
        <v>10.85</v>
      </c>
      <c r="C15" s="46">
        <v>1</v>
      </c>
    </row>
    <row r="16" spans="1:3" x14ac:dyDescent="0.3">
      <c r="A16" s="41">
        <v>56.07</v>
      </c>
      <c r="B16" s="42">
        <v>18.59</v>
      </c>
      <c r="C16" s="46">
        <v>1</v>
      </c>
    </row>
    <row r="17" spans="1:3" x14ac:dyDescent="0.3">
      <c r="A17" s="41">
        <v>61.99</v>
      </c>
      <c r="B17" s="42">
        <v>7.74</v>
      </c>
      <c r="C17" s="46">
        <v>1</v>
      </c>
    </row>
    <row r="18" spans="1:3" x14ac:dyDescent="0.3">
      <c r="A18" s="41">
        <v>64.33</v>
      </c>
      <c r="B18" s="42">
        <v>2.19</v>
      </c>
      <c r="C18" s="46">
        <v>1</v>
      </c>
    </row>
    <row r="19" spans="1:3" x14ac:dyDescent="0.3">
      <c r="A19" s="41">
        <v>65.62</v>
      </c>
      <c r="B19" s="42">
        <v>17.190000000000001</v>
      </c>
      <c r="C19" s="46">
        <v>1</v>
      </c>
    </row>
    <row r="20" spans="1:3" x14ac:dyDescent="0.3">
      <c r="A20" s="41">
        <v>65.64</v>
      </c>
      <c r="B20" s="42">
        <v>11.39</v>
      </c>
      <c r="C20" s="46">
        <v>1</v>
      </c>
    </row>
    <row r="21" spans="1:3" x14ac:dyDescent="0.3">
      <c r="A21" s="41">
        <v>65.72</v>
      </c>
      <c r="B21" s="42">
        <v>0.92</v>
      </c>
      <c r="C21" s="46">
        <v>2</v>
      </c>
    </row>
    <row r="22" spans="1:3" x14ac:dyDescent="0.3">
      <c r="A22" s="41">
        <v>66.5</v>
      </c>
      <c r="B22" s="42">
        <v>-2.59</v>
      </c>
      <c r="C22" s="46">
        <v>1</v>
      </c>
    </row>
    <row r="23" spans="1:3" x14ac:dyDescent="0.3">
      <c r="A23" s="41">
        <v>67.400000000000006</v>
      </c>
      <c r="B23" s="42">
        <v>9.51</v>
      </c>
      <c r="C23" s="46">
        <v>1</v>
      </c>
    </row>
    <row r="24" spans="1:3" x14ac:dyDescent="0.3">
      <c r="A24" s="41">
        <v>68.95</v>
      </c>
      <c r="B24" s="42">
        <v>11.06</v>
      </c>
      <c r="C24" s="46">
        <v>1</v>
      </c>
    </row>
    <row r="25" spans="1:3" x14ac:dyDescent="0.3">
      <c r="A25" s="41">
        <v>70.14</v>
      </c>
      <c r="B25" s="42">
        <v>15.82</v>
      </c>
      <c r="C25" s="46">
        <v>1</v>
      </c>
    </row>
    <row r="26" spans="1:3" x14ac:dyDescent="0.3">
      <c r="A26" s="41">
        <v>71.290000000000006</v>
      </c>
      <c r="B26" s="42">
        <v>28.96</v>
      </c>
      <c r="C26" s="46">
        <v>2</v>
      </c>
    </row>
    <row r="27" spans="1:3" x14ac:dyDescent="0.3">
      <c r="A27" s="41">
        <v>73.83</v>
      </c>
      <c r="B27" s="42">
        <v>58.53</v>
      </c>
      <c r="C27" s="46">
        <v>3</v>
      </c>
    </row>
    <row r="28" spans="1:3" x14ac:dyDescent="0.3">
      <c r="A28" s="41">
        <v>73.98</v>
      </c>
      <c r="B28" s="42">
        <v>11.84</v>
      </c>
      <c r="C28" s="46">
        <v>1</v>
      </c>
    </row>
    <row r="29" spans="1:3" x14ac:dyDescent="0.3">
      <c r="A29" s="41">
        <v>74.06</v>
      </c>
      <c r="B29" s="42">
        <v>11.81</v>
      </c>
      <c r="C29" s="46">
        <v>1</v>
      </c>
    </row>
    <row r="30" spans="1:3" x14ac:dyDescent="0.3">
      <c r="A30" s="41">
        <v>77.319999999999993</v>
      </c>
      <c r="B30" s="42">
        <v>12.52</v>
      </c>
      <c r="C30" s="46">
        <v>2</v>
      </c>
    </row>
    <row r="31" spans="1:3" x14ac:dyDescent="0.3">
      <c r="A31" s="41">
        <v>77.5</v>
      </c>
      <c r="B31" s="42">
        <v>9.33</v>
      </c>
      <c r="C31" s="46">
        <v>1</v>
      </c>
    </row>
    <row r="32" spans="1:3" x14ac:dyDescent="0.3">
      <c r="A32" s="41">
        <v>82.13</v>
      </c>
      <c r="B32" s="42">
        <v>7.17</v>
      </c>
      <c r="C32" s="46">
        <v>2</v>
      </c>
    </row>
    <row r="33" spans="1:3" x14ac:dyDescent="0.3">
      <c r="A33" s="41">
        <v>82.21</v>
      </c>
      <c r="B33" s="42">
        <v>4.78</v>
      </c>
      <c r="C33" s="46">
        <v>2</v>
      </c>
    </row>
    <row r="34" spans="1:3" x14ac:dyDescent="0.3">
      <c r="A34" s="41">
        <v>83.32</v>
      </c>
      <c r="B34" s="42">
        <v>21.07</v>
      </c>
      <c r="C34" s="46">
        <v>1</v>
      </c>
    </row>
    <row r="35" spans="1:3" x14ac:dyDescent="0.3">
      <c r="A35" s="41">
        <v>83.87</v>
      </c>
      <c r="B35" s="42">
        <v>29.62</v>
      </c>
      <c r="C35" s="46">
        <v>1</v>
      </c>
    </row>
    <row r="36" spans="1:3" x14ac:dyDescent="0.3">
      <c r="A36" s="41">
        <v>84.12</v>
      </c>
      <c r="B36" s="42">
        <v>11.83</v>
      </c>
      <c r="C36" s="46">
        <v>1</v>
      </c>
    </row>
    <row r="37" spans="1:3" x14ac:dyDescent="0.3">
      <c r="A37" s="41">
        <v>86.11</v>
      </c>
      <c r="B37" s="42">
        <v>17.940000000000001</v>
      </c>
      <c r="C37" s="46">
        <v>1</v>
      </c>
    </row>
    <row r="38" spans="1:3" x14ac:dyDescent="0.3">
      <c r="A38" s="41">
        <v>87.03</v>
      </c>
      <c r="B38" s="42">
        <v>24.89</v>
      </c>
      <c r="C38" s="46">
        <v>1</v>
      </c>
    </row>
    <row r="39" spans="1:3" x14ac:dyDescent="0.3">
      <c r="A39" s="41">
        <v>87.75</v>
      </c>
      <c r="B39" s="42">
        <v>-5.21</v>
      </c>
      <c r="C39" s="46">
        <v>1</v>
      </c>
    </row>
    <row r="40" spans="1:3" x14ac:dyDescent="0.3">
      <c r="A40" s="41">
        <v>89.94</v>
      </c>
      <c r="B40" s="42">
        <v>3.89</v>
      </c>
      <c r="C40" s="46">
        <v>1</v>
      </c>
    </row>
    <row r="41" spans="1:3" x14ac:dyDescent="0.3">
      <c r="A41" s="41">
        <v>90.76</v>
      </c>
      <c r="B41" s="42">
        <v>4.74</v>
      </c>
      <c r="C41" s="46">
        <v>2</v>
      </c>
    </row>
    <row r="42" spans="1:3" x14ac:dyDescent="0.3">
      <c r="A42" s="41">
        <v>91.93</v>
      </c>
      <c r="B42" s="42">
        <v>5.88</v>
      </c>
      <c r="C42" s="46">
        <v>1</v>
      </c>
    </row>
    <row r="43" spans="1:3" x14ac:dyDescent="0.3">
      <c r="A43" s="41">
        <v>93.52</v>
      </c>
      <c r="B43" s="42">
        <v>20.22</v>
      </c>
      <c r="C43" s="46">
        <v>2</v>
      </c>
    </row>
    <row r="44" spans="1:3" x14ac:dyDescent="0.3">
      <c r="A44" s="41">
        <v>96.72</v>
      </c>
      <c r="B44" s="42">
        <v>16.899999999999999</v>
      </c>
      <c r="C44" s="46">
        <v>1</v>
      </c>
    </row>
    <row r="45" spans="1:3" x14ac:dyDescent="0.3">
      <c r="A45" s="41">
        <v>97.68</v>
      </c>
      <c r="B45" s="42">
        <v>11.63</v>
      </c>
      <c r="C45" s="46">
        <v>1</v>
      </c>
    </row>
    <row r="46" spans="1:3" x14ac:dyDescent="0.3">
      <c r="A46" s="41">
        <v>98.07</v>
      </c>
      <c r="B46" s="42">
        <v>14.74</v>
      </c>
      <c r="C46" s="46">
        <v>1</v>
      </c>
    </row>
    <row r="47" spans="1:3" x14ac:dyDescent="0.3">
      <c r="A47" s="41">
        <v>102.12</v>
      </c>
      <c r="B47" s="42">
        <v>29.83</v>
      </c>
      <c r="C47" s="46">
        <v>1</v>
      </c>
    </row>
    <row r="48" spans="1:3" x14ac:dyDescent="0.3">
      <c r="A48" s="41">
        <v>102.17</v>
      </c>
      <c r="B48" s="42">
        <v>28.87</v>
      </c>
      <c r="C48" s="46">
        <v>2</v>
      </c>
    </row>
    <row r="49" spans="1:3" x14ac:dyDescent="0.3">
      <c r="A49" s="41">
        <v>102.66</v>
      </c>
      <c r="B49" s="42">
        <v>27.7</v>
      </c>
      <c r="C49" s="46">
        <v>2</v>
      </c>
    </row>
    <row r="50" spans="1:3" x14ac:dyDescent="0.3">
      <c r="A50" s="41">
        <v>102.7</v>
      </c>
      <c r="B50" s="42">
        <v>12.78</v>
      </c>
      <c r="C50" s="46">
        <v>2</v>
      </c>
    </row>
    <row r="51" spans="1:3" x14ac:dyDescent="0.3">
      <c r="A51" s="41">
        <v>103.61</v>
      </c>
      <c r="B51" s="42">
        <v>-5.31</v>
      </c>
      <c r="C51" s="46">
        <v>1</v>
      </c>
    </row>
    <row r="52" spans="1:3" x14ac:dyDescent="0.3">
      <c r="A52" s="41">
        <v>106.1</v>
      </c>
      <c r="B52" s="42">
        <v>17.38</v>
      </c>
      <c r="C52" s="46">
        <v>1</v>
      </c>
    </row>
    <row r="53" spans="1:3" x14ac:dyDescent="0.3">
      <c r="A53" s="41">
        <v>107.55</v>
      </c>
      <c r="B53" s="42">
        <v>34.25</v>
      </c>
      <c r="C53" s="46">
        <v>2</v>
      </c>
    </row>
    <row r="54" spans="1:3" x14ac:dyDescent="0.3">
      <c r="A54" s="41">
        <v>109.69</v>
      </c>
      <c r="B54" s="42">
        <v>16.73</v>
      </c>
      <c r="C54" s="46">
        <v>1</v>
      </c>
    </row>
    <row r="55" spans="1:3" x14ac:dyDescent="0.3">
      <c r="A55" s="41">
        <v>112.15</v>
      </c>
      <c r="B55" s="42">
        <v>3.23</v>
      </c>
      <c r="C55" s="46">
        <v>1</v>
      </c>
    </row>
    <row r="56" spans="1:3" x14ac:dyDescent="0.3">
      <c r="A56" s="41">
        <v>112.89</v>
      </c>
      <c r="B56" s="42">
        <v>-3.02</v>
      </c>
      <c r="C56" s="46">
        <v>1</v>
      </c>
    </row>
    <row r="57" spans="1:3" x14ac:dyDescent="0.3">
      <c r="A57" s="41">
        <v>113.53</v>
      </c>
      <c r="B57" s="42">
        <v>20.57</v>
      </c>
      <c r="C57" s="46">
        <v>1</v>
      </c>
    </row>
    <row r="58" spans="1:3" x14ac:dyDescent="0.3">
      <c r="A58" s="41">
        <v>114.85</v>
      </c>
      <c r="B58" s="42">
        <v>17.5</v>
      </c>
      <c r="C58" s="46">
        <v>1</v>
      </c>
    </row>
    <row r="59" spans="1:3" x14ac:dyDescent="0.3">
      <c r="A59" s="41">
        <v>114.92</v>
      </c>
      <c r="B59" s="42">
        <v>28.87</v>
      </c>
      <c r="C59" s="46">
        <v>1</v>
      </c>
    </row>
    <row r="60" spans="1:3" x14ac:dyDescent="0.3">
      <c r="A60" s="41">
        <v>115.98</v>
      </c>
      <c r="B60" s="42">
        <v>18.78</v>
      </c>
      <c r="C60" s="46">
        <v>3</v>
      </c>
    </row>
    <row r="61" spans="1:3" x14ac:dyDescent="0.3">
      <c r="A61" s="41">
        <v>117.89</v>
      </c>
      <c r="B61" s="42">
        <v>29.17</v>
      </c>
      <c r="C61" s="46">
        <v>1</v>
      </c>
    </row>
    <row r="62" spans="1:3" x14ac:dyDescent="0.3">
      <c r="A62" s="41">
        <v>118.06</v>
      </c>
      <c r="B62" s="42">
        <v>43.1</v>
      </c>
      <c r="C62" s="46">
        <v>2</v>
      </c>
    </row>
    <row r="63" spans="1:3" x14ac:dyDescent="0.3">
      <c r="A63" s="41">
        <v>119.84</v>
      </c>
      <c r="B63" s="42">
        <v>47.08</v>
      </c>
      <c r="C63" s="46">
        <v>4</v>
      </c>
    </row>
    <row r="64" spans="1:3" x14ac:dyDescent="0.3">
      <c r="A64" s="41">
        <v>120.34</v>
      </c>
      <c r="B64" s="42">
        <v>29.16</v>
      </c>
      <c r="C64" s="46">
        <v>1</v>
      </c>
    </row>
    <row r="65" spans="1:3" x14ac:dyDescent="0.3">
      <c r="A65" s="41">
        <v>121.19</v>
      </c>
      <c r="B65" s="42">
        <v>2.4500000000000002</v>
      </c>
      <c r="C65" s="46">
        <v>2</v>
      </c>
    </row>
    <row r="66" spans="1:3" x14ac:dyDescent="0.3">
      <c r="A66" s="41">
        <v>121.9</v>
      </c>
      <c r="B66" s="42">
        <v>12.98</v>
      </c>
      <c r="C66" s="46">
        <v>1</v>
      </c>
    </row>
    <row r="67" spans="1:3" x14ac:dyDescent="0.3">
      <c r="A67" s="41">
        <v>123.11</v>
      </c>
      <c r="B67" s="42">
        <v>31.93</v>
      </c>
      <c r="C67" s="46">
        <v>1</v>
      </c>
    </row>
    <row r="68" spans="1:3" x14ac:dyDescent="0.3">
      <c r="A68" s="41">
        <v>123.19</v>
      </c>
      <c r="B68" s="42">
        <v>10.75</v>
      </c>
      <c r="C68" s="46">
        <v>3</v>
      </c>
    </row>
    <row r="69" spans="1:3" x14ac:dyDescent="0.3">
      <c r="A69" s="41">
        <v>123.57</v>
      </c>
      <c r="B69" s="42">
        <v>26.37</v>
      </c>
      <c r="C69" s="46">
        <v>3</v>
      </c>
    </row>
    <row r="70" spans="1:3" x14ac:dyDescent="0.3">
      <c r="A70" s="41">
        <v>124.84</v>
      </c>
      <c r="B70" s="42">
        <v>27.49</v>
      </c>
      <c r="C70" s="46">
        <v>1</v>
      </c>
    </row>
    <row r="71" spans="1:3" x14ac:dyDescent="0.3">
      <c r="A71" s="41">
        <v>125.15</v>
      </c>
      <c r="B71" s="42">
        <v>29.45</v>
      </c>
      <c r="C71" s="46">
        <v>1</v>
      </c>
    </row>
    <row r="72" spans="1:3" x14ac:dyDescent="0.3">
      <c r="A72" s="41">
        <v>125.56</v>
      </c>
      <c r="B72" s="42">
        <v>16.350000000000001</v>
      </c>
      <c r="C72" s="46">
        <v>1</v>
      </c>
    </row>
    <row r="73" spans="1:3" x14ac:dyDescent="0.3">
      <c r="A73" s="41">
        <v>128.08000000000001</v>
      </c>
      <c r="B73" s="42">
        <v>21.09</v>
      </c>
      <c r="C73" s="46">
        <v>1</v>
      </c>
    </row>
    <row r="74" spans="1:3" x14ac:dyDescent="0.3">
      <c r="A74" s="41">
        <v>128.09</v>
      </c>
      <c r="B74" s="42">
        <v>21.64</v>
      </c>
      <c r="C74" s="46">
        <v>2</v>
      </c>
    </row>
    <row r="75" spans="1:3" x14ac:dyDescent="0.3">
      <c r="A75" s="41">
        <v>128.36000000000001</v>
      </c>
      <c r="B75" s="42">
        <v>38.44</v>
      </c>
      <c r="C75" s="46">
        <v>2</v>
      </c>
    </row>
    <row r="76" spans="1:3" x14ac:dyDescent="0.3">
      <c r="A76" s="41">
        <v>132.25</v>
      </c>
      <c r="B76" s="42">
        <v>25.26</v>
      </c>
      <c r="C76" s="46">
        <v>1</v>
      </c>
    </row>
    <row r="77" spans="1:3" x14ac:dyDescent="0.3">
      <c r="A77" s="41">
        <v>132.80000000000001</v>
      </c>
      <c r="B77" s="42">
        <v>32.82</v>
      </c>
      <c r="C77" s="46">
        <v>2</v>
      </c>
    </row>
    <row r="78" spans="1:3" x14ac:dyDescent="0.3">
      <c r="A78" s="41">
        <v>133.16999999999999</v>
      </c>
      <c r="B78" s="42">
        <v>20.37</v>
      </c>
      <c r="C78" s="46">
        <v>1</v>
      </c>
    </row>
    <row r="79" spans="1:3" x14ac:dyDescent="0.3">
      <c r="A79" s="41">
        <v>133.38</v>
      </c>
      <c r="B79" s="42">
        <v>36.18</v>
      </c>
      <c r="C79" s="46">
        <v>3</v>
      </c>
    </row>
    <row r="80" spans="1:3" x14ac:dyDescent="0.3">
      <c r="A80" s="41">
        <v>134.05000000000001</v>
      </c>
      <c r="B80" s="42">
        <v>36.28</v>
      </c>
      <c r="C80" s="46">
        <v>2</v>
      </c>
    </row>
    <row r="81" spans="1:3" x14ac:dyDescent="0.3">
      <c r="A81" s="41">
        <v>134.28</v>
      </c>
      <c r="B81" s="42">
        <v>-7.34</v>
      </c>
      <c r="C81" s="46">
        <v>2</v>
      </c>
    </row>
    <row r="82" spans="1:3" x14ac:dyDescent="0.3">
      <c r="A82" s="41">
        <v>137.93</v>
      </c>
      <c r="B82" s="42">
        <v>22.02</v>
      </c>
      <c r="C82" s="46">
        <v>1</v>
      </c>
    </row>
    <row r="83" spans="1:3" x14ac:dyDescent="0.3">
      <c r="A83" s="41">
        <v>139.21</v>
      </c>
      <c r="B83" s="42">
        <v>64.44</v>
      </c>
      <c r="C83" s="46">
        <v>2</v>
      </c>
    </row>
    <row r="84" spans="1:3" x14ac:dyDescent="0.3">
      <c r="A84" s="41">
        <v>139.25</v>
      </c>
      <c r="B84" s="42">
        <v>14.97</v>
      </c>
      <c r="C84" s="46">
        <v>2</v>
      </c>
    </row>
    <row r="85" spans="1:3" x14ac:dyDescent="0.3">
      <c r="A85" s="41">
        <v>140</v>
      </c>
      <c r="B85" s="42">
        <v>2.36</v>
      </c>
      <c r="C85" s="46">
        <v>1</v>
      </c>
    </row>
    <row r="86" spans="1:3" x14ac:dyDescent="0.3">
      <c r="A86" s="41">
        <v>140.19</v>
      </c>
      <c r="B86" s="42">
        <v>31.27</v>
      </c>
      <c r="C86" s="46">
        <v>1</v>
      </c>
    </row>
    <row r="87" spans="1:3" x14ac:dyDescent="0.3">
      <c r="A87" s="41">
        <v>141.47</v>
      </c>
      <c r="B87" s="42">
        <v>11.87</v>
      </c>
      <c r="C87" s="46">
        <v>4</v>
      </c>
    </row>
    <row r="88" spans="1:3" x14ac:dyDescent="0.3">
      <c r="A88" s="41">
        <v>141.58000000000001</v>
      </c>
      <c r="B88" s="42">
        <v>50.4</v>
      </c>
      <c r="C88" s="46">
        <v>1</v>
      </c>
    </row>
    <row r="89" spans="1:3" x14ac:dyDescent="0.3">
      <c r="A89" s="41">
        <v>141.66999999999999</v>
      </c>
      <c r="B89" s="42">
        <v>29.23</v>
      </c>
      <c r="C89" s="46">
        <v>3</v>
      </c>
    </row>
    <row r="90" spans="1:3" x14ac:dyDescent="0.3">
      <c r="A90" s="41">
        <v>141.86000000000001</v>
      </c>
      <c r="B90" s="42">
        <v>12.26</v>
      </c>
      <c r="C90" s="46">
        <v>4</v>
      </c>
    </row>
    <row r="91" spans="1:3" x14ac:dyDescent="0.3">
      <c r="A91" s="41">
        <v>142.27000000000001</v>
      </c>
      <c r="B91" s="42">
        <v>12.67</v>
      </c>
      <c r="C91" s="46">
        <v>4</v>
      </c>
    </row>
    <row r="92" spans="1:3" x14ac:dyDescent="0.3">
      <c r="A92" s="41">
        <v>142.58000000000001</v>
      </c>
      <c r="B92" s="42">
        <v>23.84</v>
      </c>
      <c r="C92" s="46">
        <v>2</v>
      </c>
    </row>
    <row r="93" spans="1:3" x14ac:dyDescent="0.3">
      <c r="A93" s="41">
        <v>146.91</v>
      </c>
      <c r="B93" s="42">
        <v>17.309999999999999</v>
      </c>
      <c r="C93" s="46">
        <v>4</v>
      </c>
    </row>
    <row r="94" spans="1:3" x14ac:dyDescent="0.3">
      <c r="A94" s="41">
        <v>146.93</v>
      </c>
      <c r="B94" s="42">
        <v>2.48</v>
      </c>
      <c r="C94" s="46">
        <v>3</v>
      </c>
    </row>
    <row r="95" spans="1:3" x14ac:dyDescent="0.3">
      <c r="A95" s="41">
        <v>147.38999999999999</v>
      </c>
      <c r="B95" s="42">
        <v>34.950000000000003</v>
      </c>
      <c r="C95" s="46">
        <v>3</v>
      </c>
    </row>
    <row r="96" spans="1:3" x14ac:dyDescent="0.3">
      <c r="A96" s="41">
        <v>147.57</v>
      </c>
      <c r="B96" s="42">
        <v>28.83</v>
      </c>
      <c r="C96" s="46">
        <v>2</v>
      </c>
    </row>
    <row r="97" spans="1:3" x14ac:dyDescent="0.3">
      <c r="A97" s="41">
        <v>147.66</v>
      </c>
      <c r="B97" s="42">
        <v>39.020000000000003</v>
      </c>
      <c r="C97" s="46">
        <v>2</v>
      </c>
    </row>
    <row r="98" spans="1:3" x14ac:dyDescent="0.3">
      <c r="A98" s="41">
        <v>150.68</v>
      </c>
      <c r="B98" s="42">
        <v>33.409999999999997</v>
      </c>
      <c r="C98" s="46">
        <v>1</v>
      </c>
    </row>
    <row r="99" spans="1:3" x14ac:dyDescent="0.3">
      <c r="A99" s="41">
        <v>150.69</v>
      </c>
      <c r="B99" s="42">
        <v>15.81</v>
      </c>
      <c r="C99" s="46">
        <v>3</v>
      </c>
    </row>
    <row r="100" spans="1:3" x14ac:dyDescent="0.3">
      <c r="A100" s="41">
        <v>151.36000000000001</v>
      </c>
      <c r="B100" s="42">
        <v>27.08</v>
      </c>
      <c r="C100" s="46">
        <v>2</v>
      </c>
    </row>
    <row r="101" spans="1:3" x14ac:dyDescent="0.3">
      <c r="A101" s="41">
        <v>155</v>
      </c>
      <c r="B101" s="42">
        <v>18.66</v>
      </c>
      <c r="C101" s="46">
        <v>2</v>
      </c>
    </row>
    <row r="102" spans="1:3" x14ac:dyDescent="0.3">
      <c r="A102" s="41">
        <v>155.88</v>
      </c>
      <c r="B102" s="42">
        <v>-2.5499999999999998</v>
      </c>
      <c r="C102" s="46">
        <v>1</v>
      </c>
    </row>
    <row r="103" spans="1:3" x14ac:dyDescent="0.3">
      <c r="A103" s="41">
        <v>158.41999999999999</v>
      </c>
      <c r="B103" s="42">
        <v>22.76</v>
      </c>
      <c r="C103" s="46">
        <v>1</v>
      </c>
    </row>
    <row r="104" spans="1:3" x14ac:dyDescent="0.3">
      <c r="A104" s="41">
        <v>158.9</v>
      </c>
      <c r="B104" s="42">
        <v>14.32</v>
      </c>
      <c r="C104" s="46">
        <v>2</v>
      </c>
    </row>
    <row r="105" spans="1:3" x14ac:dyDescent="0.3">
      <c r="A105" s="41">
        <v>160.34</v>
      </c>
      <c r="B105" s="42">
        <v>47.9</v>
      </c>
      <c r="C105" s="46">
        <v>3</v>
      </c>
    </row>
    <row r="106" spans="1:3" x14ac:dyDescent="0.3">
      <c r="A106" s="41">
        <v>161</v>
      </c>
      <c r="B106" s="42">
        <v>73</v>
      </c>
      <c r="C106" s="46">
        <v>4</v>
      </c>
    </row>
    <row r="107" spans="1:3" x14ac:dyDescent="0.3">
      <c r="A107" s="41">
        <v>162.28</v>
      </c>
      <c r="B107" s="42">
        <v>46.37</v>
      </c>
      <c r="C107" s="46">
        <v>1</v>
      </c>
    </row>
    <row r="108" spans="1:3" x14ac:dyDescent="0.3">
      <c r="A108" s="41">
        <v>163.97</v>
      </c>
      <c r="B108" s="42">
        <v>45.23</v>
      </c>
      <c r="C108" s="46">
        <v>2</v>
      </c>
    </row>
    <row r="109" spans="1:3" x14ac:dyDescent="0.3">
      <c r="A109" s="41">
        <v>164.74</v>
      </c>
      <c r="B109" s="42">
        <v>-5.46</v>
      </c>
      <c r="C109" s="46">
        <v>1</v>
      </c>
    </row>
    <row r="110" spans="1:3" x14ac:dyDescent="0.3">
      <c r="A110" s="41">
        <v>164.96</v>
      </c>
      <c r="B110" s="42">
        <v>35.93</v>
      </c>
      <c r="C110" s="46">
        <v>3</v>
      </c>
    </row>
    <row r="111" spans="1:3" x14ac:dyDescent="0.3">
      <c r="A111" s="41">
        <v>165.38</v>
      </c>
      <c r="B111" s="42">
        <v>41.86</v>
      </c>
      <c r="C111" s="46">
        <v>6</v>
      </c>
    </row>
    <row r="112" spans="1:3" x14ac:dyDescent="0.3">
      <c r="A112" s="41">
        <v>166.26</v>
      </c>
      <c r="B112" s="42">
        <v>28.08</v>
      </c>
      <c r="C112" s="46">
        <v>2</v>
      </c>
    </row>
    <row r="113" spans="1:3" x14ac:dyDescent="0.3">
      <c r="A113" s="41">
        <v>166.4</v>
      </c>
      <c r="B113" s="42">
        <v>20.04</v>
      </c>
      <c r="C113" s="46">
        <v>4</v>
      </c>
    </row>
    <row r="114" spans="1:3" x14ac:dyDescent="0.3">
      <c r="A114" s="41">
        <v>166.63</v>
      </c>
      <c r="B114" s="42">
        <v>42.13</v>
      </c>
      <c r="C114" s="46">
        <v>2</v>
      </c>
    </row>
    <row r="115" spans="1:3" x14ac:dyDescent="0.3">
      <c r="A115" s="41">
        <v>166.67</v>
      </c>
      <c r="B115" s="42">
        <v>84.86</v>
      </c>
      <c r="C115" s="46">
        <v>2</v>
      </c>
    </row>
    <row r="116" spans="1:3" x14ac:dyDescent="0.3">
      <c r="A116" s="41">
        <v>168.2</v>
      </c>
      <c r="B116" s="42">
        <v>6.2</v>
      </c>
      <c r="C116" s="46">
        <v>5</v>
      </c>
    </row>
    <row r="117" spans="1:3" x14ac:dyDescent="0.3">
      <c r="A117" s="41">
        <v>168.23</v>
      </c>
      <c r="B117" s="42">
        <v>55.79</v>
      </c>
      <c r="C117" s="46">
        <v>3</v>
      </c>
    </row>
    <row r="118" spans="1:3" x14ac:dyDescent="0.3">
      <c r="A118" s="41">
        <v>168.75</v>
      </c>
      <c r="B118" s="42">
        <v>26.75</v>
      </c>
      <c r="C118" s="46">
        <v>1</v>
      </c>
    </row>
    <row r="119" spans="1:3" x14ac:dyDescent="0.3">
      <c r="A119" s="41">
        <v>170.17</v>
      </c>
      <c r="B119" s="42">
        <v>57.37</v>
      </c>
      <c r="C119" s="46">
        <v>1</v>
      </c>
    </row>
    <row r="120" spans="1:3" x14ac:dyDescent="0.3">
      <c r="A120" s="41">
        <v>172.55</v>
      </c>
      <c r="B120" s="42">
        <v>44.57</v>
      </c>
      <c r="C120" s="46">
        <v>1</v>
      </c>
    </row>
    <row r="121" spans="1:3" x14ac:dyDescent="0.3">
      <c r="A121" s="41">
        <v>172.63</v>
      </c>
      <c r="B121" s="42">
        <v>30.63</v>
      </c>
      <c r="C121" s="46">
        <v>1</v>
      </c>
    </row>
    <row r="122" spans="1:3" x14ac:dyDescent="0.3">
      <c r="A122" s="41">
        <v>174.06</v>
      </c>
      <c r="B122" s="42">
        <v>32.659999999999997</v>
      </c>
      <c r="C122" s="46">
        <v>2</v>
      </c>
    </row>
    <row r="123" spans="1:3" x14ac:dyDescent="0.3">
      <c r="A123" s="41">
        <v>174.25</v>
      </c>
      <c r="B123" s="42">
        <v>72.02</v>
      </c>
      <c r="C123" s="46">
        <v>1</v>
      </c>
    </row>
    <row r="124" spans="1:3" x14ac:dyDescent="0.3">
      <c r="A124" s="41">
        <v>175.5</v>
      </c>
      <c r="B124" s="42">
        <v>-10.42</v>
      </c>
      <c r="C124" s="46">
        <v>2</v>
      </c>
    </row>
    <row r="125" spans="1:3" x14ac:dyDescent="0.3">
      <c r="A125" s="41">
        <v>177.84</v>
      </c>
      <c r="B125" s="42">
        <v>48.24</v>
      </c>
      <c r="C125" s="46">
        <v>4</v>
      </c>
    </row>
    <row r="126" spans="1:3" x14ac:dyDescent="0.3">
      <c r="A126" s="41">
        <v>178.2</v>
      </c>
      <c r="B126" s="42">
        <v>70.599999999999994</v>
      </c>
      <c r="C126" s="46">
        <v>1</v>
      </c>
    </row>
    <row r="127" spans="1:3" x14ac:dyDescent="0.3">
      <c r="A127" s="41">
        <v>178.68</v>
      </c>
      <c r="B127" s="42">
        <v>36.68</v>
      </c>
      <c r="C127" s="46">
        <v>1</v>
      </c>
    </row>
    <row r="128" spans="1:3" x14ac:dyDescent="0.3">
      <c r="A128" s="41">
        <v>179.76</v>
      </c>
      <c r="B128" s="42">
        <v>70.62</v>
      </c>
      <c r="C128" s="46">
        <v>6</v>
      </c>
    </row>
    <row r="129" spans="1:3" x14ac:dyDescent="0.3">
      <c r="A129" s="41">
        <v>179.87</v>
      </c>
      <c r="B129" s="42">
        <v>7.77</v>
      </c>
      <c r="C129" s="46">
        <v>2</v>
      </c>
    </row>
    <row r="130" spans="1:3" x14ac:dyDescent="0.3">
      <c r="A130" s="41">
        <v>181.64</v>
      </c>
      <c r="B130" s="42">
        <v>43.46</v>
      </c>
      <c r="C130" s="46">
        <v>2</v>
      </c>
    </row>
    <row r="131" spans="1:3" x14ac:dyDescent="0.3">
      <c r="A131" s="41">
        <v>182.3</v>
      </c>
      <c r="B131" s="42">
        <v>74.7</v>
      </c>
      <c r="C131" s="46">
        <v>1</v>
      </c>
    </row>
    <row r="132" spans="1:3" x14ac:dyDescent="0.3">
      <c r="A132" s="41">
        <v>183.77</v>
      </c>
      <c r="B132" s="42">
        <v>24.13</v>
      </c>
      <c r="C132" s="46">
        <v>2</v>
      </c>
    </row>
    <row r="133" spans="1:3" x14ac:dyDescent="0.3">
      <c r="A133" s="41">
        <v>184.2</v>
      </c>
      <c r="B133" s="42">
        <v>55.17</v>
      </c>
      <c r="C133" s="46">
        <v>3</v>
      </c>
    </row>
    <row r="134" spans="1:3" x14ac:dyDescent="0.3">
      <c r="A134" s="41">
        <v>184.79</v>
      </c>
      <c r="B134" s="42">
        <v>34.869999999999997</v>
      </c>
      <c r="C134" s="46">
        <v>4</v>
      </c>
    </row>
    <row r="135" spans="1:3" x14ac:dyDescent="0.3">
      <c r="A135" s="41">
        <v>184.81</v>
      </c>
      <c r="B135" s="42">
        <v>7.78</v>
      </c>
      <c r="C135" s="46">
        <v>1</v>
      </c>
    </row>
    <row r="136" spans="1:3" x14ac:dyDescent="0.3">
      <c r="A136" s="41">
        <v>185.18</v>
      </c>
      <c r="B136" s="42">
        <v>121.88</v>
      </c>
      <c r="C136" s="46">
        <v>2</v>
      </c>
    </row>
    <row r="137" spans="1:3" x14ac:dyDescent="0.3">
      <c r="A137" s="41">
        <v>185.97</v>
      </c>
      <c r="B137" s="42">
        <v>23.22</v>
      </c>
      <c r="C137" s="46">
        <v>3</v>
      </c>
    </row>
    <row r="138" spans="1:3" x14ac:dyDescent="0.3">
      <c r="A138" s="41">
        <v>186.05</v>
      </c>
      <c r="B138" s="42">
        <v>41.6</v>
      </c>
      <c r="C138" s="46">
        <v>3</v>
      </c>
    </row>
    <row r="139" spans="1:3" x14ac:dyDescent="0.3">
      <c r="A139" s="41">
        <v>186.94</v>
      </c>
      <c r="B139" s="42">
        <v>42.36</v>
      </c>
      <c r="C139" s="46">
        <v>2</v>
      </c>
    </row>
    <row r="140" spans="1:3" x14ac:dyDescent="0.3">
      <c r="A140" s="41">
        <v>187.51</v>
      </c>
      <c r="B140" s="42">
        <v>25.51</v>
      </c>
      <c r="C140" s="46">
        <v>5</v>
      </c>
    </row>
    <row r="141" spans="1:3" x14ac:dyDescent="0.3">
      <c r="A141" s="41">
        <v>189.25</v>
      </c>
      <c r="B141" s="42">
        <v>-22.48</v>
      </c>
      <c r="C141" s="46">
        <v>1</v>
      </c>
    </row>
    <row r="142" spans="1:3" x14ac:dyDescent="0.3">
      <c r="A142" s="41">
        <v>189.87</v>
      </c>
      <c r="B142" s="42">
        <v>17.77</v>
      </c>
      <c r="C142" s="46">
        <v>2</v>
      </c>
    </row>
    <row r="143" spans="1:3" x14ac:dyDescent="0.3">
      <c r="A143" s="41">
        <v>191.13</v>
      </c>
      <c r="B143" s="42">
        <v>37.71</v>
      </c>
      <c r="C143" s="46">
        <v>1</v>
      </c>
    </row>
    <row r="144" spans="1:3" x14ac:dyDescent="0.3">
      <c r="A144" s="41">
        <v>191.63</v>
      </c>
      <c r="B144" s="42">
        <v>0.73</v>
      </c>
      <c r="C144" s="46">
        <v>1</v>
      </c>
    </row>
    <row r="145" spans="1:3" x14ac:dyDescent="0.3">
      <c r="A145" s="41">
        <v>193.2</v>
      </c>
      <c r="B145" s="42">
        <v>6.45</v>
      </c>
      <c r="C145" s="46">
        <v>3</v>
      </c>
    </row>
    <row r="146" spans="1:3" x14ac:dyDescent="0.3">
      <c r="A146" s="41">
        <v>193.3</v>
      </c>
      <c r="B146" s="42">
        <v>31.3</v>
      </c>
      <c r="C146" s="46">
        <v>5</v>
      </c>
    </row>
    <row r="147" spans="1:3" x14ac:dyDescent="0.3">
      <c r="A147" s="41">
        <v>193.61</v>
      </c>
      <c r="B147" s="42">
        <v>91.38</v>
      </c>
      <c r="C147" s="46">
        <v>1</v>
      </c>
    </row>
    <row r="148" spans="1:3" x14ac:dyDescent="0.3">
      <c r="A148" s="41">
        <v>194.72</v>
      </c>
      <c r="B148" s="42">
        <v>44.75</v>
      </c>
      <c r="C148" s="46">
        <v>3</v>
      </c>
    </row>
    <row r="149" spans="1:3" x14ac:dyDescent="0.3">
      <c r="A149" s="41">
        <v>196.27</v>
      </c>
      <c r="B149" s="42">
        <v>61.39</v>
      </c>
      <c r="C149" s="46">
        <v>3</v>
      </c>
    </row>
    <row r="150" spans="1:3" x14ac:dyDescent="0.3">
      <c r="A150" s="41">
        <v>196.48</v>
      </c>
      <c r="B150" s="42">
        <v>24.44</v>
      </c>
      <c r="C150" s="46">
        <v>4</v>
      </c>
    </row>
    <row r="151" spans="1:3" x14ac:dyDescent="0.3">
      <c r="A151" s="41">
        <v>196.76</v>
      </c>
      <c r="B151" s="42">
        <v>18.649999999999999</v>
      </c>
      <c r="C151" s="46">
        <v>3</v>
      </c>
    </row>
    <row r="152" spans="1:3" x14ac:dyDescent="0.3">
      <c r="A152" s="41">
        <v>199.2</v>
      </c>
      <c r="B152" s="42">
        <v>49.23</v>
      </c>
      <c r="C152" s="46">
        <v>3</v>
      </c>
    </row>
    <row r="153" spans="1:3" x14ac:dyDescent="0.3">
      <c r="A153" s="41">
        <v>200.21</v>
      </c>
      <c r="B153" s="42">
        <v>40.57</v>
      </c>
      <c r="C153" s="46">
        <v>2</v>
      </c>
    </row>
    <row r="154" spans="1:3" x14ac:dyDescent="0.3">
      <c r="A154" s="41">
        <v>200.35</v>
      </c>
      <c r="B154" s="42">
        <v>41.92</v>
      </c>
      <c r="C154" s="46">
        <v>1</v>
      </c>
    </row>
    <row r="155" spans="1:3" x14ac:dyDescent="0.3">
      <c r="A155" s="41">
        <v>203.34</v>
      </c>
      <c r="B155" s="42">
        <v>45.28</v>
      </c>
      <c r="C155" s="46">
        <v>1</v>
      </c>
    </row>
    <row r="156" spans="1:3" x14ac:dyDescent="0.3">
      <c r="A156" s="41">
        <v>204.11</v>
      </c>
      <c r="B156" s="42">
        <v>21.16</v>
      </c>
      <c r="C156" s="46">
        <v>5</v>
      </c>
    </row>
    <row r="157" spans="1:3" x14ac:dyDescent="0.3">
      <c r="A157" s="41">
        <v>204.34</v>
      </c>
      <c r="B157" s="42">
        <v>57.74</v>
      </c>
      <c r="C157" s="46">
        <v>4</v>
      </c>
    </row>
    <row r="158" spans="1:3" x14ac:dyDescent="0.3">
      <c r="A158" s="41">
        <v>205.32</v>
      </c>
      <c r="B158" s="42">
        <v>110.8</v>
      </c>
      <c r="C158" s="46">
        <v>8</v>
      </c>
    </row>
    <row r="159" spans="1:3" x14ac:dyDescent="0.3">
      <c r="A159" s="41">
        <v>206</v>
      </c>
      <c r="B159" s="42">
        <v>22.75</v>
      </c>
      <c r="C159" s="46">
        <v>5</v>
      </c>
    </row>
    <row r="160" spans="1:3" x14ac:dyDescent="0.3">
      <c r="A160" s="41">
        <v>206.08</v>
      </c>
      <c r="B160" s="42">
        <v>56.11</v>
      </c>
      <c r="C160" s="46">
        <v>3</v>
      </c>
    </row>
    <row r="161" spans="1:3" x14ac:dyDescent="0.3">
      <c r="A161" s="41">
        <v>206.66</v>
      </c>
      <c r="B161" s="42">
        <v>2.15</v>
      </c>
      <c r="C161" s="46">
        <v>3</v>
      </c>
    </row>
    <row r="162" spans="1:3" x14ac:dyDescent="0.3">
      <c r="A162" s="41">
        <v>206.82</v>
      </c>
      <c r="B162" s="42">
        <v>14.22</v>
      </c>
      <c r="C162" s="46">
        <v>4</v>
      </c>
    </row>
    <row r="163" spans="1:3" x14ac:dyDescent="0.3">
      <c r="A163" s="41">
        <v>206.85</v>
      </c>
      <c r="B163" s="42">
        <v>66.36</v>
      </c>
      <c r="C163" s="46">
        <v>6</v>
      </c>
    </row>
    <row r="164" spans="1:3" x14ac:dyDescent="0.3">
      <c r="A164" s="41">
        <v>208.52</v>
      </c>
      <c r="B164" s="42">
        <v>-0.86</v>
      </c>
      <c r="C164" s="46">
        <v>1</v>
      </c>
    </row>
    <row r="165" spans="1:3" x14ac:dyDescent="0.3">
      <c r="A165" s="41">
        <v>208.76</v>
      </c>
      <c r="B165" s="42">
        <v>36.72</v>
      </c>
      <c r="C165" s="46">
        <v>4</v>
      </c>
    </row>
    <row r="166" spans="1:3" x14ac:dyDescent="0.3">
      <c r="A166" s="41">
        <v>209.19</v>
      </c>
      <c r="B166" s="42">
        <v>57.9</v>
      </c>
      <c r="C166" s="46">
        <v>3</v>
      </c>
    </row>
    <row r="167" spans="1:3" x14ac:dyDescent="0.3">
      <c r="A167" s="41">
        <v>210.22</v>
      </c>
      <c r="B167" s="42">
        <v>15.58</v>
      </c>
      <c r="C167" s="46">
        <v>1</v>
      </c>
    </row>
    <row r="168" spans="1:3" x14ac:dyDescent="0.3">
      <c r="A168" s="41">
        <v>210.36</v>
      </c>
      <c r="B168" s="42">
        <v>54.71</v>
      </c>
      <c r="C168" s="46">
        <v>1</v>
      </c>
    </row>
    <row r="169" spans="1:3" x14ac:dyDescent="0.3">
      <c r="A169" s="41">
        <v>210.7</v>
      </c>
      <c r="B169" s="42">
        <v>69.3</v>
      </c>
      <c r="C169" s="46">
        <v>2</v>
      </c>
    </row>
    <row r="170" spans="1:3" x14ac:dyDescent="0.3">
      <c r="A170" s="41">
        <v>211.37</v>
      </c>
      <c r="B170" s="42">
        <v>-1.86</v>
      </c>
      <c r="C170" s="46">
        <v>1</v>
      </c>
    </row>
    <row r="171" spans="1:3" x14ac:dyDescent="0.3">
      <c r="A171" s="41">
        <v>212.08</v>
      </c>
      <c r="B171" s="42">
        <v>32.24</v>
      </c>
      <c r="C171" s="46">
        <v>4</v>
      </c>
    </row>
    <row r="172" spans="1:3" x14ac:dyDescent="0.3">
      <c r="A172" s="41">
        <v>212.2</v>
      </c>
      <c r="B172" s="42">
        <v>69.52</v>
      </c>
      <c r="C172" s="46">
        <v>4</v>
      </c>
    </row>
    <row r="173" spans="1:3" x14ac:dyDescent="0.3">
      <c r="A173" s="41">
        <v>212.53</v>
      </c>
      <c r="B173" s="42">
        <v>35.5</v>
      </c>
      <c r="C173" s="46">
        <v>1</v>
      </c>
    </row>
    <row r="174" spans="1:3" x14ac:dyDescent="0.3">
      <c r="A174" s="41">
        <v>213.87</v>
      </c>
      <c r="B174" s="42">
        <v>35.76</v>
      </c>
      <c r="C174" s="46">
        <v>3</v>
      </c>
    </row>
    <row r="175" spans="1:3" x14ac:dyDescent="0.3">
      <c r="A175" s="41">
        <v>213.97</v>
      </c>
      <c r="B175" s="42">
        <v>22.77</v>
      </c>
      <c r="C175" s="46">
        <v>1</v>
      </c>
    </row>
    <row r="176" spans="1:3" x14ac:dyDescent="0.3">
      <c r="A176" s="41">
        <v>214.66</v>
      </c>
      <c r="B176" s="42">
        <v>-26.78</v>
      </c>
      <c r="C176" s="46">
        <v>1</v>
      </c>
    </row>
    <row r="177" spans="1:3" x14ac:dyDescent="0.3">
      <c r="A177" s="41">
        <v>214.85</v>
      </c>
      <c r="B177" s="42">
        <v>31.9</v>
      </c>
      <c r="C177" s="46">
        <v>5</v>
      </c>
    </row>
    <row r="178" spans="1:3" x14ac:dyDescent="0.3">
      <c r="A178" s="41">
        <v>215.65</v>
      </c>
      <c r="B178" s="42">
        <v>19.350000000000001</v>
      </c>
      <c r="C178" s="46">
        <v>1</v>
      </c>
    </row>
    <row r="179" spans="1:3" x14ac:dyDescent="0.3">
      <c r="A179" s="41">
        <v>216.94</v>
      </c>
      <c r="B179" s="42">
        <v>58.66</v>
      </c>
      <c r="C179" s="46">
        <v>1</v>
      </c>
    </row>
    <row r="180" spans="1:3" x14ac:dyDescent="0.3">
      <c r="A180" s="41">
        <v>217.72</v>
      </c>
      <c r="B180" s="42">
        <v>45.68</v>
      </c>
      <c r="C180" s="46">
        <v>4</v>
      </c>
    </row>
    <row r="181" spans="1:3" x14ac:dyDescent="0.3">
      <c r="A181" s="41">
        <v>218.41</v>
      </c>
      <c r="B181" s="42">
        <v>71.81</v>
      </c>
      <c r="C181" s="46">
        <v>4</v>
      </c>
    </row>
    <row r="182" spans="1:3" x14ac:dyDescent="0.3">
      <c r="A182" s="41">
        <v>218.79</v>
      </c>
      <c r="B182" s="42">
        <v>56.04</v>
      </c>
      <c r="C182" s="46">
        <v>3</v>
      </c>
    </row>
    <row r="183" spans="1:3" x14ac:dyDescent="0.3">
      <c r="A183" s="41">
        <v>219.39</v>
      </c>
      <c r="B183" s="42">
        <v>23.95</v>
      </c>
      <c r="C183" s="46">
        <v>1</v>
      </c>
    </row>
    <row r="184" spans="1:3" x14ac:dyDescent="0.3">
      <c r="A184" s="41">
        <v>219.8</v>
      </c>
      <c r="B184" s="42">
        <v>132.76</v>
      </c>
      <c r="C184" s="46">
        <v>2</v>
      </c>
    </row>
    <row r="185" spans="1:3" x14ac:dyDescent="0.3">
      <c r="A185" s="41">
        <v>220.64</v>
      </c>
      <c r="B185" s="42">
        <v>-10.92</v>
      </c>
      <c r="C185" s="46">
        <v>4</v>
      </c>
    </row>
    <row r="186" spans="1:3" x14ac:dyDescent="0.3">
      <c r="A186" s="41">
        <v>221.35</v>
      </c>
      <c r="B186" s="42">
        <v>43.24</v>
      </c>
      <c r="C186" s="46">
        <v>3</v>
      </c>
    </row>
    <row r="187" spans="1:3" x14ac:dyDescent="0.3">
      <c r="A187" s="41">
        <v>221.49</v>
      </c>
      <c r="B187" s="42">
        <v>58.53</v>
      </c>
      <c r="C187" s="46">
        <v>3</v>
      </c>
    </row>
    <row r="188" spans="1:3" x14ac:dyDescent="0.3">
      <c r="A188" s="41">
        <v>221.79</v>
      </c>
      <c r="B188" s="42">
        <v>27.73</v>
      </c>
      <c r="C188" s="46">
        <v>1</v>
      </c>
    </row>
    <row r="189" spans="1:3" x14ac:dyDescent="0.3">
      <c r="A189" s="41">
        <v>222.46</v>
      </c>
      <c r="B189" s="42">
        <v>62.82</v>
      </c>
      <c r="C189" s="46">
        <v>2</v>
      </c>
    </row>
    <row r="190" spans="1:3" x14ac:dyDescent="0.3">
      <c r="A190" s="41">
        <v>223.12</v>
      </c>
      <c r="B190" s="42">
        <v>9.89</v>
      </c>
      <c r="C190" s="46">
        <v>1</v>
      </c>
    </row>
    <row r="191" spans="1:3" x14ac:dyDescent="0.3">
      <c r="A191" s="41">
        <v>223.24</v>
      </c>
      <c r="B191" s="42">
        <v>43.4</v>
      </c>
      <c r="C191" s="46">
        <v>4</v>
      </c>
    </row>
    <row r="192" spans="1:3" x14ac:dyDescent="0.3">
      <c r="A192" s="41">
        <v>224.28</v>
      </c>
      <c r="B192" s="42">
        <v>63.78</v>
      </c>
      <c r="C192" s="46">
        <v>2</v>
      </c>
    </row>
    <row r="193" spans="1:3" x14ac:dyDescent="0.3">
      <c r="A193" s="41">
        <v>224.3</v>
      </c>
      <c r="B193" s="42">
        <v>6.46</v>
      </c>
      <c r="C193" s="46">
        <v>2</v>
      </c>
    </row>
    <row r="194" spans="1:3" x14ac:dyDescent="0.3">
      <c r="A194" s="41">
        <v>224.31</v>
      </c>
      <c r="B194" s="42">
        <v>74.39</v>
      </c>
      <c r="C194" s="46">
        <v>4</v>
      </c>
    </row>
    <row r="195" spans="1:3" x14ac:dyDescent="0.3">
      <c r="A195" s="41">
        <v>225.03</v>
      </c>
      <c r="B195" s="42">
        <v>48</v>
      </c>
      <c r="C195" s="46">
        <v>1</v>
      </c>
    </row>
    <row r="196" spans="1:3" x14ac:dyDescent="0.3">
      <c r="A196" s="41">
        <v>226.53</v>
      </c>
      <c r="B196" s="42">
        <v>44.17</v>
      </c>
      <c r="C196" s="46">
        <v>2</v>
      </c>
    </row>
    <row r="197" spans="1:3" x14ac:dyDescent="0.3">
      <c r="A197" s="41">
        <v>227</v>
      </c>
      <c r="B197" s="42">
        <v>30.7</v>
      </c>
      <c r="C197" s="46">
        <v>1</v>
      </c>
    </row>
    <row r="198" spans="1:3" x14ac:dyDescent="0.3">
      <c r="A198" s="41">
        <v>227.34</v>
      </c>
      <c r="B198" s="42">
        <v>36.14</v>
      </c>
      <c r="C198" s="46">
        <v>1</v>
      </c>
    </row>
    <row r="199" spans="1:3" x14ac:dyDescent="0.3">
      <c r="A199" s="41">
        <v>228.13</v>
      </c>
      <c r="B199" s="42">
        <v>-9.35</v>
      </c>
      <c r="C199" s="46">
        <v>4</v>
      </c>
    </row>
    <row r="200" spans="1:3" x14ac:dyDescent="0.3">
      <c r="A200" s="41">
        <v>228.22</v>
      </c>
      <c r="B200" s="42">
        <v>39.24</v>
      </c>
      <c r="C200" s="46">
        <v>1</v>
      </c>
    </row>
    <row r="201" spans="1:3" x14ac:dyDescent="0.3">
      <c r="A201" s="41">
        <v>228.73</v>
      </c>
      <c r="B201" s="42">
        <v>66.73</v>
      </c>
      <c r="C201" s="46">
        <v>5</v>
      </c>
    </row>
    <row r="202" spans="1:3" x14ac:dyDescent="0.3">
      <c r="A202" s="41">
        <v>229.37</v>
      </c>
      <c r="B202" s="42">
        <v>47.2</v>
      </c>
      <c r="C202" s="46">
        <v>1</v>
      </c>
    </row>
    <row r="203" spans="1:3" x14ac:dyDescent="0.3">
      <c r="A203" s="41">
        <v>229.7</v>
      </c>
      <c r="B203" s="42">
        <v>35</v>
      </c>
      <c r="C203" s="46">
        <v>2</v>
      </c>
    </row>
    <row r="204" spans="1:3" x14ac:dyDescent="0.3">
      <c r="A204" s="41">
        <v>230.18</v>
      </c>
      <c r="B204" s="42">
        <v>30.22</v>
      </c>
      <c r="C204" s="46">
        <v>4</v>
      </c>
    </row>
    <row r="205" spans="1:3" x14ac:dyDescent="0.3">
      <c r="A205" s="41">
        <v>232.36</v>
      </c>
      <c r="B205" s="42">
        <v>-5.53</v>
      </c>
      <c r="C205" s="46">
        <v>1</v>
      </c>
    </row>
    <row r="206" spans="1:3" x14ac:dyDescent="0.3">
      <c r="A206" s="41">
        <v>232.58</v>
      </c>
      <c r="B206" s="42">
        <v>41.38</v>
      </c>
      <c r="C206" s="46">
        <v>1</v>
      </c>
    </row>
    <row r="207" spans="1:3" x14ac:dyDescent="0.3">
      <c r="A207" s="41">
        <v>232.86</v>
      </c>
      <c r="B207" s="42">
        <v>42.12</v>
      </c>
      <c r="C207" s="46">
        <v>1</v>
      </c>
    </row>
    <row r="208" spans="1:3" x14ac:dyDescent="0.3">
      <c r="A208" s="41">
        <v>235.85</v>
      </c>
      <c r="B208" s="42">
        <v>1.31</v>
      </c>
      <c r="C208" s="46">
        <v>2</v>
      </c>
    </row>
    <row r="209" spans="1:3" x14ac:dyDescent="0.3">
      <c r="A209" s="41">
        <v>236.16</v>
      </c>
      <c r="B209" s="42">
        <v>73.41</v>
      </c>
      <c r="C209" s="46">
        <v>3</v>
      </c>
    </row>
    <row r="210" spans="1:3" x14ac:dyDescent="0.3">
      <c r="A210" s="41">
        <v>236.35</v>
      </c>
      <c r="B210" s="42">
        <v>17.93</v>
      </c>
      <c r="C210" s="46">
        <v>2</v>
      </c>
    </row>
    <row r="211" spans="1:3" x14ac:dyDescent="0.3">
      <c r="A211" s="41">
        <v>236.58</v>
      </c>
      <c r="B211" s="42">
        <v>86.66</v>
      </c>
      <c r="C211" s="46">
        <v>4</v>
      </c>
    </row>
    <row r="212" spans="1:3" x14ac:dyDescent="0.3">
      <c r="A212" s="41">
        <v>236.66</v>
      </c>
      <c r="B212" s="42">
        <v>22.68</v>
      </c>
      <c r="C212" s="46">
        <v>2</v>
      </c>
    </row>
    <row r="213" spans="1:3" x14ac:dyDescent="0.3">
      <c r="A213" s="41">
        <v>236.75</v>
      </c>
      <c r="B213" s="42">
        <v>11.15</v>
      </c>
      <c r="C213" s="46">
        <v>2</v>
      </c>
    </row>
    <row r="214" spans="1:3" x14ac:dyDescent="0.3">
      <c r="A214" s="41">
        <v>237.2</v>
      </c>
      <c r="B214" s="42">
        <v>85</v>
      </c>
      <c r="C214" s="46">
        <v>4</v>
      </c>
    </row>
    <row r="215" spans="1:3" x14ac:dyDescent="0.3">
      <c r="A215" s="41">
        <v>237.33</v>
      </c>
      <c r="B215" s="42">
        <v>50.58</v>
      </c>
      <c r="C215" s="46">
        <v>3</v>
      </c>
    </row>
    <row r="216" spans="1:3" x14ac:dyDescent="0.3">
      <c r="A216" s="41">
        <v>237.86</v>
      </c>
      <c r="B216" s="42">
        <v>12.58</v>
      </c>
      <c r="C216" s="46">
        <v>1</v>
      </c>
    </row>
    <row r="217" spans="1:3" x14ac:dyDescent="0.3">
      <c r="A217" s="41">
        <v>238</v>
      </c>
      <c r="B217" s="42">
        <v>48.31</v>
      </c>
      <c r="C217" s="46">
        <v>1</v>
      </c>
    </row>
    <row r="218" spans="1:3" x14ac:dyDescent="0.3">
      <c r="A218" s="41">
        <v>239.68</v>
      </c>
      <c r="B218" s="42">
        <v>188.32</v>
      </c>
      <c r="C218" s="46">
        <v>16</v>
      </c>
    </row>
    <row r="219" spans="1:3" x14ac:dyDescent="0.3">
      <c r="A219" s="41">
        <v>240.72</v>
      </c>
      <c r="B219" s="42">
        <v>49.52</v>
      </c>
      <c r="C219" s="46">
        <v>1</v>
      </c>
    </row>
    <row r="220" spans="1:3" x14ac:dyDescent="0.3">
      <c r="A220" s="41">
        <v>241.07</v>
      </c>
      <c r="B220" s="42">
        <v>48.66</v>
      </c>
      <c r="C220" s="46">
        <v>1</v>
      </c>
    </row>
    <row r="221" spans="1:3" x14ac:dyDescent="0.3">
      <c r="A221" s="41">
        <v>243.08</v>
      </c>
      <c r="B221" s="42">
        <v>59.7</v>
      </c>
      <c r="C221" s="46">
        <v>2</v>
      </c>
    </row>
    <row r="222" spans="1:3" x14ac:dyDescent="0.3">
      <c r="A222" s="41">
        <v>243.74</v>
      </c>
      <c r="B222" s="42">
        <v>70.069999999999993</v>
      </c>
      <c r="C222" s="46">
        <v>3</v>
      </c>
    </row>
    <row r="223" spans="1:3" x14ac:dyDescent="0.3">
      <c r="A223" s="41">
        <v>243.93</v>
      </c>
      <c r="B223" s="42">
        <v>81.180000000000007</v>
      </c>
      <c r="C223" s="46">
        <v>3</v>
      </c>
    </row>
    <row r="224" spans="1:3" x14ac:dyDescent="0.3">
      <c r="A224" s="41">
        <v>244.06</v>
      </c>
      <c r="B224" s="42">
        <v>49.36</v>
      </c>
      <c r="C224" s="46">
        <v>2</v>
      </c>
    </row>
    <row r="225" spans="1:3" x14ac:dyDescent="0.3">
      <c r="A225" s="41">
        <v>244.66</v>
      </c>
      <c r="B225" s="42">
        <v>53.26</v>
      </c>
      <c r="C225" s="46">
        <v>2</v>
      </c>
    </row>
    <row r="226" spans="1:3" x14ac:dyDescent="0.3">
      <c r="A226" s="41">
        <v>244.83</v>
      </c>
      <c r="B226" s="42">
        <v>33.1</v>
      </c>
      <c r="C226" s="46">
        <v>1</v>
      </c>
    </row>
    <row r="227" spans="1:3" x14ac:dyDescent="0.3">
      <c r="A227" s="41">
        <v>245.24</v>
      </c>
      <c r="B227" s="42">
        <v>57.84</v>
      </c>
      <c r="C227" s="46">
        <v>5</v>
      </c>
    </row>
    <row r="228" spans="1:3" x14ac:dyDescent="0.3">
      <c r="A228" s="41">
        <v>245.59</v>
      </c>
      <c r="B228" s="42">
        <v>147.1</v>
      </c>
      <c r="C228" s="46">
        <v>8</v>
      </c>
    </row>
    <row r="229" spans="1:3" x14ac:dyDescent="0.3">
      <c r="A229" s="41">
        <v>245.95</v>
      </c>
      <c r="B229" s="42">
        <v>67.84</v>
      </c>
      <c r="C229" s="46">
        <v>3</v>
      </c>
    </row>
    <row r="230" spans="1:3" x14ac:dyDescent="0.3">
      <c r="A230" s="41">
        <v>246.07</v>
      </c>
      <c r="B230" s="42">
        <v>35.549999999999997</v>
      </c>
      <c r="C230" s="46">
        <v>1</v>
      </c>
    </row>
    <row r="231" spans="1:3" x14ac:dyDescent="0.3">
      <c r="A231" s="41">
        <v>246.15</v>
      </c>
      <c r="B231" s="42">
        <v>88.09</v>
      </c>
      <c r="C231" s="46">
        <v>1</v>
      </c>
    </row>
    <row r="232" spans="1:3" x14ac:dyDescent="0.3">
      <c r="A232" s="41">
        <v>246.93</v>
      </c>
      <c r="B232" s="42">
        <v>60.18</v>
      </c>
      <c r="C232" s="46">
        <v>3</v>
      </c>
    </row>
    <row r="233" spans="1:3" x14ac:dyDescent="0.3">
      <c r="A233" s="41">
        <v>247.96</v>
      </c>
      <c r="B233" s="42">
        <v>30.96</v>
      </c>
      <c r="C233" s="46">
        <v>4</v>
      </c>
    </row>
    <row r="234" spans="1:3" x14ac:dyDescent="0.3">
      <c r="A234" s="41">
        <v>248.47</v>
      </c>
      <c r="B234" s="42">
        <v>33.44</v>
      </c>
      <c r="C234" s="46">
        <v>1</v>
      </c>
    </row>
    <row r="235" spans="1:3" x14ac:dyDescent="0.3">
      <c r="A235" s="41">
        <v>249.68</v>
      </c>
      <c r="B235" s="42">
        <v>54.98</v>
      </c>
      <c r="C235" s="46">
        <v>2</v>
      </c>
    </row>
    <row r="236" spans="1:3" x14ac:dyDescent="0.3">
      <c r="A236" s="41">
        <v>250.03</v>
      </c>
      <c r="B236" s="42">
        <v>146</v>
      </c>
      <c r="C236" s="46">
        <v>2</v>
      </c>
    </row>
    <row r="237" spans="1:3" x14ac:dyDescent="0.3">
      <c r="A237" s="41">
        <v>250.53</v>
      </c>
      <c r="B237" s="42">
        <v>60.84</v>
      </c>
      <c r="C237" s="46">
        <v>1</v>
      </c>
    </row>
    <row r="238" spans="1:3" x14ac:dyDescent="0.3">
      <c r="A238" s="41">
        <v>250.63</v>
      </c>
      <c r="B238" s="42">
        <v>83.97</v>
      </c>
      <c r="C238" s="46">
        <v>2</v>
      </c>
    </row>
    <row r="239" spans="1:3" x14ac:dyDescent="0.3">
      <c r="A239" s="41">
        <v>251.07</v>
      </c>
      <c r="B239" s="42">
        <v>42.85</v>
      </c>
      <c r="C239" s="46">
        <v>1</v>
      </c>
    </row>
    <row r="240" spans="1:3" x14ac:dyDescent="0.3">
      <c r="A240" s="41">
        <v>251.12</v>
      </c>
      <c r="B240" s="42">
        <v>32.700000000000003</v>
      </c>
      <c r="C240" s="46">
        <v>2</v>
      </c>
    </row>
    <row r="241" spans="1:3" x14ac:dyDescent="0.3">
      <c r="A241" s="41">
        <v>251.99</v>
      </c>
      <c r="B241" s="42">
        <v>44.72</v>
      </c>
      <c r="C241" s="46">
        <v>3</v>
      </c>
    </row>
    <row r="242" spans="1:3" x14ac:dyDescent="0.3">
      <c r="A242" s="41">
        <v>252.72</v>
      </c>
      <c r="B242" s="42">
        <v>27.44</v>
      </c>
      <c r="C242" s="46">
        <v>1</v>
      </c>
    </row>
    <row r="243" spans="1:3" x14ac:dyDescent="0.3">
      <c r="A243" s="41">
        <v>252.78</v>
      </c>
      <c r="B243" s="42">
        <v>66.36</v>
      </c>
      <c r="C243" s="46">
        <v>3</v>
      </c>
    </row>
    <row r="244" spans="1:3" x14ac:dyDescent="0.3">
      <c r="A244" s="41">
        <v>254</v>
      </c>
      <c r="B244" s="42">
        <v>-382.91</v>
      </c>
      <c r="C244" s="46">
        <v>2</v>
      </c>
    </row>
    <row r="245" spans="1:3" x14ac:dyDescent="0.3">
      <c r="A245" s="41">
        <v>254.85</v>
      </c>
      <c r="B245" s="42">
        <v>72.680000000000007</v>
      </c>
      <c r="C245" s="46">
        <v>1</v>
      </c>
    </row>
    <row r="246" spans="1:3" x14ac:dyDescent="0.3">
      <c r="A246" s="41">
        <v>255.79</v>
      </c>
      <c r="B246" s="42">
        <v>93.04</v>
      </c>
      <c r="C246" s="46">
        <v>3</v>
      </c>
    </row>
    <row r="247" spans="1:3" x14ac:dyDescent="0.3">
      <c r="A247" s="41">
        <v>256.01</v>
      </c>
      <c r="B247" s="42">
        <v>54.29</v>
      </c>
      <c r="C247" s="46">
        <v>4</v>
      </c>
    </row>
    <row r="248" spans="1:3" x14ac:dyDescent="0.3">
      <c r="A248" s="41">
        <v>256.85000000000002</v>
      </c>
      <c r="B248" s="42">
        <v>62.21</v>
      </c>
      <c r="C248" s="46">
        <v>1</v>
      </c>
    </row>
    <row r="249" spans="1:3" x14ac:dyDescent="0.3">
      <c r="A249" s="41">
        <v>257.31</v>
      </c>
      <c r="B249" s="42">
        <v>8.75</v>
      </c>
      <c r="C249" s="46">
        <v>4</v>
      </c>
    </row>
    <row r="250" spans="1:3" x14ac:dyDescent="0.3">
      <c r="A250" s="41">
        <v>258.12</v>
      </c>
      <c r="B250" s="42">
        <v>50.85</v>
      </c>
      <c r="C250" s="46">
        <v>3</v>
      </c>
    </row>
    <row r="251" spans="1:3" x14ac:dyDescent="0.3">
      <c r="A251" s="41">
        <v>259.06</v>
      </c>
      <c r="B251" s="42">
        <v>67.66</v>
      </c>
      <c r="C251" s="46">
        <v>2</v>
      </c>
    </row>
    <row r="252" spans="1:3" x14ac:dyDescent="0.3">
      <c r="A252" s="41">
        <v>259.27</v>
      </c>
      <c r="B252" s="42">
        <v>68.37</v>
      </c>
      <c r="C252" s="46">
        <v>1</v>
      </c>
    </row>
    <row r="253" spans="1:3" x14ac:dyDescent="0.3">
      <c r="A253" s="41">
        <v>259.82</v>
      </c>
      <c r="B253" s="42">
        <v>8.4</v>
      </c>
      <c r="C253" s="46">
        <v>1</v>
      </c>
    </row>
    <row r="254" spans="1:3" x14ac:dyDescent="0.3">
      <c r="A254" s="41">
        <v>261.05</v>
      </c>
      <c r="B254" s="42">
        <v>129.5</v>
      </c>
      <c r="C254" s="46">
        <v>2</v>
      </c>
    </row>
    <row r="255" spans="1:3" x14ac:dyDescent="0.3">
      <c r="A255" s="41">
        <v>261.08999999999997</v>
      </c>
      <c r="B255" s="42">
        <v>48.99</v>
      </c>
      <c r="C255" s="46">
        <v>3</v>
      </c>
    </row>
    <row r="256" spans="1:3" x14ac:dyDescent="0.3">
      <c r="A256" s="41">
        <v>261.55</v>
      </c>
      <c r="B256" s="42">
        <v>46.52</v>
      </c>
      <c r="C256" s="46">
        <v>1</v>
      </c>
    </row>
    <row r="257" spans="1:3" x14ac:dyDescent="0.3">
      <c r="A257" s="41">
        <v>262.06</v>
      </c>
      <c r="B257" s="42">
        <v>27.52</v>
      </c>
      <c r="C257" s="46">
        <v>2</v>
      </c>
    </row>
    <row r="258" spans="1:3" x14ac:dyDescent="0.3">
      <c r="A258" s="41">
        <v>263.55</v>
      </c>
      <c r="B258" s="42">
        <v>64.39</v>
      </c>
      <c r="C258" s="46">
        <v>1</v>
      </c>
    </row>
    <row r="259" spans="1:3" x14ac:dyDescent="0.3">
      <c r="A259" s="41">
        <v>264.63</v>
      </c>
      <c r="B259" s="42">
        <v>78.59</v>
      </c>
      <c r="C259" s="46">
        <v>1</v>
      </c>
    </row>
    <row r="260" spans="1:3" x14ac:dyDescent="0.3">
      <c r="A260" s="41">
        <v>266.18</v>
      </c>
      <c r="B260" s="42">
        <v>9.92</v>
      </c>
      <c r="C260" s="46">
        <v>2</v>
      </c>
    </row>
    <row r="261" spans="1:3" x14ac:dyDescent="0.3">
      <c r="A261" s="41">
        <v>266.83</v>
      </c>
      <c r="B261" s="42">
        <v>28.4</v>
      </c>
      <c r="C261" s="46">
        <v>1</v>
      </c>
    </row>
    <row r="262" spans="1:3" x14ac:dyDescent="0.3">
      <c r="A262" s="41">
        <v>266.95</v>
      </c>
      <c r="B262" s="42">
        <v>27.49</v>
      </c>
      <c r="C262" s="46">
        <v>3</v>
      </c>
    </row>
    <row r="263" spans="1:3" x14ac:dyDescent="0.3">
      <c r="A263" s="41">
        <v>267.02999999999997</v>
      </c>
      <c r="B263" s="42">
        <v>301.02</v>
      </c>
      <c r="C263" s="46">
        <v>5</v>
      </c>
    </row>
    <row r="264" spans="1:3" x14ac:dyDescent="0.3">
      <c r="A264" s="41">
        <v>267.47000000000003</v>
      </c>
      <c r="B264" s="42">
        <v>152.54</v>
      </c>
      <c r="C264" s="46">
        <v>2</v>
      </c>
    </row>
    <row r="265" spans="1:3" x14ac:dyDescent="0.3">
      <c r="A265" s="41">
        <v>267.49</v>
      </c>
      <c r="B265" s="42">
        <v>-8.8699999999999992</v>
      </c>
      <c r="C265" s="46">
        <v>4</v>
      </c>
    </row>
    <row r="266" spans="1:3" x14ac:dyDescent="0.3">
      <c r="A266" s="41">
        <v>268.01</v>
      </c>
      <c r="B266" s="42">
        <v>58.63</v>
      </c>
      <c r="C266" s="46">
        <v>1</v>
      </c>
    </row>
    <row r="267" spans="1:3" x14ac:dyDescent="0.3">
      <c r="A267" s="41">
        <v>268.32</v>
      </c>
      <c r="B267" s="42">
        <v>26.88</v>
      </c>
      <c r="C267" s="46">
        <v>1</v>
      </c>
    </row>
    <row r="268" spans="1:3" x14ac:dyDescent="0.3">
      <c r="A268" s="41">
        <v>268.49</v>
      </c>
      <c r="B268" s="42">
        <v>79.510000000000005</v>
      </c>
      <c r="C268" s="46">
        <v>1</v>
      </c>
    </row>
    <row r="269" spans="1:3" x14ac:dyDescent="0.3">
      <c r="A269" s="41">
        <v>268.74</v>
      </c>
      <c r="B269" s="42">
        <v>9.5399999999999991</v>
      </c>
      <c r="C269" s="46">
        <v>8</v>
      </c>
    </row>
    <row r="270" spans="1:3" x14ac:dyDescent="0.3">
      <c r="A270" s="41">
        <v>269.38</v>
      </c>
      <c r="B270" s="42">
        <v>64.92</v>
      </c>
      <c r="C270" s="46">
        <v>2</v>
      </c>
    </row>
    <row r="271" spans="1:3" x14ac:dyDescent="0.3">
      <c r="A271" s="41">
        <v>271.3</v>
      </c>
      <c r="B271" s="42">
        <v>20.62</v>
      </c>
      <c r="C271" s="46">
        <v>1</v>
      </c>
    </row>
    <row r="272" spans="1:3" x14ac:dyDescent="0.3">
      <c r="A272" s="41">
        <v>271.54000000000002</v>
      </c>
      <c r="B272" s="42">
        <v>84.14</v>
      </c>
      <c r="C272" s="46">
        <v>5</v>
      </c>
    </row>
    <row r="273" spans="1:3" x14ac:dyDescent="0.3">
      <c r="A273" s="41">
        <v>271.95999999999998</v>
      </c>
      <c r="B273" s="42">
        <v>31.21</v>
      </c>
      <c r="C273" s="46">
        <v>5</v>
      </c>
    </row>
    <row r="274" spans="1:3" x14ac:dyDescent="0.3">
      <c r="A274" s="41">
        <v>272.2</v>
      </c>
      <c r="B274" s="42">
        <v>8.35</v>
      </c>
      <c r="C274" s="46">
        <v>1</v>
      </c>
    </row>
    <row r="275" spans="1:3" x14ac:dyDescent="0.3">
      <c r="A275" s="41">
        <v>272.26</v>
      </c>
      <c r="B275" s="42">
        <v>46.66</v>
      </c>
      <c r="C275" s="46">
        <v>2</v>
      </c>
    </row>
    <row r="276" spans="1:3" x14ac:dyDescent="0.3">
      <c r="A276" s="41">
        <v>274.24</v>
      </c>
      <c r="B276" s="42">
        <v>15.04</v>
      </c>
      <c r="C276" s="46">
        <v>8</v>
      </c>
    </row>
    <row r="277" spans="1:3" x14ac:dyDescent="0.3">
      <c r="A277" s="41">
        <v>275.10000000000002</v>
      </c>
      <c r="B277" s="42">
        <v>23.68</v>
      </c>
      <c r="C277" s="46">
        <v>1</v>
      </c>
    </row>
    <row r="278" spans="1:3" x14ac:dyDescent="0.3">
      <c r="A278" s="41">
        <v>275.63</v>
      </c>
      <c r="B278" s="42">
        <v>83.03</v>
      </c>
      <c r="C278" s="46">
        <v>4</v>
      </c>
    </row>
    <row r="279" spans="1:3" x14ac:dyDescent="0.3">
      <c r="A279" s="41">
        <v>275.8</v>
      </c>
      <c r="B279" s="42">
        <v>17.649999999999999</v>
      </c>
      <c r="C279" s="46">
        <v>3</v>
      </c>
    </row>
    <row r="280" spans="1:3" x14ac:dyDescent="0.3">
      <c r="A280" s="41">
        <v>275.87</v>
      </c>
      <c r="B280" s="42">
        <v>88.1</v>
      </c>
      <c r="C280" s="46">
        <v>4</v>
      </c>
    </row>
    <row r="281" spans="1:3" x14ac:dyDescent="0.3">
      <c r="A281" s="41">
        <v>277.33</v>
      </c>
      <c r="B281" s="42">
        <v>23.63</v>
      </c>
      <c r="C281" s="46">
        <v>1</v>
      </c>
    </row>
    <row r="282" spans="1:3" x14ac:dyDescent="0.3">
      <c r="A282" s="41">
        <v>277.42</v>
      </c>
      <c r="B282" s="42">
        <v>156.52000000000001</v>
      </c>
      <c r="C282" s="46">
        <v>2</v>
      </c>
    </row>
    <row r="283" spans="1:3" x14ac:dyDescent="0.3">
      <c r="A283" s="41">
        <v>278.42</v>
      </c>
      <c r="B283" s="42">
        <v>64.44</v>
      </c>
      <c r="C283" s="46">
        <v>2</v>
      </c>
    </row>
    <row r="284" spans="1:3" x14ac:dyDescent="0.3">
      <c r="A284" s="41">
        <v>280.24</v>
      </c>
      <c r="B284" s="42">
        <v>32.99</v>
      </c>
      <c r="C284" s="46">
        <v>1</v>
      </c>
    </row>
    <row r="285" spans="1:3" x14ac:dyDescent="0.3">
      <c r="A285" s="41">
        <v>280.41000000000003</v>
      </c>
      <c r="B285" s="42">
        <v>63.54</v>
      </c>
      <c r="C285" s="46">
        <v>3</v>
      </c>
    </row>
    <row r="286" spans="1:3" x14ac:dyDescent="0.3">
      <c r="A286" s="41">
        <v>280.67</v>
      </c>
      <c r="B286" s="42">
        <v>62.25</v>
      </c>
      <c r="C286" s="46">
        <v>2</v>
      </c>
    </row>
    <row r="287" spans="1:3" x14ac:dyDescent="0.3">
      <c r="A287" s="41">
        <v>280.77</v>
      </c>
      <c r="B287" s="42">
        <v>8.09</v>
      </c>
      <c r="C287" s="46">
        <v>4</v>
      </c>
    </row>
    <row r="288" spans="1:3" x14ac:dyDescent="0.3">
      <c r="A288" s="41">
        <v>282.22000000000003</v>
      </c>
      <c r="B288" s="42">
        <v>128.10999999999999</v>
      </c>
      <c r="C288" s="46">
        <v>5</v>
      </c>
    </row>
    <row r="289" spans="1:3" x14ac:dyDescent="0.3">
      <c r="A289" s="41">
        <v>282.45</v>
      </c>
      <c r="B289" s="42">
        <v>77.94</v>
      </c>
      <c r="C289" s="46">
        <v>3</v>
      </c>
    </row>
    <row r="290" spans="1:3" x14ac:dyDescent="0.3">
      <c r="A290" s="41">
        <v>282.64</v>
      </c>
      <c r="B290" s="42">
        <v>6.28</v>
      </c>
      <c r="C290" s="46">
        <v>4</v>
      </c>
    </row>
    <row r="291" spans="1:3" x14ac:dyDescent="0.3">
      <c r="A291" s="41">
        <v>283.14999999999998</v>
      </c>
      <c r="B291" s="42">
        <v>100.79</v>
      </c>
      <c r="C291" s="46">
        <v>2</v>
      </c>
    </row>
    <row r="292" spans="1:3" x14ac:dyDescent="0.3">
      <c r="A292" s="41">
        <v>284.62</v>
      </c>
      <c r="B292" s="42">
        <v>43.87</v>
      </c>
      <c r="C292" s="46">
        <v>5</v>
      </c>
    </row>
    <row r="293" spans="1:3" x14ac:dyDescent="0.3">
      <c r="A293" s="41">
        <v>285.16000000000003</v>
      </c>
      <c r="B293" s="42">
        <v>47.68</v>
      </c>
      <c r="C293" s="46">
        <v>4</v>
      </c>
    </row>
    <row r="294" spans="1:3" x14ac:dyDescent="0.3">
      <c r="A294" s="41">
        <v>285.36</v>
      </c>
      <c r="B294" s="42">
        <v>79.06</v>
      </c>
      <c r="C294" s="46">
        <v>1</v>
      </c>
    </row>
    <row r="295" spans="1:3" x14ac:dyDescent="0.3">
      <c r="A295" s="41">
        <v>286.19</v>
      </c>
      <c r="B295" s="42">
        <v>51.14</v>
      </c>
      <c r="C295" s="46">
        <v>1</v>
      </c>
    </row>
    <row r="296" spans="1:3" x14ac:dyDescent="0.3">
      <c r="A296" s="41">
        <v>286.8</v>
      </c>
      <c r="B296" s="42">
        <v>79.53</v>
      </c>
      <c r="C296" s="46">
        <v>3</v>
      </c>
    </row>
    <row r="297" spans="1:3" x14ac:dyDescent="0.3">
      <c r="A297" s="41">
        <v>286.83</v>
      </c>
      <c r="B297" s="42">
        <v>60.03</v>
      </c>
      <c r="C297" s="46">
        <v>7</v>
      </c>
    </row>
    <row r="298" spans="1:3" x14ac:dyDescent="0.3">
      <c r="A298" s="41">
        <v>287.58</v>
      </c>
      <c r="B298" s="42">
        <v>39.020000000000003</v>
      </c>
      <c r="C298" s="46">
        <v>4</v>
      </c>
    </row>
    <row r="299" spans="1:3" x14ac:dyDescent="0.3">
      <c r="A299" s="41">
        <v>288.17</v>
      </c>
      <c r="B299" s="42">
        <v>74.19</v>
      </c>
      <c r="C299" s="46">
        <v>2</v>
      </c>
    </row>
    <row r="300" spans="1:3" x14ac:dyDescent="0.3">
      <c r="A300" s="41">
        <v>288.26</v>
      </c>
      <c r="B300" s="42">
        <v>80.989999999999995</v>
      </c>
      <c r="C300" s="46">
        <v>3</v>
      </c>
    </row>
    <row r="301" spans="1:3" x14ac:dyDescent="0.3">
      <c r="A301" s="41">
        <v>290.39</v>
      </c>
      <c r="B301" s="42">
        <v>38.97</v>
      </c>
      <c r="C301" s="46">
        <v>1</v>
      </c>
    </row>
    <row r="302" spans="1:3" x14ac:dyDescent="0.3">
      <c r="A302" s="41">
        <v>290.45</v>
      </c>
      <c r="B302" s="42">
        <v>105.12</v>
      </c>
      <c r="C302" s="46">
        <v>2</v>
      </c>
    </row>
    <row r="303" spans="1:3" x14ac:dyDescent="0.3">
      <c r="A303" s="41">
        <v>290.56</v>
      </c>
      <c r="B303" s="42">
        <v>53.08</v>
      </c>
      <c r="C303" s="46">
        <v>4</v>
      </c>
    </row>
    <row r="304" spans="1:3" x14ac:dyDescent="0.3">
      <c r="A304" s="41">
        <v>291.72000000000003</v>
      </c>
      <c r="B304" s="42">
        <v>52.26</v>
      </c>
      <c r="C304" s="46">
        <v>3</v>
      </c>
    </row>
    <row r="305" spans="1:3" x14ac:dyDescent="0.3">
      <c r="A305" s="41">
        <v>292.02999999999997</v>
      </c>
      <c r="B305" s="42">
        <v>75.709999999999994</v>
      </c>
      <c r="C305" s="46">
        <v>1</v>
      </c>
    </row>
    <row r="306" spans="1:3" x14ac:dyDescent="0.3">
      <c r="A306" s="41">
        <v>293.13</v>
      </c>
      <c r="B306" s="42">
        <v>51.69</v>
      </c>
      <c r="C306" s="46">
        <v>1</v>
      </c>
    </row>
    <row r="307" spans="1:3" x14ac:dyDescent="0.3">
      <c r="A307" s="41">
        <v>293.17</v>
      </c>
      <c r="B307" s="42">
        <v>68.37</v>
      </c>
      <c r="C307" s="46">
        <v>5</v>
      </c>
    </row>
    <row r="308" spans="1:3" x14ac:dyDescent="0.3">
      <c r="A308" s="41">
        <v>293.47000000000003</v>
      </c>
      <c r="B308" s="42">
        <v>9.4700000000000006</v>
      </c>
      <c r="C308" s="46">
        <v>2</v>
      </c>
    </row>
    <row r="309" spans="1:3" x14ac:dyDescent="0.3">
      <c r="A309" s="41">
        <v>295.32</v>
      </c>
      <c r="B309" s="42">
        <v>78.040000000000006</v>
      </c>
      <c r="C309" s="46">
        <v>4</v>
      </c>
    </row>
    <row r="310" spans="1:3" x14ac:dyDescent="0.3">
      <c r="A310" s="41">
        <v>295.44</v>
      </c>
      <c r="B310" s="42">
        <v>77.02</v>
      </c>
      <c r="C310" s="46">
        <v>2</v>
      </c>
    </row>
    <row r="311" spans="1:3" x14ac:dyDescent="0.3">
      <c r="A311" s="41">
        <v>295.45999999999998</v>
      </c>
      <c r="B311" s="42">
        <v>21.92</v>
      </c>
      <c r="C311" s="46">
        <v>3</v>
      </c>
    </row>
    <row r="312" spans="1:3" x14ac:dyDescent="0.3">
      <c r="A312" s="41">
        <v>295.94</v>
      </c>
      <c r="B312" s="42">
        <v>70.34</v>
      </c>
      <c r="C312" s="46">
        <v>2</v>
      </c>
    </row>
    <row r="313" spans="1:3" x14ac:dyDescent="0.3">
      <c r="A313" s="41">
        <v>297.8</v>
      </c>
      <c r="B313" s="42">
        <v>51.68</v>
      </c>
      <c r="C313" s="46">
        <v>1</v>
      </c>
    </row>
    <row r="314" spans="1:3" x14ac:dyDescent="0.3">
      <c r="A314" s="41">
        <v>298.08999999999997</v>
      </c>
      <c r="B314" s="42">
        <v>-21.82</v>
      </c>
      <c r="C314" s="46">
        <v>1</v>
      </c>
    </row>
    <row r="315" spans="1:3" x14ac:dyDescent="0.3">
      <c r="A315" s="41">
        <v>298.68</v>
      </c>
      <c r="B315" s="42">
        <v>47.99</v>
      </c>
      <c r="C315" s="46">
        <v>1</v>
      </c>
    </row>
    <row r="316" spans="1:3" x14ac:dyDescent="0.3">
      <c r="A316" s="41">
        <v>299.27</v>
      </c>
      <c r="B316" s="42">
        <v>22.91</v>
      </c>
      <c r="C316" s="46">
        <v>4</v>
      </c>
    </row>
    <row r="317" spans="1:3" x14ac:dyDescent="0.3">
      <c r="A317" s="41">
        <v>299.27999999999997</v>
      </c>
      <c r="B317" s="42">
        <v>-261.85000000000002</v>
      </c>
      <c r="C317" s="46">
        <v>4</v>
      </c>
    </row>
    <row r="318" spans="1:3" x14ac:dyDescent="0.3">
      <c r="A318" s="41">
        <v>299.79000000000002</v>
      </c>
      <c r="B318" s="42">
        <v>124.92</v>
      </c>
      <c r="C318" s="46">
        <v>9</v>
      </c>
    </row>
    <row r="319" spans="1:3" x14ac:dyDescent="0.3">
      <c r="A319" s="41">
        <v>300.08999999999997</v>
      </c>
      <c r="B319" s="42">
        <v>37.29</v>
      </c>
      <c r="C319" s="46">
        <v>1</v>
      </c>
    </row>
    <row r="320" spans="1:3" x14ac:dyDescent="0.3">
      <c r="A320" s="41">
        <v>300.36</v>
      </c>
      <c r="B320" s="42">
        <v>13.26</v>
      </c>
      <c r="C320" s="46">
        <v>3</v>
      </c>
    </row>
    <row r="321" spans="1:3" x14ac:dyDescent="0.3">
      <c r="A321" s="41">
        <v>302.19</v>
      </c>
      <c r="B321" s="42">
        <v>107.55</v>
      </c>
      <c r="C321" s="46">
        <v>1</v>
      </c>
    </row>
    <row r="322" spans="1:3" x14ac:dyDescent="0.3">
      <c r="A322" s="41">
        <v>302.29000000000002</v>
      </c>
      <c r="B322" s="42">
        <v>-1.1200000000000001</v>
      </c>
      <c r="C322" s="46">
        <v>1</v>
      </c>
    </row>
    <row r="323" spans="1:3" x14ac:dyDescent="0.3">
      <c r="A323" s="41">
        <v>302.72000000000003</v>
      </c>
      <c r="B323" s="42">
        <v>108.32</v>
      </c>
      <c r="C323" s="46">
        <v>8</v>
      </c>
    </row>
    <row r="324" spans="1:3" x14ac:dyDescent="0.3">
      <c r="A324" s="41">
        <v>305.66000000000003</v>
      </c>
      <c r="B324" s="42">
        <v>88.38</v>
      </c>
      <c r="C324" s="46">
        <v>4</v>
      </c>
    </row>
    <row r="325" spans="1:3" x14ac:dyDescent="0.3">
      <c r="A325" s="41">
        <v>305.95999999999998</v>
      </c>
      <c r="B325" s="42">
        <v>57.48</v>
      </c>
      <c r="C325" s="46">
        <v>2</v>
      </c>
    </row>
    <row r="326" spans="1:3" x14ac:dyDescent="0.3">
      <c r="A326" s="41">
        <v>306.81</v>
      </c>
      <c r="B326" s="42">
        <v>20.91</v>
      </c>
      <c r="C326" s="46">
        <v>1</v>
      </c>
    </row>
    <row r="327" spans="1:3" x14ac:dyDescent="0.3">
      <c r="A327" s="41">
        <v>306.85000000000002</v>
      </c>
      <c r="B327" s="42">
        <v>68.42</v>
      </c>
      <c r="C327" s="46">
        <v>1</v>
      </c>
    </row>
    <row r="328" spans="1:3" x14ac:dyDescent="0.3">
      <c r="A328" s="41">
        <v>306.99</v>
      </c>
      <c r="B328" s="42">
        <v>91.94</v>
      </c>
      <c r="C328" s="46">
        <v>5</v>
      </c>
    </row>
    <row r="329" spans="1:3" x14ac:dyDescent="0.3">
      <c r="A329" s="41">
        <v>307.52999999999997</v>
      </c>
      <c r="B329" s="42">
        <v>41.37</v>
      </c>
      <c r="C329" s="46">
        <v>3</v>
      </c>
    </row>
    <row r="330" spans="1:3" x14ac:dyDescent="0.3">
      <c r="A330" s="41">
        <v>307.73</v>
      </c>
      <c r="B330" s="42">
        <v>82.45</v>
      </c>
      <c r="C330" s="46">
        <v>1</v>
      </c>
    </row>
    <row r="331" spans="1:3" x14ac:dyDescent="0.3">
      <c r="A331" s="41">
        <v>307.74</v>
      </c>
      <c r="B331" s="42">
        <v>66.989999999999995</v>
      </c>
      <c r="C331" s="46">
        <v>5</v>
      </c>
    </row>
    <row r="332" spans="1:3" x14ac:dyDescent="0.3">
      <c r="A332" s="41">
        <v>308.33</v>
      </c>
      <c r="B332" s="42">
        <v>76.510000000000005</v>
      </c>
      <c r="C332" s="46">
        <v>2</v>
      </c>
    </row>
    <row r="333" spans="1:3" x14ac:dyDescent="0.3">
      <c r="A333" s="41">
        <v>308.35000000000002</v>
      </c>
      <c r="B333" s="42">
        <v>58.36</v>
      </c>
      <c r="C333" s="46">
        <v>3</v>
      </c>
    </row>
    <row r="334" spans="1:3" x14ac:dyDescent="0.3">
      <c r="A334" s="41">
        <v>309.33</v>
      </c>
      <c r="B334" s="42">
        <v>51.18</v>
      </c>
      <c r="C334" s="46">
        <v>3</v>
      </c>
    </row>
    <row r="335" spans="1:3" x14ac:dyDescent="0.3">
      <c r="A335" s="41">
        <v>309.91000000000003</v>
      </c>
      <c r="B335" s="42">
        <v>94.71</v>
      </c>
      <c r="C335" s="46">
        <v>2</v>
      </c>
    </row>
    <row r="336" spans="1:3" x14ac:dyDescent="0.3">
      <c r="A336" s="41">
        <v>309.95</v>
      </c>
      <c r="B336" s="42">
        <v>38.700000000000003</v>
      </c>
      <c r="C336" s="46">
        <v>5</v>
      </c>
    </row>
    <row r="337" spans="1:3" x14ac:dyDescent="0.3">
      <c r="A337" s="41">
        <v>310.73</v>
      </c>
      <c r="B337" s="42">
        <v>36.119999999999997</v>
      </c>
      <c r="C337" s="46">
        <v>1</v>
      </c>
    </row>
    <row r="338" spans="1:3" x14ac:dyDescent="0.3">
      <c r="A338" s="41">
        <v>311.68</v>
      </c>
      <c r="B338" s="42">
        <v>63.12</v>
      </c>
      <c r="C338" s="46">
        <v>4</v>
      </c>
    </row>
    <row r="339" spans="1:3" x14ac:dyDescent="0.3">
      <c r="A339" s="41">
        <v>311.69</v>
      </c>
      <c r="B339" s="42">
        <v>-24.38</v>
      </c>
      <c r="C339" s="46">
        <v>1</v>
      </c>
    </row>
    <row r="340" spans="1:3" x14ac:dyDescent="0.3">
      <c r="A340" s="41">
        <v>313.93</v>
      </c>
      <c r="B340" s="42">
        <v>40.39</v>
      </c>
      <c r="C340" s="46">
        <v>3</v>
      </c>
    </row>
    <row r="341" spans="1:3" x14ac:dyDescent="0.3">
      <c r="A341" s="41">
        <v>314.47000000000003</v>
      </c>
      <c r="B341" s="42">
        <v>-37.340000000000003</v>
      </c>
      <c r="C341" s="46">
        <v>3</v>
      </c>
    </row>
    <row r="342" spans="1:3" x14ac:dyDescent="0.3">
      <c r="A342" s="41">
        <v>314.81</v>
      </c>
      <c r="B342" s="42">
        <v>66.33</v>
      </c>
      <c r="C342" s="46">
        <v>2</v>
      </c>
    </row>
    <row r="343" spans="1:3" x14ac:dyDescent="0.3">
      <c r="A343" s="41">
        <v>314.89</v>
      </c>
      <c r="B343" s="42">
        <v>97.58</v>
      </c>
      <c r="C343" s="46">
        <v>2</v>
      </c>
    </row>
    <row r="344" spans="1:3" x14ac:dyDescent="0.3">
      <c r="A344" s="41">
        <v>315.07</v>
      </c>
      <c r="B344" s="42">
        <v>43.29</v>
      </c>
      <c r="C344" s="46">
        <v>1</v>
      </c>
    </row>
    <row r="345" spans="1:3" x14ac:dyDescent="0.3">
      <c r="A345" s="41">
        <v>316.60000000000002</v>
      </c>
      <c r="B345" s="42">
        <v>62.77</v>
      </c>
      <c r="C345" s="46">
        <v>1</v>
      </c>
    </row>
    <row r="346" spans="1:3" x14ac:dyDescent="0.3">
      <c r="A346" s="41">
        <v>317.39999999999998</v>
      </c>
      <c r="B346" s="42">
        <v>97.86</v>
      </c>
      <c r="C346" s="46">
        <v>6</v>
      </c>
    </row>
    <row r="347" spans="1:3" x14ac:dyDescent="0.3">
      <c r="A347" s="41">
        <v>317.52</v>
      </c>
      <c r="B347" s="42">
        <v>58.32</v>
      </c>
      <c r="C347" s="46">
        <v>8</v>
      </c>
    </row>
    <row r="348" spans="1:3" x14ac:dyDescent="0.3">
      <c r="A348" s="41">
        <v>317.64</v>
      </c>
      <c r="B348" s="42">
        <v>33.64</v>
      </c>
      <c r="C348" s="46">
        <v>2</v>
      </c>
    </row>
    <row r="349" spans="1:3" x14ac:dyDescent="0.3">
      <c r="A349" s="41">
        <v>317.99</v>
      </c>
      <c r="B349" s="42">
        <v>82.94</v>
      </c>
      <c r="C349" s="46">
        <v>1</v>
      </c>
    </row>
    <row r="350" spans="1:3" x14ac:dyDescent="0.3">
      <c r="A350" s="41">
        <v>318.2</v>
      </c>
      <c r="B350" s="42">
        <v>68.25</v>
      </c>
      <c r="C350" s="46">
        <v>5</v>
      </c>
    </row>
    <row r="351" spans="1:3" x14ac:dyDescent="0.3">
      <c r="A351" s="41">
        <v>318.33999999999997</v>
      </c>
      <c r="B351" s="42">
        <v>26.29</v>
      </c>
      <c r="C351" s="46">
        <v>3</v>
      </c>
    </row>
    <row r="352" spans="1:3" x14ac:dyDescent="0.3">
      <c r="A352" s="41">
        <v>318.52999999999997</v>
      </c>
      <c r="B352" s="42">
        <v>3.81</v>
      </c>
      <c r="C352" s="46">
        <v>7</v>
      </c>
    </row>
    <row r="353" spans="1:3" x14ac:dyDescent="0.3">
      <c r="A353" s="41">
        <v>318.62</v>
      </c>
      <c r="B353" s="42">
        <v>96.9</v>
      </c>
      <c r="C353" s="46">
        <v>1</v>
      </c>
    </row>
    <row r="354" spans="1:3" x14ac:dyDescent="0.3">
      <c r="A354" s="41">
        <v>319.13</v>
      </c>
      <c r="B354" s="42">
        <v>32.03</v>
      </c>
      <c r="C354" s="46">
        <v>3</v>
      </c>
    </row>
    <row r="355" spans="1:3" x14ac:dyDescent="0.3">
      <c r="A355" s="41">
        <v>320.69</v>
      </c>
      <c r="B355" s="42">
        <v>4.13</v>
      </c>
      <c r="C355" s="46">
        <v>2</v>
      </c>
    </row>
    <row r="356" spans="1:3" x14ac:dyDescent="0.3">
      <c r="A356" s="41">
        <v>320.8</v>
      </c>
      <c r="B356" s="42">
        <v>23.95</v>
      </c>
      <c r="C356" s="46">
        <v>5</v>
      </c>
    </row>
    <row r="357" spans="1:3" x14ac:dyDescent="0.3">
      <c r="A357" s="41">
        <v>321.64</v>
      </c>
      <c r="B357" s="42">
        <v>10.94</v>
      </c>
      <c r="C357" s="46">
        <v>5</v>
      </c>
    </row>
    <row r="358" spans="1:3" x14ac:dyDescent="0.3">
      <c r="A358" s="41">
        <v>322.08</v>
      </c>
      <c r="B358" s="42">
        <v>95.28</v>
      </c>
      <c r="C358" s="46">
        <v>7</v>
      </c>
    </row>
    <row r="359" spans="1:3" x14ac:dyDescent="0.3">
      <c r="A359" s="41">
        <v>323.14</v>
      </c>
      <c r="B359" s="42">
        <v>74.14</v>
      </c>
      <c r="C359" s="46">
        <v>4</v>
      </c>
    </row>
    <row r="360" spans="1:3" x14ac:dyDescent="0.3">
      <c r="A360" s="41">
        <v>323.31</v>
      </c>
      <c r="B360" s="42">
        <v>97.71</v>
      </c>
      <c r="C360" s="46">
        <v>2</v>
      </c>
    </row>
    <row r="361" spans="1:3" x14ac:dyDescent="0.3">
      <c r="A361" s="41">
        <v>324.31</v>
      </c>
      <c r="B361" s="42">
        <v>32.26</v>
      </c>
      <c r="C361" s="46">
        <v>3</v>
      </c>
    </row>
    <row r="362" spans="1:3" x14ac:dyDescent="0.3">
      <c r="A362" s="41">
        <v>324.42</v>
      </c>
      <c r="B362" s="42">
        <v>137.02000000000001</v>
      </c>
      <c r="C362" s="46">
        <v>5</v>
      </c>
    </row>
    <row r="363" spans="1:3" x14ac:dyDescent="0.3">
      <c r="A363" s="41">
        <v>324.44</v>
      </c>
      <c r="B363" s="42">
        <v>78.319999999999993</v>
      </c>
      <c r="C363" s="46">
        <v>1</v>
      </c>
    </row>
    <row r="364" spans="1:3" x14ac:dyDescent="0.3">
      <c r="A364" s="41">
        <v>324.92</v>
      </c>
      <c r="B364" s="42">
        <v>18.079999999999998</v>
      </c>
      <c r="C364" s="46">
        <v>2</v>
      </c>
    </row>
    <row r="365" spans="1:3" x14ac:dyDescent="0.3">
      <c r="A365" s="41">
        <v>325.38</v>
      </c>
      <c r="B365" s="42">
        <v>76.72</v>
      </c>
      <c r="C365" s="46">
        <v>2</v>
      </c>
    </row>
    <row r="366" spans="1:3" x14ac:dyDescent="0.3">
      <c r="A366" s="41">
        <v>327.01</v>
      </c>
      <c r="B366" s="42">
        <v>51.11</v>
      </c>
      <c r="C366" s="46">
        <v>2</v>
      </c>
    </row>
    <row r="367" spans="1:3" x14ac:dyDescent="0.3">
      <c r="A367" s="41">
        <v>327.93</v>
      </c>
      <c r="B367" s="42">
        <v>31.08</v>
      </c>
      <c r="C367" s="46">
        <v>5</v>
      </c>
    </row>
    <row r="368" spans="1:3" x14ac:dyDescent="0.3">
      <c r="A368" s="41">
        <v>328</v>
      </c>
      <c r="B368" s="42">
        <v>44</v>
      </c>
      <c r="C368" s="46">
        <v>2</v>
      </c>
    </row>
    <row r="369" spans="1:3" x14ac:dyDescent="0.3">
      <c r="A369" s="41">
        <v>328.09</v>
      </c>
      <c r="B369" s="42">
        <v>85.94</v>
      </c>
      <c r="C369" s="46">
        <v>5</v>
      </c>
    </row>
    <row r="370" spans="1:3" x14ac:dyDescent="0.3">
      <c r="A370" s="41">
        <v>328.59</v>
      </c>
      <c r="B370" s="42">
        <v>146.19999999999999</v>
      </c>
      <c r="C370" s="46">
        <v>2</v>
      </c>
    </row>
    <row r="371" spans="1:3" x14ac:dyDescent="0.3">
      <c r="A371" s="41">
        <v>328.84</v>
      </c>
      <c r="B371" s="42">
        <v>57.31</v>
      </c>
      <c r="C371" s="46">
        <v>1</v>
      </c>
    </row>
    <row r="372" spans="1:3" x14ac:dyDescent="0.3">
      <c r="A372" s="41">
        <v>329.07</v>
      </c>
      <c r="B372" s="42">
        <v>50.19</v>
      </c>
      <c r="C372" s="46">
        <v>3</v>
      </c>
    </row>
    <row r="373" spans="1:3" x14ac:dyDescent="0.3">
      <c r="A373" s="41">
        <v>329.12</v>
      </c>
      <c r="B373" s="42">
        <v>94.07</v>
      </c>
      <c r="C373" s="46">
        <v>1</v>
      </c>
    </row>
    <row r="374" spans="1:3" x14ac:dyDescent="0.3">
      <c r="A374" s="41">
        <v>332.52</v>
      </c>
      <c r="B374" s="42">
        <v>112.32</v>
      </c>
      <c r="C374" s="46">
        <v>8</v>
      </c>
    </row>
    <row r="375" spans="1:3" x14ac:dyDescent="0.3">
      <c r="A375" s="41">
        <v>332.74</v>
      </c>
      <c r="B375" s="42">
        <v>127.47</v>
      </c>
      <c r="C375" s="46">
        <v>1</v>
      </c>
    </row>
    <row r="376" spans="1:3" x14ac:dyDescent="0.3">
      <c r="A376" s="41">
        <v>333.27</v>
      </c>
      <c r="B376" s="42">
        <v>84.27</v>
      </c>
      <c r="C376" s="46">
        <v>4</v>
      </c>
    </row>
    <row r="377" spans="1:3" x14ac:dyDescent="0.3">
      <c r="A377" s="41">
        <v>333.32</v>
      </c>
      <c r="B377" s="42">
        <v>70.959999999999994</v>
      </c>
      <c r="C377" s="46">
        <v>7</v>
      </c>
    </row>
    <row r="378" spans="1:3" x14ac:dyDescent="0.3">
      <c r="A378" s="41">
        <v>333.96</v>
      </c>
      <c r="B378" s="42">
        <v>57.6</v>
      </c>
      <c r="C378" s="46">
        <v>4</v>
      </c>
    </row>
    <row r="379" spans="1:3" x14ac:dyDescent="0.3">
      <c r="A379" s="41">
        <v>334.06</v>
      </c>
      <c r="B379" s="42">
        <v>60.52</v>
      </c>
      <c r="C379" s="46">
        <v>3</v>
      </c>
    </row>
    <row r="380" spans="1:3" x14ac:dyDescent="0.3">
      <c r="A380" s="41">
        <v>334.88</v>
      </c>
      <c r="B380" s="42">
        <v>92.73</v>
      </c>
      <c r="C380" s="46">
        <v>5</v>
      </c>
    </row>
    <row r="381" spans="1:3" x14ac:dyDescent="0.3">
      <c r="A381" s="41">
        <v>334.98</v>
      </c>
      <c r="B381" s="42">
        <v>75.05</v>
      </c>
      <c r="C381" s="46">
        <v>1</v>
      </c>
    </row>
    <row r="382" spans="1:3" x14ac:dyDescent="0.3">
      <c r="A382" s="41">
        <v>335.2</v>
      </c>
      <c r="B382" s="42">
        <v>85.25</v>
      </c>
      <c r="C382" s="46">
        <v>5</v>
      </c>
    </row>
    <row r="383" spans="1:3" x14ac:dyDescent="0.3">
      <c r="A383" s="41">
        <v>335.4</v>
      </c>
      <c r="B383" s="42">
        <v>72.599999999999994</v>
      </c>
      <c r="C383" s="46">
        <v>1</v>
      </c>
    </row>
    <row r="384" spans="1:3" x14ac:dyDescent="0.3">
      <c r="A384" s="41">
        <v>335.83</v>
      </c>
      <c r="B384" s="42">
        <v>119.51</v>
      </c>
      <c r="C384" s="46">
        <v>1</v>
      </c>
    </row>
    <row r="385" spans="1:3" x14ac:dyDescent="0.3">
      <c r="A385" s="41">
        <v>335.97</v>
      </c>
      <c r="B385" s="42">
        <v>69.81</v>
      </c>
      <c r="C385" s="46">
        <v>3</v>
      </c>
    </row>
    <row r="386" spans="1:3" x14ac:dyDescent="0.3">
      <c r="A386" s="41">
        <v>336.31</v>
      </c>
      <c r="B386" s="42">
        <v>16.12</v>
      </c>
      <c r="C386" s="46">
        <v>1</v>
      </c>
    </row>
    <row r="387" spans="1:3" x14ac:dyDescent="0.3">
      <c r="A387" s="41">
        <v>336.44</v>
      </c>
      <c r="B387" s="42">
        <v>9.68</v>
      </c>
      <c r="C387" s="46">
        <v>3</v>
      </c>
    </row>
    <row r="388" spans="1:3" x14ac:dyDescent="0.3">
      <c r="A388" s="41">
        <v>336.58</v>
      </c>
      <c r="B388" s="42">
        <v>25.28</v>
      </c>
      <c r="C388" s="46">
        <v>2</v>
      </c>
    </row>
    <row r="389" spans="1:3" x14ac:dyDescent="0.3">
      <c r="A389" s="41">
        <v>337.36</v>
      </c>
      <c r="B389" s="42">
        <v>75</v>
      </c>
      <c r="C389" s="46">
        <v>7</v>
      </c>
    </row>
    <row r="390" spans="1:3" x14ac:dyDescent="0.3">
      <c r="A390" s="41">
        <v>338.51</v>
      </c>
      <c r="B390" s="42">
        <v>101.97</v>
      </c>
      <c r="C390" s="46">
        <v>1</v>
      </c>
    </row>
    <row r="391" spans="1:3" x14ac:dyDescent="0.3">
      <c r="A391" s="41">
        <v>338.53</v>
      </c>
      <c r="B391" s="42">
        <v>152.5</v>
      </c>
      <c r="C391" s="46">
        <v>6</v>
      </c>
    </row>
    <row r="392" spans="1:3" x14ac:dyDescent="0.3">
      <c r="A392" s="41">
        <v>338.63</v>
      </c>
      <c r="B392" s="42">
        <v>41.78</v>
      </c>
      <c r="C392" s="46">
        <v>5</v>
      </c>
    </row>
    <row r="393" spans="1:3" x14ac:dyDescent="0.3">
      <c r="A393" s="41">
        <v>339.62</v>
      </c>
      <c r="B393" s="42">
        <v>122.34</v>
      </c>
      <c r="C393" s="46">
        <v>4</v>
      </c>
    </row>
    <row r="394" spans="1:3" x14ac:dyDescent="0.3">
      <c r="A394" s="41">
        <v>340.58</v>
      </c>
      <c r="B394" s="42">
        <v>61.7</v>
      </c>
      <c r="C394" s="46">
        <v>3</v>
      </c>
    </row>
    <row r="395" spans="1:3" x14ac:dyDescent="0.3">
      <c r="A395" s="41">
        <v>340.9</v>
      </c>
      <c r="B395" s="42">
        <v>-6.57</v>
      </c>
      <c r="C395" s="46">
        <v>1</v>
      </c>
    </row>
    <row r="396" spans="1:3" x14ac:dyDescent="0.3">
      <c r="A396" s="41">
        <v>342.46</v>
      </c>
      <c r="B396" s="42">
        <v>212.04000000000002</v>
      </c>
      <c r="C396" s="46">
        <v>3</v>
      </c>
    </row>
    <row r="397" spans="1:3" x14ac:dyDescent="0.3">
      <c r="A397" s="41">
        <v>342.94</v>
      </c>
      <c r="B397" s="42">
        <v>71.62</v>
      </c>
      <c r="C397" s="46">
        <v>2</v>
      </c>
    </row>
    <row r="398" spans="1:3" x14ac:dyDescent="0.3">
      <c r="A398" s="41">
        <v>343.56</v>
      </c>
      <c r="B398" s="42">
        <v>254.48</v>
      </c>
      <c r="C398" s="46">
        <v>2</v>
      </c>
    </row>
    <row r="399" spans="1:3" x14ac:dyDescent="0.3">
      <c r="A399" s="41">
        <v>344.44</v>
      </c>
      <c r="B399" s="42">
        <v>71.760000000000005</v>
      </c>
      <c r="C399" s="46">
        <v>4</v>
      </c>
    </row>
    <row r="400" spans="1:3" x14ac:dyDescent="0.3">
      <c r="A400" s="41">
        <v>344.56</v>
      </c>
      <c r="B400" s="42">
        <v>52.51</v>
      </c>
      <c r="C400" s="46">
        <v>3</v>
      </c>
    </row>
    <row r="401" spans="1:3" x14ac:dyDescent="0.3">
      <c r="A401" s="41">
        <v>344.69</v>
      </c>
      <c r="B401" s="42">
        <v>159.94999999999999</v>
      </c>
      <c r="C401" s="46">
        <v>1</v>
      </c>
    </row>
    <row r="402" spans="1:3" x14ac:dyDescent="0.3">
      <c r="A402" s="41">
        <v>344.76</v>
      </c>
      <c r="B402" s="42">
        <v>86.61</v>
      </c>
      <c r="C402" s="46">
        <v>3</v>
      </c>
    </row>
    <row r="403" spans="1:3" x14ac:dyDescent="0.3">
      <c r="A403" s="41">
        <v>345.09</v>
      </c>
      <c r="B403" s="42">
        <v>89.13</v>
      </c>
      <c r="C403" s="46">
        <v>2</v>
      </c>
    </row>
    <row r="404" spans="1:3" x14ac:dyDescent="0.3">
      <c r="A404" s="41">
        <v>345.16</v>
      </c>
      <c r="B404" s="42">
        <v>59.26</v>
      </c>
      <c r="C404" s="46">
        <v>1</v>
      </c>
    </row>
    <row r="405" spans="1:3" x14ac:dyDescent="0.3">
      <c r="A405" s="41">
        <v>345.18</v>
      </c>
      <c r="B405" s="42">
        <v>69.28</v>
      </c>
      <c r="C405" s="46">
        <v>2</v>
      </c>
    </row>
    <row r="406" spans="1:3" x14ac:dyDescent="0.3">
      <c r="A406" s="41">
        <v>345.26</v>
      </c>
      <c r="B406" s="42">
        <v>61.26</v>
      </c>
      <c r="C406" s="46">
        <v>2</v>
      </c>
    </row>
    <row r="407" spans="1:3" x14ac:dyDescent="0.3">
      <c r="A407" s="41">
        <v>345.41</v>
      </c>
      <c r="B407" s="42">
        <v>58.31</v>
      </c>
      <c r="C407" s="46">
        <v>3</v>
      </c>
    </row>
    <row r="408" spans="1:3" x14ac:dyDescent="0.3">
      <c r="A408" s="41">
        <v>346.37</v>
      </c>
      <c r="B408" s="42">
        <v>131.16999999999999</v>
      </c>
      <c r="C408" s="46">
        <v>2</v>
      </c>
    </row>
    <row r="409" spans="1:3" x14ac:dyDescent="0.3">
      <c r="A409" s="41">
        <v>347.62</v>
      </c>
      <c r="B409" s="42">
        <v>37.24</v>
      </c>
      <c r="C409" s="46">
        <v>1</v>
      </c>
    </row>
    <row r="410" spans="1:3" x14ac:dyDescent="0.3">
      <c r="A410" s="41">
        <v>349.89</v>
      </c>
      <c r="B410" s="42">
        <v>30.61</v>
      </c>
      <c r="C410" s="46">
        <v>4</v>
      </c>
    </row>
    <row r="411" spans="1:3" x14ac:dyDescent="0.3">
      <c r="A411" s="41">
        <v>351.78</v>
      </c>
      <c r="B411" s="42">
        <v>102.78</v>
      </c>
      <c r="C411" s="46">
        <v>4</v>
      </c>
    </row>
    <row r="412" spans="1:3" x14ac:dyDescent="0.3">
      <c r="A412" s="41">
        <v>352.4</v>
      </c>
      <c r="B412" s="42">
        <v>98.35</v>
      </c>
      <c r="C412" s="46">
        <v>1</v>
      </c>
    </row>
    <row r="413" spans="1:3" x14ac:dyDescent="0.3">
      <c r="A413" s="41">
        <v>352.61</v>
      </c>
      <c r="B413" s="42">
        <v>92.68</v>
      </c>
      <c r="C413" s="46">
        <v>1</v>
      </c>
    </row>
    <row r="414" spans="1:3" x14ac:dyDescent="0.3">
      <c r="A414" s="41">
        <v>352.93</v>
      </c>
      <c r="B414" s="42">
        <v>90.57</v>
      </c>
      <c r="C414" s="46">
        <v>7</v>
      </c>
    </row>
    <row r="415" spans="1:3" x14ac:dyDescent="0.3">
      <c r="A415" s="41">
        <v>354.25</v>
      </c>
      <c r="B415" s="42">
        <v>88.15</v>
      </c>
      <c r="C415" s="46">
        <v>1</v>
      </c>
    </row>
    <row r="416" spans="1:3" x14ac:dyDescent="0.3">
      <c r="A416" s="41">
        <v>355.97</v>
      </c>
      <c r="B416" s="42">
        <v>47.03</v>
      </c>
      <c r="C416" s="46">
        <v>1</v>
      </c>
    </row>
    <row r="417" spans="1:3" x14ac:dyDescent="0.3">
      <c r="A417" s="41">
        <v>356.4</v>
      </c>
      <c r="B417" s="42">
        <v>141.19999999999999</v>
      </c>
      <c r="C417" s="46">
        <v>2</v>
      </c>
    </row>
    <row r="418" spans="1:3" x14ac:dyDescent="0.3">
      <c r="A418" s="41">
        <v>358.52</v>
      </c>
      <c r="B418" s="42">
        <v>41.66</v>
      </c>
      <c r="C418" s="46">
        <v>2</v>
      </c>
    </row>
    <row r="419" spans="1:3" x14ac:dyDescent="0.3">
      <c r="A419" s="41">
        <v>359.15</v>
      </c>
      <c r="B419" s="42">
        <v>-41.86</v>
      </c>
      <c r="C419" s="46">
        <v>2</v>
      </c>
    </row>
    <row r="420" spans="1:3" x14ac:dyDescent="0.3">
      <c r="A420" s="41">
        <v>359.75</v>
      </c>
      <c r="B420" s="42">
        <v>15.55</v>
      </c>
      <c r="C420" s="46">
        <v>4</v>
      </c>
    </row>
    <row r="421" spans="1:3" x14ac:dyDescent="0.3">
      <c r="A421" s="41">
        <v>360.1</v>
      </c>
      <c r="B421" s="42">
        <v>-23.84</v>
      </c>
      <c r="C421" s="46">
        <v>3</v>
      </c>
    </row>
    <row r="422" spans="1:3" x14ac:dyDescent="0.3">
      <c r="A422" s="41">
        <v>360.72</v>
      </c>
      <c r="B422" s="42">
        <v>-21.08</v>
      </c>
      <c r="C422" s="46">
        <v>2</v>
      </c>
    </row>
    <row r="423" spans="1:3" x14ac:dyDescent="0.3">
      <c r="A423" s="41">
        <v>361.11</v>
      </c>
      <c r="B423" s="42">
        <v>51.13</v>
      </c>
      <c r="C423" s="46">
        <v>1</v>
      </c>
    </row>
    <row r="424" spans="1:3" x14ac:dyDescent="0.3">
      <c r="A424" s="41">
        <v>361.26</v>
      </c>
      <c r="B424" s="42">
        <v>42.21</v>
      </c>
      <c r="C424" s="46">
        <v>1</v>
      </c>
    </row>
    <row r="425" spans="1:3" x14ac:dyDescent="0.3">
      <c r="A425" s="41">
        <v>361.51</v>
      </c>
      <c r="B425" s="42">
        <v>-25.65</v>
      </c>
      <c r="C425" s="46">
        <v>1</v>
      </c>
    </row>
    <row r="426" spans="1:3" x14ac:dyDescent="0.3">
      <c r="A426" s="41">
        <v>361.93</v>
      </c>
      <c r="B426" s="42">
        <v>102.73</v>
      </c>
      <c r="C426" s="46">
        <v>8</v>
      </c>
    </row>
    <row r="427" spans="1:3" x14ac:dyDescent="0.3">
      <c r="A427" s="41">
        <v>362</v>
      </c>
      <c r="B427" s="42">
        <v>71.67</v>
      </c>
      <c r="C427" s="46">
        <v>1</v>
      </c>
    </row>
    <row r="428" spans="1:3" x14ac:dyDescent="0.3">
      <c r="A428" s="41">
        <v>363.35</v>
      </c>
      <c r="B428" s="42">
        <v>87.45</v>
      </c>
      <c r="C428" s="46">
        <v>2</v>
      </c>
    </row>
    <row r="429" spans="1:3" x14ac:dyDescent="0.3">
      <c r="A429" s="41">
        <v>363.41</v>
      </c>
      <c r="B429" s="42">
        <v>84.53</v>
      </c>
      <c r="C429" s="46">
        <v>3</v>
      </c>
    </row>
    <row r="430" spans="1:3" x14ac:dyDescent="0.3">
      <c r="A430" s="41">
        <v>364.33</v>
      </c>
      <c r="B430" s="42">
        <v>78.430000000000007</v>
      </c>
      <c r="C430" s="46">
        <v>1</v>
      </c>
    </row>
    <row r="431" spans="1:3" x14ac:dyDescent="0.3">
      <c r="A431" s="41">
        <v>364.59</v>
      </c>
      <c r="B431" s="42">
        <v>16.18</v>
      </c>
      <c r="C431" s="46">
        <v>1</v>
      </c>
    </row>
    <row r="432" spans="1:3" x14ac:dyDescent="0.3">
      <c r="A432" s="41">
        <v>365.7</v>
      </c>
      <c r="B432" s="42">
        <v>77.88</v>
      </c>
      <c r="C432" s="46">
        <v>6</v>
      </c>
    </row>
    <row r="433" spans="1:3" x14ac:dyDescent="0.3">
      <c r="A433" s="41">
        <v>366.09</v>
      </c>
      <c r="B433" s="42">
        <v>74.040000000000006</v>
      </c>
      <c r="C433" s="46">
        <v>3</v>
      </c>
    </row>
    <row r="434" spans="1:3" x14ac:dyDescent="0.3">
      <c r="A434" s="41">
        <v>366.41</v>
      </c>
      <c r="B434" s="42">
        <v>144.69</v>
      </c>
      <c r="C434" s="46">
        <v>1</v>
      </c>
    </row>
    <row r="435" spans="1:3" x14ac:dyDescent="0.3">
      <c r="A435" s="41">
        <v>366.44</v>
      </c>
      <c r="B435" s="42">
        <v>83.64</v>
      </c>
      <c r="C435" s="46">
        <v>4</v>
      </c>
    </row>
    <row r="436" spans="1:3" x14ac:dyDescent="0.3">
      <c r="A436" s="41">
        <v>366.78</v>
      </c>
      <c r="B436" s="42">
        <v>49.92</v>
      </c>
      <c r="C436" s="46">
        <v>2</v>
      </c>
    </row>
    <row r="437" spans="1:3" x14ac:dyDescent="0.3">
      <c r="A437" s="41">
        <v>367</v>
      </c>
      <c r="B437" s="42">
        <v>94.32</v>
      </c>
      <c r="C437" s="46">
        <v>4</v>
      </c>
    </row>
    <row r="438" spans="1:3" x14ac:dyDescent="0.3">
      <c r="A438" s="41">
        <v>367.54</v>
      </c>
      <c r="B438" s="42">
        <v>48.26</v>
      </c>
      <c r="C438" s="46">
        <v>4</v>
      </c>
    </row>
    <row r="439" spans="1:3" x14ac:dyDescent="0.3">
      <c r="A439" s="41">
        <v>367.66</v>
      </c>
      <c r="B439" s="42">
        <v>-19.23</v>
      </c>
      <c r="C439" s="46">
        <v>1</v>
      </c>
    </row>
    <row r="440" spans="1:3" x14ac:dyDescent="0.3">
      <c r="A440" s="41">
        <v>369.33</v>
      </c>
      <c r="B440" s="42">
        <v>191.58</v>
      </c>
      <c r="C440" s="46">
        <v>6</v>
      </c>
    </row>
    <row r="441" spans="1:3" x14ac:dyDescent="0.3">
      <c r="A441" s="41">
        <v>370.13</v>
      </c>
      <c r="B441" s="42">
        <v>34.06</v>
      </c>
      <c r="C441" s="46">
        <v>1</v>
      </c>
    </row>
    <row r="442" spans="1:3" x14ac:dyDescent="0.3">
      <c r="A442" s="41">
        <v>370.37</v>
      </c>
      <c r="B442" s="42">
        <v>121.89</v>
      </c>
      <c r="C442" s="46">
        <v>2</v>
      </c>
    </row>
    <row r="443" spans="1:3" x14ac:dyDescent="0.3">
      <c r="A443" s="41">
        <v>370.67</v>
      </c>
      <c r="B443" s="42">
        <v>176.06</v>
      </c>
      <c r="C443" s="46">
        <v>8</v>
      </c>
    </row>
    <row r="444" spans="1:3" x14ac:dyDescent="0.3">
      <c r="A444" s="41">
        <v>371.53</v>
      </c>
      <c r="B444" s="42">
        <v>-78.48</v>
      </c>
      <c r="C444" s="46">
        <v>3</v>
      </c>
    </row>
    <row r="445" spans="1:3" x14ac:dyDescent="0.3">
      <c r="A445" s="41">
        <v>371.87</v>
      </c>
      <c r="B445" s="42">
        <v>106.43</v>
      </c>
      <c r="C445" s="46">
        <v>1</v>
      </c>
    </row>
    <row r="446" spans="1:3" x14ac:dyDescent="0.3">
      <c r="A446" s="41">
        <v>372.76</v>
      </c>
      <c r="B446" s="42">
        <v>101.44</v>
      </c>
      <c r="C446" s="46">
        <v>2</v>
      </c>
    </row>
    <row r="447" spans="1:3" x14ac:dyDescent="0.3">
      <c r="A447" s="41">
        <v>374.52</v>
      </c>
      <c r="B447" s="42">
        <v>82.47</v>
      </c>
      <c r="C447" s="46">
        <v>3</v>
      </c>
    </row>
    <row r="448" spans="1:3" x14ac:dyDescent="0.3">
      <c r="A448" s="41">
        <v>374.8</v>
      </c>
      <c r="B448" s="42">
        <v>98.44</v>
      </c>
      <c r="C448" s="46">
        <v>4</v>
      </c>
    </row>
    <row r="449" spans="1:3" x14ac:dyDescent="0.3">
      <c r="A449" s="41">
        <v>375.45</v>
      </c>
      <c r="B449" s="42">
        <v>176.7</v>
      </c>
      <c r="C449" s="46">
        <v>6</v>
      </c>
    </row>
    <row r="450" spans="1:3" x14ac:dyDescent="0.3">
      <c r="A450" s="41">
        <v>376.11</v>
      </c>
      <c r="B450" s="42">
        <v>74.540000000000006</v>
      </c>
      <c r="C450" s="46">
        <v>1</v>
      </c>
    </row>
    <row r="451" spans="1:3" x14ac:dyDescent="0.3">
      <c r="A451" s="41">
        <v>376.14</v>
      </c>
      <c r="B451" s="42">
        <v>101.53</v>
      </c>
      <c r="C451" s="46">
        <v>1</v>
      </c>
    </row>
    <row r="452" spans="1:3" x14ac:dyDescent="0.3">
      <c r="A452" s="41">
        <v>377.23</v>
      </c>
      <c r="B452" s="42">
        <v>22.35</v>
      </c>
      <c r="C452" s="46">
        <v>4</v>
      </c>
    </row>
    <row r="453" spans="1:3" x14ac:dyDescent="0.3">
      <c r="A453" s="41">
        <v>377.28</v>
      </c>
      <c r="B453" s="42">
        <v>60.72</v>
      </c>
      <c r="C453" s="46">
        <v>2</v>
      </c>
    </row>
    <row r="454" spans="1:3" x14ac:dyDescent="0.3">
      <c r="A454" s="41">
        <v>377.6</v>
      </c>
      <c r="B454" s="42">
        <v>58.32</v>
      </c>
      <c r="C454" s="46">
        <v>4</v>
      </c>
    </row>
    <row r="455" spans="1:3" x14ac:dyDescent="0.3">
      <c r="A455" s="41">
        <v>378.43</v>
      </c>
      <c r="B455" s="42">
        <v>99.55</v>
      </c>
      <c r="C455" s="46">
        <v>3</v>
      </c>
    </row>
    <row r="456" spans="1:3" x14ac:dyDescent="0.3">
      <c r="A456" s="41">
        <v>379.15</v>
      </c>
      <c r="B456" s="42">
        <v>-34.700000000000003</v>
      </c>
      <c r="C456" s="46">
        <v>3</v>
      </c>
    </row>
    <row r="457" spans="1:3" x14ac:dyDescent="0.3">
      <c r="A457" s="41">
        <v>379.35</v>
      </c>
      <c r="B457" s="42">
        <v>35.46</v>
      </c>
      <c r="C457" s="46">
        <v>1</v>
      </c>
    </row>
    <row r="458" spans="1:3" x14ac:dyDescent="0.3">
      <c r="A458" s="41">
        <v>380.12</v>
      </c>
      <c r="B458" s="42">
        <v>70.14</v>
      </c>
      <c r="C458" s="46">
        <v>1</v>
      </c>
    </row>
    <row r="459" spans="1:3" x14ac:dyDescent="0.3">
      <c r="A459" s="41">
        <v>380.47</v>
      </c>
      <c r="B459" s="42">
        <v>163.47</v>
      </c>
      <c r="C459" s="46">
        <v>4</v>
      </c>
    </row>
    <row r="460" spans="1:3" x14ac:dyDescent="0.3">
      <c r="A460" s="41">
        <v>380.73</v>
      </c>
      <c r="B460" s="42">
        <v>107.19</v>
      </c>
      <c r="C460" s="46">
        <v>3</v>
      </c>
    </row>
    <row r="461" spans="1:3" x14ac:dyDescent="0.3">
      <c r="A461" s="41">
        <v>384.21</v>
      </c>
      <c r="B461" s="42">
        <v>63.24</v>
      </c>
      <c r="C461" s="46">
        <v>3</v>
      </c>
    </row>
    <row r="462" spans="1:3" x14ac:dyDescent="0.3">
      <c r="A462" s="41">
        <v>384.69</v>
      </c>
      <c r="B462" s="42">
        <v>69.97</v>
      </c>
      <c r="C462" s="46">
        <v>7</v>
      </c>
    </row>
    <row r="463" spans="1:3" x14ac:dyDescent="0.3">
      <c r="A463" s="41">
        <v>385.28</v>
      </c>
      <c r="B463" s="42">
        <v>76.34</v>
      </c>
      <c r="C463" s="46">
        <v>1</v>
      </c>
    </row>
    <row r="464" spans="1:3" x14ac:dyDescent="0.3">
      <c r="A464" s="41">
        <v>386.47</v>
      </c>
      <c r="B464" s="42">
        <v>13.75</v>
      </c>
      <c r="C464" s="46">
        <v>3</v>
      </c>
    </row>
    <row r="465" spans="1:3" x14ac:dyDescent="0.3">
      <c r="A465" s="41">
        <v>386.88</v>
      </c>
      <c r="B465" s="42">
        <v>67.599999999999994</v>
      </c>
      <c r="C465" s="46">
        <v>4</v>
      </c>
    </row>
    <row r="466" spans="1:3" x14ac:dyDescent="0.3">
      <c r="A466" s="41">
        <v>387.23</v>
      </c>
      <c r="B466" s="42">
        <v>182.77</v>
      </c>
      <c r="C466" s="46">
        <v>2</v>
      </c>
    </row>
    <row r="467" spans="1:3" x14ac:dyDescent="0.3">
      <c r="A467" s="41">
        <v>387.38</v>
      </c>
      <c r="B467" s="42">
        <v>135.22999999999999</v>
      </c>
      <c r="C467" s="46">
        <v>5</v>
      </c>
    </row>
    <row r="468" spans="1:3" x14ac:dyDescent="0.3">
      <c r="A468" s="41">
        <v>387.42</v>
      </c>
      <c r="B468" s="42">
        <v>209.08</v>
      </c>
      <c r="C468" s="46">
        <v>2</v>
      </c>
    </row>
    <row r="469" spans="1:3" x14ac:dyDescent="0.3">
      <c r="A469" s="41">
        <v>387.78</v>
      </c>
      <c r="B469" s="42">
        <v>139.22</v>
      </c>
      <c r="C469" s="46">
        <v>4</v>
      </c>
    </row>
    <row r="470" spans="1:3" x14ac:dyDescent="0.3">
      <c r="A470" s="41">
        <v>388.29</v>
      </c>
      <c r="B470" s="42">
        <v>68.92</v>
      </c>
      <c r="C470" s="46">
        <v>1</v>
      </c>
    </row>
    <row r="471" spans="1:3" x14ac:dyDescent="0.3">
      <c r="A471" s="41">
        <v>388.59</v>
      </c>
      <c r="B471" s="42">
        <v>202.98</v>
      </c>
      <c r="C471" s="46">
        <v>6</v>
      </c>
    </row>
    <row r="472" spans="1:3" x14ac:dyDescent="0.3">
      <c r="A472" s="41">
        <v>388.61</v>
      </c>
      <c r="B472" s="42">
        <v>109.73</v>
      </c>
      <c r="C472" s="46">
        <v>3</v>
      </c>
    </row>
    <row r="473" spans="1:3" x14ac:dyDescent="0.3">
      <c r="A473" s="41">
        <v>390.27</v>
      </c>
      <c r="B473" s="42">
        <v>52.41</v>
      </c>
      <c r="C473" s="46">
        <v>3</v>
      </c>
    </row>
    <row r="474" spans="1:3" x14ac:dyDescent="0.3">
      <c r="A474" s="41">
        <v>391.29</v>
      </c>
      <c r="B474" s="42">
        <v>127.44</v>
      </c>
      <c r="C474" s="46">
        <v>1</v>
      </c>
    </row>
    <row r="475" spans="1:3" x14ac:dyDescent="0.3">
      <c r="A475" s="41">
        <v>392.1</v>
      </c>
      <c r="B475" s="42">
        <v>109.3</v>
      </c>
      <c r="C475" s="46">
        <v>4</v>
      </c>
    </row>
    <row r="476" spans="1:3" x14ac:dyDescent="0.3">
      <c r="A476" s="41">
        <v>393.45</v>
      </c>
      <c r="B476" s="42">
        <v>27.88</v>
      </c>
      <c r="C476" s="46">
        <v>1</v>
      </c>
    </row>
    <row r="477" spans="1:3" x14ac:dyDescent="0.3">
      <c r="A477" s="41">
        <v>393.61</v>
      </c>
      <c r="B477" s="42">
        <v>255.02</v>
      </c>
      <c r="C477" s="46">
        <v>2</v>
      </c>
    </row>
    <row r="478" spans="1:3" x14ac:dyDescent="0.3">
      <c r="A478" s="41">
        <v>393.64</v>
      </c>
      <c r="B478" s="42">
        <v>38.76</v>
      </c>
      <c r="C478" s="46">
        <v>4</v>
      </c>
    </row>
    <row r="479" spans="1:3" x14ac:dyDescent="0.3">
      <c r="A479" s="41">
        <v>393.83</v>
      </c>
      <c r="B479" s="42">
        <v>244.1</v>
      </c>
      <c r="C479" s="46">
        <v>2</v>
      </c>
    </row>
    <row r="480" spans="1:3" x14ac:dyDescent="0.3">
      <c r="A480" s="41">
        <v>395.09</v>
      </c>
      <c r="B480" s="42">
        <v>178.77</v>
      </c>
      <c r="C480" s="46">
        <v>1</v>
      </c>
    </row>
    <row r="481" spans="1:3" x14ac:dyDescent="0.3">
      <c r="A481" s="41">
        <v>395.28</v>
      </c>
      <c r="B481" s="42">
        <v>75.64</v>
      </c>
      <c r="C481" s="46">
        <v>1</v>
      </c>
    </row>
    <row r="482" spans="1:3" x14ac:dyDescent="0.3">
      <c r="A482" s="41">
        <v>396.91</v>
      </c>
      <c r="B482" s="42">
        <v>24.07</v>
      </c>
      <c r="C482" s="46">
        <v>6</v>
      </c>
    </row>
    <row r="483" spans="1:3" x14ac:dyDescent="0.3">
      <c r="A483" s="41">
        <v>397.05</v>
      </c>
      <c r="B483" s="42">
        <v>339.15</v>
      </c>
      <c r="C483" s="46">
        <v>6</v>
      </c>
    </row>
    <row r="484" spans="1:3" x14ac:dyDescent="0.3">
      <c r="A484" s="41">
        <v>397.22</v>
      </c>
      <c r="B484" s="42">
        <v>233.54999999999998</v>
      </c>
      <c r="C484" s="46">
        <v>3</v>
      </c>
    </row>
    <row r="485" spans="1:3" x14ac:dyDescent="0.3">
      <c r="A485" s="41">
        <v>398.25</v>
      </c>
      <c r="B485" s="42">
        <v>161.71</v>
      </c>
      <c r="C485" s="46">
        <v>1</v>
      </c>
    </row>
    <row r="486" spans="1:3" x14ac:dyDescent="0.3">
      <c r="A486" s="41">
        <v>398.84</v>
      </c>
      <c r="B486" s="42">
        <v>71.209999999999994</v>
      </c>
      <c r="C486" s="46">
        <v>3</v>
      </c>
    </row>
    <row r="487" spans="1:3" x14ac:dyDescent="0.3">
      <c r="A487" s="41">
        <v>399.72</v>
      </c>
      <c r="B487" s="42">
        <v>111.04</v>
      </c>
      <c r="C487" s="46">
        <v>8</v>
      </c>
    </row>
    <row r="488" spans="1:3" x14ac:dyDescent="0.3">
      <c r="A488" s="41">
        <v>399.88</v>
      </c>
      <c r="B488" s="42">
        <v>48.25</v>
      </c>
      <c r="C488" s="46">
        <v>1</v>
      </c>
    </row>
    <row r="489" spans="1:3" x14ac:dyDescent="0.3">
      <c r="A489" s="41">
        <v>400.48</v>
      </c>
      <c r="B489" s="42">
        <v>17.68</v>
      </c>
      <c r="C489" s="46">
        <v>4</v>
      </c>
    </row>
    <row r="490" spans="1:3" x14ac:dyDescent="0.3">
      <c r="A490" s="41">
        <v>401.06</v>
      </c>
      <c r="B490" s="42">
        <v>107.18</v>
      </c>
      <c r="C490" s="46">
        <v>2</v>
      </c>
    </row>
    <row r="491" spans="1:3" x14ac:dyDescent="0.3">
      <c r="A491" s="41">
        <v>401.58</v>
      </c>
      <c r="B491" s="42">
        <v>112.68</v>
      </c>
      <c r="C491" s="46">
        <v>6</v>
      </c>
    </row>
    <row r="492" spans="1:3" x14ac:dyDescent="0.3">
      <c r="A492" s="41">
        <v>403.06</v>
      </c>
      <c r="B492" s="42">
        <v>59.17</v>
      </c>
      <c r="C492" s="46">
        <v>1</v>
      </c>
    </row>
    <row r="493" spans="1:3" x14ac:dyDescent="0.3">
      <c r="A493" s="41">
        <v>403.66</v>
      </c>
      <c r="B493" s="42">
        <v>31.82</v>
      </c>
      <c r="C493" s="46">
        <v>4</v>
      </c>
    </row>
    <row r="494" spans="1:3" x14ac:dyDescent="0.3">
      <c r="A494" s="41">
        <v>404.59</v>
      </c>
      <c r="B494" s="42">
        <v>47.12</v>
      </c>
      <c r="C494" s="46">
        <v>1</v>
      </c>
    </row>
    <row r="495" spans="1:3" x14ac:dyDescent="0.3">
      <c r="A495" s="41">
        <v>404.97</v>
      </c>
      <c r="B495" s="42">
        <v>63.73</v>
      </c>
      <c r="C495" s="46">
        <v>1</v>
      </c>
    </row>
    <row r="496" spans="1:3" x14ac:dyDescent="0.3">
      <c r="A496" s="41">
        <v>405.39</v>
      </c>
      <c r="B496" s="42">
        <v>145.33000000000001</v>
      </c>
      <c r="C496" s="46">
        <v>1</v>
      </c>
    </row>
    <row r="497" spans="1:3" x14ac:dyDescent="0.3">
      <c r="A497" s="41">
        <v>407.08</v>
      </c>
      <c r="B497" s="42">
        <v>87.17</v>
      </c>
      <c r="C497" s="46">
        <v>1</v>
      </c>
    </row>
    <row r="498" spans="1:3" x14ac:dyDescent="0.3">
      <c r="A498" s="41">
        <v>408.71</v>
      </c>
      <c r="B498" s="42">
        <v>35.869999999999997</v>
      </c>
      <c r="C498" s="46">
        <v>6</v>
      </c>
    </row>
    <row r="499" spans="1:3" x14ac:dyDescent="0.3">
      <c r="A499" s="41">
        <v>409.92</v>
      </c>
      <c r="B499" s="42">
        <v>113.07</v>
      </c>
      <c r="C499" s="46">
        <v>5</v>
      </c>
    </row>
    <row r="500" spans="1:3" x14ac:dyDescent="0.3">
      <c r="A500" s="41">
        <v>413.59</v>
      </c>
      <c r="B500" s="42">
        <v>155.53</v>
      </c>
      <c r="C500" s="46">
        <v>6</v>
      </c>
    </row>
    <row r="501" spans="1:3" x14ac:dyDescent="0.3">
      <c r="A501" s="41">
        <v>413.71</v>
      </c>
      <c r="B501" s="42">
        <v>69.510000000000005</v>
      </c>
      <c r="C501" s="46">
        <v>4</v>
      </c>
    </row>
    <row r="502" spans="1:3" x14ac:dyDescent="0.3">
      <c r="A502" s="41">
        <v>413.78</v>
      </c>
      <c r="B502" s="42">
        <v>60.77</v>
      </c>
      <c r="C502" s="46">
        <v>7</v>
      </c>
    </row>
    <row r="503" spans="1:3" x14ac:dyDescent="0.3">
      <c r="A503" s="41">
        <v>414.18</v>
      </c>
      <c r="B503" s="42">
        <v>121.13</v>
      </c>
      <c r="C503" s="46">
        <v>1</v>
      </c>
    </row>
    <row r="504" spans="1:3" x14ac:dyDescent="0.3">
      <c r="A504" s="41">
        <v>415.83</v>
      </c>
      <c r="B504" s="42">
        <v>68.489999999999995</v>
      </c>
      <c r="C504" s="46">
        <v>6</v>
      </c>
    </row>
    <row r="505" spans="1:3" x14ac:dyDescent="0.3">
      <c r="A505" s="41">
        <v>416.69</v>
      </c>
      <c r="B505" s="42">
        <v>43.11</v>
      </c>
      <c r="C505" s="46">
        <v>1</v>
      </c>
    </row>
    <row r="506" spans="1:3" x14ac:dyDescent="0.3">
      <c r="A506" s="41">
        <v>416.77</v>
      </c>
      <c r="B506" s="42">
        <v>93.18</v>
      </c>
      <c r="C506" s="46">
        <v>2</v>
      </c>
    </row>
    <row r="507" spans="1:3" x14ac:dyDescent="0.3">
      <c r="A507" s="41">
        <v>416.82</v>
      </c>
      <c r="B507" s="42">
        <v>44.98</v>
      </c>
      <c r="C507" s="46">
        <v>4</v>
      </c>
    </row>
    <row r="508" spans="1:3" x14ac:dyDescent="0.3">
      <c r="A508" s="41">
        <v>417.63</v>
      </c>
      <c r="B508" s="42">
        <v>96.66</v>
      </c>
      <c r="C508" s="46">
        <v>3</v>
      </c>
    </row>
    <row r="509" spans="1:3" x14ac:dyDescent="0.3">
      <c r="A509" s="41">
        <v>417.96</v>
      </c>
      <c r="B509" s="42">
        <v>96</v>
      </c>
      <c r="C509" s="46">
        <v>2</v>
      </c>
    </row>
    <row r="510" spans="1:3" x14ac:dyDescent="0.3">
      <c r="A510" s="41">
        <v>418.64</v>
      </c>
      <c r="B510" s="42">
        <v>-24.96</v>
      </c>
      <c r="C510" s="46">
        <v>5</v>
      </c>
    </row>
    <row r="511" spans="1:3" x14ac:dyDescent="0.3">
      <c r="A511" s="41">
        <v>419.3</v>
      </c>
      <c r="B511" s="42">
        <v>-49.78</v>
      </c>
      <c r="C511" s="46">
        <v>4</v>
      </c>
    </row>
    <row r="512" spans="1:3" x14ac:dyDescent="0.3">
      <c r="A512" s="41">
        <v>420.5</v>
      </c>
      <c r="B512" s="42">
        <v>73.16</v>
      </c>
      <c r="C512" s="46">
        <v>6</v>
      </c>
    </row>
    <row r="513" spans="1:3" x14ac:dyDescent="0.3">
      <c r="A513" s="41">
        <v>420.87</v>
      </c>
      <c r="B513" s="42">
        <v>80.02</v>
      </c>
      <c r="C513" s="46">
        <v>5</v>
      </c>
    </row>
    <row r="514" spans="1:3" x14ac:dyDescent="0.3">
      <c r="A514" s="41">
        <v>420.92</v>
      </c>
      <c r="B514" s="42">
        <v>76.72</v>
      </c>
      <c r="C514" s="46">
        <v>4</v>
      </c>
    </row>
    <row r="515" spans="1:3" x14ac:dyDescent="0.3">
      <c r="A515" s="41">
        <v>421.52</v>
      </c>
      <c r="B515" s="42">
        <v>95.6</v>
      </c>
      <c r="C515" s="46">
        <v>6</v>
      </c>
    </row>
    <row r="516" spans="1:3" x14ac:dyDescent="0.3">
      <c r="A516" s="41">
        <v>421.89</v>
      </c>
      <c r="B516" s="42">
        <v>146.22</v>
      </c>
      <c r="C516" s="46">
        <v>1</v>
      </c>
    </row>
    <row r="517" spans="1:3" x14ac:dyDescent="0.3">
      <c r="A517" s="41">
        <v>422.17</v>
      </c>
      <c r="B517" s="42">
        <v>83.16</v>
      </c>
      <c r="C517" s="46">
        <v>7</v>
      </c>
    </row>
    <row r="518" spans="1:3" x14ac:dyDescent="0.3">
      <c r="A518" s="41">
        <v>422.67</v>
      </c>
      <c r="B518" s="42">
        <v>103.39</v>
      </c>
      <c r="C518" s="46">
        <v>4</v>
      </c>
    </row>
    <row r="519" spans="1:3" x14ac:dyDescent="0.3">
      <c r="A519" s="41">
        <v>423.33</v>
      </c>
      <c r="B519" s="42">
        <v>226.79999999999998</v>
      </c>
      <c r="C519" s="46">
        <v>9</v>
      </c>
    </row>
    <row r="520" spans="1:3" x14ac:dyDescent="0.3">
      <c r="A520" s="41">
        <v>424.46</v>
      </c>
      <c r="B520" s="42">
        <v>35.06</v>
      </c>
      <c r="C520" s="46">
        <v>4</v>
      </c>
    </row>
    <row r="521" spans="1:3" x14ac:dyDescent="0.3">
      <c r="A521" s="41">
        <v>425.46</v>
      </c>
      <c r="B521" s="42">
        <v>77.73</v>
      </c>
      <c r="C521" s="46">
        <v>3</v>
      </c>
    </row>
    <row r="522" spans="1:3" x14ac:dyDescent="0.3">
      <c r="A522" s="41">
        <v>425.88</v>
      </c>
      <c r="B522" s="42">
        <v>68.41</v>
      </c>
      <c r="C522" s="46">
        <v>1</v>
      </c>
    </row>
    <row r="523" spans="1:3" x14ac:dyDescent="0.3">
      <c r="A523" s="41">
        <v>426.13</v>
      </c>
      <c r="B523" s="42">
        <v>41.35</v>
      </c>
      <c r="C523" s="46">
        <v>2</v>
      </c>
    </row>
    <row r="524" spans="1:3" x14ac:dyDescent="0.3">
      <c r="A524" s="41">
        <v>426.55</v>
      </c>
      <c r="B524" s="42">
        <v>12.7</v>
      </c>
      <c r="C524" s="46">
        <v>3</v>
      </c>
    </row>
    <row r="525" spans="1:3" x14ac:dyDescent="0.3">
      <c r="A525" s="41">
        <v>428.08</v>
      </c>
      <c r="B525" s="42">
        <v>111.96</v>
      </c>
      <c r="C525" s="46">
        <v>2</v>
      </c>
    </row>
    <row r="526" spans="1:3" x14ac:dyDescent="0.3">
      <c r="A526" s="41">
        <v>428.89</v>
      </c>
      <c r="B526" s="42">
        <v>57.05</v>
      </c>
      <c r="C526" s="46">
        <v>4</v>
      </c>
    </row>
    <row r="527" spans="1:3" x14ac:dyDescent="0.3">
      <c r="A527" s="41">
        <v>429.12</v>
      </c>
      <c r="B527" s="42">
        <v>80.790000000000006</v>
      </c>
      <c r="C527" s="46">
        <v>1</v>
      </c>
    </row>
    <row r="528" spans="1:3" x14ac:dyDescent="0.3">
      <c r="A528" s="41">
        <v>430.29</v>
      </c>
      <c r="B528" s="42">
        <v>48.81</v>
      </c>
      <c r="C528" s="46">
        <v>2</v>
      </c>
    </row>
    <row r="529" spans="1:3" x14ac:dyDescent="0.3">
      <c r="A529" s="41">
        <v>430.42</v>
      </c>
      <c r="B529" s="42">
        <v>50.67</v>
      </c>
      <c r="C529" s="46">
        <v>7</v>
      </c>
    </row>
    <row r="530" spans="1:3" x14ac:dyDescent="0.3">
      <c r="A530" s="41">
        <v>430.7</v>
      </c>
      <c r="B530" s="42">
        <v>277.3</v>
      </c>
      <c r="C530" s="46">
        <v>6</v>
      </c>
    </row>
    <row r="531" spans="1:3" x14ac:dyDescent="0.3">
      <c r="A531" s="41">
        <v>432.12</v>
      </c>
      <c r="B531" s="42">
        <v>104.49</v>
      </c>
      <c r="C531" s="46">
        <v>3</v>
      </c>
    </row>
    <row r="532" spans="1:3" x14ac:dyDescent="0.3">
      <c r="A532" s="41">
        <v>433.96</v>
      </c>
      <c r="B532" s="42">
        <v>114.59</v>
      </c>
      <c r="C532" s="46">
        <v>1</v>
      </c>
    </row>
    <row r="533" spans="1:3" x14ac:dyDescent="0.3">
      <c r="A533" s="41">
        <v>434.65</v>
      </c>
      <c r="B533" s="42">
        <v>166.04</v>
      </c>
      <c r="C533" s="46">
        <v>2</v>
      </c>
    </row>
    <row r="534" spans="1:3" x14ac:dyDescent="0.3">
      <c r="A534" s="41">
        <v>434.84</v>
      </c>
      <c r="B534" s="42">
        <v>323.12</v>
      </c>
      <c r="C534" s="46">
        <v>8</v>
      </c>
    </row>
    <row r="535" spans="1:3" x14ac:dyDescent="0.3">
      <c r="A535" s="41">
        <v>435.09</v>
      </c>
      <c r="B535" s="42">
        <v>198.55</v>
      </c>
      <c r="C535" s="46">
        <v>1</v>
      </c>
    </row>
    <row r="536" spans="1:3" x14ac:dyDescent="0.3">
      <c r="A536" s="41">
        <v>436.13</v>
      </c>
      <c r="B536" s="42">
        <v>110.52</v>
      </c>
      <c r="C536" s="46">
        <v>1</v>
      </c>
    </row>
    <row r="537" spans="1:3" x14ac:dyDescent="0.3">
      <c r="A537" s="41">
        <v>436.19</v>
      </c>
      <c r="B537" s="42">
        <v>53.75</v>
      </c>
      <c r="C537" s="46">
        <v>3</v>
      </c>
    </row>
    <row r="538" spans="1:3" x14ac:dyDescent="0.3">
      <c r="A538" s="41">
        <v>436.6</v>
      </c>
      <c r="B538" s="42">
        <v>49.71</v>
      </c>
      <c r="C538" s="46">
        <v>1</v>
      </c>
    </row>
    <row r="539" spans="1:3" x14ac:dyDescent="0.3">
      <c r="A539" s="41">
        <v>436.82</v>
      </c>
      <c r="B539" s="42">
        <v>144.1</v>
      </c>
      <c r="C539" s="46">
        <v>8</v>
      </c>
    </row>
    <row r="540" spans="1:3" x14ac:dyDescent="0.3">
      <c r="A540" s="41">
        <v>437.14</v>
      </c>
      <c r="B540" s="42">
        <v>127.16</v>
      </c>
      <c r="C540" s="46">
        <v>1</v>
      </c>
    </row>
    <row r="541" spans="1:3" x14ac:dyDescent="0.3">
      <c r="A541" s="41">
        <v>437.49</v>
      </c>
      <c r="B541" s="42">
        <v>344.1</v>
      </c>
      <c r="C541" s="46">
        <v>2</v>
      </c>
    </row>
    <row r="542" spans="1:3" x14ac:dyDescent="0.3">
      <c r="A542" s="41">
        <v>437.64</v>
      </c>
      <c r="B542" s="42">
        <v>137.69999999999999</v>
      </c>
      <c r="C542" s="46">
        <v>6</v>
      </c>
    </row>
    <row r="543" spans="1:3" x14ac:dyDescent="0.3">
      <c r="A543" s="41">
        <v>438.44</v>
      </c>
      <c r="B543" s="42">
        <v>56</v>
      </c>
      <c r="C543" s="46">
        <v>3</v>
      </c>
    </row>
    <row r="544" spans="1:3" x14ac:dyDescent="0.3">
      <c r="A544" s="41">
        <v>439.24</v>
      </c>
      <c r="B544" s="42">
        <v>167.64</v>
      </c>
      <c r="C544" s="46">
        <v>5</v>
      </c>
    </row>
    <row r="545" spans="1:3" x14ac:dyDescent="0.3">
      <c r="A545" s="41">
        <v>439.74</v>
      </c>
      <c r="B545" s="42">
        <v>128.49</v>
      </c>
      <c r="C545" s="46">
        <v>5</v>
      </c>
    </row>
    <row r="546" spans="1:3" x14ac:dyDescent="0.3">
      <c r="A546" s="41">
        <v>440.21</v>
      </c>
      <c r="B546" s="42">
        <v>14.21</v>
      </c>
      <c r="C546" s="46">
        <v>3</v>
      </c>
    </row>
    <row r="547" spans="1:3" x14ac:dyDescent="0.3">
      <c r="A547" s="41">
        <v>441.04</v>
      </c>
      <c r="B547" s="42">
        <v>155.13999999999999</v>
      </c>
      <c r="C547" s="46">
        <v>1</v>
      </c>
    </row>
    <row r="548" spans="1:3" x14ac:dyDescent="0.3">
      <c r="A548" s="41">
        <v>441.58</v>
      </c>
      <c r="B548" s="42">
        <v>22.82</v>
      </c>
      <c r="C548" s="46">
        <v>2</v>
      </c>
    </row>
    <row r="549" spans="1:3" x14ac:dyDescent="0.3">
      <c r="A549" s="41">
        <v>441.9</v>
      </c>
      <c r="B549" s="42">
        <v>59.5</v>
      </c>
      <c r="C549" s="46">
        <v>2</v>
      </c>
    </row>
    <row r="550" spans="1:3" x14ac:dyDescent="0.3">
      <c r="A550" s="41">
        <v>442.14</v>
      </c>
      <c r="B550" s="42">
        <v>180.54</v>
      </c>
      <c r="C550" s="46">
        <v>2</v>
      </c>
    </row>
    <row r="551" spans="1:3" x14ac:dyDescent="0.3">
      <c r="A551" s="41">
        <v>443.21</v>
      </c>
      <c r="B551" s="42">
        <v>171.61</v>
      </c>
      <c r="C551" s="46">
        <v>5</v>
      </c>
    </row>
    <row r="552" spans="1:3" x14ac:dyDescent="0.3">
      <c r="A552" s="41">
        <v>443.22</v>
      </c>
      <c r="B552" s="42">
        <v>78.88</v>
      </c>
      <c r="C552" s="46">
        <v>2</v>
      </c>
    </row>
    <row r="553" spans="1:3" x14ac:dyDescent="0.3">
      <c r="A553" s="41">
        <v>444.49</v>
      </c>
      <c r="B553" s="42">
        <v>70.010000000000005</v>
      </c>
      <c r="C553" s="46">
        <v>1</v>
      </c>
    </row>
    <row r="554" spans="1:3" x14ac:dyDescent="0.3">
      <c r="A554" s="41">
        <v>446.17</v>
      </c>
      <c r="B554" s="42">
        <v>361.68</v>
      </c>
      <c r="C554" s="46">
        <v>3</v>
      </c>
    </row>
    <row r="555" spans="1:3" x14ac:dyDescent="0.3">
      <c r="A555" s="41">
        <v>448.27</v>
      </c>
      <c r="B555" s="42">
        <v>107.42</v>
      </c>
      <c r="C555" s="46">
        <v>5</v>
      </c>
    </row>
    <row r="556" spans="1:3" x14ac:dyDescent="0.3">
      <c r="A556" s="41">
        <v>448.56</v>
      </c>
      <c r="B556" s="42">
        <v>127.56</v>
      </c>
      <c r="C556" s="46">
        <v>4</v>
      </c>
    </row>
    <row r="557" spans="1:3" x14ac:dyDescent="0.3">
      <c r="A557" s="41">
        <v>448.59</v>
      </c>
      <c r="B557" s="42">
        <v>12.91</v>
      </c>
      <c r="C557" s="46">
        <v>4</v>
      </c>
    </row>
    <row r="558" spans="1:3" x14ac:dyDescent="0.3">
      <c r="A558" s="41">
        <v>448.94</v>
      </c>
      <c r="B558" s="42">
        <v>68.86</v>
      </c>
      <c r="C558" s="46">
        <v>1</v>
      </c>
    </row>
    <row r="559" spans="1:3" x14ac:dyDescent="0.3">
      <c r="A559" s="41">
        <v>449.28</v>
      </c>
      <c r="B559" s="42">
        <v>65.680000000000007</v>
      </c>
      <c r="C559" s="46">
        <v>4</v>
      </c>
    </row>
    <row r="560" spans="1:3" x14ac:dyDescent="0.3">
      <c r="A560" s="41">
        <v>449.46</v>
      </c>
      <c r="B560" s="42">
        <v>26</v>
      </c>
      <c r="C560" s="46">
        <v>2</v>
      </c>
    </row>
    <row r="561" spans="1:3" x14ac:dyDescent="0.3">
      <c r="A561" s="41">
        <v>450.86</v>
      </c>
      <c r="B561" s="42">
        <v>26.66</v>
      </c>
      <c r="C561" s="46">
        <v>6</v>
      </c>
    </row>
    <row r="562" spans="1:3" x14ac:dyDescent="0.3">
      <c r="A562" s="41">
        <v>450.9</v>
      </c>
      <c r="B562" s="42">
        <v>69.099999999999994</v>
      </c>
      <c r="C562" s="46">
        <v>2</v>
      </c>
    </row>
    <row r="563" spans="1:3" x14ac:dyDescent="0.3">
      <c r="A563" s="41">
        <v>450.98</v>
      </c>
      <c r="B563" s="42">
        <v>162.08000000000001</v>
      </c>
      <c r="C563" s="46">
        <v>6</v>
      </c>
    </row>
    <row r="564" spans="1:3" x14ac:dyDescent="0.3">
      <c r="A564" s="41">
        <v>451.89</v>
      </c>
      <c r="B564" s="42">
        <v>64.73</v>
      </c>
      <c r="C564" s="46">
        <v>1</v>
      </c>
    </row>
    <row r="565" spans="1:3" x14ac:dyDescent="0.3">
      <c r="A565" s="41">
        <v>452.04</v>
      </c>
      <c r="B565" s="42">
        <v>126.12</v>
      </c>
      <c r="C565" s="46">
        <v>6</v>
      </c>
    </row>
    <row r="566" spans="1:3" x14ac:dyDescent="0.3">
      <c r="A566" s="41">
        <v>452.13</v>
      </c>
      <c r="B566" s="42">
        <v>115.08</v>
      </c>
      <c r="C566" s="46">
        <v>7</v>
      </c>
    </row>
    <row r="567" spans="1:3" x14ac:dyDescent="0.3">
      <c r="A567" s="41">
        <v>452.15</v>
      </c>
      <c r="B567" s="42">
        <v>106.7</v>
      </c>
      <c r="C567" s="46">
        <v>5</v>
      </c>
    </row>
    <row r="568" spans="1:3" x14ac:dyDescent="0.3">
      <c r="A568" s="41">
        <v>452.35</v>
      </c>
      <c r="B568" s="42">
        <v>24.39</v>
      </c>
      <c r="C568" s="46">
        <v>4</v>
      </c>
    </row>
    <row r="569" spans="1:3" x14ac:dyDescent="0.3">
      <c r="A569" s="41">
        <v>452.8</v>
      </c>
      <c r="B569" s="42">
        <v>187.36</v>
      </c>
      <c r="C569" s="46">
        <v>1</v>
      </c>
    </row>
    <row r="570" spans="1:3" x14ac:dyDescent="0.3">
      <c r="A570" s="41">
        <v>455.04</v>
      </c>
      <c r="B570" s="42">
        <v>155.19999999999999</v>
      </c>
      <c r="C570" s="46">
        <v>8</v>
      </c>
    </row>
    <row r="571" spans="1:3" x14ac:dyDescent="0.3">
      <c r="A571" s="41">
        <v>455.34</v>
      </c>
      <c r="B571" s="42">
        <v>81.84</v>
      </c>
      <c r="C571" s="46">
        <v>6</v>
      </c>
    </row>
    <row r="572" spans="1:3" x14ac:dyDescent="0.3">
      <c r="A572" s="41">
        <v>456.26</v>
      </c>
      <c r="B572" s="42">
        <v>135.29</v>
      </c>
      <c r="C572" s="46">
        <v>3</v>
      </c>
    </row>
    <row r="573" spans="1:3" x14ac:dyDescent="0.3">
      <c r="A573" s="41">
        <v>456.43</v>
      </c>
      <c r="B573" s="42">
        <v>78.47</v>
      </c>
      <c r="C573" s="46">
        <v>2</v>
      </c>
    </row>
    <row r="574" spans="1:3" x14ac:dyDescent="0.3">
      <c r="A574" s="41">
        <v>456.5</v>
      </c>
      <c r="B574" s="42">
        <v>167.6</v>
      </c>
      <c r="C574" s="46">
        <v>6</v>
      </c>
    </row>
    <row r="575" spans="1:3" x14ac:dyDescent="0.3">
      <c r="A575" s="41">
        <v>458.74</v>
      </c>
      <c r="B575" s="42">
        <v>94.4</v>
      </c>
      <c r="C575" s="46">
        <v>2</v>
      </c>
    </row>
    <row r="576" spans="1:3" x14ac:dyDescent="0.3">
      <c r="A576" s="41">
        <v>459.58</v>
      </c>
      <c r="B576" s="42">
        <v>290.76</v>
      </c>
      <c r="C576" s="46">
        <v>4</v>
      </c>
    </row>
    <row r="577" spans="1:3" x14ac:dyDescent="0.3">
      <c r="A577" s="41">
        <v>459.68</v>
      </c>
      <c r="B577" s="42">
        <v>115.48</v>
      </c>
      <c r="C577" s="46">
        <v>4</v>
      </c>
    </row>
    <row r="578" spans="1:3" x14ac:dyDescent="0.3">
      <c r="A578" s="41">
        <v>460.22</v>
      </c>
      <c r="B578" s="42">
        <v>88.14</v>
      </c>
      <c r="C578" s="46">
        <v>2</v>
      </c>
    </row>
    <row r="579" spans="1:3" x14ac:dyDescent="0.3">
      <c r="A579" s="41">
        <v>460.55</v>
      </c>
      <c r="B579" s="42">
        <v>77.75</v>
      </c>
      <c r="C579" s="46">
        <v>4</v>
      </c>
    </row>
    <row r="580" spans="1:3" x14ac:dyDescent="0.3">
      <c r="A580" s="41">
        <v>460.74</v>
      </c>
      <c r="B580" s="42">
        <v>75.540000000000006</v>
      </c>
      <c r="C580" s="46">
        <v>8</v>
      </c>
    </row>
    <row r="581" spans="1:3" x14ac:dyDescent="0.3">
      <c r="A581" s="41">
        <v>461</v>
      </c>
      <c r="B581" s="42">
        <v>106.12</v>
      </c>
      <c r="C581" s="46">
        <v>4</v>
      </c>
    </row>
    <row r="582" spans="1:3" x14ac:dyDescent="0.3">
      <c r="A582" s="41">
        <v>463.16</v>
      </c>
      <c r="B582" s="42">
        <v>166.31</v>
      </c>
      <c r="C582" s="46">
        <v>5</v>
      </c>
    </row>
    <row r="583" spans="1:3" x14ac:dyDescent="0.3">
      <c r="A583" s="41">
        <v>464.41</v>
      </c>
      <c r="B583" s="42">
        <v>66.72</v>
      </c>
      <c r="C583" s="46">
        <v>1</v>
      </c>
    </row>
    <row r="584" spans="1:3" x14ac:dyDescent="0.3">
      <c r="A584" s="41">
        <v>464.72</v>
      </c>
      <c r="B584" s="42">
        <v>-11.06</v>
      </c>
      <c r="C584" s="46">
        <v>2</v>
      </c>
    </row>
    <row r="585" spans="1:3" x14ac:dyDescent="0.3">
      <c r="A585" s="41">
        <v>465.12</v>
      </c>
      <c r="B585" s="42">
        <v>92.28</v>
      </c>
      <c r="C585" s="46">
        <v>6</v>
      </c>
    </row>
    <row r="586" spans="1:3" x14ac:dyDescent="0.3">
      <c r="A586" s="41">
        <v>465.47</v>
      </c>
      <c r="B586" s="42">
        <v>49.88</v>
      </c>
      <c r="C586" s="46">
        <v>7</v>
      </c>
    </row>
    <row r="587" spans="1:3" x14ac:dyDescent="0.3">
      <c r="A587" s="41">
        <v>465.87</v>
      </c>
      <c r="B587" s="42">
        <v>117.46</v>
      </c>
      <c r="C587" s="46">
        <v>1</v>
      </c>
    </row>
    <row r="588" spans="1:3" x14ac:dyDescent="0.3">
      <c r="A588" s="41">
        <v>466.68</v>
      </c>
      <c r="B588" s="42">
        <v>84.88</v>
      </c>
      <c r="C588" s="46">
        <v>2</v>
      </c>
    </row>
    <row r="589" spans="1:3" x14ac:dyDescent="0.3">
      <c r="A589" s="41">
        <v>468.79</v>
      </c>
      <c r="B589" s="42">
        <v>179.89</v>
      </c>
      <c r="C589" s="46">
        <v>6</v>
      </c>
    </row>
    <row r="590" spans="1:3" x14ac:dyDescent="0.3">
      <c r="A590" s="41">
        <v>470.5</v>
      </c>
      <c r="B590" s="42">
        <v>74.63</v>
      </c>
      <c r="C590" s="46">
        <v>1</v>
      </c>
    </row>
    <row r="591" spans="1:3" x14ac:dyDescent="0.3">
      <c r="A591" s="41">
        <v>472.99</v>
      </c>
      <c r="B591" s="42">
        <v>83.71</v>
      </c>
      <c r="C591" s="46">
        <v>2</v>
      </c>
    </row>
    <row r="592" spans="1:3" x14ac:dyDescent="0.3">
      <c r="A592" s="41">
        <v>474.82</v>
      </c>
      <c r="B592" s="42">
        <v>65.8</v>
      </c>
      <c r="C592" s="46">
        <v>6</v>
      </c>
    </row>
    <row r="593" spans="1:3" x14ac:dyDescent="0.3">
      <c r="A593" s="41">
        <v>474.86</v>
      </c>
      <c r="B593" s="42">
        <v>123.23</v>
      </c>
      <c r="C593" s="46">
        <v>1</v>
      </c>
    </row>
    <row r="594" spans="1:3" x14ac:dyDescent="0.3">
      <c r="A594" s="41">
        <v>475.06</v>
      </c>
      <c r="B594" s="42">
        <v>121</v>
      </c>
      <c r="C594" s="46">
        <v>2</v>
      </c>
    </row>
    <row r="595" spans="1:3" x14ac:dyDescent="0.3">
      <c r="A595" s="41">
        <v>476.43</v>
      </c>
      <c r="B595" s="42">
        <v>162.16999999999999</v>
      </c>
      <c r="C595" s="46">
        <v>1</v>
      </c>
    </row>
    <row r="596" spans="1:3" x14ac:dyDescent="0.3">
      <c r="A596" s="41">
        <v>478.49</v>
      </c>
      <c r="B596" s="42">
        <v>158.85</v>
      </c>
      <c r="C596" s="46">
        <v>1</v>
      </c>
    </row>
    <row r="597" spans="1:3" x14ac:dyDescent="0.3">
      <c r="A597" s="41">
        <v>479.19</v>
      </c>
      <c r="B597" s="42">
        <v>105.61</v>
      </c>
      <c r="C597" s="46">
        <v>1</v>
      </c>
    </row>
    <row r="598" spans="1:3" x14ac:dyDescent="0.3">
      <c r="A598" s="41">
        <v>479.57</v>
      </c>
      <c r="B598" s="42">
        <v>110.09</v>
      </c>
      <c r="C598" s="46">
        <v>2</v>
      </c>
    </row>
    <row r="599" spans="1:3" x14ac:dyDescent="0.3">
      <c r="A599" s="41">
        <v>479.83</v>
      </c>
      <c r="B599" s="42">
        <v>173.14</v>
      </c>
      <c r="C599" s="46">
        <v>3</v>
      </c>
    </row>
    <row r="600" spans="1:3" x14ac:dyDescent="0.3">
      <c r="A600" s="41">
        <v>480.11</v>
      </c>
      <c r="B600" s="42">
        <v>91.99</v>
      </c>
      <c r="C600" s="46">
        <v>2</v>
      </c>
    </row>
    <row r="601" spans="1:3" x14ac:dyDescent="0.3">
      <c r="A601" s="41">
        <v>480.27</v>
      </c>
      <c r="B601" s="42">
        <v>159.30000000000001</v>
      </c>
      <c r="C601" s="46">
        <v>3</v>
      </c>
    </row>
    <row r="602" spans="1:3" x14ac:dyDescent="0.3">
      <c r="A602" s="41">
        <v>482.03</v>
      </c>
      <c r="B602" s="42">
        <v>189.98</v>
      </c>
      <c r="C602" s="46">
        <v>3</v>
      </c>
    </row>
    <row r="603" spans="1:3" x14ac:dyDescent="0.3">
      <c r="A603" s="41">
        <v>482.19</v>
      </c>
      <c r="B603" s="42">
        <v>13.11</v>
      </c>
      <c r="C603" s="46">
        <v>4</v>
      </c>
    </row>
    <row r="604" spans="1:3" x14ac:dyDescent="0.3">
      <c r="A604" s="41">
        <v>483.09</v>
      </c>
      <c r="B604" s="42">
        <v>110.37</v>
      </c>
      <c r="C604" s="46">
        <v>3</v>
      </c>
    </row>
    <row r="605" spans="1:3" x14ac:dyDescent="0.3">
      <c r="A605" s="41">
        <v>484.22</v>
      </c>
      <c r="B605" s="42">
        <v>-32.08</v>
      </c>
      <c r="C605" s="46">
        <v>6</v>
      </c>
    </row>
    <row r="606" spans="1:3" x14ac:dyDescent="0.3">
      <c r="A606" s="41">
        <v>484.44</v>
      </c>
      <c r="B606" s="42">
        <v>112.36</v>
      </c>
      <c r="C606" s="46">
        <v>2</v>
      </c>
    </row>
    <row r="607" spans="1:3" x14ac:dyDescent="0.3">
      <c r="A607" s="41">
        <v>486.16</v>
      </c>
      <c r="B607" s="42">
        <v>59.7</v>
      </c>
      <c r="C607" s="46">
        <v>2</v>
      </c>
    </row>
    <row r="608" spans="1:3" x14ac:dyDescent="0.3">
      <c r="A608" s="41">
        <v>486.24</v>
      </c>
      <c r="B608" s="42">
        <v>21.44</v>
      </c>
      <c r="C608" s="46">
        <v>5</v>
      </c>
    </row>
    <row r="609" spans="1:3" x14ac:dyDescent="0.3">
      <c r="A609" s="41">
        <v>487.22</v>
      </c>
      <c r="B609" s="42">
        <v>150.82</v>
      </c>
      <c r="C609" s="46">
        <v>1</v>
      </c>
    </row>
    <row r="610" spans="1:3" x14ac:dyDescent="0.3">
      <c r="A610" s="41">
        <v>487.6</v>
      </c>
      <c r="B610" s="42">
        <v>-57</v>
      </c>
      <c r="C610" s="46">
        <v>5</v>
      </c>
    </row>
    <row r="611" spans="1:3" x14ac:dyDescent="0.3">
      <c r="A611" s="41">
        <v>487.75</v>
      </c>
      <c r="B611" s="42">
        <v>108.56</v>
      </c>
      <c r="C611" s="46">
        <v>1</v>
      </c>
    </row>
    <row r="612" spans="1:3" x14ac:dyDescent="0.3">
      <c r="A612" s="41">
        <v>488.13</v>
      </c>
      <c r="B612" s="42">
        <v>98.73</v>
      </c>
      <c r="C612" s="46">
        <v>4</v>
      </c>
    </row>
    <row r="613" spans="1:3" x14ac:dyDescent="0.3">
      <c r="A613" s="41">
        <v>489.76</v>
      </c>
      <c r="B613" s="42">
        <v>132.29</v>
      </c>
      <c r="C613" s="46">
        <v>1</v>
      </c>
    </row>
    <row r="614" spans="1:3" x14ac:dyDescent="0.3">
      <c r="A614" s="41">
        <v>489.93</v>
      </c>
      <c r="B614" s="42">
        <v>178.68</v>
      </c>
      <c r="C614" s="46">
        <v>5</v>
      </c>
    </row>
    <row r="615" spans="1:3" x14ac:dyDescent="0.3">
      <c r="A615" s="41">
        <v>492.04</v>
      </c>
      <c r="B615" s="42">
        <v>102.24</v>
      </c>
      <c r="C615" s="46">
        <v>1</v>
      </c>
    </row>
    <row r="616" spans="1:3" x14ac:dyDescent="0.3">
      <c r="A616" s="41">
        <v>492.76</v>
      </c>
      <c r="B616" s="42">
        <v>-51.84</v>
      </c>
      <c r="C616" s="46">
        <v>5</v>
      </c>
    </row>
    <row r="617" spans="1:3" x14ac:dyDescent="0.3">
      <c r="A617" s="41">
        <v>493.72</v>
      </c>
      <c r="B617" s="42">
        <v>187.03</v>
      </c>
      <c r="C617" s="46">
        <v>3</v>
      </c>
    </row>
    <row r="618" spans="1:3" x14ac:dyDescent="0.3">
      <c r="A618" s="41">
        <v>494.87</v>
      </c>
      <c r="B618" s="42">
        <v>85.85</v>
      </c>
      <c r="C618" s="46">
        <v>6</v>
      </c>
    </row>
    <row r="619" spans="1:3" x14ac:dyDescent="0.3">
      <c r="A619" s="41">
        <v>496.13</v>
      </c>
      <c r="B619" s="42">
        <v>116.38</v>
      </c>
      <c r="C619" s="46">
        <v>7</v>
      </c>
    </row>
    <row r="620" spans="1:3" x14ac:dyDescent="0.3">
      <c r="A620" s="41">
        <v>497.19</v>
      </c>
      <c r="B620" s="42">
        <v>132.47</v>
      </c>
      <c r="C620" s="46">
        <v>4</v>
      </c>
    </row>
    <row r="621" spans="1:3" x14ac:dyDescent="0.3">
      <c r="A621" s="41">
        <v>497.91</v>
      </c>
      <c r="B621" s="42">
        <v>28.83</v>
      </c>
      <c r="C621" s="46">
        <v>4</v>
      </c>
    </row>
    <row r="622" spans="1:3" x14ac:dyDescent="0.3">
      <c r="A622" s="41">
        <v>499.65</v>
      </c>
      <c r="B622" s="42">
        <v>138.80000000000001</v>
      </c>
      <c r="C622" s="46">
        <v>10</v>
      </c>
    </row>
    <row r="623" spans="1:3" x14ac:dyDescent="0.3">
      <c r="A623" s="41">
        <v>499.85</v>
      </c>
      <c r="B623" s="42">
        <v>148.22</v>
      </c>
      <c r="C623" s="46">
        <v>1</v>
      </c>
    </row>
    <row r="624" spans="1:3" x14ac:dyDescent="0.3">
      <c r="A624" s="41">
        <v>501.26</v>
      </c>
      <c r="B624" s="42">
        <v>167.94</v>
      </c>
      <c r="C624" s="46">
        <v>4</v>
      </c>
    </row>
    <row r="625" spans="1:3" x14ac:dyDescent="0.3">
      <c r="A625" s="41">
        <v>502.09</v>
      </c>
      <c r="B625" s="42">
        <v>115.2</v>
      </c>
      <c r="C625" s="46">
        <v>1</v>
      </c>
    </row>
    <row r="626" spans="1:3" x14ac:dyDescent="0.3">
      <c r="A626" s="41">
        <v>502.19</v>
      </c>
      <c r="B626" s="42">
        <v>129.19999999999999</v>
      </c>
      <c r="C626" s="46">
        <v>3</v>
      </c>
    </row>
    <row r="627" spans="1:3" x14ac:dyDescent="0.3">
      <c r="A627" s="41">
        <v>503.06</v>
      </c>
      <c r="B627" s="42">
        <v>196.37</v>
      </c>
      <c r="C627" s="46">
        <v>3</v>
      </c>
    </row>
    <row r="628" spans="1:3" x14ac:dyDescent="0.3">
      <c r="A628" s="41">
        <v>503.1</v>
      </c>
      <c r="B628" s="42">
        <v>51.9</v>
      </c>
      <c r="C628" s="46">
        <v>4</v>
      </c>
    </row>
    <row r="629" spans="1:3" x14ac:dyDescent="0.3">
      <c r="A629" s="41">
        <v>503.11</v>
      </c>
      <c r="B629" s="42">
        <v>237.67</v>
      </c>
      <c r="C629" s="46">
        <v>1</v>
      </c>
    </row>
    <row r="630" spans="1:3" x14ac:dyDescent="0.3">
      <c r="A630" s="41">
        <v>503.36</v>
      </c>
      <c r="B630" s="42">
        <v>113.56</v>
      </c>
      <c r="C630" s="46">
        <v>1</v>
      </c>
    </row>
    <row r="631" spans="1:3" x14ac:dyDescent="0.3">
      <c r="A631" s="41">
        <v>503.46</v>
      </c>
      <c r="B631" s="42">
        <v>164.84</v>
      </c>
      <c r="C631" s="46">
        <v>4</v>
      </c>
    </row>
    <row r="632" spans="1:3" x14ac:dyDescent="0.3">
      <c r="A632" s="41">
        <v>504.84</v>
      </c>
      <c r="B632" s="42">
        <v>115.44</v>
      </c>
      <c r="C632" s="46">
        <v>4</v>
      </c>
    </row>
    <row r="633" spans="1:3" x14ac:dyDescent="0.3">
      <c r="A633" s="41">
        <v>505.54</v>
      </c>
      <c r="B633" s="42">
        <v>-46.26</v>
      </c>
      <c r="C633" s="46">
        <v>4</v>
      </c>
    </row>
    <row r="634" spans="1:3" x14ac:dyDescent="0.3">
      <c r="A634" s="41">
        <v>505.71</v>
      </c>
      <c r="B634" s="42">
        <v>92.79</v>
      </c>
      <c r="C634" s="46">
        <v>3</v>
      </c>
    </row>
    <row r="635" spans="1:3" x14ac:dyDescent="0.3">
      <c r="A635" s="41">
        <v>506.22</v>
      </c>
      <c r="B635" s="42">
        <v>124.74</v>
      </c>
      <c r="C635" s="46">
        <v>2</v>
      </c>
    </row>
    <row r="636" spans="1:3" x14ac:dyDescent="0.3">
      <c r="A636" s="41">
        <v>507.3</v>
      </c>
      <c r="B636" s="42">
        <v>77.05</v>
      </c>
      <c r="C636" s="46">
        <v>5</v>
      </c>
    </row>
    <row r="637" spans="1:3" x14ac:dyDescent="0.3">
      <c r="A637" s="41">
        <v>507.48</v>
      </c>
      <c r="B637" s="42">
        <v>79.52</v>
      </c>
      <c r="C637" s="46">
        <v>4</v>
      </c>
    </row>
    <row r="638" spans="1:3" x14ac:dyDescent="0.3">
      <c r="A638" s="41">
        <v>507.76</v>
      </c>
      <c r="B638" s="42">
        <v>6.38</v>
      </c>
      <c r="C638" s="46">
        <v>2</v>
      </c>
    </row>
    <row r="639" spans="1:3" x14ac:dyDescent="0.3">
      <c r="A639" s="41">
        <v>508.46</v>
      </c>
      <c r="B639" s="42">
        <v>156.59</v>
      </c>
      <c r="C639" s="46">
        <v>1</v>
      </c>
    </row>
    <row r="640" spans="1:3" x14ac:dyDescent="0.3">
      <c r="A640" s="41">
        <v>508.78</v>
      </c>
      <c r="B640" s="42">
        <v>38.68</v>
      </c>
      <c r="C640" s="46">
        <v>2</v>
      </c>
    </row>
    <row r="641" spans="1:3" x14ac:dyDescent="0.3">
      <c r="A641" s="41">
        <v>509.54</v>
      </c>
      <c r="B641" s="42">
        <v>140.06</v>
      </c>
      <c r="C641" s="46">
        <v>2</v>
      </c>
    </row>
    <row r="642" spans="1:3" x14ac:dyDescent="0.3">
      <c r="A642" s="41">
        <v>509.82</v>
      </c>
      <c r="B642" s="42">
        <v>96.9</v>
      </c>
      <c r="C642" s="46">
        <v>3</v>
      </c>
    </row>
    <row r="643" spans="1:3" x14ac:dyDescent="0.3">
      <c r="A643" s="41">
        <v>511.01</v>
      </c>
      <c r="B643" s="42">
        <v>115.14</v>
      </c>
      <c r="C643" s="46">
        <v>1</v>
      </c>
    </row>
    <row r="644" spans="1:3" x14ac:dyDescent="0.3">
      <c r="A644" s="41">
        <v>511.98</v>
      </c>
      <c r="B644" s="42">
        <v>98.13</v>
      </c>
      <c r="C644" s="46">
        <v>3</v>
      </c>
    </row>
    <row r="645" spans="1:3" x14ac:dyDescent="0.3">
      <c r="A645" s="41">
        <v>512.29</v>
      </c>
      <c r="B645" s="42">
        <v>168.66</v>
      </c>
      <c r="C645" s="46">
        <v>8</v>
      </c>
    </row>
    <row r="646" spans="1:3" x14ac:dyDescent="0.3">
      <c r="A646" s="41">
        <v>513.70000000000005</v>
      </c>
      <c r="B646" s="42">
        <v>39.520000000000003</v>
      </c>
      <c r="C646" s="46">
        <v>3</v>
      </c>
    </row>
    <row r="647" spans="1:3" x14ac:dyDescent="0.3">
      <c r="A647" s="41">
        <v>513.72</v>
      </c>
      <c r="B647" s="42">
        <v>124.44</v>
      </c>
      <c r="C647" s="46">
        <v>2</v>
      </c>
    </row>
    <row r="648" spans="1:3" x14ac:dyDescent="0.3">
      <c r="A648" s="41">
        <v>513.75</v>
      </c>
      <c r="B648" s="42">
        <v>140.76</v>
      </c>
      <c r="C648" s="46">
        <v>3</v>
      </c>
    </row>
    <row r="649" spans="1:3" x14ac:dyDescent="0.3">
      <c r="A649" s="41">
        <v>513.96</v>
      </c>
      <c r="B649" s="42">
        <v>169.76</v>
      </c>
      <c r="C649" s="46">
        <v>4</v>
      </c>
    </row>
    <row r="650" spans="1:3" x14ac:dyDescent="0.3">
      <c r="A650" s="41">
        <v>514.41</v>
      </c>
      <c r="B650" s="42">
        <v>107.43</v>
      </c>
      <c r="C650" s="46">
        <v>3</v>
      </c>
    </row>
    <row r="651" spans="1:3" x14ac:dyDescent="0.3">
      <c r="A651" s="41">
        <v>517.64</v>
      </c>
      <c r="B651" s="42">
        <v>133.69999999999999</v>
      </c>
      <c r="C651" s="46">
        <v>3</v>
      </c>
    </row>
    <row r="652" spans="1:3" x14ac:dyDescent="0.3">
      <c r="A652" s="41">
        <v>519.88</v>
      </c>
      <c r="B652" s="42">
        <v>155.16</v>
      </c>
      <c r="C652" s="46">
        <v>4</v>
      </c>
    </row>
    <row r="653" spans="1:3" x14ac:dyDescent="0.3">
      <c r="A653" s="41">
        <v>521.25</v>
      </c>
      <c r="B653" s="42">
        <v>1.39</v>
      </c>
      <c r="C653" s="46">
        <v>2</v>
      </c>
    </row>
    <row r="654" spans="1:3" x14ac:dyDescent="0.3">
      <c r="A654" s="41">
        <v>523.1</v>
      </c>
      <c r="B654" s="42">
        <v>93.04</v>
      </c>
      <c r="C654" s="46">
        <v>2</v>
      </c>
    </row>
    <row r="655" spans="1:3" x14ac:dyDescent="0.3">
      <c r="A655" s="41">
        <v>523.33000000000004</v>
      </c>
      <c r="B655" s="42">
        <v>-25.89</v>
      </c>
      <c r="C655" s="46">
        <v>2</v>
      </c>
    </row>
    <row r="656" spans="1:3" x14ac:dyDescent="0.3">
      <c r="A656" s="41">
        <v>524.12</v>
      </c>
      <c r="B656" s="42">
        <v>55.04</v>
      </c>
      <c r="C656" s="46">
        <v>4</v>
      </c>
    </row>
    <row r="657" spans="1:3" x14ac:dyDescent="0.3">
      <c r="A657" s="41">
        <v>524.16</v>
      </c>
      <c r="B657" s="42">
        <v>723.84</v>
      </c>
      <c r="C657" s="46">
        <v>3</v>
      </c>
    </row>
    <row r="658" spans="1:3" x14ac:dyDescent="0.3">
      <c r="A658" s="41">
        <v>524.41</v>
      </c>
      <c r="B658" s="42">
        <v>107.76</v>
      </c>
      <c r="C658" s="46">
        <v>5</v>
      </c>
    </row>
    <row r="659" spans="1:3" x14ac:dyDescent="0.3">
      <c r="A659" s="41">
        <v>525.23</v>
      </c>
      <c r="B659" s="42">
        <v>89.48</v>
      </c>
      <c r="C659" s="46">
        <v>7</v>
      </c>
    </row>
    <row r="660" spans="1:3" x14ac:dyDescent="0.3">
      <c r="A660" s="41">
        <v>526.76</v>
      </c>
      <c r="B660" s="42">
        <v>173.26</v>
      </c>
      <c r="C660" s="46">
        <v>5</v>
      </c>
    </row>
    <row r="661" spans="1:3" x14ac:dyDescent="0.3">
      <c r="A661" s="41">
        <v>527.78</v>
      </c>
      <c r="B661" s="42">
        <v>155.06</v>
      </c>
      <c r="C661" s="46">
        <v>3</v>
      </c>
    </row>
    <row r="662" spans="1:3" x14ac:dyDescent="0.3">
      <c r="A662" s="41">
        <v>528.08000000000004</v>
      </c>
      <c r="B662" s="42">
        <v>147.84</v>
      </c>
      <c r="C662" s="46">
        <v>7</v>
      </c>
    </row>
    <row r="663" spans="1:3" x14ac:dyDescent="0.3">
      <c r="A663" s="41">
        <v>528.55999999999995</v>
      </c>
      <c r="B663" s="42">
        <v>112.12</v>
      </c>
      <c r="C663" s="46">
        <v>2</v>
      </c>
    </row>
    <row r="664" spans="1:3" x14ac:dyDescent="0.3">
      <c r="A664" s="41">
        <v>529.25</v>
      </c>
      <c r="B664" s="42">
        <v>157.16999999999999</v>
      </c>
      <c r="C664" s="46">
        <v>2</v>
      </c>
    </row>
    <row r="665" spans="1:3" x14ac:dyDescent="0.3">
      <c r="A665" s="41">
        <v>530.08000000000004</v>
      </c>
      <c r="B665" s="42">
        <v>144.88</v>
      </c>
      <c r="C665" s="46">
        <v>8</v>
      </c>
    </row>
    <row r="666" spans="1:3" x14ac:dyDescent="0.3">
      <c r="A666" s="41">
        <v>530.16</v>
      </c>
      <c r="B666" s="42">
        <v>754.85</v>
      </c>
      <c r="C666" s="46">
        <v>5</v>
      </c>
    </row>
    <row r="667" spans="1:3" x14ac:dyDescent="0.3">
      <c r="A667" s="41">
        <v>531.17999999999995</v>
      </c>
      <c r="B667" s="42">
        <v>248.4</v>
      </c>
      <c r="C667" s="46">
        <v>6</v>
      </c>
    </row>
    <row r="668" spans="1:3" x14ac:dyDescent="0.3">
      <c r="A668" s="41">
        <v>531.73</v>
      </c>
      <c r="B668" s="42">
        <v>158.74</v>
      </c>
      <c r="C668" s="46">
        <v>3</v>
      </c>
    </row>
    <row r="669" spans="1:3" x14ac:dyDescent="0.3">
      <c r="A669" s="41">
        <v>532.37</v>
      </c>
      <c r="B669" s="42">
        <v>9.93</v>
      </c>
      <c r="C669" s="46">
        <v>2</v>
      </c>
    </row>
    <row r="670" spans="1:3" x14ac:dyDescent="0.3">
      <c r="A670" s="41">
        <v>534.07000000000005</v>
      </c>
      <c r="B670" s="42">
        <v>272.76</v>
      </c>
      <c r="C670" s="46">
        <v>2</v>
      </c>
    </row>
    <row r="671" spans="1:3" x14ac:dyDescent="0.3">
      <c r="A671" s="41">
        <v>534.21</v>
      </c>
      <c r="B671" s="42">
        <v>227.52</v>
      </c>
      <c r="C671" s="46">
        <v>3</v>
      </c>
    </row>
    <row r="672" spans="1:3" x14ac:dyDescent="0.3">
      <c r="A672" s="41">
        <v>534.59</v>
      </c>
      <c r="B672" s="42">
        <v>211.79</v>
      </c>
      <c r="C672" s="46">
        <v>3</v>
      </c>
    </row>
    <row r="673" spans="1:3" x14ac:dyDescent="0.3">
      <c r="A673" s="41">
        <v>536.22</v>
      </c>
      <c r="B673" s="42">
        <v>72.58</v>
      </c>
      <c r="C673" s="46">
        <v>4</v>
      </c>
    </row>
    <row r="674" spans="1:3" x14ac:dyDescent="0.3">
      <c r="A674" s="41">
        <v>536.98</v>
      </c>
      <c r="B674" s="42">
        <v>159.02000000000001</v>
      </c>
      <c r="C674" s="46">
        <v>2</v>
      </c>
    </row>
    <row r="675" spans="1:3" x14ac:dyDescent="0.3">
      <c r="A675" s="41">
        <v>539.36</v>
      </c>
      <c r="B675" s="42">
        <v>27.44</v>
      </c>
      <c r="C675" s="46">
        <v>4</v>
      </c>
    </row>
    <row r="676" spans="1:3" x14ac:dyDescent="0.3">
      <c r="A676" s="41">
        <v>540.58000000000004</v>
      </c>
      <c r="B676" s="42">
        <v>233.89</v>
      </c>
      <c r="C676" s="46">
        <v>3</v>
      </c>
    </row>
    <row r="677" spans="1:3" x14ac:dyDescent="0.3">
      <c r="A677" s="41">
        <v>541.65</v>
      </c>
      <c r="B677" s="42">
        <v>98.21</v>
      </c>
      <c r="C677" s="46">
        <v>2</v>
      </c>
    </row>
    <row r="678" spans="1:3" x14ac:dyDescent="0.3">
      <c r="A678" s="41">
        <v>544.52</v>
      </c>
      <c r="B678" s="42">
        <v>93.32</v>
      </c>
      <c r="C678" s="46">
        <v>4</v>
      </c>
    </row>
    <row r="679" spans="1:3" x14ac:dyDescent="0.3">
      <c r="A679" s="41">
        <v>544.6</v>
      </c>
      <c r="B679" s="42">
        <v>179.88</v>
      </c>
      <c r="C679" s="46">
        <v>4</v>
      </c>
    </row>
    <row r="680" spans="1:3" x14ac:dyDescent="0.3">
      <c r="A680" s="41">
        <v>545.32000000000005</v>
      </c>
      <c r="B680" s="42">
        <v>201.43</v>
      </c>
      <c r="C680" s="46">
        <v>1</v>
      </c>
    </row>
    <row r="681" spans="1:3" x14ac:dyDescent="0.3">
      <c r="A681" s="41">
        <v>545.54999999999995</v>
      </c>
      <c r="B681" s="42">
        <v>156.15</v>
      </c>
      <c r="C681" s="46">
        <v>4</v>
      </c>
    </row>
    <row r="682" spans="1:3" x14ac:dyDescent="0.3">
      <c r="A682" s="41">
        <v>546.91</v>
      </c>
      <c r="B682" s="42">
        <v>164.11</v>
      </c>
      <c r="C682" s="46">
        <v>4</v>
      </c>
    </row>
    <row r="683" spans="1:3" x14ac:dyDescent="0.3">
      <c r="A683" s="41">
        <v>547.94000000000005</v>
      </c>
      <c r="B683" s="42">
        <v>4.38</v>
      </c>
      <c r="C683" s="46">
        <v>2</v>
      </c>
    </row>
    <row r="684" spans="1:3" x14ac:dyDescent="0.3">
      <c r="A684" s="41">
        <v>549.57000000000005</v>
      </c>
      <c r="B684" s="42">
        <v>48.19</v>
      </c>
      <c r="C684" s="46">
        <v>2</v>
      </c>
    </row>
    <row r="685" spans="1:3" x14ac:dyDescent="0.3">
      <c r="A685" s="41">
        <v>549.75</v>
      </c>
      <c r="B685" s="42">
        <v>84.95</v>
      </c>
      <c r="C685" s="46">
        <v>5</v>
      </c>
    </row>
    <row r="686" spans="1:3" x14ac:dyDescent="0.3">
      <c r="A686" s="41">
        <v>549.78</v>
      </c>
      <c r="B686" s="42">
        <v>74.819999999999993</v>
      </c>
      <c r="C686" s="46">
        <v>8</v>
      </c>
    </row>
    <row r="687" spans="1:3" x14ac:dyDescent="0.3">
      <c r="A687" s="41">
        <v>551.41999999999996</v>
      </c>
      <c r="B687" s="42">
        <v>277.64</v>
      </c>
      <c r="C687" s="46">
        <v>4</v>
      </c>
    </row>
    <row r="688" spans="1:3" x14ac:dyDescent="0.3">
      <c r="A688" s="41">
        <v>551.51</v>
      </c>
      <c r="B688" s="42">
        <v>182.03</v>
      </c>
      <c r="C688" s="46">
        <v>2</v>
      </c>
    </row>
    <row r="689" spans="1:3" x14ac:dyDescent="0.3">
      <c r="A689" s="41">
        <v>553.17999999999995</v>
      </c>
      <c r="B689" s="42">
        <v>78.34</v>
      </c>
      <c r="C689" s="46">
        <v>3</v>
      </c>
    </row>
    <row r="690" spans="1:3" x14ac:dyDescent="0.3">
      <c r="A690" s="41">
        <v>554.41999999999996</v>
      </c>
      <c r="B690" s="42">
        <v>23.33</v>
      </c>
      <c r="C690" s="46">
        <v>3</v>
      </c>
    </row>
    <row r="691" spans="1:3" x14ac:dyDescent="0.3">
      <c r="A691" s="41">
        <v>554.84</v>
      </c>
      <c r="B691" s="42">
        <v>156.52000000000001</v>
      </c>
      <c r="C691" s="46">
        <v>2</v>
      </c>
    </row>
    <row r="692" spans="1:3" x14ac:dyDescent="0.3">
      <c r="A692" s="41">
        <v>556.84</v>
      </c>
      <c r="B692" s="42">
        <v>128.88</v>
      </c>
      <c r="C692" s="46">
        <v>4</v>
      </c>
    </row>
    <row r="693" spans="1:3" x14ac:dyDescent="0.3">
      <c r="A693" s="41">
        <v>557.11</v>
      </c>
      <c r="B693" s="42">
        <v>185.03</v>
      </c>
      <c r="C693" s="46">
        <v>2</v>
      </c>
    </row>
    <row r="694" spans="1:3" x14ac:dyDescent="0.3">
      <c r="A694" s="41">
        <v>557.28</v>
      </c>
      <c r="B694" s="42">
        <v>74.34</v>
      </c>
      <c r="C694" s="46">
        <v>3</v>
      </c>
    </row>
    <row r="695" spans="1:3" x14ac:dyDescent="0.3">
      <c r="A695" s="41">
        <v>557.66</v>
      </c>
      <c r="B695" s="42">
        <v>-396.41</v>
      </c>
      <c r="C695" s="46">
        <v>3</v>
      </c>
    </row>
    <row r="696" spans="1:3" x14ac:dyDescent="0.3">
      <c r="A696" s="41">
        <v>558.54</v>
      </c>
      <c r="B696" s="42">
        <v>130.58000000000001</v>
      </c>
      <c r="C696" s="46">
        <v>4</v>
      </c>
    </row>
    <row r="697" spans="1:3" x14ac:dyDescent="0.3">
      <c r="A697" s="41">
        <v>559.14</v>
      </c>
      <c r="B697" s="42">
        <v>152.16</v>
      </c>
      <c r="C697" s="46">
        <v>3</v>
      </c>
    </row>
    <row r="698" spans="1:3" x14ac:dyDescent="0.3">
      <c r="A698" s="41">
        <v>560</v>
      </c>
      <c r="B698" s="42">
        <v>226.68</v>
      </c>
      <c r="C698" s="46">
        <v>4</v>
      </c>
    </row>
    <row r="699" spans="1:3" x14ac:dyDescent="0.3">
      <c r="A699" s="41">
        <v>560.29999999999995</v>
      </c>
      <c r="B699" s="42">
        <v>223.9</v>
      </c>
      <c r="C699" s="46">
        <v>1</v>
      </c>
    </row>
    <row r="700" spans="1:3" x14ac:dyDescent="0.3">
      <c r="A700" s="41">
        <v>564.25</v>
      </c>
      <c r="B700" s="42">
        <v>72.010000000000005</v>
      </c>
      <c r="C700" s="46">
        <v>2</v>
      </c>
    </row>
    <row r="701" spans="1:3" x14ac:dyDescent="0.3">
      <c r="A701" s="41">
        <v>564.44000000000005</v>
      </c>
      <c r="B701" s="42">
        <v>302.39999999999998</v>
      </c>
      <c r="C701" s="46">
        <v>12</v>
      </c>
    </row>
    <row r="702" spans="1:3" x14ac:dyDescent="0.3">
      <c r="A702" s="41">
        <v>565.11</v>
      </c>
      <c r="B702" s="42">
        <v>18.600000000000001</v>
      </c>
      <c r="C702" s="46">
        <v>3</v>
      </c>
    </row>
    <row r="703" spans="1:3" x14ac:dyDescent="0.3">
      <c r="A703" s="41">
        <v>565.12</v>
      </c>
      <c r="B703" s="42">
        <v>161.68</v>
      </c>
      <c r="C703" s="46">
        <v>8</v>
      </c>
    </row>
    <row r="704" spans="1:3" x14ac:dyDescent="0.3">
      <c r="A704" s="41">
        <v>565.64</v>
      </c>
      <c r="B704" s="42">
        <v>43.2</v>
      </c>
      <c r="C704" s="46">
        <v>2</v>
      </c>
    </row>
    <row r="705" spans="1:3" x14ac:dyDescent="0.3">
      <c r="A705" s="41">
        <v>567.23</v>
      </c>
      <c r="B705" s="42">
        <v>21.87</v>
      </c>
      <c r="C705" s="46">
        <v>8</v>
      </c>
    </row>
    <row r="706" spans="1:3" x14ac:dyDescent="0.3">
      <c r="A706" s="41">
        <v>567.29999999999995</v>
      </c>
      <c r="B706" s="42">
        <v>244.5</v>
      </c>
      <c r="C706" s="46">
        <v>3</v>
      </c>
    </row>
    <row r="707" spans="1:3" x14ac:dyDescent="0.3">
      <c r="A707" s="41">
        <v>567.86</v>
      </c>
      <c r="B707" s="42">
        <v>169.94</v>
      </c>
      <c r="C707" s="46">
        <v>1</v>
      </c>
    </row>
    <row r="708" spans="1:3" x14ac:dyDescent="0.3">
      <c r="A708" s="41">
        <v>569.49</v>
      </c>
      <c r="B708" s="42">
        <v>200.01</v>
      </c>
      <c r="C708" s="46">
        <v>2</v>
      </c>
    </row>
    <row r="709" spans="1:3" x14ac:dyDescent="0.3">
      <c r="A709" s="41">
        <v>570.72</v>
      </c>
      <c r="B709" s="42">
        <v>63.32</v>
      </c>
      <c r="C709" s="46">
        <v>2</v>
      </c>
    </row>
    <row r="710" spans="1:3" x14ac:dyDescent="0.3">
      <c r="A710" s="41">
        <v>572.12</v>
      </c>
      <c r="B710" s="42">
        <v>-7.43</v>
      </c>
      <c r="C710" s="46">
        <v>5</v>
      </c>
    </row>
    <row r="711" spans="1:3" x14ac:dyDescent="0.3">
      <c r="A711" s="41">
        <v>573.39</v>
      </c>
      <c r="B711" s="42">
        <v>113.13</v>
      </c>
      <c r="C711" s="46">
        <v>3</v>
      </c>
    </row>
    <row r="712" spans="1:3" x14ac:dyDescent="0.3">
      <c r="A712" s="41">
        <v>574.26</v>
      </c>
      <c r="B712" s="42">
        <v>369.72</v>
      </c>
      <c r="C712" s="46">
        <v>8</v>
      </c>
    </row>
    <row r="713" spans="1:3" x14ac:dyDescent="0.3">
      <c r="A713" s="41">
        <v>576.12</v>
      </c>
      <c r="B713" s="42">
        <v>66.2</v>
      </c>
      <c r="C713" s="46">
        <v>4</v>
      </c>
    </row>
    <row r="714" spans="1:3" x14ac:dyDescent="0.3">
      <c r="A714" s="41">
        <v>576.66999999999996</v>
      </c>
      <c r="B714" s="42">
        <v>142.93</v>
      </c>
      <c r="C714" s="46">
        <v>6</v>
      </c>
    </row>
    <row r="715" spans="1:3" x14ac:dyDescent="0.3">
      <c r="A715" s="41">
        <v>577.91999999999996</v>
      </c>
      <c r="B715" s="42">
        <v>-24.43</v>
      </c>
      <c r="C715" s="46">
        <v>7</v>
      </c>
    </row>
    <row r="716" spans="1:3" x14ac:dyDescent="0.3">
      <c r="A716" s="41">
        <v>578.55999999999995</v>
      </c>
      <c r="B716" s="42">
        <v>127.36</v>
      </c>
      <c r="C716" s="46">
        <v>4</v>
      </c>
    </row>
    <row r="717" spans="1:3" x14ac:dyDescent="0.3">
      <c r="A717" s="41">
        <v>578.86</v>
      </c>
      <c r="B717" s="42">
        <v>378.12</v>
      </c>
      <c r="C717" s="46">
        <v>2</v>
      </c>
    </row>
    <row r="718" spans="1:3" x14ac:dyDescent="0.3">
      <c r="A718" s="41">
        <v>579.71</v>
      </c>
      <c r="B718" s="42">
        <v>82.75</v>
      </c>
      <c r="C718" s="46">
        <v>4</v>
      </c>
    </row>
    <row r="719" spans="1:3" x14ac:dyDescent="0.3">
      <c r="A719" s="41">
        <v>580.77</v>
      </c>
      <c r="B719" s="42">
        <v>77.930000000000007</v>
      </c>
      <c r="C719" s="46">
        <v>2</v>
      </c>
    </row>
    <row r="720" spans="1:3" x14ac:dyDescent="0.3">
      <c r="A720" s="41">
        <v>580.84</v>
      </c>
      <c r="B720" s="42">
        <v>274.14999999999998</v>
      </c>
      <c r="C720" s="46">
        <v>3</v>
      </c>
    </row>
    <row r="721" spans="1:3" x14ac:dyDescent="0.3">
      <c r="A721" s="41">
        <v>582.79999999999995</v>
      </c>
      <c r="B721" s="42">
        <v>72.2</v>
      </c>
      <c r="C721" s="46">
        <v>3</v>
      </c>
    </row>
    <row r="722" spans="1:3" x14ac:dyDescent="0.3">
      <c r="A722" s="41">
        <v>585.46</v>
      </c>
      <c r="B722" s="42">
        <v>247.06</v>
      </c>
      <c r="C722" s="46">
        <v>3</v>
      </c>
    </row>
    <row r="723" spans="1:3" x14ac:dyDescent="0.3">
      <c r="A723" s="41">
        <v>585.49</v>
      </c>
      <c r="B723" s="42">
        <v>151.49</v>
      </c>
      <c r="C723" s="46">
        <v>8</v>
      </c>
    </row>
    <row r="724" spans="1:3" x14ac:dyDescent="0.3">
      <c r="A724" s="41">
        <v>586.27</v>
      </c>
      <c r="B724" s="42">
        <v>112.09</v>
      </c>
      <c r="C724" s="46">
        <v>3</v>
      </c>
    </row>
    <row r="725" spans="1:3" x14ac:dyDescent="0.3">
      <c r="A725" s="41">
        <v>589.74</v>
      </c>
      <c r="B725" s="42">
        <v>206.94</v>
      </c>
      <c r="C725" s="46">
        <v>4</v>
      </c>
    </row>
    <row r="726" spans="1:3" x14ac:dyDescent="0.3">
      <c r="A726" s="41">
        <v>589.75</v>
      </c>
      <c r="B726" s="42">
        <v>246.1</v>
      </c>
      <c r="C726" s="46">
        <v>1</v>
      </c>
    </row>
    <row r="727" spans="1:3" x14ac:dyDescent="0.3">
      <c r="A727" s="41">
        <v>590</v>
      </c>
      <c r="B727" s="42">
        <v>225.28</v>
      </c>
      <c r="C727" s="46">
        <v>4</v>
      </c>
    </row>
    <row r="728" spans="1:3" x14ac:dyDescent="0.3">
      <c r="A728" s="41">
        <v>590.75</v>
      </c>
      <c r="B728" s="42">
        <v>116.57</v>
      </c>
      <c r="C728" s="46">
        <v>3</v>
      </c>
    </row>
    <row r="729" spans="1:3" x14ac:dyDescent="0.3">
      <c r="A729" s="41">
        <v>591.41999999999996</v>
      </c>
      <c r="B729" s="42">
        <v>255.02</v>
      </c>
      <c r="C729" s="46">
        <v>1</v>
      </c>
    </row>
    <row r="730" spans="1:3" x14ac:dyDescent="0.3">
      <c r="A730" s="41">
        <v>592.59</v>
      </c>
      <c r="B730" s="42">
        <v>95.63</v>
      </c>
      <c r="C730" s="46">
        <v>4</v>
      </c>
    </row>
    <row r="731" spans="1:3" x14ac:dyDescent="0.3">
      <c r="A731" s="41">
        <v>593.95000000000005</v>
      </c>
      <c r="B731" s="42">
        <v>16.72</v>
      </c>
      <c r="C731" s="46">
        <v>3</v>
      </c>
    </row>
    <row r="732" spans="1:3" x14ac:dyDescent="0.3">
      <c r="A732" s="41">
        <v>595.57000000000005</v>
      </c>
      <c r="B732" s="42">
        <v>169.57</v>
      </c>
      <c r="C732" s="46">
        <v>3</v>
      </c>
    </row>
    <row r="733" spans="1:3" x14ac:dyDescent="0.3">
      <c r="A733" s="41">
        <v>598.92999999999995</v>
      </c>
      <c r="B733" s="42">
        <v>188.39</v>
      </c>
      <c r="C733" s="46">
        <v>2</v>
      </c>
    </row>
    <row r="734" spans="1:3" x14ac:dyDescent="0.3">
      <c r="A734" s="41">
        <v>599.46</v>
      </c>
      <c r="B734" s="42">
        <v>229.98</v>
      </c>
      <c r="C734" s="46">
        <v>2</v>
      </c>
    </row>
    <row r="735" spans="1:3" x14ac:dyDescent="0.3">
      <c r="A735" s="41">
        <v>599.89</v>
      </c>
      <c r="B735" s="42">
        <v>116.26</v>
      </c>
      <c r="C735" s="46">
        <v>7</v>
      </c>
    </row>
    <row r="736" spans="1:3" x14ac:dyDescent="0.3">
      <c r="A736" s="41">
        <v>600.14</v>
      </c>
      <c r="B736" s="42">
        <v>212.02</v>
      </c>
      <c r="C736" s="46">
        <v>2</v>
      </c>
    </row>
    <row r="737" spans="1:3" x14ac:dyDescent="0.3">
      <c r="A737" s="41">
        <v>600.32000000000005</v>
      </c>
      <c r="B737" s="42">
        <v>48.52</v>
      </c>
      <c r="C737" s="46">
        <v>4</v>
      </c>
    </row>
    <row r="738" spans="1:3" x14ac:dyDescent="0.3">
      <c r="A738" s="41">
        <v>600.37</v>
      </c>
      <c r="B738" s="42">
        <v>123.51</v>
      </c>
      <c r="C738" s="46">
        <v>2</v>
      </c>
    </row>
    <row r="739" spans="1:3" x14ac:dyDescent="0.3">
      <c r="A739" s="41">
        <v>601.27</v>
      </c>
      <c r="B739" s="42">
        <v>32.200000000000003</v>
      </c>
      <c r="C739" s="46">
        <v>3</v>
      </c>
    </row>
    <row r="740" spans="1:3" x14ac:dyDescent="0.3">
      <c r="A740" s="41">
        <v>601.5</v>
      </c>
      <c r="B740" s="42">
        <v>212.1</v>
      </c>
      <c r="C740" s="46">
        <v>4</v>
      </c>
    </row>
    <row r="741" spans="1:3" x14ac:dyDescent="0.3">
      <c r="A741" s="41">
        <v>602.74</v>
      </c>
      <c r="B741" s="42">
        <v>133.66</v>
      </c>
      <c r="C741" s="46">
        <v>4</v>
      </c>
    </row>
    <row r="742" spans="1:3" x14ac:dyDescent="0.3">
      <c r="A742" s="41">
        <v>604.15</v>
      </c>
      <c r="B742" s="42">
        <v>-27.41</v>
      </c>
      <c r="C742" s="46">
        <v>3</v>
      </c>
    </row>
    <row r="743" spans="1:3" x14ac:dyDescent="0.3">
      <c r="A743" s="41">
        <v>604.37</v>
      </c>
      <c r="B743" s="42">
        <v>215.09</v>
      </c>
      <c r="C743" s="46">
        <v>2</v>
      </c>
    </row>
    <row r="744" spans="1:3" x14ac:dyDescent="0.3">
      <c r="A744" s="41">
        <v>604.59</v>
      </c>
      <c r="B744" s="42">
        <v>-2.23</v>
      </c>
      <c r="C744" s="46">
        <v>2</v>
      </c>
    </row>
    <row r="745" spans="1:3" x14ac:dyDescent="0.3">
      <c r="A745" s="41">
        <v>605.55999999999995</v>
      </c>
      <c r="B745" s="42">
        <v>28.39</v>
      </c>
      <c r="C745" s="46">
        <v>3</v>
      </c>
    </row>
    <row r="746" spans="1:3" x14ac:dyDescent="0.3">
      <c r="A746" s="41">
        <v>608.5</v>
      </c>
      <c r="B746" s="42">
        <v>24.4</v>
      </c>
      <c r="C746" s="46">
        <v>6</v>
      </c>
    </row>
    <row r="747" spans="1:3" x14ac:dyDescent="0.3">
      <c r="A747" s="41">
        <v>609.5</v>
      </c>
      <c r="B747" s="42">
        <v>64.900000000000006</v>
      </c>
      <c r="C747" s="46">
        <v>5</v>
      </c>
    </row>
    <row r="748" spans="1:3" x14ac:dyDescent="0.3">
      <c r="A748" s="41">
        <v>611.34</v>
      </c>
      <c r="B748" s="42">
        <v>217</v>
      </c>
      <c r="C748" s="46">
        <v>4</v>
      </c>
    </row>
    <row r="749" spans="1:3" x14ac:dyDescent="0.3">
      <c r="A749" s="41">
        <v>615.48</v>
      </c>
      <c r="B749" s="42">
        <v>230.28</v>
      </c>
      <c r="C749" s="46">
        <v>8</v>
      </c>
    </row>
    <row r="750" spans="1:3" x14ac:dyDescent="0.3">
      <c r="A750" s="41">
        <v>617.14</v>
      </c>
      <c r="B750" s="42">
        <v>134.26</v>
      </c>
      <c r="C750" s="46">
        <v>2</v>
      </c>
    </row>
    <row r="751" spans="1:3" x14ac:dyDescent="0.3">
      <c r="A751" s="41">
        <v>617.5</v>
      </c>
      <c r="B751" s="42">
        <v>252.78</v>
      </c>
      <c r="C751" s="46">
        <v>4</v>
      </c>
    </row>
    <row r="752" spans="1:3" x14ac:dyDescent="0.3">
      <c r="A752" s="41">
        <v>617.79</v>
      </c>
      <c r="B752" s="42">
        <v>107.19</v>
      </c>
      <c r="C752" s="46">
        <v>3</v>
      </c>
    </row>
    <row r="753" spans="1:3" x14ac:dyDescent="0.3">
      <c r="A753" s="41">
        <v>617.84</v>
      </c>
      <c r="B753" s="42">
        <v>202.25</v>
      </c>
      <c r="C753" s="46">
        <v>7</v>
      </c>
    </row>
    <row r="754" spans="1:3" x14ac:dyDescent="0.3">
      <c r="A754" s="41">
        <v>618.05999999999995</v>
      </c>
      <c r="B754" s="42">
        <v>142.77000000000001</v>
      </c>
      <c r="C754" s="46">
        <v>3</v>
      </c>
    </row>
    <row r="755" spans="1:3" x14ac:dyDescent="0.3">
      <c r="A755" s="41">
        <v>619.01</v>
      </c>
      <c r="B755" s="42">
        <v>41.84</v>
      </c>
      <c r="C755" s="46">
        <v>3</v>
      </c>
    </row>
    <row r="756" spans="1:3" x14ac:dyDescent="0.3">
      <c r="A756" s="41">
        <v>620.30999999999995</v>
      </c>
      <c r="B756" s="42">
        <v>37</v>
      </c>
      <c r="C756" s="46">
        <v>7</v>
      </c>
    </row>
    <row r="757" spans="1:3" x14ac:dyDescent="0.3">
      <c r="A757" s="41">
        <v>621.47</v>
      </c>
      <c r="B757" s="42">
        <v>53.47</v>
      </c>
      <c r="C757" s="46">
        <v>4</v>
      </c>
    </row>
    <row r="758" spans="1:3" x14ac:dyDescent="0.3">
      <c r="A758" s="41">
        <v>622.20000000000005</v>
      </c>
      <c r="B758" s="42">
        <v>-66</v>
      </c>
      <c r="C758" s="46">
        <v>5</v>
      </c>
    </row>
    <row r="759" spans="1:3" x14ac:dyDescent="0.3">
      <c r="A759" s="41">
        <v>625.95000000000005</v>
      </c>
      <c r="B759" s="42">
        <v>182.35</v>
      </c>
      <c r="C759" s="46">
        <v>5</v>
      </c>
    </row>
    <row r="760" spans="1:3" x14ac:dyDescent="0.3">
      <c r="A760" s="41">
        <v>626.32000000000005</v>
      </c>
      <c r="B760" s="42">
        <v>91.37</v>
      </c>
      <c r="C760" s="46">
        <v>5</v>
      </c>
    </row>
    <row r="761" spans="1:3" x14ac:dyDescent="0.3">
      <c r="A761" s="41">
        <v>626.55999999999995</v>
      </c>
      <c r="B761" s="42">
        <v>192</v>
      </c>
      <c r="C761" s="46">
        <v>8</v>
      </c>
    </row>
    <row r="762" spans="1:3" x14ac:dyDescent="0.3">
      <c r="A762" s="41">
        <v>627.72</v>
      </c>
      <c r="B762" s="42">
        <v>-17.37</v>
      </c>
      <c r="C762" s="46">
        <v>3</v>
      </c>
    </row>
    <row r="763" spans="1:3" x14ac:dyDescent="0.3">
      <c r="A763" s="41">
        <v>628.14</v>
      </c>
      <c r="B763" s="42">
        <v>83.54</v>
      </c>
      <c r="C763" s="46">
        <v>5</v>
      </c>
    </row>
    <row r="764" spans="1:3" x14ac:dyDescent="0.3">
      <c r="A764" s="41">
        <v>628.87</v>
      </c>
      <c r="B764" s="42">
        <v>64.87</v>
      </c>
      <c r="C764" s="46">
        <v>5</v>
      </c>
    </row>
    <row r="765" spans="1:3" x14ac:dyDescent="0.3">
      <c r="A765" s="41">
        <v>628.88</v>
      </c>
      <c r="B765" s="42">
        <v>51.65</v>
      </c>
      <c r="C765" s="46">
        <v>3</v>
      </c>
    </row>
    <row r="766" spans="1:3" x14ac:dyDescent="0.3">
      <c r="A766" s="41">
        <v>630.65</v>
      </c>
      <c r="B766" s="42">
        <v>46.73</v>
      </c>
      <c r="C766" s="46">
        <v>3</v>
      </c>
    </row>
    <row r="767" spans="1:3" x14ac:dyDescent="0.3">
      <c r="A767" s="41">
        <v>630.72</v>
      </c>
      <c r="B767" s="42">
        <v>165.92</v>
      </c>
      <c r="C767" s="46">
        <v>5</v>
      </c>
    </row>
    <row r="768" spans="1:3" x14ac:dyDescent="0.3">
      <c r="A768" s="41">
        <v>631.08000000000004</v>
      </c>
      <c r="B768" s="42">
        <v>164.13</v>
      </c>
      <c r="C768" s="46">
        <v>3</v>
      </c>
    </row>
    <row r="769" spans="1:3" x14ac:dyDescent="0.3">
      <c r="A769" s="41">
        <v>633.44000000000005</v>
      </c>
      <c r="B769" s="42">
        <v>-6.38</v>
      </c>
      <c r="C769" s="46">
        <v>2</v>
      </c>
    </row>
    <row r="770" spans="1:3" x14ac:dyDescent="0.3">
      <c r="A770" s="41">
        <v>633.47</v>
      </c>
      <c r="B770" s="42">
        <v>65.47</v>
      </c>
      <c r="C770" s="46">
        <v>4</v>
      </c>
    </row>
    <row r="771" spans="1:3" x14ac:dyDescent="0.3">
      <c r="A771" s="41">
        <v>634.12</v>
      </c>
      <c r="B771" s="42">
        <v>-5.57</v>
      </c>
      <c r="C771" s="46">
        <v>3</v>
      </c>
    </row>
    <row r="772" spans="1:3" x14ac:dyDescent="0.3">
      <c r="A772" s="41">
        <v>634.13</v>
      </c>
      <c r="B772" s="42">
        <v>221.53</v>
      </c>
      <c r="C772" s="46">
        <v>2</v>
      </c>
    </row>
    <row r="773" spans="1:3" x14ac:dyDescent="0.3">
      <c r="A773" s="41">
        <v>634.63</v>
      </c>
      <c r="B773" s="42">
        <v>158.85</v>
      </c>
      <c r="C773" s="46">
        <v>2</v>
      </c>
    </row>
    <row r="774" spans="1:3" x14ac:dyDescent="0.3">
      <c r="A774" s="41">
        <v>635.80999999999995</v>
      </c>
      <c r="B774" s="42">
        <v>72.709999999999994</v>
      </c>
      <c r="C774" s="46">
        <v>5</v>
      </c>
    </row>
    <row r="775" spans="1:3" x14ac:dyDescent="0.3">
      <c r="A775" s="41">
        <v>635.98</v>
      </c>
      <c r="B775" s="42">
        <v>165.88</v>
      </c>
      <c r="C775" s="46">
        <v>2</v>
      </c>
    </row>
    <row r="776" spans="1:3" x14ac:dyDescent="0.3">
      <c r="A776" s="41">
        <v>637.20000000000005</v>
      </c>
      <c r="B776" s="42">
        <v>164.12</v>
      </c>
      <c r="C776" s="46">
        <v>2</v>
      </c>
    </row>
    <row r="777" spans="1:3" x14ac:dyDescent="0.3">
      <c r="A777" s="41">
        <v>637.64</v>
      </c>
      <c r="B777" s="42">
        <v>69.64</v>
      </c>
      <c r="C777" s="46">
        <v>4</v>
      </c>
    </row>
    <row r="778" spans="1:3" x14ac:dyDescent="0.3">
      <c r="A778" s="41">
        <v>640.22</v>
      </c>
      <c r="B778" s="42">
        <v>37.869999999999997</v>
      </c>
      <c r="C778" s="46">
        <v>7</v>
      </c>
    </row>
    <row r="779" spans="1:3" x14ac:dyDescent="0.3">
      <c r="A779" s="41">
        <v>640.53</v>
      </c>
      <c r="B779" s="42">
        <v>-41.27</v>
      </c>
      <c r="C779" s="46">
        <v>2</v>
      </c>
    </row>
    <row r="780" spans="1:3" x14ac:dyDescent="0.3">
      <c r="A780" s="41">
        <v>642.25</v>
      </c>
      <c r="B780" s="42">
        <v>95.74</v>
      </c>
      <c r="C780" s="46">
        <v>3</v>
      </c>
    </row>
    <row r="781" spans="1:3" x14ac:dyDescent="0.3">
      <c r="A781" s="41">
        <v>642.39</v>
      </c>
      <c r="B781" s="42">
        <v>131.41</v>
      </c>
      <c r="C781" s="46">
        <v>2</v>
      </c>
    </row>
    <row r="782" spans="1:3" x14ac:dyDescent="0.3">
      <c r="A782" s="41">
        <v>643.36</v>
      </c>
      <c r="B782" s="42">
        <v>57.04</v>
      </c>
      <c r="C782" s="46">
        <v>3</v>
      </c>
    </row>
    <row r="783" spans="1:3" x14ac:dyDescent="0.3">
      <c r="A783" s="41">
        <v>644.12</v>
      </c>
      <c r="B783" s="42">
        <v>147.16</v>
      </c>
      <c r="C783" s="46">
        <v>4</v>
      </c>
    </row>
    <row r="784" spans="1:3" x14ac:dyDescent="0.3">
      <c r="A784" s="41">
        <v>644.54</v>
      </c>
      <c r="B784" s="42">
        <v>300.08</v>
      </c>
      <c r="C784" s="46">
        <v>4</v>
      </c>
    </row>
    <row r="785" spans="1:3" x14ac:dyDescent="0.3">
      <c r="A785" s="41">
        <v>645.12</v>
      </c>
      <c r="B785" s="42">
        <v>193.92</v>
      </c>
      <c r="C785" s="46">
        <v>4</v>
      </c>
    </row>
    <row r="786" spans="1:3" x14ac:dyDescent="0.3">
      <c r="A786" s="41">
        <v>645.22</v>
      </c>
      <c r="B786" s="42">
        <v>67.989999999999995</v>
      </c>
      <c r="C786" s="46">
        <v>3</v>
      </c>
    </row>
    <row r="787" spans="1:3" x14ac:dyDescent="0.3">
      <c r="A787" s="41">
        <v>645.54</v>
      </c>
      <c r="B787" s="42">
        <v>208.7</v>
      </c>
      <c r="C787" s="46">
        <v>4</v>
      </c>
    </row>
    <row r="788" spans="1:3" x14ac:dyDescent="0.3">
      <c r="A788" s="41">
        <v>645.55999999999995</v>
      </c>
      <c r="B788" s="42">
        <v>245.64</v>
      </c>
      <c r="C788" s="46">
        <v>8</v>
      </c>
    </row>
    <row r="789" spans="1:3" x14ac:dyDescent="0.3">
      <c r="A789" s="41">
        <v>646.04999999999995</v>
      </c>
      <c r="B789" s="42">
        <v>318.60000000000002</v>
      </c>
      <c r="C789" s="46">
        <v>10</v>
      </c>
    </row>
    <row r="790" spans="1:3" x14ac:dyDescent="0.3">
      <c r="A790" s="41">
        <v>648.78</v>
      </c>
      <c r="B790" s="42">
        <v>71.61</v>
      </c>
      <c r="C790" s="46">
        <v>3</v>
      </c>
    </row>
    <row r="791" spans="1:3" x14ac:dyDescent="0.3">
      <c r="A791" s="41">
        <v>648.89</v>
      </c>
      <c r="B791" s="42">
        <v>156.65</v>
      </c>
      <c r="C791" s="46">
        <v>2</v>
      </c>
    </row>
    <row r="792" spans="1:3" x14ac:dyDescent="0.3">
      <c r="A792" s="41">
        <v>649.11</v>
      </c>
      <c r="B792" s="42">
        <v>185.47</v>
      </c>
      <c r="C792" s="46">
        <v>4</v>
      </c>
    </row>
    <row r="793" spans="1:3" x14ac:dyDescent="0.3">
      <c r="A793" s="41">
        <v>650.49</v>
      </c>
      <c r="B793" s="42">
        <v>128.05000000000001</v>
      </c>
      <c r="C793" s="46">
        <v>2</v>
      </c>
    </row>
    <row r="794" spans="1:3" x14ac:dyDescent="0.3">
      <c r="A794" s="41">
        <v>652.26</v>
      </c>
      <c r="B794" s="42">
        <v>121.17</v>
      </c>
      <c r="C794" s="46">
        <v>3</v>
      </c>
    </row>
    <row r="795" spans="1:3" x14ac:dyDescent="0.3">
      <c r="A795" s="41">
        <v>654.16</v>
      </c>
      <c r="B795" s="42">
        <v>104.94</v>
      </c>
      <c r="C795" s="46">
        <v>2</v>
      </c>
    </row>
    <row r="796" spans="1:3" x14ac:dyDescent="0.3">
      <c r="A796" s="41">
        <v>654.20000000000005</v>
      </c>
      <c r="B796" s="42">
        <v>102.4</v>
      </c>
      <c r="C796" s="46">
        <v>4</v>
      </c>
    </row>
    <row r="797" spans="1:3" x14ac:dyDescent="0.3">
      <c r="A797" s="41">
        <v>655.67</v>
      </c>
      <c r="B797" s="42">
        <v>143.75</v>
      </c>
      <c r="C797" s="46">
        <v>4</v>
      </c>
    </row>
    <row r="798" spans="1:3" x14ac:dyDescent="0.3">
      <c r="A798" s="41">
        <v>657.18</v>
      </c>
      <c r="B798" s="42">
        <v>292.39999999999998</v>
      </c>
      <c r="C798" s="46">
        <v>4</v>
      </c>
    </row>
    <row r="799" spans="1:3" x14ac:dyDescent="0.3">
      <c r="A799" s="41">
        <v>657.7</v>
      </c>
      <c r="B799" s="42">
        <v>80.53</v>
      </c>
      <c r="C799" s="46">
        <v>3</v>
      </c>
    </row>
    <row r="800" spans="1:3" x14ac:dyDescent="0.3">
      <c r="A800" s="41">
        <v>658.92</v>
      </c>
      <c r="B800" s="42">
        <v>72.599999999999994</v>
      </c>
      <c r="C800" s="46">
        <v>3</v>
      </c>
    </row>
    <row r="801" spans="1:3" x14ac:dyDescent="0.3">
      <c r="A801" s="41">
        <v>659.38</v>
      </c>
      <c r="B801" s="42">
        <v>164.88</v>
      </c>
      <c r="C801" s="46">
        <v>2</v>
      </c>
    </row>
    <row r="802" spans="1:3" x14ac:dyDescent="0.3">
      <c r="A802" s="41">
        <v>661.25</v>
      </c>
      <c r="B802" s="42">
        <v>126.3</v>
      </c>
      <c r="C802" s="46">
        <v>5</v>
      </c>
    </row>
    <row r="803" spans="1:3" x14ac:dyDescent="0.3">
      <c r="A803" s="41">
        <v>661.7</v>
      </c>
      <c r="B803" s="42">
        <v>42.8</v>
      </c>
      <c r="C803" s="46">
        <v>3</v>
      </c>
    </row>
    <row r="804" spans="1:3" x14ac:dyDescent="0.3">
      <c r="A804" s="41">
        <v>663.28</v>
      </c>
      <c r="B804" s="42">
        <v>229.28</v>
      </c>
      <c r="C804" s="46">
        <v>8</v>
      </c>
    </row>
    <row r="805" spans="1:3" x14ac:dyDescent="0.3">
      <c r="A805" s="41">
        <v>664.74</v>
      </c>
      <c r="B805" s="42">
        <v>118.69</v>
      </c>
      <c r="C805" s="46">
        <v>5</v>
      </c>
    </row>
    <row r="806" spans="1:3" x14ac:dyDescent="0.3">
      <c r="A806" s="41">
        <v>665.73</v>
      </c>
      <c r="B806" s="42">
        <v>26.45</v>
      </c>
      <c r="C806" s="46">
        <v>2</v>
      </c>
    </row>
    <row r="807" spans="1:3" x14ac:dyDescent="0.3">
      <c r="A807" s="41">
        <v>667.08</v>
      </c>
      <c r="B807" s="42">
        <v>380.44</v>
      </c>
      <c r="C807" s="46">
        <v>4</v>
      </c>
    </row>
    <row r="808" spans="1:3" x14ac:dyDescent="0.3">
      <c r="A808" s="41">
        <v>667.55</v>
      </c>
      <c r="B808" s="42">
        <v>198.47</v>
      </c>
      <c r="C808" s="46">
        <v>4</v>
      </c>
    </row>
    <row r="809" spans="1:3" x14ac:dyDescent="0.3">
      <c r="A809" s="41">
        <v>668.03</v>
      </c>
      <c r="B809" s="42">
        <v>192.25</v>
      </c>
      <c r="C809" s="46">
        <v>2</v>
      </c>
    </row>
    <row r="810" spans="1:3" x14ac:dyDescent="0.3">
      <c r="A810" s="41">
        <v>668.72</v>
      </c>
      <c r="B810" s="42">
        <v>122.67</v>
      </c>
      <c r="C810" s="46">
        <v>5</v>
      </c>
    </row>
    <row r="811" spans="1:3" x14ac:dyDescent="0.3">
      <c r="A811" s="41">
        <v>669.14</v>
      </c>
      <c r="B811" s="42">
        <v>136.94</v>
      </c>
      <c r="C811" s="46">
        <v>2</v>
      </c>
    </row>
    <row r="812" spans="1:3" x14ac:dyDescent="0.3">
      <c r="A812" s="41">
        <v>669.97</v>
      </c>
      <c r="B812" s="42">
        <v>150.11000000000001</v>
      </c>
      <c r="C812" s="46">
        <v>2</v>
      </c>
    </row>
    <row r="813" spans="1:3" x14ac:dyDescent="0.3">
      <c r="A813" s="41">
        <v>670.09</v>
      </c>
      <c r="B813" s="42">
        <v>266.64999999999998</v>
      </c>
      <c r="C813" s="46">
        <v>8</v>
      </c>
    </row>
    <row r="814" spans="1:3" x14ac:dyDescent="0.3">
      <c r="A814" s="41">
        <v>670.97</v>
      </c>
      <c r="B814" s="42">
        <v>128.33000000000001</v>
      </c>
      <c r="C814" s="46">
        <v>4</v>
      </c>
    </row>
    <row r="815" spans="1:3" x14ac:dyDescent="0.3">
      <c r="A815" s="41">
        <v>671.66</v>
      </c>
      <c r="B815" s="42">
        <v>239.02</v>
      </c>
      <c r="C815" s="46">
        <v>2</v>
      </c>
    </row>
    <row r="816" spans="1:3" x14ac:dyDescent="0.3">
      <c r="A816" s="41">
        <v>672.62</v>
      </c>
      <c r="B816" s="42">
        <v>32.24</v>
      </c>
      <c r="C816" s="46">
        <v>2</v>
      </c>
    </row>
    <row r="817" spans="1:3" x14ac:dyDescent="0.3">
      <c r="A817" s="41">
        <v>672.84</v>
      </c>
      <c r="B817" s="42">
        <v>95.67</v>
      </c>
      <c r="C817" s="46">
        <v>3</v>
      </c>
    </row>
    <row r="818" spans="1:3" x14ac:dyDescent="0.3">
      <c r="A818" s="41">
        <v>675.08</v>
      </c>
      <c r="B818" s="42">
        <v>143.99</v>
      </c>
      <c r="C818" s="46">
        <v>3</v>
      </c>
    </row>
    <row r="819" spans="1:3" x14ac:dyDescent="0.3">
      <c r="A819" s="41">
        <v>678.21</v>
      </c>
      <c r="B819" s="42">
        <v>334.56</v>
      </c>
      <c r="C819" s="46">
        <v>1</v>
      </c>
    </row>
    <row r="820" spans="1:3" x14ac:dyDescent="0.3">
      <c r="A820" s="41">
        <v>679.64</v>
      </c>
      <c r="B820" s="42">
        <v>228.44</v>
      </c>
      <c r="C820" s="46">
        <v>4</v>
      </c>
    </row>
    <row r="821" spans="1:3" x14ac:dyDescent="0.3">
      <c r="A821" s="41">
        <v>680.31</v>
      </c>
      <c r="B821" s="42">
        <v>196.68</v>
      </c>
      <c r="C821" s="46">
        <v>7</v>
      </c>
    </row>
    <row r="822" spans="1:3" x14ac:dyDescent="0.3">
      <c r="A822" s="41">
        <v>680.5</v>
      </c>
      <c r="B822" s="42">
        <v>152.80000000000001</v>
      </c>
      <c r="C822" s="46">
        <v>2</v>
      </c>
    </row>
    <row r="823" spans="1:3" x14ac:dyDescent="0.3">
      <c r="A823" s="41">
        <v>680.66</v>
      </c>
      <c r="B823" s="42">
        <v>458.92</v>
      </c>
      <c r="C823" s="46">
        <v>8</v>
      </c>
    </row>
    <row r="824" spans="1:3" x14ac:dyDescent="0.3">
      <c r="A824" s="41">
        <v>680.94</v>
      </c>
      <c r="B824" s="42">
        <v>229.74</v>
      </c>
      <c r="C824" s="46">
        <v>4</v>
      </c>
    </row>
    <row r="825" spans="1:3" x14ac:dyDescent="0.3">
      <c r="A825" s="41">
        <v>682.94</v>
      </c>
      <c r="B825" s="42">
        <v>37.85</v>
      </c>
      <c r="C825" s="46">
        <v>3</v>
      </c>
    </row>
    <row r="826" spans="1:3" x14ac:dyDescent="0.3">
      <c r="A826" s="41">
        <v>683.84</v>
      </c>
      <c r="B826" s="42">
        <v>233.28</v>
      </c>
      <c r="C826" s="46">
        <v>2</v>
      </c>
    </row>
    <row r="827" spans="1:3" x14ac:dyDescent="0.3">
      <c r="A827" s="41">
        <v>683.86</v>
      </c>
      <c r="B827" s="42">
        <v>106.69</v>
      </c>
      <c r="C827" s="46">
        <v>3</v>
      </c>
    </row>
    <row r="828" spans="1:3" x14ac:dyDescent="0.3">
      <c r="A828" s="41">
        <v>684.22</v>
      </c>
      <c r="B828" s="42">
        <v>64.260000000000005</v>
      </c>
      <c r="C828" s="46">
        <v>2</v>
      </c>
    </row>
    <row r="829" spans="1:3" x14ac:dyDescent="0.3">
      <c r="A829" s="41">
        <v>684.92</v>
      </c>
      <c r="B829" s="42">
        <v>282.72000000000003</v>
      </c>
      <c r="C829" s="46">
        <v>4</v>
      </c>
    </row>
    <row r="830" spans="1:3" x14ac:dyDescent="0.3">
      <c r="A830" s="41">
        <v>685.08</v>
      </c>
      <c r="B830" s="42">
        <v>286.36</v>
      </c>
      <c r="C830" s="46">
        <v>1</v>
      </c>
    </row>
    <row r="831" spans="1:3" x14ac:dyDescent="0.3">
      <c r="A831" s="41">
        <v>685.61</v>
      </c>
      <c r="B831" s="42">
        <v>45.79</v>
      </c>
      <c r="C831" s="46">
        <v>2</v>
      </c>
    </row>
    <row r="832" spans="1:3" x14ac:dyDescent="0.3">
      <c r="A832" s="41">
        <v>686.75</v>
      </c>
      <c r="B832" s="42">
        <v>251.77</v>
      </c>
      <c r="C832" s="46">
        <v>7</v>
      </c>
    </row>
    <row r="833" spans="1:3" x14ac:dyDescent="0.3">
      <c r="A833" s="41">
        <v>687.12</v>
      </c>
      <c r="B833" s="42">
        <v>254.48</v>
      </c>
      <c r="C833" s="46">
        <v>2</v>
      </c>
    </row>
    <row r="834" spans="1:3" x14ac:dyDescent="0.3">
      <c r="A834" s="41">
        <v>688.65</v>
      </c>
      <c r="B834" s="42">
        <v>214.47</v>
      </c>
      <c r="C834" s="46">
        <v>3</v>
      </c>
    </row>
    <row r="835" spans="1:3" x14ac:dyDescent="0.3">
      <c r="A835" s="41">
        <v>688.75</v>
      </c>
      <c r="B835" s="42">
        <v>332.62</v>
      </c>
      <c r="C835" s="46">
        <v>4</v>
      </c>
    </row>
    <row r="836" spans="1:3" x14ac:dyDescent="0.3">
      <c r="A836" s="41">
        <v>689.38</v>
      </c>
      <c r="B836" s="42">
        <v>639.79999999999995</v>
      </c>
      <c r="C836" s="46">
        <v>4</v>
      </c>
    </row>
    <row r="837" spans="1:3" x14ac:dyDescent="0.3">
      <c r="A837" s="41">
        <v>690.92</v>
      </c>
      <c r="B837" s="42">
        <v>212.42</v>
      </c>
      <c r="C837" s="46">
        <v>5</v>
      </c>
    </row>
    <row r="838" spans="1:3" x14ac:dyDescent="0.3">
      <c r="A838" s="41">
        <v>692.05</v>
      </c>
      <c r="B838" s="42">
        <v>88.91</v>
      </c>
      <c r="C838" s="46">
        <v>2</v>
      </c>
    </row>
    <row r="839" spans="1:3" x14ac:dyDescent="0.3">
      <c r="A839" s="41">
        <v>692.74</v>
      </c>
      <c r="B839" s="42">
        <v>524.67999999999995</v>
      </c>
      <c r="C839" s="46">
        <v>8</v>
      </c>
    </row>
    <row r="840" spans="1:3" x14ac:dyDescent="0.3">
      <c r="A840" s="41">
        <v>693.71</v>
      </c>
      <c r="B840" s="42">
        <v>58.52</v>
      </c>
      <c r="C840" s="46">
        <v>3</v>
      </c>
    </row>
    <row r="841" spans="1:3" x14ac:dyDescent="0.3">
      <c r="A841" s="41">
        <v>694.81</v>
      </c>
      <c r="B841" s="42">
        <v>224.71</v>
      </c>
      <c r="C841" s="46">
        <v>2</v>
      </c>
    </row>
    <row r="842" spans="1:3" x14ac:dyDescent="0.3">
      <c r="A842" s="41">
        <v>695.44</v>
      </c>
      <c r="B842" s="42">
        <v>-7.82</v>
      </c>
      <c r="C842" s="46">
        <v>2</v>
      </c>
    </row>
    <row r="843" spans="1:3" x14ac:dyDescent="0.3">
      <c r="A843" s="41">
        <v>695.74</v>
      </c>
      <c r="B843" s="42">
        <v>-12.38</v>
      </c>
      <c r="C843" s="46">
        <v>4</v>
      </c>
    </row>
    <row r="844" spans="1:3" x14ac:dyDescent="0.3">
      <c r="A844" s="41">
        <v>696.27</v>
      </c>
      <c r="B844" s="42">
        <v>199.15</v>
      </c>
      <c r="C844" s="46">
        <v>8</v>
      </c>
    </row>
    <row r="845" spans="1:3" x14ac:dyDescent="0.3">
      <c r="A845" s="41">
        <v>696.39</v>
      </c>
      <c r="B845" s="42">
        <v>119.22</v>
      </c>
      <c r="C845" s="46">
        <v>3</v>
      </c>
    </row>
    <row r="846" spans="1:3" x14ac:dyDescent="0.3">
      <c r="A846" s="41">
        <v>696.88</v>
      </c>
      <c r="B846" s="42">
        <v>126.32</v>
      </c>
      <c r="C846" s="46">
        <v>8</v>
      </c>
    </row>
    <row r="847" spans="1:3" x14ac:dyDescent="0.3">
      <c r="A847" s="41">
        <v>696.96</v>
      </c>
      <c r="B847" s="42">
        <v>124.26</v>
      </c>
      <c r="C847" s="46">
        <v>3</v>
      </c>
    </row>
    <row r="848" spans="1:3" x14ac:dyDescent="0.3">
      <c r="A848" s="41">
        <v>697.74</v>
      </c>
      <c r="B848" s="42">
        <v>124.14</v>
      </c>
      <c r="C848" s="46">
        <v>3</v>
      </c>
    </row>
    <row r="849" spans="1:3" x14ac:dyDescent="0.3">
      <c r="A849" s="41">
        <v>698.58</v>
      </c>
      <c r="B849" s="42">
        <v>126.36</v>
      </c>
      <c r="C849" s="46">
        <v>3</v>
      </c>
    </row>
    <row r="850" spans="1:3" x14ac:dyDescent="0.3">
      <c r="A850" s="41">
        <v>698.76</v>
      </c>
      <c r="B850" s="42">
        <v>121.53</v>
      </c>
      <c r="C850" s="46">
        <v>3</v>
      </c>
    </row>
    <row r="851" spans="1:3" x14ac:dyDescent="0.3">
      <c r="A851" s="41">
        <v>699.03</v>
      </c>
      <c r="B851" s="42">
        <v>129.96</v>
      </c>
      <c r="C851" s="46">
        <v>3</v>
      </c>
    </row>
    <row r="852" spans="1:3" x14ac:dyDescent="0.3">
      <c r="A852" s="41">
        <v>700.41</v>
      </c>
      <c r="B852" s="42">
        <v>133.47</v>
      </c>
      <c r="C852" s="46">
        <v>3</v>
      </c>
    </row>
    <row r="853" spans="1:3" x14ac:dyDescent="0.3">
      <c r="A853" s="41">
        <v>700.92</v>
      </c>
      <c r="B853" s="42">
        <v>312.64</v>
      </c>
      <c r="C853" s="46">
        <v>10</v>
      </c>
    </row>
    <row r="854" spans="1:3" x14ac:dyDescent="0.3">
      <c r="A854" s="41">
        <v>703.56</v>
      </c>
      <c r="B854" s="42">
        <v>195.9</v>
      </c>
      <c r="C854" s="46">
        <v>2</v>
      </c>
    </row>
    <row r="855" spans="1:3" x14ac:dyDescent="0.3">
      <c r="A855" s="41">
        <v>703.7</v>
      </c>
      <c r="B855" s="42">
        <v>206.74</v>
      </c>
      <c r="C855" s="46">
        <v>4</v>
      </c>
    </row>
    <row r="856" spans="1:3" x14ac:dyDescent="0.3">
      <c r="A856" s="41">
        <v>704.8</v>
      </c>
      <c r="B856" s="42">
        <v>196.7</v>
      </c>
      <c r="C856" s="46">
        <v>2</v>
      </c>
    </row>
    <row r="857" spans="1:3" x14ac:dyDescent="0.3">
      <c r="A857" s="41">
        <v>705.55</v>
      </c>
      <c r="B857" s="42">
        <v>126</v>
      </c>
      <c r="C857" s="46">
        <v>5</v>
      </c>
    </row>
    <row r="858" spans="1:3" x14ac:dyDescent="0.3">
      <c r="A858" s="41">
        <v>707.02</v>
      </c>
      <c r="B858" s="42">
        <v>10.36</v>
      </c>
      <c r="C858" s="46">
        <v>2</v>
      </c>
    </row>
    <row r="859" spans="1:3" x14ac:dyDescent="0.3">
      <c r="A859" s="41">
        <v>709.15</v>
      </c>
      <c r="B859" s="42">
        <v>-19.53</v>
      </c>
      <c r="C859" s="46">
        <v>4</v>
      </c>
    </row>
    <row r="860" spans="1:3" x14ac:dyDescent="0.3">
      <c r="A860" s="41">
        <v>711.08</v>
      </c>
      <c r="B860" s="42">
        <v>22.68</v>
      </c>
      <c r="C860" s="46">
        <v>8</v>
      </c>
    </row>
    <row r="861" spans="1:3" x14ac:dyDescent="0.3">
      <c r="A861" s="41">
        <v>711.17</v>
      </c>
      <c r="B861" s="42">
        <v>278.52999999999997</v>
      </c>
      <c r="C861" s="46">
        <v>2</v>
      </c>
    </row>
    <row r="862" spans="1:3" x14ac:dyDescent="0.3">
      <c r="A862" s="41">
        <v>711.28</v>
      </c>
      <c r="B862" s="42">
        <v>104.46</v>
      </c>
      <c r="C862" s="46">
        <v>2</v>
      </c>
    </row>
    <row r="863" spans="1:3" x14ac:dyDescent="0.3">
      <c r="A863" s="41">
        <v>712.79</v>
      </c>
      <c r="B863" s="42">
        <v>564.78</v>
      </c>
      <c r="C863" s="46">
        <v>8</v>
      </c>
    </row>
    <row r="864" spans="1:3" x14ac:dyDescent="0.3">
      <c r="A864" s="41">
        <v>714.03</v>
      </c>
      <c r="B864" s="42">
        <v>278.27999999999997</v>
      </c>
      <c r="C864" s="46">
        <v>7</v>
      </c>
    </row>
    <row r="865" spans="1:3" x14ac:dyDescent="0.3">
      <c r="A865" s="41">
        <v>714.44</v>
      </c>
      <c r="B865" s="42">
        <v>284.04000000000002</v>
      </c>
      <c r="C865" s="46">
        <v>4</v>
      </c>
    </row>
    <row r="866" spans="1:3" x14ac:dyDescent="0.3">
      <c r="A866" s="41">
        <v>716.85</v>
      </c>
      <c r="B866" s="42">
        <v>243.77</v>
      </c>
      <c r="C866" s="46">
        <v>2</v>
      </c>
    </row>
    <row r="867" spans="1:3" x14ac:dyDescent="0.3">
      <c r="A867" s="41">
        <v>717.71</v>
      </c>
      <c r="B867" s="42">
        <v>152.11000000000001</v>
      </c>
      <c r="C867" s="46">
        <v>8</v>
      </c>
    </row>
    <row r="868" spans="1:3" x14ac:dyDescent="0.3">
      <c r="A868" s="41">
        <v>717.83</v>
      </c>
      <c r="B868" s="42">
        <v>231.08</v>
      </c>
      <c r="C868" s="46">
        <v>5</v>
      </c>
    </row>
    <row r="869" spans="1:3" x14ac:dyDescent="0.3">
      <c r="A869" s="41">
        <v>717.97</v>
      </c>
      <c r="B869" s="42">
        <v>206.99</v>
      </c>
      <c r="C869" s="46">
        <v>2</v>
      </c>
    </row>
    <row r="870" spans="1:3" x14ac:dyDescent="0.3">
      <c r="A870" s="41">
        <v>718.3</v>
      </c>
      <c r="B870" s="42">
        <v>-41.86</v>
      </c>
      <c r="C870" s="46">
        <v>2</v>
      </c>
    </row>
    <row r="871" spans="1:3" x14ac:dyDescent="0.3">
      <c r="A871" s="41">
        <v>719.05</v>
      </c>
      <c r="B871" s="42">
        <v>132.72999999999999</v>
      </c>
      <c r="C871" s="46">
        <v>3</v>
      </c>
    </row>
    <row r="872" spans="1:3" x14ac:dyDescent="0.3">
      <c r="A872" s="41">
        <v>719.32</v>
      </c>
      <c r="B872" s="42">
        <v>160.58000000000001</v>
      </c>
      <c r="C872" s="46">
        <v>7</v>
      </c>
    </row>
    <row r="873" spans="1:3" x14ac:dyDescent="0.3">
      <c r="A873" s="41">
        <v>719.41</v>
      </c>
      <c r="B873" s="42">
        <v>91.27</v>
      </c>
      <c r="C873" s="46">
        <v>3</v>
      </c>
    </row>
    <row r="874" spans="1:3" x14ac:dyDescent="0.3">
      <c r="A874" s="41">
        <v>719.99</v>
      </c>
      <c r="B874" s="42">
        <v>208.07</v>
      </c>
      <c r="C874" s="46">
        <v>4</v>
      </c>
    </row>
    <row r="875" spans="1:3" x14ac:dyDescent="0.3">
      <c r="A875" s="41">
        <v>720.37</v>
      </c>
      <c r="B875" s="42">
        <v>225.87</v>
      </c>
      <c r="C875" s="46">
        <v>2</v>
      </c>
    </row>
    <row r="876" spans="1:3" x14ac:dyDescent="0.3">
      <c r="A876" s="41">
        <v>720.59</v>
      </c>
      <c r="B876" s="42">
        <v>38.79</v>
      </c>
      <c r="C876" s="46">
        <v>2</v>
      </c>
    </row>
    <row r="877" spans="1:3" x14ac:dyDescent="0.3">
      <c r="A877" s="41">
        <v>721.04</v>
      </c>
      <c r="B877" s="42">
        <v>72.08</v>
      </c>
      <c r="C877" s="46">
        <v>2</v>
      </c>
    </row>
    <row r="878" spans="1:3" x14ac:dyDescent="0.3">
      <c r="A878" s="41">
        <v>722.66</v>
      </c>
      <c r="B878" s="42">
        <v>247.7</v>
      </c>
      <c r="C878" s="46">
        <v>8</v>
      </c>
    </row>
    <row r="879" spans="1:3" x14ac:dyDescent="0.3">
      <c r="A879" s="41">
        <v>723.2</v>
      </c>
      <c r="B879" s="42">
        <v>159.19999999999999</v>
      </c>
      <c r="C879" s="46">
        <v>5</v>
      </c>
    </row>
    <row r="880" spans="1:3" x14ac:dyDescent="0.3">
      <c r="A880" s="41">
        <v>724</v>
      </c>
      <c r="B880" s="42">
        <v>9.06</v>
      </c>
      <c r="C880" s="46">
        <v>2</v>
      </c>
    </row>
    <row r="881" spans="1:3" x14ac:dyDescent="0.3">
      <c r="A881" s="41">
        <v>726.48</v>
      </c>
      <c r="B881" s="42">
        <v>149.31</v>
      </c>
      <c r="C881" s="46">
        <v>3</v>
      </c>
    </row>
    <row r="882" spans="1:3" x14ac:dyDescent="0.3">
      <c r="A882" s="41">
        <v>726.66</v>
      </c>
      <c r="B882" s="42">
        <v>168.54</v>
      </c>
      <c r="C882" s="46">
        <v>3</v>
      </c>
    </row>
    <row r="883" spans="1:3" x14ac:dyDescent="0.3">
      <c r="A883" s="41">
        <v>726.98</v>
      </c>
      <c r="B883" s="42">
        <v>210.68</v>
      </c>
      <c r="C883" s="46">
        <v>6</v>
      </c>
    </row>
    <row r="884" spans="1:3" x14ac:dyDescent="0.3">
      <c r="A884" s="41">
        <v>727.68</v>
      </c>
      <c r="B884" s="42">
        <v>227.7</v>
      </c>
      <c r="C884" s="46">
        <v>6</v>
      </c>
    </row>
    <row r="885" spans="1:3" x14ac:dyDescent="0.3">
      <c r="A885" s="41">
        <v>729.07</v>
      </c>
      <c r="B885" s="42">
        <v>90.51</v>
      </c>
      <c r="C885" s="46">
        <v>8</v>
      </c>
    </row>
    <row r="886" spans="1:3" x14ac:dyDescent="0.3">
      <c r="A886" s="41">
        <v>729.1</v>
      </c>
      <c r="B886" s="42">
        <v>40.700000000000003</v>
      </c>
      <c r="C886" s="46">
        <v>8</v>
      </c>
    </row>
    <row r="887" spans="1:3" x14ac:dyDescent="0.3">
      <c r="A887" s="41">
        <v>729.2</v>
      </c>
      <c r="B887" s="42">
        <v>597.6</v>
      </c>
      <c r="C887" s="46">
        <v>8</v>
      </c>
    </row>
    <row r="888" spans="1:3" x14ac:dyDescent="0.3">
      <c r="A888" s="41">
        <v>729.24</v>
      </c>
      <c r="B888" s="42">
        <v>89.55</v>
      </c>
      <c r="C888" s="46">
        <v>3</v>
      </c>
    </row>
    <row r="889" spans="1:3" x14ac:dyDescent="0.3">
      <c r="A889" s="41">
        <v>731.38</v>
      </c>
      <c r="B889" s="42">
        <v>261.27999999999997</v>
      </c>
      <c r="C889" s="46">
        <v>2</v>
      </c>
    </row>
    <row r="890" spans="1:3" x14ac:dyDescent="0.3">
      <c r="A890" s="41">
        <v>731.51</v>
      </c>
      <c r="B890" s="42">
        <v>200.42</v>
      </c>
      <c r="C890" s="46">
        <v>3</v>
      </c>
    </row>
    <row r="891" spans="1:3" x14ac:dyDescent="0.3">
      <c r="A891" s="41">
        <v>731.84</v>
      </c>
      <c r="B891" s="42">
        <v>111.08</v>
      </c>
      <c r="C891" s="46">
        <v>2</v>
      </c>
    </row>
    <row r="892" spans="1:3" x14ac:dyDescent="0.3">
      <c r="A892" s="41">
        <v>736.8</v>
      </c>
      <c r="B892" s="42">
        <v>139.32</v>
      </c>
      <c r="C892" s="46">
        <v>3</v>
      </c>
    </row>
    <row r="893" spans="1:3" x14ac:dyDescent="0.3">
      <c r="A893" s="41">
        <v>737.71</v>
      </c>
      <c r="B893" s="42">
        <v>95.77</v>
      </c>
      <c r="C893" s="46">
        <v>6</v>
      </c>
    </row>
    <row r="894" spans="1:3" x14ac:dyDescent="0.3">
      <c r="A894" s="41">
        <v>738.44</v>
      </c>
      <c r="B894" s="42">
        <v>264.26</v>
      </c>
      <c r="C894" s="46">
        <v>3</v>
      </c>
    </row>
    <row r="895" spans="1:3" x14ac:dyDescent="0.3">
      <c r="A895" s="41">
        <v>738.6</v>
      </c>
      <c r="B895" s="42">
        <v>192.55</v>
      </c>
      <c r="C895" s="46">
        <v>5</v>
      </c>
    </row>
    <row r="896" spans="1:3" x14ac:dyDescent="0.3">
      <c r="A896" s="41">
        <v>738.9</v>
      </c>
      <c r="B896" s="42">
        <v>35.64</v>
      </c>
      <c r="C896" s="46">
        <v>2</v>
      </c>
    </row>
    <row r="897" spans="1:3" x14ac:dyDescent="0.3">
      <c r="A897" s="41">
        <v>738.91</v>
      </c>
      <c r="B897" s="42">
        <v>166.21</v>
      </c>
      <c r="C897" s="46">
        <v>3</v>
      </c>
    </row>
    <row r="898" spans="1:3" x14ac:dyDescent="0.3">
      <c r="A898" s="41">
        <v>739.85</v>
      </c>
      <c r="B898" s="42">
        <v>175.85</v>
      </c>
      <c r="C898" s="46">
        <v>5</v>
      </c>
    </row>
    <row r="899" spans="1:3" x14ac:dyDescent="0.3">
      <c r="A899" s="41">
        <v>740.1</v>
      </c>
      <c r="B899" s="42">
        <v>162.87</v>
      </c>
      <c r="C899" s="46">
        <v>3</v>
      </c>
    </row>
    <row r="900" spans="1:3" x14ac:dyDescent="0.3">
      <c r="A900" s="41">
        <v>740.57</v>
      </c>
      <c r="B900" s="42">
        <v>16.25</v>
      </c>
      <c r="C900" s="46">
        <v>3</v>
      </c>
    </row>
    <row r="901" spans="1:3" x14ac:dyDescent="0.3">
      <c r="A901" s="41">
        <v>740.74</v>
      </c>
      <c r="B901" s="42">
        <v>243.78</v>
      </c>
      <c r="C901" s="46">
        <v>4</v>
      </c>
    </row>
    <row r="902" spans="1:3" x14ac:dyDescent="0.3">
      <c r="A902" s="41">
        <v>741</v>
      </c>
      <c r="B902" s="42">
        <v>239.64</v>
      </c>
      <c r="C902" s="46">
        <v>2</v>
      </c>
    </row>
    <row r="903" spans="1:3" x14ac:dyDescent="0.3">
      <c r="A903" s="41">
        <v>742.24</v>
      </c>
      <c r="B903" s="42">
        <v>170.02</v>
      </c>
      <c r="C903" s="46">
        <v>3</v>
      </c>
    </row>
    <row r="904" spans="1:3" x14ac:dyDescent="0.3">
      <c r="A904" s="41">
        <v>745.38</v>
      </c>
      <c r="B904" s="42">
        <v>48.56</v>
      </c>
      <c r="C904" s="46">
        <v>2</v>
      </c>
    </row>
    <row r="905" spans="1:3" x14ac:dyDescent="0.3">
      <c r="A905" s="41">
        <v>745.42</v>
      </c>
      <c r="B905" s="42">
        <v>100.33</v>
      </c>
      <c r="C905" s="46">
        <v>3</v>
      </c>
    </row>
    <row r="906" spans="1:3" x14ac:dyDescent="0.3">
      <c r="A906" s="41">
        <v>746.09</v>
      </c>
      <c r="B906" s="42">
        <v>107.99</v>
      </c>
      <c r="C906" s="46">
        <v>2</v>
      </c>
    </row>
    <row r="907" spans="1:3" x14ac:dyDescent="0.3">
      <c r="A907" s="41">
        <v>747.24</v>
      </c>
      <c r="B907" s="42">
        <v>93.72</v>
      </c>
      <c r="C907" s="46">
        <v>6</v>
      </c>
    </row>
    <row r="908" spans="1:3" x14ac:dyDescent="0.3">
      <c r="A908" s="41">
        <v>747.86</v>
      </c>
      <c r="B908" s="42">
        <v>215.66</v>
      </c>
      <c r="C908" s="46">
        <v>2</v>
      </c>
    </row>
    <row r="909" spans="1:3" x14ac:dyDescent="0.3">
      <c r="A909" s="41">
        <v>747.91</v>
      </c>
      <c r="B909" s="42">
        <v>197.35</v>
      </c>
      <c r="C909" s="46">
        <v>4</v>
      </c>
    </row>
    <row r="910" spans="1:3" x14ac:dyDescent="0.3">
      <c r="A910" s="41">
        <v>749.5</v>
      </c>
      <c r="B910" s="42">
        <v>109.6</v>
      </c>
      <c r="C910" s="46">
        <v>5</v>
      </c>
    </row>
    <row r="911" spans="1:3" x14ac:dyDescent="0.3">
      <c r="A911" s="41">
        <v>752.22</v>
      </c>
      <c r="B911" s="42">
        <v>149.08000000000001</v>
      </c>
      <c r="C911" s="46">
        <v>2</v>
      </c>
    </row>
    <row r="912" spans="1:3" x14ac:dyDescent="0.3">
      <c r="A912" s="41">
        <v>753.2</v>
      </c>
      <c r="B912" s="42">
        <v>128.54</v>
      </c>
      <c r="C912" s="46">
        <v>3</v>
      </c>
    </row>
    <row r="913" spans="1:3" x14ac:dyDescent="0.3">
      <c r="A913" s="41">
        <v>753.42</v>
      </c>
      <c r="B913" s="42">
        <v>167.07</v>
      </c>
      <c r="C913" s="46">
        <v>5</v>
      </c>
    </row>
    <row r="914" spans="1:3" x14ac:dyDescent="0.3">
      <c r="A914" s="41">
        <v>753.82</v>
      </c>
      <c r="B914" s="42">
        <v>407.82</v>
      </c>
      <c r="C914" s="46">
        <v>6</v>
      </c>
    </row>
    <row r="915" spans="1:3" x14ac:dyDescent="0.3">
      <c r="A915" s="41">
        <v>754.11</v>
      </c>
      <c r="B915" s="42">
        <v>179.91</v>
      </c>
      <c r="C915" s="46">
        <v>6</v>
      </c>
    </row>
    <row r="916" spans="1:3" x14ac:dyDescent="0.3">
      <c r="A916" s="41">
        <v>755.19</v>
      </c>
      <c r="B916" s="42">
        <v>247.26</v>
      </c>
      <c r="C916" s="46">
        <v>6</v>
      </c>
    </row>
    <row r="917" spans="1:3" x14ac:dyDescent="0.3">
      <c r="A917" s="41">
        <v>755.76</v>
      </c>
      <c r="B917" s="42">
        <v>244.78</v>
      </c>
      <c r="C917" s="46">
        <v>2</v>
      </c>
    </row>
    <row r="918" spans="1:3" x14ac:dyDescent="0.3">
      <c r="A918" s="41">
        <v>756.27</v>
      </c>
      <c r="B918" s="42">
        <v>182.67</v>
      </c>
      <c r="C918" s="46">
        <v>3</v>
      </c>
    </row>
    <row r="919" spans="1:3" x14ac:dyDescent="0.3">
      <c r="A919" s="41">
        <v>756.9</v>
      </c>
      <c r="B919" s="42">
        <v>170.58</v>
      </c>
      <c r="C919" s="46">
        <v>3</v>
      </c>
    </row>
    <row r="920" spans="1:3" x14ac:dyDescent="0.3">
      <c r="A920" s="41">
        <v>758.29</v>
      </c>
      <c r="B920" s="42">
        <v>527.58000000000004</v>
      </c>
      <c r="C920" s="46">
        <v>4</v>
      </c>
    </row>
    <row r="921" spans="1:3" x14ac:dyDescent="0.3">
      <c r="A921" s="41">
        <v>759.08</v>
      </c>
      <c r="B921" s="42">
        <v>83.36</v>
      </c>
      <c r="C921" s="46">
        <v>6</v>
      </c>
    </row>
    <row r="922" spans="1:3" x14ac:dyDescent="0.3">
      <c r="A922" s="41">
        <v>759.33</v>
      </c>
      <c r="B922" s="42">
        <v>187.11</v>
      </c>
      <c r="C922" s="46">
        <v>3</v>
      </c>
    </row>
    <row r="923" spans="1:3" x14ac:dyDescent="0.3">
      <c r="A923" s="41">
        <v>760.24</v>
      </c>
      <c r="B923" s="42">
        <v>280.56</v>
      </c>
      <c r="C923" s="46">
        <v>4</v>
      </c>
    </row>
    <row r="924" spans="1:3" x14ac:dyDescent="0.3">
      <c r="A924" s="41">
        <v>760.63</v>
      </c>
      <c r="B924" s="42">
        <v>157.66</v>
      </c>
      <c r="C924" s="46">
        <v>4</v>
      </c>
    </row>
    <row r="925" spans="1:3" x14ac:dyDescent="0.3">
      <c r="A925" s="41">
        <v>761.2</v>
      </c>
      <c r="B925" s="42">
        <v>362.48</v>
      </c>
      <c r="C925" s="46">
        <v>1</v>
      </c>
    </row>
    <row r="926" spans="1:3" x14ac:dyDescent="0.3">
      <c r="A926" s="41">
        <v>764.52</v>
      </c>
      <c r="B926" s="42">
        <v>150.84</v>
      </c>
      <c r="C926" s="46">
        <v>4</v>
      </c>
    </row>
    <row r="927" spans="1:3" x14ac:dyDescent="0.3">
      <c r="A927" s="41">
        <v>765.28</v>
      </c>
      <c r="B927" s="42">
        <v>242.84</v>
      </c>
      <c r="C927" s="46">
        <v>2</v>
      </c>
    </row>
    <row r="928" spans="1:3" x14ac:dyDescent="0.3">
      <c r="A928" s="41">
        <v>766.73</v>
      </c>
      <c r="B928" s="42">
        <v>12.47</v>
      </c>
      <c r="C928" s="46">
        <v>3</v>
      </c>
    </row>
    <row r="929" spans="1:3" x14ac:dyDescent="0.3">
      <c r="A929" s="41">
        <v>769.75</v>
      </c>
      <c r="B929" s="42">
        <v>130.06</v>
      </c>
      <c r="C929" s="46">
        <v>3</v>
      </c>
    </row>
    <row r="930" spans="1:3" x14ac:dyDescent="0.3">
      <c r="A930" s="41">
        <v>771.75</v>
      </c>
      <c r="B930" s="42">
        <v>213.01</v>
      </c>
      <c r="C930" s="46">
        <v>7</v>
      </c>
    </row>
    <row r="931" spans="1:3" x14ac:dyDescent="0.3">
      <c r="A931" s="41">
        <v>777.08</v>
      </c>
      <c r="B931" s="42">
        <v>170.26</v>
      </c>
      <c r="C931" s="46">
        <v>2</v>
      </c>
    </row>
    <row r="932" spans="1:3" x14ac:dyDescent="0.3">
      <c r="A932" s="41">
        <v>781.29</v>
      </c>
      <c r="B932" s="42">
        <v>7.51</v>
      </c>
      <c r="C932" s="46">
        <v>2</v>
      </c>
    </row>
    <row r="933" spans="1:3" x14ac:dyDescent="0.3">
      <c r="A933" s="41">
        <v>781.45</v>
      </c>
      <c r="B933" s="42">
        <v>201.9</v>
      </c>
      <c r="C933" s="46">
        <v>5</v>
      </c>
    </row>
    <row r="934" spans="1:3" x14ac:dyDescent="0.3">
      <c r="A934" s="41">
        <v>782.79</v>
      </c>
      <c r="B934" s="42">
        <v>200.61</v>
      </c>
      <c r="C934" s="46">
        <v>3</v>
      </c>
    </row>
    <row r="935" spans="1:3" x14ac:dyDescent="0.3">
      <c r="A935" s="41">
        <v>784.67</v>
      </c>
      <c r="B935" s="42">
        <v>211.97</v>
      </c>
      <c r="C935" s="46">
        <v>3</v>
      </c>
    </row>
    <row r="936" spans="1:3" x14ac:dyDescent="0.3">
      <c r="A936" s="41">
        <v>785.77</v>
      </c>
      <c r="B936" s="42">
        <v>166.87</v>
      </c>
      <c r="C936" s="46">
        <v>3</v>
      </c>
    </row>
    <row r="937" spans="1:3" x14ac:dyDescent="0.3">
      <c r="A937" s="41">
        <v>787.67</v>
      </c>
      <c r="B937" s="42">
        <v>155.43</v>
      </c>
      <c r="C937" s="46">
        <v>4</v>
      </c>
    </row>
    <row r="938" spans="1:3" x14ac:dyDescent="0.3">
      <c r="A938" s="41">
        <v>788.31</v>
      </c>
      <c r="B938" s="42">
        <v>204.39</v>
      </c>
      <c r="C938" s="46">
        <v>3</v>
      </c>
    </row>
    <row r="939" spans="1:3" x14ac:dyDescent="0.3">
      <c r="A939" s="41">
        <v>788.62</v>
      </c>
      <c r="B939" s="42">
        <v>22.15</v>
      </c>
      <c r="C939" s="46">
        <v>3</v>
      </c>
    </row>
    <row r="940" spans="1:3" x14ac:dyDescent="0.3">
      <c r="A940" s="41">
        <v>789.66</v>
      </c>
      <c r="B940" s="42">
        <v>98.6</v>
      </c>
      <c r="C940" s="46">
        <v>4</v>
      </c>
    </row>
    <row r="941" spans="1:3" x14ac:dyDescent="0.3">
      <c r="A941" s="41">
        <v>790.19</v>
      </c>
      <c r="B941" s="42">
        <v>715.1</v>
      </c>
      <c r="C941" s="46">
        <v>4</v>
      </c>
    </row>
    <row r="942" spans="1:3" x14ac:dyDescent="0.3">
      <c r="A942" s="41">
        <v>791.27</v>
      </c>
      <c r="B942" s="42">
        <v>158.15</v>
      </c>
      <c r="C942" s="46">
        <v>4</v>
      </c>
    </row>
    <row r="943" spans="1:3" x14ac:dyDescent="0.3">
      <c r="A943" s="41">
        <v>791.32</v>
      </c>
      <c r="B943" s="42">
        <v>150.94</v>
      </c>
      <c r="C943" s="46">
        <v>2</v>
      </c>
    </row>
    <row r="944" spans="1:3" x14ac:dyDescent="0.3">
      <c r="A944" s="41">
        <v>791.93</v>
      </c>
      <c r="B944" s="42">
        <v>22.29</v>
      </c>
      <c r="C944" s="46">
        <v>4</v>
      </c>
    </row>
    <row r="945" spans="1:3" x14ac:dyDescent="0.3">
      <c r="A945" s="41">
        <v>792.16</v>
      </c>
      <c r="B945" s="42">
        <v>110.71</v>
      </c>
      <c r="C945" s="46">
        <v>7</v>
      </c>
    </row>
    <row r="946" spans="1:3" x14ac:dyDescent="0.3">
      <c r="A946" s="41">
        <v>793.87</v>
      </c>
      <c r="B946" s="42">
        <v>222.07</v>
      </c>
      <c r="C946" s="46">
        <v>2</v>
      </c>
    </row>
    <row r="947" spans="1:3" x14ac:dyDescent="0.3">
      <c r="A947" s="41">
        <v>794.1</v>
      </c>
      <c r="B947" s="42">
        <v>678.3</v>
      </c>
      <c r="C947" s="46">
        <v>12</v>
      </c>
    </row>
    <row r="948" spans="1:3" x14ac:dyDescent="0.3">
      <c r="A948" s="41">
        <v>795.24</v>
      </c>
      <c r="B948" s="42">
        <v>-75.75</v>
      </c>
      <c r="C948" s="46">
        <v>3</v>
      </c>
    </row>
    <row r="949" spans="1:3" x14ac:dyDescent="0.3">
      <c r="A949" s="41">
        <v>796.32</v>
      </c>
      <c r="B949" s="42">
        <v>157.76</v>
      </c>
      <c r="C949" s="46">
        <v>8</v>
      </c>
    </row>
    <row r="950" spans="1:3" x14ac:dyDescent="0.3">
      <c r="A950" s="41">
        <v>796.5</v>
      </c>
      <c r="B950" s="42">
        <v>323.42</v>
      </c>
      <c r="C950" s="46">
        <v>2</v>
      </c>
    </row>
    <row r="951" spans="1:3" x14ac:dyDescent="0.3">
      <c r="A951" s="41">
        <v>797.8</v>
      </c>
      <c r="B951" s="42">
        <v>69.12</v>
      </c>
      <c r="C951" s="46">
        <v>4</v>
      </c>
    </row>
    <row r="952" spans="1:3" x14ac:dyDescent="0.3">
      <c r="A952" s="41">
        <v>798.52</v>
      </c>
      <c r="B952" s="42">
        <v>-54.4</v>
      </c>
      <c r="C952" s="46">
        <v>4</v>
      </c>
    </row>
    <row r="953" spans="1:3" x14ac:dyDescent="0.3">
      <c r="A953" s="41">
        <v>799.54</v>
      </c>
      <c r="B953" s="42">
        <v>178.78</v>
      </c>
      <c r="C953" s="46">
        <v>2</v>
      </c>
    </row>
    <row r="954" spans="1:3" x14ac:dyDescent="0.3">
      <c r="A954" s="41">
        <v>801.09</v>
      </c>
      <c r="B954" s="42">
        <v>636.29999999999995</v>
      </c>
      <c r="C954" s="46">
        <v>6</v>
      </c>
    </row>
    <row r="955" spans="1:3" x14ac:dyDescent="0.3">
      <c r="A955" s="41">
        <v>802.4</v>
      </c>
      <c r="B955" s="42">
        <v>228.8</v>
      </c>
      <c r="C955" s="46">
        <v>3</v>
      </c>
    </row>
    <row r="956" spans="1:3" x14ac:dyDescent="0.3">
      <c r="A956" s="41">
        <v>803.57</v>
      </c>
      <c r="B956" s="42">
        <v>226.34</v>
      </c>
      <c r="C956" s="46">
        <v>3</v>
      </c>
    </row>
    <row r="957" spans="1:3" x14ac:dyDescent="0.3">
      <c r="A957" s="41">
        <v>804.03</v>
      </c>
      <c r="B957" s="42">
        <v>175.89</v>
      </c>
      <c r="C957" s="46">
        <v>3</v>
      </c>
    </row>
    <row r="958" spans="1:3" x14ac:dyDescent="0.3">
      <c r="A958" s="41">
        <v>805.18</v>
      </c>
      <c r="B958" s="42">
        <v>124.38</v>
      </c>
      <c r="C958" s="46">
        <v>4</v>
      </c>
    </row>
    <row r="959" spans="1:3" x14ac:dyDescent="0.3">
      <c r="A959" s="41">
        <v>805.47</v>
      </c>
      <c r="B959" s="42">
        <v>238.53</v>
      </c>
      <c r="C959" s="46">
        <v>3</v>
      </c>
    </row>
    <row r="960" spans="1:3" x14ac:dyDescent="0.3">
      <c r="A960" s="41">
        <v>806.1</v>
      </c>
      <c r="B960" s="42">
        <v>223.92</v>
      </c>
      <c r="C960" s="46">
        <v>3</v>
      </c>
    </row>
    <row r="961" spans="1:3" x14ac:dyDescent="0.3">
      <c r="A961" s="41">
        <v>806.44</v>
      </c>
      <c r="B961" s="42">
        <v>54.37</v>
      </c>
      <c r="C961" s="46">
        <v>3</v>
      </c>
    </row>
    <row r="962" spans="1:3" x14ac:dyDescent="0.3">
      <c r="A962" s="41">
        <v>806.5</v>
      </c>
      <c r="B962" s="42">
        <v>134.36000000000001</v>
      </c>
      <c r="C962" s="46">
        <v>2</v>
      </c>
    </row>
    <row r="963" spans="1:3" x14ac:dyDescent="0.3">
      <c r="A963" s="41">
        <v>806.92</v>
      </c>
      <c r="B963" s="42">
        <v>260.87</v>
      </c>
      <c r="C963" s="46">
        <v>5</v>
      </c>
    </row>
    <row r="964" spans="1:3" x14ac:dyDescent="0.3">
      <c r="A964" s="41">
        <v>808.52</v>
      </c>
      <c r="B964" s="42">
        <v>189.62</v>
      </c>
      <c r="C964" s="46">
        <v>3</v>
      </c>
    </row>
    <row r="965" spans="1:3" x14ac:dyDescent="0.3">
      <c r="A965" s="41">
        <v>809.4</v>
      </c>
      <c r="B965" s="42">
        <v>225.3</v>
      </c>
      <c r="C965" s="46">
        <v>6</v>
      </c>
    </row>
    <row r="966" spans="1:3" x14ac:dyDescent="0.3">
      <c r="A966" s="41">
        <v>810.2</v>
      </c>
      <c r="B966" s="42">
        <v>226.76</v>
      </c>
      <c r="C966" s="46">
        <v>4</v>
      </c>
    </row>
    <row r="967" spans="1:3" x14ac:dyDescent="0.3">
      <c r="A967" s="41">
        <v>810.27</v>
      </c>
      <c r="B967" s="42">
        <v>341.16</v>
      </c>
      <c r="C967" s="46">
        <v>6</v>
      </c>
    </row>
    <row r="968" spans="1:3" x14ac:dyDescent="0.3">
      <c r="A968" s="41">
        <v>810.87</v>
      </c>
      <c r="B968" s="42">
        <v>105.72</v>
      </c>
      <c r="C968" s="46">
        <v>3</v>
      </c>
    </row>
    <row r="969" spans="1:3" x14ac:dyDescent="0.3">
      <c r="A969" s="41">
        <v>811.67</v>
      </c>
      <c r="B969" s="42">
        <v>314.35000000000002</v>
      </c>
      <c r="C969" s="46">
        <v>4</v>
      </c>
    </row>
    <row r="970" spans="1:3" x14ac:dyDescent="0.3">
      <c r="A970" s="41">
        <v>811.95</v>
      </c>
      <c r="B970" s="42">
        <v>136.11000000000001</v>
      </c>
      <c r="C970" s="46">
        <v>3</v>
      </c>
    </row>
    <row r="971" spans="1:3" x14ac:dyDescent="0.3">
      <c r="A971" s="41">
        <v>812.46</v>
      </c>
      <c r="B971" s="42">
        <v>238.26</v>
      </c>
      <c r="C971" s="46">
        <v>6</v>
      </c>
    </row>
    <row r="972" spans="1:3" x14ac:dyDescent="0.3">
      <c r="A972" s="41">
        <v>813.35</v>
      </c>
      <c r="B972" s="42">
        <v>181.11</v>
      </c>
      <c r="C972" s="46">
        <v>4</v>
      </c>
    </row>
    <row r="973" spans="1:3" x14ac:dyDescent="0.3">
      <c r="A973" s="41">
        <v>813.4</v>
      </c>
      <c r="B973" s="42">
        <v>2.0299999999999998</v>
      </c>
      <c r="C973" s="46">
        <v>7</v>
      </c>
    </row>
    <row r="974" spans="1:3" x14ac:dyDescent="0.3">
      <c r="A974" s="41">
        <v>813.44</v>
      </c>
      <c r="B974" s="42">
        <v>191.79</v>
      </c>
      <c r="C974" s="46">
        <v>5</v>
      </c>
    </row>
    <row r="975" spans="1:3" x14ac:dyDescent="0.3">
      <c r="A975" s="41">
        <v>814.44</v>
      </c>
      <c r="B975" s="42">
        <v>228.12</v>
      </c>
      <c r="C975" s="46">
        <v>3</v>
      </c>
    </row>
    <row r="976" spans="1:3" x14ac:dyDescent="0.3">
      <c r="A976" s="41">
        <v>814.53</v>
      </c>
      <c r="B976" s="42">
        <v>256.41000000000003</v>
      </c>
      <c r="C976" s="46">
        <v>3</v>
      </c>
    </row>
    <row r="977" spans="1:3" x14ac:dyDescent="0.3">
      <c r="A977" s="41">
        <v>816.13</v>
      </c>
      <c r="B977" s="42">
        <v>180.94</v>
      </c>
      <c r="C977" s="46">
        <v>3</v>
      </c>
    </row>
    <row r="978" spans="1:3" x14ac:dyDescent="0.3">
      <c r="A978" s="41">
        <v>817.97</v>
      </c>
      <c r="B978" s="42">
        <v>633.45000000000005</v>
      </c>
      <c r="C978" s="46">
        <v>6</v>
      </c>
    </row>
    <row r="979" spans="1:3" x14ac:dyDescent="0.3">
      <c r="A979" s="41">
        <v>818.42</v>
      </c>
      <c r="B979" s="42">
        <v>50.54</v>
      </c>
      <c r="C979" s="46">
        <v>6</v>
      </c>
    </row>
    <row r="980" spans="1:3" x14ac:dyDescent="0.3">
      <c r="A980" s="41">
        <v>819.06</v>
      </c>
      <c r="B980" s="42">
        <v>49.5</v>
      </c>
      <c r="C980" s="46">
        <v>4</v>
      </c>
    </row>
    <row r="981" spans="1:3" x14ac:dyDescent="0.3">
      <c r="A981" s="41">
        <v>822.25</v>
      </c>
      <c r="B981" s="42">
        <v>183.51</v>
      </c>
      <c r="C981" s="46">
        <v>2</v>
      </c>
    </row>
    <row r="982" spans="1:3" x14ac:dyDescent="0.3">
      <c r="A982" s="41">
        <v>824.54</v>
      </c>
      <c r="B982" s="42">
        <v>351.16</v>
      </c>
      <c r="C982" s="46">
        <v>6</v>
      </c>
    </row>
    <row r="983" spans="1:3" x14ac:dyDescent="0.3">
      <c r="A983" s="41">
        <v>825.26</v>
      </c>
      <c r="B983" s="42">
        <v>33.11</v>
      </c>
      <c r="C983" s="46">
        <v>5</v>
      </c>
    </row>
    <row r="984" spans="1:3" x14ac:dyDescent="0.3">
      <c r="A984" s="41">
        <v>825.31</v>
      </c>
      <c r="B984" s="42">
        <v>71.05</v>
      </c>
      <c r="C984" s="46">
        <v>3</v>
      </c>
    </row>
    <row r="985" spans="1:3" x14ac:dyDescent="0.3">
      <c r="A985" s="41">
        <v>826.2</v>
      </c>
      <c r="B985" s="42">
        <v>118.08</v>
      </c>
      <c r="C985" s="46">
        <v>4</v>
      </c>
    </row>
    <row r="986" spans="1:3" x14ac:dyDescent="0.3">
      <c r="A986" s="41">
        <v>826.92</v>
      </c>
      <c r="B986" s="42">
        <v>242.82</v>
      </c>
      <c r="C986" s="46">
        <v>6</v>
      </c>
    </row>
    <row r="987" spans="1:3" x14ac:dyDescent="0.3">
      <c r="A987" s="41">
        <v>827.13</v>
      </c>
      <c r="B987" s="42">
        <v>208.23</v>
      </c>
      <c r="C987" s="46">
        <v>3</v>
      </c>
    </row>
    <row r="988" spans="1:3" x14ac:dyDescent="0.3">
      <c r="A988" s="41">
        <v>827.24</v>
      </c>
      <c r="B988" s="42">
        <v>53.46</v>
      </c>
      <c r="C988" s="46">
        <v>2</v>
      </c>
    </row>
    <row r="989" spans="1:3" x14ac:dyDescent="0.3">
      <c r="A989" s="41">
        <v>830.76</v>
      </c>
      <c r="B989" s="42">
        <v>288.12</v>
      </c>
      <c r="C989" s="46">
        <v>4</v>
      </c>
    </row>
    <row r="990" spans="1:3" x14ac:dyDescent="0.3">
      <c r="A990" s="41">
        <v>835.62</v>
      </c>
      <c r="B990" s="42">
        <v>193.68</v>
      </c>
      <c r="C990" s="46">
        <v>6</v>
      </c>
    </row>
    <row r="991" spans="1:3" x14ac:dyDescent="0.3">
      <c r="A991" s="41">
        <v>835.92</v>
      </c>
      <c r="B991" s="42">
        <v>192</v>
      </c>
      <c r="C991" s="46">
        <v>4</v>
      </c>
    </row>
    <row r="992" spans="1:3" x14ac:dyDescent="0.3">
      <c r="A992" s="41">
        <v>839.33</v>
      </c>
      <c r="B992" s="42">
        <v>201.07</v>
      </c>
      <c r="C992" s="46">
        <v>7</v>
      </c>
    </row>
    <row r="993" spans="1:3" x14ac:dyDescent="0.3">
      <c r="A993" s="41">
        <v>840.33</v>
      </c>
      <c r="B993" s="42">
        <v>302.33</v>
      </c>
      <c r="C993" s="46">
        <v>5</v>
      </c>
    </row>
    <row r="994" spans="1:3" x14ac:dyDescent="0.3">
      <c r="A994" s="41">
        <v>841.62</v>
      </c>
      <c r="B994" s="42">
        <v>220.86</v>
      </c>
      <c r="C994" s="46">
        <v>2</v>
      </c>
    </row>
    <row r="995" spans="1:3" x14ac:dyDescent="0.3">
      <c r="A995" s="41">
        <v>841.63</v>
      </c>
      <c r="B995" s="42">
        <v>239.28</v>
      </c>
      <c r="C995" s="46">
        <v>7</v>
      </c>
    </row>
    <row r="996" spans="1:3" x14ac:dyDescent="0.3">
      <c r="A996" s="41">
        <v>843</v>
      </c>
      <c r="B996" s="42">
        <v>-3.92</v>
      </c>
      <c r="C996" s="46">
        <v>4</v>
      </c>
    </row>
    <row r="997" spans="1:3" x14ac:dyDescent="0.3">
      <c r="A997" s="41">
        <v>844.09</v>
      </c>
      <c r="B997" s="42">
        <v>170.49</v>
      </c>
      <c r="C997" s="46">
        <v>2</v>
      </c>
    </row>
    <row r="998" spans="1:3" x14ac:dyDescent="0.3">
      <c r="A998" s="41">
        <v>845.5</v>
      </c>
      <c r="B998" s="42">
        <v>-7.42</v>
      </c>
      <c r="C998" s="46">
        <v>4</v>
      </c>
    </row>
    <row r="999" spans="1:3" x14ac:dyDescent="0.3">
      <c r="A999" s="41">
        <v>845.76</v>
      </c>
      <c r="B999" s="42">
        <v>203.82</v>
      </c>
      <c r="C999" s="46">
        <v>6</v>
      </c>
    </row>
    <row r="1000" spans="1:3" x14ac:dyDescent="0.3">
      <c r="A1000" s="41">
        <v>849.19</v>
      </c>
      <c r="B1000" s="42">
        <v>193.93</v>
      </c>
      <c r="C1000" s="46">
        <v>6</v>
      </c>
    </row>
    <row r="1001" spans="1:3" x14ac:dyDescent="0.3">
      <c r="A1001" s="41">
        <v>849.39</v>
      </c>
      <c r="B1001" s="42">
        <v>303.33999999999997</v>
      </c>
      <c r="C1001" s="46">
        <v>5</v>
      </c>
    </row>
    <row r="1002" spans="1:3" x14ac:dyDescent="0.3">
      <c r="A1002" s="41">
        <v>851.76</v>
      </c>
      <c r="B1002" s="42">
        <v>136.82</v>
      </c>
      <c r="C1002" s="46">
        <v>2</v>
      </c>
    </row>
    <row r="1003" spans="1:3" x14ac:dyDescent="0.3">
      <c r="A1003" s="41">
        <v>852.99</v>
      </c>
      <c r="B1003" s="42">
        <v>92.83</v>
      </c>
      <c r="C1003" s="46">
        <v>2</v>
      </c>
    </row>
    <row r="1004" spans="1:3" x14ac:dyDescent="0.3">
      <c r="A1004" s="41">
        <v>855.9</v>
      </c>
      <c r="B1004" s="42">
        <v>91.1</v>
      </c>
      <c r="C1004" s="46">
        <v>4</v>
      </c>
    </row>
    <row r="1005" spans="1:3" x14ac:dyDescent="0.3">
      <c r="A1005" s="41">
        <v>856.98</v>
      </c>
      <c r="B1005" s="42">
        <v>298.86</v>
      </c>
      <c r="C1005" s="46">
        <v>3</v>
      </c>
    </row>
    <row r="1006" spans="1:3" x14ac:dyDescent="0.3">
      <c r="A1006" s="41">
        <v>857</v>
      </c>
      <c r="B1006" s="42">
        <v>217.18</v>
      </c>
      <c r="C1006" s="46">
        <v>2</v>
      </c>
    </row>
    <row r="1007" spans="1:3" x14ac:dyDescent="0.3">
      <c r="A1007" s="41">
        <v>857.35</v>
      </c>
      <c r="B1007" s="42">
        <v>179.05</v>
      </c>
      <c r="C1007" s="46">
        <v>5</v>
      </c>
    </row>
    <row r="1008" spans="1:3" x14ac:dyDescent="0.3">
      <c r="A1008" s="41">
        <v>857.84</v>
      </c>
      <c r="B1008" s="42">
        <v>43.25</v>
      </c>
      <c r="C1008" s="46">
        <v>3</v>
      </c>
    </row>
    <row r="1009" spans="1:3" x14ac:dyDescent="0.3">
      <c r="A1009" s="41">
        <v>858.37</v>
      </c>
      <c r="B1009" s="42">
        <v>347.22</v>
      </c>
      <c r="C1009" s="46">
        <v>5</v>
      </c>
    </row>
    <row r="1010" spans="1:3" x14ac:dyDescent="0.3">
      <c r="A1010" s="41">
        <v>861.58</v>
      </c>
      <c r="B1010" s="42">
        <v>227.86</v>
      </c>
      <c r="C1010" s="46">
        <v>4</v>
      </c>
    </row>
    <row r="1011" spans="1:3" x14ac:dyDescent="0.3">
      <c r="A1011" s="41">
        <v>862.85</v>
      </c>
      <c r="B1011" s="42">
        <v>-8.51</v>
      </c>
      <c r="C1011" s="46">
        <v>8</v>
      </c>
    </row>
    <row r="1012" spans="1:3" x14ac:dyDescent="0.3">
      <c r="A1012" s="41">
        <v>863.15</v>
      </c>
      <c r="B1012" s="42">
        <v>153.15</v>
      </c>
      <c r="C1012" s="46">
        <v>5</v>
      </c>
    </row>
    <row r="1013" spans="1:3" x14ac:dyDescent="0.3">
      <c r="A1013" s="41">
        <v>863.51</v>
      </c>
      <c r="B1013" s="42">
        <v>208.25</v>
      </c>
      <c r="C1013" s="46">
        <v>6</v>
      </c>
    </row>
    <row r="1014" spans="1:3" x14ac:dyDescent="0.3">
      <c r="A1014" s="41">
        <v>864.7</v>
      </c>
      <c r="B1014" s="42">
        <v>112.63</v>
      </c>
      <c r="C1014" s="46">
        <v>3</v>
      </c>
    </row>
    <row r="1015" spans="1:3" x14ac:dyDescent="0.3">
      <c r="A1015" s="41">
        <v>866.49</v>
      </c>
      <c r="B1015" s="42">
        <v>137.81</v>
      </c>
      <c r="C1015" s="46">
        <v>4</v>
      </c>
    </row>
    <row r="1016" spans="1:3" x14ac:dyDescent="0.3">
      <c r="A1016" s="41">
        <v>867.64</v>
      </c>
      <c r="B1016" s="42">
        <v>76.09</v>
      </c>
      <c r="C1016" s="46">
        <v>3</v>
      </c>
    </row>
    <row r="1017" spans="1:3" x14ac:dyDescent="0.3">
      <c r="A1017" s="41">
        <v>867.74</v>
      </c>
      <c r="B1017" s="42">
        <v>234.62</v>
      </c>
      <c r="C1017" s="46">
        <v>4</v>
      </c>
    </row>
    <row r="1018" spans="1:3" x14ac:dyDescent="0.3">
      <c r="A1018" s="41">
        <v>869.3</v>
      </c>
      <c r="B1018" s="42">
        <v>332.08</v>
      </c>
      <c r="C1018" s="46">
        <v>4</v>
      </c>
    </row>
    <row r="1019" spans="1:3" x14ac:dyDescent="0.3">
      <c r="A1019" s="41">
        <v>871.01</v>
      </c>
      <c r="B1019" s="42">
        <v>291.45999999999998</v>
      </c>
      <c r="C1019" s="46">
        <v>5</v>
      </c>
    </row>
    <row r="1020" spans="1:3" x14ac:dyDescent="0.3">
      <c r="A1020" s="41">
        <v>871.35</v>
      </c>
      <c r="B1020" s="42">
        <v>157.68</v>
      </c>
      <c r="C1020" s="46">
        <v>3</v>
      </c>
    </row>
    <row r="1021" spans="1:3" x14ac:dyDescent="0.3">
      <c r="A1021" s="41">
        <v>871.4</v>
      </c>
      <c r="B1021" s="42">
        <v>112.64</v>
      </c>
      <c r="C1021" s="46">
        <v>4</v>
      </c>
    </row>
    <row r="1022" spans="1:3" x14ac:dyDescent="0.3">
      <c r="A1022" s="41">
        <v>873.08</v>
      </c>
      <c r="B1022" s="42">
        <v>320.36</v>
      </c>
      <c r="C1022" s="46">
        <v>8</v>
      </c>
    </row>
    <row r="1023" spans="1:3" x14ac:dyDescent="0.3">
      <c r="A1023" s="41">
        <v>873.23</v>
      </c>
      <c r="B1023" s="42">
        <v>301.01</v>
      </c>
      <c r="C1023" s="46">
        <v>3</v>
      </c>
    </row>
    <row r="1024" spans="1:3" x14ac:dyDescent="0.3">
      <c r="A1024" s="41">
        <v>874.98</v>
      </c>
      <c r="B1024" s="42">
        <v>688.2</v>
      </c>
      <c r="C1024" s="46">
        <v>4</v>
      </c>
    </row>
    <row r="1025" spans="1:3" x14ac:dyDescent="0.3">
      <c r="A1025" s="41">
        <v>876.08</v>
      </c>
      <c r="B1025" s="42">
        <v>227.12</v>
      </c>
      <c r="C1025" s="46">
        <v>3</v>
      </c>
    </row>
    <row r="1026" spans="1:3" x14ac:dyDescent="0.3">
      <c r="A1026" s="41">
        <v>876.31</v>
      </c>
      <c r="B1026" s="42">
        <v>181.37</v>
      </c>
      <c r="C1026" s="46">
        <v>2</v>
      </c>
    </row>
    <row r="1027" spans="1:3" x14ac:dyDescent="0.3">
      <c r="A1027" s="41">
        <v>877.56</v>
      </c>
      <c r="B1027" s="42">
        <v>95.8</v>
      </c>
      <c r="C1027" s="46">
        <v>4</v>
      </c>
    </row>
    <row r="1028" spans="1:3" x14ac:dyDescent="0.3">
      <c r="A1028" s="41">
        <v>878.09</v>
      </c>
      <c r="B1028" s="42">
        <v>304.49</v>
      </c>
      <c r="C1028" s="46">
        <v>3</v>
      </c>
    </row>
    <row r="1029" spans="1:3" x14ac:dyDescent="0.3">
      <c r="A1029" s="41">
        <v>879.36</v>
      </c>
      <c r="B1029" s="42">
        <v>190.96</v>
      </c>
      <c r="C1029" s="46">
        <v>8</v>
      </c>
    </row>
    <row r="1030" spans="1:3" x14ac:dyDescent="0.3">
      <c r="A1030" s="41">
        <v>879.39</v>
      </c>
      <c r="B1030" s="42">
        <v>214.23</v>
      </c>
      <c r="C1030" s="46">
        <v>3</v>
      </c>
    </row>
    <row r="1031" spans="1:3" x14ac:dyDescent="0.3">
      <c r="A1031" s="41">
        <v>880.53</v>
      </c>
      <c r="B1031" s="42">
        <v>266.85000000000002</v>
      </c>
      <c r="C1031" s="46">
        <v>4</v>
      </c>
    </row>
    <row r="1032" spans="1:3" x14ac:dyDescent="0.3">
      <c r="A1032" s="41">
        <v>882.27</v>
      </c>
      <c r="B1032" s="42">
        <v>57.07</v>
      </c>
      <c r="C1032" s="46">
        <v>4</v>
      </c>
    </row>
    <row r="1033" spans="1:3" x14ac:dyDescent="0.3">
      <c r="A1033" s="41">
        <v>882.38</v>
      </c>
      <c r="B1033" s="42">
        <v>87</v>
      </c>
      <c r="C1033" s="46">
        <v>2</v>
      </c>
    </row>
    <row r="1034" spans="1:3" x14ac:dyDescent="0.3">
      <c r="A1034" s="41">
        <v>884</v>
      </c>
      <c r="B1034" s="42">
        <v>174</v>
      </c>
      <c r="C1034" s="46">
        <v>5</v>
      </c>
    </row>
    <row r="1035" spans="1:3" x14ac:dyDescent="0.3">
      <c r="A1035" s="41">
        <v>884.28</v>
      </c>
      <c r="B1035" s="42">
        <v>180.54</v>
      </c>
      <c r="C1035" s="46">
        <v>2</v>
      </c>
    </row>
    <row r="1036" spans="1:3" x14ac:dyDescent="0.3">
      <c r="A1036" s="41">
        <v>884.75</v>
      </c>
      <c r="B1036" s="42">
        <v>143</v>
      </c>
      <c r="C1036" s="46">
        <v>3</v>
      </c>
    </row>
    <row r="1037" spans="1:3" x14ac:dyDescent="0.3">
      <c r="A1037" s="41">
        <v>884.86</v>
      </c>
      <c r="B1037" s="42">
        <v>404.76</v>
      </c>
      <c r="C1037" s="46">
        <v>4</v>
      </c>
    </row>
    <row r="1038" spans="1:3" x14ac:dyDescent="0.3">
      <c r="A1038" s="41">
        <v>885.1</v>
      </c>
      <c r="B1038" s="42">
        <v>115.46</v>
      </c>
      <c r="C1038" s="46">
        <v>4</v>
      </c>
    </row>
    <row r="1039" spans="1:3" x14ac:dyDescent="0.3">
      <c r="A1039" s="41">
        <v>885.31</v>
      </c>
      <c r="B1039" s="42">
        <v>207.01</v>
      </c>
      <c r="C1039" s="46">
        <v>5</v>
      </c>
    </row>
    <row r="1040" spans="1:3" x14ac:dyDescent="0.3">
      <c r="A1040" s="41">
        <v>887.57</v>
      </c>
      <c r="B1040" s="42">
        <v>102.37</v>
      </c>
      <c r="C1040" s="46">
        <v>4</v>
      </c>
    </row>
    <row r="1041" spans="1:3" x14ac:dyDescent="0.3">
      <c r="A1041" s="41">
        <v>887.62</v>
      </c>
      <c r="B1041" s="42">
        <v>404.68</v>
      </c>
      <c r="C1041" s="46">
        <v>3</v>
      </c>
    </row>
    <row r="1042" spans="1:3" x14ac:dyDescent="0.3">
      <c r="A1042" s="41">
        <v>888.19</v>
      </c>
      <c r="B1042" s="42">
        <v>336.85</v>
      </c>
      <c r="C1042" s="46">
        <v>2</v>
      </c>
    </row>
    <row r="1043" spans="1:3" x14ac:dyDescent="0.3">
      <c r="A1043" s="41">
        <v>888.73</v>
      </c>
      <c r="B1043" s="42">
        <v>96.99</v>
      </c>
      <c r="C1043" s="46">
        <v>2</v>
      </c>
    </row>
    <row r="1044" spans="1:3" x14ac:dyDescent="0.3">
      <c r="A1044" s="41">
        <v>891.96</v>
      </c>
      <c r="B1044" s="42">
        <v>216.12</v>
      </c>
      <c r="C1044" s="46">
        <v>3</v>
      </c>
    </row>
    <row r="1045" spans="1:3" x14ac:dyDescent="0.3">
      <c r="A1045" s="41">
        <v>894.26</v>
      </c>
      <c r="B1045" s="42">
        <v>-65.47</v>
      </c>
      <c r="C1045" s="46">
        <v>3</v>
      </c>
    </row>
    <row r="1046" spans="1:3" x14ac:dyDescent="0.3">
      <c r="A1046" s="41">
        <v>894.41</v>
      </c>
      <c r="B1046" s="42">
        <v>206.21</v>
      </c>
      <c r="C1046" s="46">
        <v>5</v>
      </c>
    </row>
    <row r="1047" spans="1:3" x14ac:dyDescent="0.3">
      <c r="A1047" s="41">
        <v>895</v>
      </c>
      <c r="B1047" s="42">
        <v>130.53</v>
      </c>
      <c r="C1047" s="46">
        <v>7</v>
      </c>
    </row>
    <row r="1048" spans="1:3" x14ac:dyDescent="0.3">
      <c r="A1048" s="41">
        <v>896.04</v>
      </c>
      <c r="B1048" s="42">
        <v>143.97</v>
      </c>
      <c r="C1048" s="46">
        <v>3</v>
      </c>
    </row>
    <row r="1049" spans="1:3" x14ac:dyDescent="0.3">
      <c r="A1049" s="41">
        <v>897.88</v>
      </c>
      <c r="B1049" s="42">
        <v>275.44</v>
      </c>
      <c r="C1049" s="46">
        <v>4</v>
      </c>
    </row>
    <row r="1050" spans="1:3" x14ac:dyDescent="0.3">
      <c r="A1050" s="41">
        <v>898.4</v>
      </c>
      <c r="B1050" s="42">
        <v>282.58999999999997</v>
      </c>
      <c r="C1050" s="46">
        <v>3</v>
      </c>
    </row>
    <row r="1051" spans="1:3" x14ac:dyDescent="0.3">
      <c r="A1051" s="41">
        <v>899.83</v>
      </c>
      <c r="B1051" s="42">
        <v>297.48</v>
      </c>
      <c r="C1051" s="46">
        <v>7</v>
      </c>
    </row>
    <row r="1052" spans="1:3" x14ac:dyDescent="0.3">
      <c r="A1052" s="41">
        <v>899.91</v>
      </c>
      <c r="B1052" s="42">
        <v>156.22999999999999</v>
      </c>
      <c r="C1052" s="46">
        <v>8</v>
      </c>
    </row>
    <row r="1053" spans="1:3" x14ac:dyDescent="0.3">
      <c r="A1053" s="41">
        <v>901.8</v>
      </c>
      <c r="B1053" s="42">
        <v>85.499999999999986</v>
      </c>
      <c r="C1053" s="46">
        <v>9</v>
      </c>
    </row>
    <row r="1054" spans="1:3" x14ac:dyDescent="0.3">
      <c r="A1054" s="41">
        <v>901.9</v>
      </c>
      <c r="B1054" s="42">
        <v>143.13999999999999</v>
      </c>
      <c r="C1054" s="46">
        <v>4</v>
      </c>
    </row>
    <row r="1055" spans="1:3" x14ac:dyDescent="0.3">
      <c r="A1055" s="41">
        <v>902.37</v>
      </c>
      <c r="B1055" s="42">
        <v>225.57</v>
      </c>
      <c r="C1055" s="46">
        <v>6</v>
      </c>
    </row>
    <row r="1056" spans="1:3" x14ac:dyDescent="0.3">
      <c r="A1056" s="41">
        <v>905.22</v>
      </c>
      <c r="B1056" s="42">
        <v>321.91000000000003</v>
      </c>
      <c r="C1056" s="46">
        <v>7</v>
      </c>
    </row>
    <row r="1057" spans="1:3" x14ac:dyDescent="0.3">
      <c r="A1057" s="41">
        <v>906.05</v>
      </c>
      <c r="B1057" s="42">
        <v>126.45</v>
      </c>
      <c r="C1057" s="46">
        <v>2</v>
      </c>
    </row>
    <row r="1058" spans="1:3" x14ac:dyDescent="0.3">
      <c r="A1058" s="41">
        <v>906.27</v>
      </c>
      <c r="B1058" s="42">
        <v>201.12</v>
      </c>
      <c r="C1058" s="46">
        <v>3</v>
      </c>
    </row>
    <row r="1059" spans="1:3" x14ac:dyDescent="0.3">
      <c r="A1059" s="41">
        <v>906.56</v>
      </c>
      <c r="B1059" s="42">
        <v>322.64</v>
      </c>
      <c r="C1059" s="46">
        <v>3</v>
      </c>
    </row>
    <row r="1060" spans="1:3" x14ac:dyDescent="0.3">
      <c r="A1060" s="41">
        <v>906.87</v>
      </c>
      <c r="B1060" s="42">
        <v>127.08</v>
      </c>
      <c r="C1060" s="46">
        <v>3</v>
      </c>
    </row>
    <row r="1061" spans="1:3" x14ac:dyDescent="0.3">
      <c r="A1061" s="41">
        <v>907.92</v>
      </c>
      <c r="B1061" s="42">
        <v>112.54</v>
      </c>
      <c r="C1061" s="46">
        <v>2</v>
      </c>
    </row>
    <row r="1062" spans="1:3" x14ac:dyDescent="0.3">
      <c r="A1062" s="41">
        <v>908.04</v>
      </c>
      <c r="B1062" s="42">
        <v>219.84</v>
      </c>
      <c r="C1062" s="46">
        <v>5</v>
      </c>
    </row>
    <row r="1063" spans="1:3" x14ac:dyDescent="0.3">
      <c r="A1063" s="41">
        <v>908.42</v>
      </c>
      <c r="B1063" s="42">
        <v>218.84</v>
      </c>
      <c r="C1063" s="46">
        <v>3</v>
      </c>
    </row>
    <row r="1064" spans="1:3" x14ac:dyDescent="0.3">
      <c r="A1064" s="41">
        <v>909.39</v>
      </c>
      <c r="B1064" s="42">
        <v>144.59</v>
      </c>
      <c r="C1064" s="46">
        <v>4</v>
      </c>
    </row>
    <row r="1065" spans="1:3" x14ac:dyDescent="0.3">
      <c r="A1065" s="41">
        <v>911.2</v>
      </c>
      <c r="B1065" s="42">
        <v>148.24</v>
      </c>
      <c r="C1065" s="46">
        <v>4</v>
      </c>
    </row>
    <row r="1066" spans="1:3" x14ac:dyDescent="0.3">
      <c r="A1066" s="41">
        <v>911.4</v>
      </c>
      <c r="B1066" s="42">
        <v>229.95</v>
      </c>
      <c r="C1066" s="46">
        <v>7</v>
      </c>
    </row>
    <row r="1067" spans="1:3" x14ac:dyDescent="0.3">
      <c r="A1067" s="41">
        <v>911.58</v>
      </c>
      <c r="B1067" s="42">
        <v>691.64</v>
      </c>
      <c r="C1067" s="46">
        <v>4</v>
      </c>
    </row>
    <row r="1068" spans="1:3" x14ac:dyDescent="0.3">
      <c r="A1068" s="41">
        <v>911.83</v>
      </c>
      <c r="B1068" s="42">
        <v>403.73</v>
      </c>
      <c r="C1068" s="46">
        <v>2</v>
      </c>
    </row>
    <row r="1069" spans="1:3" x14ac:dyDescent="0.3">
      <c r="A1069" s="41">
        <v>912.29</v>
      </c>
      <c r="B1069" s="42">
        <v>-53.47</v>
      </c>
      <c r="C1069" s="46">
        <v>4</v>
      </c>
    </row>
    <row r="1070" spans="1:3" x14ac:dyDescent="0.3">
      <c r="A1070" s="41">
        <v>914.8</v>
      </c>
      <c r="B1070" s="42">
        <v>376.8</v>
      </c>
      <c r="C1070" s="46">
        <v>5</v>
      </c>
    </row>
    <row r="1071" spans="1:3" x14ac:dyDescent="0.3">
      <c r="A1071" s="41">
        <v>915.05</v>
      </c>
      <c r="B1071" s="42">
        <v>297.17</v>
      </c>
      <c r="C1071" s="46">
        <v>2</v>
      </c>
    </row>
    <row r="1072" spans="1:3" x14ac:dyDescent="0.3">
      <c r="A1072" s="41">
        <v>915.36</v>
      </c>
      <c r="B1072" s="42">
        <v>100.02</v>
      </c>
      <c r="C1072" s="46">
        <v>3</v>
      </c>
    </row>
    <row r="1073" spans="1:3" x14ac:dyDescent="0.3">
      <c r="A1073" s="41">
        <v>915.61</v>
      </c>
      <c r="B1073" s="42">
        <v>146.05000000000001</v>
      </c>
      <c r="C1073" s="46">
        <v>4</v>
      </c>
    </row>
    <row r="1074" spans="1:3" x14ac:dyDescent="0.3">
      <c r="A1074" s="41">
        <v>915.95</v>
      </c>
      <c r="B1074" s="42">
        <v>294.75</v>
      </c>
      <c r="C1074" s="46">
        <v>5</v>
      </c>
    </row>
    <row r="1075" spans="1:3" x14ac:dyDescent="0.3">
      <c r="A1075" s="41">
        <v>915.97</v>
      </c>
      <c r="B1075" s="42">
        <v>442.89</v>
      </c>
      <c r="C1075" s="46">
        <v>2</v>
      </c>
    </row>
    <row r="1076" spans="1:3" x14ac:dyDescent="0.3">
      <c r="A1076" s="41">
        <v>916.78</v>
      </c>
      <c r="B1076" s="42">
        <v>243.18</v>
      </c>
      <c r="C1076" s="46">
        <v>2</v>
      </c>
    </row>
    <row r="1077" spans="1:3" x14ac:dyDescent="0.3">
      <c r="A1077" s="41">
        <v>919.16</v>
      </c>
      <c r="B1077" s="42">
        <v>145.38</v>
      </c>
      <c r="C1077" s="46">
        <v>2</v>
      </c>
    </row>
    <row r="1078" spans="1:3" x14ac:dyDescent="0.3">
      <c r="A1078" s="41">
        <v>919.25</v>
      </c>
      <c r="B1078" s="42">
        <v>180.89</v>
      </c>
      <c r="C1078" s="46">
        <v>3</v>
      </c>
    </row>
    <row r="1079" spans="1:3" x14ac:dyDescent="0.3">
      <c r="A1079" s="41">
        <v>919.67</v>
      </c>
      <c r="B1079" s="42">
        <v>408.52</v>
      </c>
      <c r="C1079" s="46">
        <v>5</v>
      </c>
    </row>
    <row r="1080" spans="1:3" x14ac:dyDescent="0.3">
      <c r="A1080" s="41">
        <v>919.68</v>
      </c>
      <c r="B1080" s="42">
        <v>287.44</v>
      </c>
      <c r="C1080" s="46">
        <v>4</v>
      </c>
    </row>
    <row r="1081" spans="1:3" x14ac:dyDescent="0.3">
      <c r="A1081" s="41">
        <v>920.29</v>
      </c>
      <c r="B1081" s="42">
        <v>247.49</v>
      </c>
      <c r="C1081" s="46">
        <v>2</v>
      </c>
    </row>
    <row r="1082" spans="1:3" x14ac:dyDescent="0.3">
      <c r="A1082" s="41">
        <v>920.42</v>
      </c>
      <c r="B1082" s="42">
        <v>125.44</v>
      </c>
      <c r="C1082" s="46">
        <v>6</v>
      </c>
    </row>
    <row r="1083" spans="1:3" x14ac:dyDescent="0.3">
      <c r="A1083" s="41">
        <v>920.76</v>
      </c>
      <c r="B1083" s="42">
        <v>238.96</v>
      </c>
      <c r="C1083" s="46">
        <v>2</v>
      </c>
    </row>
    <row r="1084" spans="1:3" x14ac:dyDescent="0.3">
      <c r="A1084" s="41">
        <v>924.13</v>
      </c>
      <c r="B1084" s="42">
        <v>125.83</v>
      </c>
      <c r="C1084" s="46">
        <v>3</v>
      </c>
    </row>
    <row r="1085" spans="1:3" x14ac:dyDescent="0.3">
      <c r="A1085" s="41">
        <v>924.64</v>
      </c>
      <c r="B1085" s="42">
        <v>109.3</v>
      </c>
      <c r="C1085" s="46">
        <v>3</v>
      </c>
    </row>
    <row r="1086" spans="1:3" x14ac:dyDescent="0.3">
      <c r="A1086" s="41">
        <v>926.37</v>
      </c>
      <c r="B1086" s="42">
        <v>84.29</v>
      </c>
      <c r="C1086" s="46">
        <v>4</v>
      </c>
    </row>
    <row r="1087" spans="1:3" x14ac:dyDescent="0.3">
      <c r="A1087" s="41">
        <v>928.44</v>
      </c>
      <c r="B1087" s="42">
        <v>305.83999999999997</v>
      </c>
      <c r="C1087" s="46">
        <v>4</v>
      </c>
    </row>
    <row r="1088" spans="1:3" x14ac:dyDescent="0.3">
      <c r="A1088" s="41">
        <v>928.8</v>
      </c>
      <c r="B1088" s="42">
        <v>185.12</v>
      </c>
      <c r="C1088" s="46">
        <v>8</v>
      </c>
    </row>
    <row r="1089" spans="1:3" x14ac:dyDescent="0.3">
      <c r="A1089" s="41">
        <v>928.82</v>
      </c>
      <c r="B1089" s="42">
        <v>133.44</v>
      </c>
      <c r="C1089" s="46">
        <v>2</v>
      </c>
    </row>
    <row r="1090" spans="1:3" x14ac:dyDescent="0.3">
      <c r="A1090" s="41">
        <v>929.3</v>
      </c>
      <c r="B1090" s="42">
        <v>169.14</v>
      </c>
      <c r="C1090" s="46">
        <v>2</v>
      </c>
    </row>
    <row r="1091" spans="1:3" x14ac:dyDescent="0.3">
      <c r="A1091" s="41">
        <v>930.2</v>
      </c>
      <c r="B1091" s="42">
        <v>148.44</v>
      </c>
      <c r="C1091" s="46">
        <v>4</v>
      </c>
    </row>
    <row r="1092" spans="1:3" x14ac:dyDescent="0.3">
      <c r="A1092" s="41">
        <v>930.46</v>
      </c>
      <c r="B1092" s="42">
        <v>384.41</v>
      </c>
      <c r="C1092" s="46">
        <v>5</v>
      </c>
    </row>
    <row r="1093" spans="1:3" x14ac:dyDescent="0.3">
      <c r="A1093" s="41">
        <v>930.66</v>
      </c>
      <c r="B1093" s="42">
        <v>376.44</v>
      </c>
      <c r="C1093" s="46">
        <v>3</v>
      </c>
    </row>
    <row r="1094" spans="1:3" x14ac:dyDescent="0.3">
      <c r="A1094" s="41">
        <v>931.14</v>
      </c>
      <c r="B1094" s="42">
        <v>249.69</v>
      </c>
      <c r="C1094" s="46">
        <v>7</v>
      </c>
    </row>
    <row r="1095" spans="1:3" x14ac:dyDescent="0.3">
      <c r="A1095" s="41">
        <v>931.73</v>
      </c>
      <c r="B1095" s="42">
        <v>234.91</v>
      </c>
      <c r="C1095" s="46">
        <v>2</v>
      </c>
    </row>
    <row r="1096" spans="1:3" x14ac:dyDescent="0.3">
      <c r="A1096" s="41">
        <v>931.9</v>
      </c>
      <c r="B1096" s="42">
        <v>253.6</v>
      </c>
      <c r="C1096" s="46">
        <v>5</v>
      </c>
    </row>
    <row r="1097" spans="1:3" x14ac:dyDescent="0.3">
      <c r="A1097" s="41">
        <v>931.91</v>
      </c>
      <c r="B1097" s="42">
        <v>373.79</v>
      </c>
      <c r="C1097" s="46">
        <v>3</v>
      </c>
    </row>
    <row r="1098" spans="1:3" x14ac:dyDescent="0.3">
      <c r="A1098" s="41">
        <v>933.55</v>
      </c>
      <c r="B1098" s="42">
        <v>168.75</v>
      </c>
      <c r="C1098" s="46">
        <v>4</v>
      </c>
    </row>
    <row r="1099" spans="1:3" x14ac:dyDescent="0.3">
      <c r="A1099" s="41">
        <v>934.43</v>
      </c>
      <c r="B1099" s="42">
        <v>350.51</v>
      </c>
      <c r="C1099" s="46">
        <v>3</v>
      </c>
    </row>
    <row r="1100" spans="1:3" x14ac:dyDescent="0.3">
      <c r="A1100" s="41">
        <v>934.44</v>
      </c>
      <c r="B1100" s="42">
        <v>203.3</v>
      </c>
      <c r="C1100" s="46">
        <v>2</v>
      </c>
    </row>
    <row r="1101" spans="1:3" x14ac:dyDescent="0.3">
      <c r="A1101" s="41">
        <v>935.32</v>
      </c>
      <c r="B1101" s="42">
        <v>82.4</v>
      </c>
      <c r="C1101" s="46">
        <v>4</v>
      </c>
    </row>
    <row r="1102" spans="1:3" x14ac:dyDescent="0.3">
      <c r="A1102" s="41">
        <v>935.43</v>
      </c>
      <c r="B1102" s="42">
        <v>183.36</v>
      </c>
      <c r="C1102" s="46">
        <v>3</v>
      </c>
    </row>
    <row r="1103" spans="1:3" x14ac:dyDescent="0.3">
      <c r="A1103" s="41">
        <v>935.46</v>
      </c>
      <c r="B1103" s="42">
        <v>265.56</v>
      </c>
      <c r="C1103" s="46">
        <v>7</v>
      </c>
    </row>
    <row r="1104" spans="1:3" x14ac:dyDescent="0.3">
      <c r="A1104" s="41">
        <v>937.41</v>
      </c>
      <c r="B1104" s="42">
        <v>112.21</v>
      </c>
      <c r="C1104" s="46">
        <v>4</v>
      </c>
    </row>
    <row r="1105" spans="1:3" x14ac:dyDescent="0.3">
      <c r="A1105" s="41">
        <v>938.16</v>
      </c>
      <c r="B1105" s="42">
        <v>170.28</v>
      </c>
      <c r="C1105" s="46">
        <v>6</v>
      </c>
    </row>
    <row r="1106" spans="1:3" x14ac:dyDescent="0.3">
      <c r="A1106" s="41">
        <v>938.71</v>
      </c>
      <c r="B1106" s="42">
        <v>182.79</v>
      </c>
      <c r="C1106" s="46">
        <v>4</v>
      </c>
    </row>
    <row r="1107" spans="1:3" x14ac:dyDescent="0.3">
      <c r="A1107" s="41">
        <v>939.62</v>
      </c>
      <c r="B1107" s="42">
        <v>197.87</v>
      </c>
      <c r="C1107" s="46">
        <v>3</v>
      </c>
    </row>
    <row r="1108" spans="1:3" x14ac:dyDescent="0.3">
      <c r="A1108" s="41">
        <v>940.41</v>
      </c>
      <c r="B1108" s="42">
        <v>202.05</v>
      </c>
      <c r="C1108" s="46">
        <v>3</v>
      </c>
    </row>
    <row r="1109" spans="1:3" x14ac:dyDescent="0.3">
      <c r="A1109" s="41">
        <v>942.6</v>
      </c>
      <c r="B1109" s="42">
        <v>300.66000000000003</v>
      </c>
      <c r="C1109" s="46">
        <v>6</v>
      </c>
    </row>
    <row r="1110" spans="1:3" x14ac:dyDescent="0.3">
      <c r="A1110" s="41">
        <v>944.38</v>
      </c>
      <c r="B1110" s="42">
        <v>236.26</v>
      </c>
      <c r="C1110" s="46">
        <v>4</v>
      </c>
    </row>
    <row r="1111" spans="1:3" x14ac:dyDescent="0.3">
      <c r="A1111" s="41">
        <v>944.67</v>
      </c>
      <c r="B1111" s="42">
        <v>146.37</v>
      </c>
      <c r="C1111" s="46">
        <v>3</v>
      </c>
    </row>
    <row r="1112" spans="1:3" x14ac:dyDescent="0.3">
      <c r="A1112" s="41">
        <v>946.22</v>
      </c>
      <c r="B1112" s="42">
        <v>95.22</v>
      </c>
      <c r="C1112" s="46">
        <v>5</v>
      </c>
    </row>
    <row r="1113" spans="1:3" x14ac:dyDescent="0.3">
      <c r="A1113" s="41">
        <v>946.81</v>
      </c>
      <c r="B1113" s="42">
        <v>308.25</v>
      </c>
      <c r="C1113" s="46">
        <v>8</v>
      </c>
    </row>
    <row r="1114" spans="1:3" x14ac:dyDescent="0.3">
      <c r="A1114" s="41">
        <v>947.24</v>
      </c>
      <c r="B1114" s="42">
        <v>132.65</v>
      </c>
      <c r="C1114" s="46">
        <v>3</v>
      </c>
    </row>
    <row r="1115" spans="1:3" x14ac:dyDescent="0.3">
      <c r="A1115" s="41">
        <v>947.28</v>
      </c>
      <c r="B1115" s="42">
        <v>266.48</v>
      </c>
      <c r="C1115" s="46">
        <v>4</v>
      </c>
    </row>
    <row r="1116" spans="1:3" x14ac:dyDescent="0.3">
      <c r="A1116" s="41">
        <v>947.58</v>
      </c>
      <c r="B1116" s="42">
        <v>305.64</v>
      </c>
      <c r="C1116" s="46">
        <v>6</v>
      </c>
    </row>
    <row r="1117" spans="1:3" x14ac:dyDescent="0.3">
      <c r="A1117" s="41">
        <v>948.38</v>
      </c>
      <c r="B1117" s="42">
        <v>260.60000000000002</v>
      </c>
      <c r="C1117" s="46">
        <v>2</v>
      </c>
    </row>
    <row r="1118" spans="1:3" x14ac:dyDescent="0.3">
      <c r="A1118" s="41">
        <v>950.59</v>
      </c>
      <c r="B1118" s="42">
        <v>235.3</v>
      </c>
      <c r="C1118" s="46">
        <v>3</v>
      </c>
    </row>
    <row r="1119" spans="1:3" x14ac:dyDescent="0.3">
      <c r="A1119" s="41">
        <v>951.78</v>
      </c>
      <c r="B1119" s="42">
        <v>171.6</v>
      </c>
      <c r="C1119" s="46">
        <v>3</v>
      </c>
    </row>
    <row r="1120" spans="1:3" x14ac:dyDescent="0.3">
      <c r="A1120" s="41">
        <v>953.94</v>
      </c>
      <c r="B1120" s="42">
        <v>186.84</v>
      </c>
      <c r="C1120" s="46">
        <v>5</v>
      </c>
    </row>
    <row r="1121" spans="1:3" x14ac:dyDescent="0.3">
      <c r="A1121" s="41">
        <v>953.97</v>
      </c>
      <c r="B1121" s="42">
        <v>497.64</v>
      </c>
      <c r="C1121" s="46">
        <v>6</v>
      </c>
    </row>
    <row r="1122" spans="1:3" x14ac:dyDescent="0.3">
      <c r="A1122" s="41">
        <v>955.57</v>
      </c>
      <c r="B1122" s="42">
        <v>274.12</v>
      </c>
      <c r="C1122" s="46">
        <v>7</v>
      </c>
    </row>
    <row r="1123" spans="1:3" x14ac:dyDescent="0.3">
      <c r="A1123" s="41">
        <v>955.65</v>
      </c>
      <c r="B1123" s="42">
        <v>188.55</v>
      </c>
      <c r="C1123" s="46">
        <v>5</v>
      </c>
    </row>
    <row r="1124" spans="1:3" x14ac:dyDescent="0.3">
      <c r="A1124" s="41">
        <v>955.78</v>
      </c>
      <c r="B1124" s="42">
        <v>-46.98</v>
      </c>
      <c r="C1124" s="46">
        <v>4</v>
      </c>
    </row>
    <row r="1125" spans="1:3" x14ac:dyDescent="0.3">
      <c r="A1125" s="41">
        <v>956.61</v>
      </c>
      <c r="B1125" s="42">
        <v>18.45</v>
      </c>
      <c r="C1125" s="46">
        <v>8</v>
      </c>
    </row>
    <row r="1126" spans="1:3" x14ac:dyDescent="0.3">
      <c r="A1126" s="41">
        <v>956.8</v>
      </c>
      <c r="B1126" s="42">
        <v>195.7</v>
      </c>
      <c r="C1126" s="46">
        <v>3</v>
      </c>
    </row>
    <row r="1127" spans="1:3" x14ac:dyDescent="0.3">
      <c r="A1127" s="41">
        <v>958.73</v>
      </c>
      <c r="B1127" s="42">
        <v>176.97</v>
      </c>
      <c r="C1127" s="46">
        <v>4</v>
      </c>
    </row>
    <row r="1128" spans="1:3" x14ac:dyDescent="0.3">
      <c r="A1128" s="41">
        <v>959.16</v>
      </c>
      <c r="B1128" s="42">
        <v>135.33000000000001</v>
      </c>
      <c r="C1128" s="46">
        <v>3</v>
      </c>
    </row>
    <row r="1129" spans="1:3" x14ac:dyDescent="0.3">
      <c r="A1129" s="41">
        <v>961.82</v>
      </c>
      <c r="B1129" s="42">
        <v>397.72</v>
      </c>
      <c r="C1129" s="46">
        <v>8</v>
      </c>
    </row>
    <row r="1130" spans="1:3" x14ac:dyDescent="0.3">
      <c r="A1130" s="41">
        <v>964.37</v>
      </c>
      <c r="B1130" s="42">
        <v>254.37</v>
      </c>
      <c r="C1130" s="46">
        <v>5</v>
      </c>
    </row>
    <row r="1131" spans="1:3" x14ac:dyDescent="0.3">
      <c r="A1131" s="41">
        <v>964.5</v>
      </c>
      <c r="B1131" s="42">
        <v>400.5</v>
      </c>
      <c r="C1131" s="46">
        <v>5</v>
      </c>
    </row>
    <row r="1132" spans="1:3" x14ac:dyDescent="0.3">
      <c r="A1132" s="41">
        <v>966.79</v>
      </c>
      <c r="B1132" s="42">
        <v>288.49</v>
      </c>
      <c r="C1132" s="46">
        <v>5</v>
      </c>
    </row>
    <row r="1133" spans="1:3" x14ac:dyDescent="0.3">
      <c r="A1133" s="41">
        <v>966.99</v>
      </c>
      <c r="B1133" s="42">
        <v>188.43</v>
      </c>
      <c r="C1133" s="46">
        <v>4</v>
      </c>
    </row>
    <row r="1134" spans="1:3" x14ac:dyDescent="0.3">
      <c r="A1134" s="41">
        <v>967.92</v>
      </c>
      <c r="B1134" s="42">
        <v>135.04</v>
      </c>
      <c r="C1134" s="46">
        <v>4</v>
      </c>
    </row>
    <row r="1135" spans="1:3" x14ac:dyDescent="0.3">
      <c r="A1135" s="41">
        <v>969.31</v>
      </c>
      <c r="B1135" s="42">
        <v>39.369999999999997</v>
      </c>
      <c r="C1135" s="46">
        <v>3</v>
      </c>
    </row>
    <row r="1136" spans="1:3" x14ac:dyDescent="0.3">
      <c r="A1136" s="41">
        <v>970.97</v>
      </c>
      <c r="B1136" s="42">
        <v>348.37</v>
      </c>
      <c r="C1136" s="46">
        <v>4</v>
      </c>
    </row>
    <row r="1137" spans="1:3" x14ac:dyDescent="0.3">
      <c r="A1137" s="41">
        <v>974.42</v>
      </c>
      <c r="B1137" s="42">
        <v>372.04</v>
      </c>
      <c r="C1137" s="46">
        <v>6</v>
      </c>
    </row>
    <row r="1138" spans="1:3" x14ac:dyDescent="0.3">
      <c r="A1138" s="41">
        <v>974.43</v>
      </c>
      <c r="B1138" s="42">
        <v>301.63</v>
      </c>
      <c r="C1138" s="46">
        <v>2</v>
      </c>
    </row>
    <row r="1139" spans="1:3" x14ac:dyDescent="0.3">
      <c r="A1139" s="41">
        <v>975.15</v>
      </c>
      <c r="B1139" s="42">
        <v>103.79</v>
      </c>
      <c r="C1139" s="46">
        <v>8</v>
      </c>
    </row>
    <row r="1140" spans="1:3" x14ac:dyDescent="0.3">
      <c r="A1140" s="41">
        <v>976.21</v>
      </c>
      <c r="B1140" s="42">
        <v>184.81</v>
      </c>
      <c r="C1140" s="46">
        <v>5</v>
      </c>
    </row>
    <row r="1141" spans="1:3" x14ac:dyDescent="0.3">
      <c r="A1141" s="41">
        <v>977.7</v>
      </c>
      <c r="B1141" s="42">
        <v>346.14</v>
      </c>
      <c r="C1141" s="46">
        <v>3</v>
      </c>
    </row>
    <row r="1142" spans="1:3" x14ac:dyDescent="0.3">
      <c r="A1142" s="41">
        <v>978.93</v>
      </c>
      <c r="B1142" s="42">
        <v>226.86</v>
      </c>
      <c r="C1142" s="46">
        <v>3</v>
      </c>
    </row>
    <row r="1143" spans="1:3" x14ac:dyDescent="0.3">
      <c r="A1143" s="41">
        <v>979.73</v>
      </c>
      <c r="B1143" s="42">
        <v>284.27</v>
      </c>
      <c r="C1143" s="46">
        <v>6</v>
      </c>
    </row>
    <row r="1144" spans="1:3" x14ac:dyDescent="0.3">
      <c r="A1144" s="41">
        <v>981.24</v>
      </c>
      <c r="B1144" s="42">
        <v>157.41</v>
      </c>
      <c r="C1144" s="46">
        <v>3</v>
      </c>
    </row>
    <row r="1145" spans="1:3" x14ac:dyDescent="0.3">
      <c r="A1145" s="41">
        <v>981.44</v>
      </c>
      <c r="B1145" s="42">
        <v>199.68</v>
      </c>
      <c r="C1145" s="46">
        <v>4</v>
      </c>
    </row>
    <row r="1146" spans="1:3" x14ac:dyDescent="0.3">
      <c r="A1146" s="41">
        <v>981.57</v>
      </c>
      <c r="B1146" s="42">
        <v>293.79000000000002</v>
      </c>
      <c r="C1146" s="46">
        <v>2</v>
      </c>
    </row>
    <row r="1147" spans="1:3" x14ac:dyDescent="0.3">
      <c r="A1147" s="41">
        <v>985.77</v>
      </c>
      <c r="B1147" s="42">
        <v>219.3</v>
      </c>
      <c r="C1147" s="46">
        <v>3</v>
      </c>
    </row>
    <row r="1148" spans="1:3" x14ac:dyDescent="0.3">
      <c r="A1148" s="41">
        <v>987.58</v>
      </c>
      <c r="B1148" s="42">
        <v>191.74</v>
      </c>
      <c r="C1148" s="46">
        <v>2</v>
      </c>
    </row>
    <row r="1149" spans="1:3" x14ac:dyDescent="0.3">
      <c r="A1149" s="41">
        <v>987.84</v>
      </c>
      <c r="B1149" s="42">
        <v>102.69</v>
      </c>
      <c r="C1149" s="46">
        <v>5</v>
      </c>
    </row>
    <row r="1150" spans="1:3" x14ac:dyDescent="0.3">
      <c r="A1150" s="41">
        <v>988.52</v>
      </c>
      <c r="B1150" s="42">
        <v>222.05</v>
      </c>
      <c r="C1150" s="46">
        <v>3</v>
      </c>
    </row>
    <row r="1151" spans="1:3" x14ac:dyDescent="0.3">
      <c r="A1151" s="41">
        <v>988.61</v>
      </c>
      <c r="B1151" s="42">
        <v>243.17</v>
      </c>
      <c r="C1151" s="46">
        <v>6</v>
      </c>
    </row>
    <row r="1152" spans="1:3" x14ac:dyDescent="0.3">
      <c r="A1152" s="41">
        <v>989.07</v>
      </c>
      <c r="B1152" s="42">
        <v>247.32</v>
      </c>
      <c r="C1152" s="46">
        <v>3</v>
      </c>
    </row>
    <row r="1153" spans="1:3" x14ac:dyDescent="0.3">
      <c r="A1153" s="41">
        <v>989.22</v>
      </c>
      <c r="B1153" s="42">
        <v>161.52000000000001</v>
      </c>
      <c r="C1153" s="46">
        <v>6</v>
      </c>
    </row>
    <row r="1154" spans="1:3" x14ac:dyDescent="0.3">
      <c r="A1154" s="41">
        <v>990.56</v>
      </c>
      <c r="B1154" s="42">
        <v>286.94</v>
      </c>
      <c r="C1154" s="46">
        <v>6</v>
      </c>
    </row>
    <row r="1155" spans="1:3" x14ac:dyDescent="0.3">
      <c r="A1155" s="41">
        <v>991.47</v>
      </c>
      <c r="B1155" s="42">
        <v>176.88</v>
      </c>
      <c r="C1155" s="46">
        <v>3</v>
      </c>
    </row>
    <row r="1156" spans="1:3" x14ac:dyDescent="0.3">
      <c r="A1156" s="41">
        <v>991.53</v>
      </c>
      <c r="B1156" s="42">
        <v>215.29</v>
      </c>
      <c r="C1156" s="46">
        <v>4</v>
      </c>
    </row>
    <row r="1157" spans="1:3" x14ac:dyDescent="0.3">
      <c r="A1157" s="41">
        <v>992.3</v>
      </c>
      <c r="B1157" s="42">
        <v>140.30000000000001</v>
      </c>
      <c r="C1157" s="46">
        <v>6</v>
      </c>
    </row>
    <row r="1158" spans="1:3" x14ac:dyDescent="0.3">
      <c r="A1158" s="41">
        <v>992.36</v>
      </c>
      <c r="B1158" s="42">
        <v>288.74</v>
      </c>
      <c r="C1158" s="46">
        <v>6</v>
      </c>
    </row>
    <row r="1159" spans="1:3" x14ac:dyDescent="0.3">
      <c r="A1159" s="41">
        <v>992.56</v>
      </c>
      <c r="B1159" s="42">
        <v>-22.24</v>
      </c>
      <c r="C1159" s="46">
        <v>4</v>
      </c>
    </row>
    <row r="1160" spans="1:3" x14ac:dyDescent="0.3">
      <c r="A1160" s="41">
        <v>993.69</v>
      </c>
      <c r="B1160" s="42">
        <v>342.97</v>
      </c>
      <c r="C1160" s="46">
        <v>7</v>
      </c>
    </row>
    <row r="1161" spans="1:3" x14ac:dyDescent="0.3">
      <c r="A1161" s="41">
        <v>994.05</v>
      </c>
      <c r="B1161" s="42">
        <v>123.06</v>
      </c>
      <c r="C1161" s="46">
        <v>3</v>
      </c>
    </row>
    <row r="1162" spans="1:3" x14ac:dyDescent="0.3">
      <c r="A1162" s="41">
        <v>998.19</v>
      </c>
      <c r="B1162" s="42">
        <v>214.53</v>
      </c>
      <c r="C1162" s="46">
        <v>3</v>
      </c>
    </row>
    <row r="1163" spans="1:3" x14ac:dyDescent="0.3">
      <c r="A1163" s="41">
        <v>998.22</v>
      </c>
      <c r="B1163" s="42">
        <v>382.41</v>
      </c>
      <c r="C1163" s="46">
        <v>3</v>
      </c>
    </row>
    <row r="1164" spans="1:3" x14ac:dyDescent="0.3">
      <c r="A1164" s="41">
        <v>999.68</v>
      </c>
      <c r="B1164" s="42">
        <v>114.53</v>
      </c>
      <c r="C1164" s="46">
        <v>5</v>
      </c>
    </row>
    <row r="1165" spans="1:3" x14ac:dyDescent="0.3">
      <c r="A1165" s="41">
        <v>1001.51</v>
      </c>
      <c r="B1165" s="42">
        <v>313.11</v>
      </c>
      <c r="C1165" s="46">
        <v>8</v>
      </c>
    </row>
    <row r="1166" spans="1:3" x14ac:dyDescent="0.3">
      <c r="A1166" s="41">
        <v>1002.3</v>
      </c>
      <c r="B1166" s="42">
        <v>386.49</v>
      </c>
      <c r="C1166" s="46">
        <v>3</v>
      </c>
    </row>
    <row r="1167" spans="1:3" x14ac:dyDescent="0.3">
      <c r="A1167" s="41">
        <v>1004.95</v>
      </c>
      <c r="B1167" s="42">
        <v>225.16</v>
      </c>
      <c r="C1167" s="46">
        <v>3</v>
      </c>
    </row>
    <row r="1168" spans="1:3" x14ac:dyDescent="0.3">
      <c r="A1168" s="41">
        <v>1005.1</v>
      </c>
      <c r="B1168" s="42">
        <v>78.28</v>
      </c>
      <c r="C1168" s="46">
        <v>3</v>
      </c>
    </row>
    <row r="1169" spans="1:3" x14ac:dyDescent="0.3">
      <c r="A1169" s="41">
        <v>1006.23</v>
      </c>
      <c r="B1169" s="42">
        <v>475.35</v>
      </c>
      <c r="C1169" s="46">
        <v>2</v>
      </c>
    </row>
    <row r="1170" spans="1:3" x14ac:dyDescent="0.3">
      <c r="A1170" s="41">
        <v>1006.33</v>
      </c>
      <c r="B1170" s="42">
        <v>217.99</v>
      </c>
      <c r="C1170" s="46">
        <v>7</v>
      </c>
    </row>
    <row r="1171" spans="1:3" x14ac:dyDescent="0.3">
      <c r="A1171" s="41">
        <v>1006.72</v>
      </c>
      <c r="B1171" s="42">
        <v>227.12</v>
      </c>
      <c r="C1171" s="46">
        <v>2</v>
      </c>
    </row>
    <row r="1172" spans="1:3" x14ac:dyDescent="0.3">
      <c r="A1172" s="41">
        <v>1006.92</v>
      </c>
      <c r="B1172" s="42">
        <v>164.84</v>
      </c>
      <c r="C1172" s="46">
        <v>4</v>
      </c>
    </row>
    <row r="1173" spans="1:3" x14ac:dyDescent="0.3">
      <c r="A1173" s="41">
        <v>1007.16</v>
      </c>
      <c r="B1173" s="42">
        <v>246.06</v>
      </c>
      <c r="C1173" s="46">
        <v>3</v>
      </c>
    </row>
    <row r="1174" spans="1:3" x14ac:dyDescent="0.3">
      <c r="A1174" s="41">
        <v>1007.3</v>
      </c>
      <c r="B1174" s="42">
        <v>248.92</v>
      </c>
      <c r="C1174" s="46">
        <v>2</v>
      </c>
    </row>
    <row r="1175" spans="1:3" x14ac:dyDescent="0.3">
      <c r="A1175" s="41">
        <v>1009.94</v>
      </c>
      <c r="B1175" s="42">
        <v>78.8</v>
      </c>
      <c r="C1175" s="46">
        <v>3</v>
      </c>
    </row>
    <row r="1176" spans="1:3" x14ac:dyDescent="0.3">
      <c r="A1176" s="41">
        <v>1011.96</v>
      </c>
      <c r="B1176" s="42">
        <v>242.32</v>
      </c>
      <c r="C1176" s="46">
        <v>4</v>
      </c>
    </row>
    <row r="1177" spans="1:3" x14ac:dyDescent="0.3">
      <c r="A1177" s="41">
        <v>1012.91</v>
      </c>
      <c r="B1177" s="42">
        <v>109.6</v>
      </c>
      <c r="C1177" s="46">
        <v>6</v>
      </c>
    </row>
    <row r="1178" spans="1:3" x14ac:dyDescent="0.3">
      <c r="A1178" s="41">
        <v>1013.57</v>
      </c>
      <c r="B1178" s="42">
        <v>103.34</v>
      </c>
      <c r="C1178" s="46">
        <v>3</v>
      </c>
    </row>
    <row r="1179" spans="1:3" x14ac:dyDescent="0.3">
      <c r="A1179" s="41">
        <v>1015</v>
      </c>
      <c r="B1179" s="42">
        <v>865.26</v>
      </c>
      <c r="C1179" s="46">
        <v>6</v>
      </c>
    </row>
    <row r="1180" spans="1:3" x14ac:dyDescent="0.3">
      <c r="A1180" s="41">
        <v>1017.07</v>
      </c>
      <c r="B1180" s="42">
        <v>251.47</v>
      </c>
      <c r="C1180" s="46">
        <v>8</v>
      </c>
    </row>
    <row r="1181" spans="1:3" x14ac:dyDescent="0.3">
      <c r="A1181" s="41">
        <v>1017.28</v>
      </c>
      <c r="B1181" s="42">
        <v>143.6</v>
      </c>
      <c r="C1181" s="46">
        <v>8</v>
      </c>
    </row>
    <row r="1182" spans="1:3" x14ac:dyDescent="0.3">
      <c r="A1182" s="41">
        <v>1017.39</v>
      </c>
      <c r="B1182" s="42">
        <v>530.70000000000005</v>
      </c>
      <c r="C1182" s="46">
        <v>6</v>
      </c>
    </row>
    <row r="1183" spans="1:3" x14ac:dyDescent="0.3">
      <c r="A1183" s="41">
        <v>1017.57</v>
      </c>
      <c r="B1183" s="42">
        <v>77.37</v>
      </c>
      <c r="C1183" s="46">
        <v>4</v>
      </c>
    </row>
    <row r="1184" spans="1:3" x14ac:dyDescent="0.3">
      <c r="A1184" s="41">
        <v>1018.48</v>
      </c>
      <c r="B1184" s="42">
        <v>165.56</v>
      </c>
      <c r="C1184" s="46">
        <v>4</v>
      </c>
    </row>
    <row r="1185" spans="1:3" x14ac:dyDescent="0.3">
      <c r="A1185" s="41">
        <v>1018.5</v>
      </c>
      <c r="B1185" s="42">
        <v>192.66</v>
      </c>
      <c r="C1185" s="46">
        <v>6</v>
      </c>
    </row>
    <row r="1186" spans="1:3" x14ac:dyDescent="0.3">
      <c r="A1186" s="41">
        <v>1019.09</v>
      </c>
      <c r="B1186" s="42">
        <v>405.71</v>
      </c>
      <c r="C1186" s="46">
        <v>6</v>
      </c>
    </row>
    <row r="1187" spans="1:3" x14ac:dyDescent="0.3">
      <c r="A1187" s="41">
        <v>1019.65</v>
      </c>
      <c r="B1187" s="42">
        <v>208.28</v>
      </c>
      <c r="C1187" s="46">
        <v>7</v>
      </c>
    </row>
    <row r="1188" spans="1:3" x14ac:dyDescent="0.3">
      <c r="A1188" s="41">
        <v>1020.27</v>
      </c>
      <c r="B1188" s="42">
        <v>264.35000000000002</v>
      </c>
      <c r="C1188" s="46">
        <v>4</v>
      </c>
    </row>
    <row r="1189" spans="1:3" x14ac:dyDescent="0.3">
      <c r="A1189" s="41">
        <v>1020.75</v>
      </c>
      <c r="B1189" s="42">
        <v>229.2</v>
      </c>
      <c r="C1189" s="46">
        <v>3</v>
      </c>
    </row>
    <row r="1190" spans="1:3" x14ac:dyDescent="0.3">
      <c r="A1190" s="41">
        <v>1022.13</v>
      </c>
      <c r="B1190" s="42">
        <v>283.77</v>
      </c>
      <c r="C1190" s="46">
        <v>3</v>
      </c>
    </row>
    <row r="1191" spans="1:3" x14ac:dyDescent="0.3">
      <c r="A1191" s="41">
        <v>1022.34</v>
      </c>
      <c r="B1191" s="42">
        <v>317.19</v>
      </c>
      <c r="C1191" s="46">
        <v>3</v>
      </c>
    </row>
    <row r="1192" spans="1:3" x14ac:dyDescent="0.3">
      <c r="A1192" s="41">
        <v>1023.67</v>
      </c>
      <c r="B1192" s="42">
        <v>407.86</v>
      </c>
      <c r="C1192" s="46">
        <v>3</v>
      </c>
    </row>
    <row r="1193" spans="1:3" x14ac:dyDescent="0.3">
      <c r="A1193" s="41">
        <v>1023.68</v>
      </c>
      <c r="B1193" s="42">
        <v>281.93</v>
      </c>
      <c r="C1193" s="46">
        <v>3</v>
      </c>
    </row>
    <row r="1194" spans="1:3" x14ac:dyDescent="0.3">
      <c r="A1194" s="41">
        <v>1025.0999999999999</v>
      </c>
      <c r="B1194" s="42">
        <v>246.3</v>
      </c>
      <c r="C1194" s="46">
        <v>8</v>
      </c>
    </row>
    <row r="1195" spans="1:3" x14ac:dyDescent="0.3">
      <c r="A1195" s="41">
        <v>1030.45</v>
      </c>
      <c r="B1195" s="42">
        <v>278.38</v>
      </c>
      <c r="C1195" s="46">
        <v>3</v>
      </c>
    </row>
    <row r="1196" spans="1:3" x14ac:dyDescent="0.3">
      <c r="A1196" s="41">
        <v>1030.68</v>
      </c>
      <c r="B1196" s="42">
        <v>381.72</v>
      </c>
      <c r="C1196" s="46">
        <v>3</v>
      </c>
    </row>
    <row r="1197" spans="1:3" x14ac:dyDescent="0.3">
      <c r="A1197" s="41">
        <v>1031.33</v>
      </c>
      <c r="B1197" s="42">
        <v>82.97</v>
      </c>
      <c r="C1197" s="46">
        <v>6</v>
      </c>
    </row>
    <row r="1198" spans="1:3" x14ac:dyDescent="0.3">
      <c r="A1198" s="41">
        <v>1032.56</v>
      </c>
      <c r="B1198" s="42">
        <v>272.39999999999998</v>
      </c>
      <c r="C1198" s="46">
        <v>2</v>
      </c>
    </row>
    <row r="1199" spans="1:3" x14ac:dyDescent="0.3">
      <c r="A1199" s="41">
        <v>1034.07</v>
      </c>
      <c r="B1199" s="42">
        <v>479.85</v>
      </c>
      <c r="C1199" s="46">
        <v>3</v>
      </c>
    </row>
    <row r="1200" spans="1:3" x14ac:dyDescent="0.3">
      <c r="A1200" s="41">
        <v>1034.19</v>
      </c>
      <c r="B1200" s="42">
        <v>235.89</v>
      </c>
      <c r="C1200" s="46">
        <v>3</v>
      </c>
    </row>
    <row r="1201" spans="1:3" x14ac:dyDescent="0.3">
      <c r="A1201" s="41">
        <v>1035.48</v>
      </c>
      <c r="B1201" s="42">
        <v>85.18</v>
      </c>
      <c r="C1201" s="46">
        <v>6</v>
      </c>
    </row>
    <row r="1202" spans="1:3" x14ac:dyDescent="0.3">
      <c r="A1202" s="41">
        <v>1036.29</v>
      </c>
      <c r="B1202" s="42">
        <v>194.21</v>
      </c>
      <c r="C1202" s="46">
        <v>4</v>
      </c>
    </row>
    <row r="1203" spans="1:3" x14ac:dyDescent="0.3">
      <c r="A1203" s="41">
        <v>1037.07</v>
      </c>
      <c r="B1203" s="42">
        <v>273.47000000000003</v>
      </c>
      <c r="C1203" s="46">
        <v>4</v>
      </c>
    </row>
    <row r="1204" spans="1:3" x14ac:dyDescent="0.3">
      <c r="A1204" s="41">
        <v>1039.4100000000001</v>
      </c>
      <c r="B1204" s="42">
        <v>261.16000000000003</v>
      </c>
      <c r="C1204" s="46">
        <v>5</v>
      </c>
    </row>
    <row r="1205" spans="1:3" x14ac:dyDescent="0.3">
      <c r="A1205" s="41">
        <v>1040.04</v>
      </c>
      <c r="B1205" s="42">
        <v>273.57</v>
      </c>
      <c r="C1205" s="46">
        <v>3</v>
      </c>
    </row>
    <row r="1206" spans="1:3" x14ac:dyDescent="0.3">
      <c r="A1206" s="41">
        <v>1041.33</v>
      </c>
      <c r="B1206" s="42">
        <v>226.74</v>
      </c>
      <c r="C1206" s="46">
        <v>3</v>
      </c>
    </row>
    <row r="1207" spans="1:3" x14ac:dyDescent="0.3">
      <c r="A1207" s="41">
        <v>1042.1600000000001</v>
      </c>
      <c r="B1207" s="42">
        <v>400.16</v>
      </c>
      <c r="C1207" s="46">
        <v>8</v>
      </c>
    </row>
    <row r="1208" spans="1:3" x14ac:dyDescent="0.3">
      <c r="A1208" s="41">
        <v>1042.21</v>
      </c>
      <c r="B1208" s="42">
        <v>337.06</v>
      </c>
      <c r="C1208" s="46">
        <v>3</v>
      </c>
    </row>
    <row r="1209" spans="1:3" x14ac:dyDescent="0.3">
      <c r="A1209" s="41">
        <v>1042.51</v>
      </c>
      <c r="B1209" s="42">
        <v>2.79</v>
      </c>
      <c r="C1209" s="46">
        <v>4</v>
      </c>
    </row>
    <row r="1210" spans="1:3" x14ac:dyDescent="0.3">
      <c r="A1210" s="41">
        <v>1042.8699999999999</v>
      </c>
      <c r="B1210" s="42">
        <v>111.73</v>
      </c>
      <c r="C1210" s="46">
        <v>3</v>
      </c>
    </row>
    <row r="1211" spans="1:3" x14ac:dyDescent="0.3">
      <c r="A1211" s="41">
        <v>1042.9100000000001</v>
      </c>
      <c r="B1211" s="42">
        <v>132.68</v>
      </c>
      <c r="C1211" s="46">
        <v>3</v>
      </c>
    </row>
    <row r="1212" spans="1:3" x14ac:dyDescent="0.3">
      <c r="A1212" s="41">
        <v>1043.72</v>
      </c>
      <c r="B1212" s="42">
        <v>267.48</v>
      </c>
      <c r="C1212" s="46">
        <v>4</v>
      </c>
    </row>
    <row r="1213" spans="1:3" x14ac:dyDescent="0.3">
      <c r="A1213" s="41">
        <v>1044.05</v>
      </c>
      <c r="B1213" s="42">
        <v>276.95</v>
      </c>
      <c r="C1213" s="46">
        <v>5</v>
      </c>
    </row>
    <row r="1214" spans="1:3" x14ac:dyDescent="0.3">
      <c r="A1214" s="41">
        <v>1044.2</v>
      </c>
      <c r="B1214" s="42">
        <v>259</v>
      </c>
      <c r="C1214" s="46">
        <v>4</v>
      </c>
    </row>
    <row r="1215" spans="1:3" x14ac:dyDescent="0.3">
      <c r="A1215" s="41">
        <v>1045.56</v>
      </c>
      <c r="B1215" s="42">
        <v>507.64</v>
      </c>
      <c r="C1215" s="46">
        <v>4</v>
      </c>
    </row>
    <row r="1216" spans="1:3" x14ac:dyDescent="0.3">
      <c r="A1216" s="41">
        <v>1046.2</v>
      </c>
      <c r="B1216" s="42">
        <v>186.08</v>
      </c>
      <c r="C1216" s="46">
        <v>4</v>
      </c>
    </row>
    <row r="1217" spans="1:3" x14ac:dyDescent="0.3">
      <c r="A1217" s="41">
        <v>1046.3699999999999</v>
      </c>
      <c r="B1217" s="42">
        <v>167.22</v>
      </c>
      <c r="C1217" s="46">
        <v>3</v>
      </c>
    </row>
    <row r="1218" spans="1:3" x14ac:dyDescent="0.3">
      <c r="A1218" s="41">
        <v>1047.33</v>
      </c>
      <c r="B1218" s="42">
        <v>332.04</v>
      </c>
      <c r="C1218" s="46">
        <v>3</v>
      </c>
    </row>
    <row r="1219" spans="1:3" x14ac:dyDescent="0.3">
      <c r="A1219" s="41">
        <v>1047.7</v>
      </c>
      <c r="B1219" s="42">
        <v>222.5</v>
      </c>
      <c r="C1219" s="46">
        <v>4</v>
      </c>
    </row>
    <row r="1220" spans="1:3" x14ac:dyDescent="0.3">
      <c r="A1220" s="41">
        <v>1048.0899999999999</v>
      </c>
      <c r="B1220" s="42">
        <v>280.99</v>
      </c>
      <c r="C1220" s="46">
        <v>5</v>
      </c>
    </row>
    <row r="1221" spans="1:3" x14ac:dyDescent="0.3">
      <c r="A1221" s="41">
        <v>1049.1300000000001</v>
      </c>
      <c r="B1221" s="42">
        <v>202.56</v>
      </c>
      <c r="C1221" s="46">
        <v>7</v>
      </c>
    </row>
    <row r="1222" spans="1:3" x14ac:dyDescent="0.3">
      <c r="A1222" s="41">
        <v>1050.08</v>
      </c>
      <c r="B1222" s="42">
        <v>35.28</v>
      </c>
      <c r="C1222" s="46">
        <v>4</v>
      </c>
    </row>
    <row r="1223" spans="1:3" x14ac:dyDescent="0.3">
      <c r="A1223" s="41">
        <v>1050.6199999999999</v>
      </c>
      <c r="B1223" s="42">
        <v>105.72</v>
      </c>
      <c r="C1223" s="46">
        <v>5</v>
      </c>
    </row>
    <row r="1224" spans="1:3" x14ac:dyDescent="0.3">
      <c r="A1224" s="41">
        <v>1051.08</v>
      </c>
      <c r="B1224" s="42">
        <v>545.04</v>
      </c>
      <c r="C1224" s="46">
        <v>8</v>
      </c>
    </row>
    <row r="1225" spans="1:3" x14ac:dyDescent="0.3">
      <c r="A1225" s="41">
        <v>1051.95</v>
      </c>
      <c r="B1225" s="42">
        <v>43.74</v>
      </c>
      <c r="C1225" s="46">
        <v>3</v>
      </c>
    </row>
    <row r="1226" spans="1:3" x14ac:dyDescent="0.3">
      <c r="A1226" s="41">
        <v>1052.27</v>
      </c>
      <c r="B1226" s="42">
        <v>300.23</v>
      </c>
      <c r="C1226" s="46">
        <v>3</v>
      </c>
    </row>
    <row r="1227" spans="1:3" x14ac:dyDescent="0.3">
      <c r="A1227" s="41">
        <v>1052.5</v>
      </c>
      <c r="B1227" s="42">
        <v>86.85</v>
      </c>
      <c r="C1227" s="46">
        <v>7</v>
      </c>
    </row>
    <row r="1228" spans="1:3" x14ac:dyDescent="0.3">
      <c r="A1228" s="41">
        <v>1054.8699999999999</v>
      </c>
      <c r="B1228" s="42">
        <v>373.42</v>
      </c>
      <c r="C1228" s="46">
        <v>7</v>
      </c>
    </row>
    <row r="1229" spans="1:3" x14ac:dyDescent="0.3">
      <c r="A1229" s="41">
        <v>1055.3399999999999</v>
      </c>
      <c r="B1229" s="42">
        <v>293.85000000000002</v>
      </c>
      <c r="C1229" s="46">
        <v>3</v>
      </c>
    </row>
    <row r="1230" spans="1:3" x14ac:dyDescent="0.3">
      <c r="A1230" s="41">
        <v>1056.31</v>
      </c>
      <c r="B1230" s="42">
        <v>200.39</v>
      </c>
      <c r="C1230" s="46">
        <v>8</v>
      </c>
    </row>
    <row r="1231" spans="1:3" x14ac:dyDescent="0.3">
      <c r="A1231" s="41">
        <v>1056.8699999999999</v>
      </c>
      <c r="B1231" s="42">
        <v>-9.2799999999999994</v>
      </c>
      <c r="C1231" s="46">
        <v>5</v>
      </c>
    </row>
    <row r="1232" spans="1:3" x14ac:dyDescent="0.3">
      <c r="A1232" s="41">
        <v>1057.03</v>
      </c>
      <c r="B1232" s="42">
        <v>283.25</v>
      </c>
      <c r="C1232" s="46">
        <v>2</v>
      </c>
    </row>
    <row r="1233" spans="1:3" x14ac:dyDescent="0.3">
      <c r="A1233" s="41">
        <v>1057.2</v>
      </c>
      <c r="B1233" s="42">
        <v>327.76</v>
      </c>
      <c r="C1233" s="46">
        <v>8</v>
      </c>
    </row>
    <row r="1234" spans="1:3" x14ac:dyDescent="0.3">
      <c r="A1234" s="41">
        <v>1057.8399999999999</v>
      </c>
      <c r="B1234" s="42">
        <v>278.05</v>
      </c>
      <c r="C1234" s="46">
        <v>3</v>
      </c>
    </row>
    <row r="1235" spans="1:3" x14ac:dyDescent="0.3">
      <c r="A1235" s="41">
        <v>1059.1500000000001</v>
      </c>
      <c r="B1235" s="42">
        <v>270.75</v>
      </c>
      <c r="C1235" s="46">
        <v>3</v>
      </c>
    </row>
    <row r="1236" spans="1:3" x14ac:dyDescent="0.3">
      <c r="A1236" s="41">
        <v>1060.53</v>
      </c>
      <c r="B1236" s="42">
        <v>15.54</v>
      </c>
      <c r="C1236" s="46">
        <v>3</v>
      </c>
    </row>
    <row r="1237" spans="1:3" x14ac:dyDescent="0.3">
      <c r="A1237" s="41">
        <v>1062.58</v>
      </c>
      <c r="B1237" s="42">
        <v>296.98</v>
      </c>
      <c r="C1237" s="46">
        <v>8</v>
      </c>
    </row>
    <row r="1238" spans="1:3" x14ac:dyDescent="0.3">
      <c r="A1238" s="41">
        <v>1062.68</v>
      </c>
      <c r="B1238" s="42">
        <v>298.20999999999998</v>
      </c>
      <c r="C1238" s="46">
        <v>7</v>
      </c>
    </row>
    <row r="1239" spans="1:3" x14ac:dyDescent="0.3">
      <c r="A1239" s="41">
        <v>1063.3399999999999</v>
      </c>
      <c r="B1239" s="42">
        <v>248</v>
      </c>
      <c r="C1239" s="46">
        <v>3</v>
      </c>
    </row>
    <row r="1240" spans="1:3" x14ac:dyDescent="0.3">
      <c r="A1240" s="41">
        <v>1064.77</v>
      </c>
      <c r="B1240" s="42">
        <v>243.69</v>
      </c>
      <c r="C1240" s="46">
        <v>4</v>
      </c>
    </row>
    <row r="1241" spans="1:3" x14ac:dyDescent="0.3">
      <c r="A1241" s="41">
        <v>1065.83</v>
      </c>
      <c r="B1241" s="42">
        <v>238.82</v>
      </c>
      <c r="C1241" s="46">
        <v>3</v>
      </c>
    </row>
    <row r="1242" spans="1:3" x14ac:dyDescent="0.3">
      <c r="A1242" s="41">
        <v>1067.1400000000001</v>
      </c>
      <c r="B1242" s="42">
        <v>555.99</v>
      </c>
      <c r="C1242" s="46">
        <v>5</v>
      </c>
    </row>
    <row r="1243" spans="1:3" x14ac:dyDescent="0.3">
      <c r="A1243" s="41">
        <v>1068.1400000000001</v>
      </c>
      <c r="B1243" s="42">
        <v>545.52</v>
      </c>
      <c r="C1243" s="46">
        <v>4</v>
      </c>
    </row>
    <row r="1244" spans="1:3" x14ac:dyDescent="0.3">
      <c r="A1244" s="41">
        <v>1068.26</v>
      </c>
      <c r="B1244" s="42">
        <v>289.45999999999998</v>
      </c>
      <c r="C1244" s="46">
        <v>8</v>
      </c>
    </row>
    <row r="1245" spans="1:3" x14ac:dyDescent="0.3">
      <c r="A1245" s="41">
        <v>1068.79</v>
      </c>
      <c r="B1245" s="42">
        <v>257.42</v>
      </c>
      <c r="C1245" s="46">
        <v>7</v>
      </c>
    </row>
    <row r="1246" spans="1:3" x14ac:dyDescent="0.3">
      <c r="A1246" s="41">
        <v>1068.9000000000001</v>
      </c>
      <c r="B1246" s="42">
        <v>301.8</v>
      </c>
      <c r="C1246" s="46">
        <v>5</v>
      </c>
    </row>
    <row r="1247" spans="1:3" x14ac:dyDescent="0.3">
      <c r="A1247" s="41">
        <v>1069.04</v>
      </c>
      <c r="B1247" s="42">
        <v>119.36</v>
      </c>
      <c r="C1247" s="46">
        <v>6</v>
      </c>
    </row>
    <row r="1248" spans="1:3" x14ac:dyDescent="0.3">
      <c r="A1248" s="41">
        <v>1069.57</v>
      </c>
      <c r="B1248" s="42">
        <v>24.69</v>
      </c>
      <c r="C1248" s="46">
        <v>4</v>
      </c>
    </row>
    <row r="1249" spans="1:3" x14ac:dyDescent="0.3">
      <c r="A1249" s="41">
        <v>1069.8699999999999</v>
      </c>
      <c r="B1249" s="42">
        <v>305.07</v>
      </c>
      <c r="C1249" s="46">
        <v>4</v>
      </c>
    </row>
    <row r="1250" spans="1:3" x14ac:dyDescent="0.3">
      <c r="A1250" s="41">
        <v>1072.05</v>
      </c>
      <c r="B1250" s="42">
        <v>234.53</v>
      </c>
      <c r="C1250" s="46">
        <v>4</v>
      </c>
    </row>
    <row r="1251" spans="1:3" x14ac:dyDescent="0.3">
      <c r="A1251" s="41">
        <v>1072.49</v>
      </c>
      <c r="B1251" s="42">
        <v>114.38</v>
      </c>
      <c r="C1251" s="46">
        <v>3</v>
      </c>
    </row>
    <row r="1252" spans="1:3" x14ac:dyDescent="0.3">
      <c r="A1252" s="41">
        <v>1073.03</v>
      </c>
      <c r="B1252" s="42">
        <v>162.80000000000001</v>
      </c>
      <c r="C1252" s="46">
        <v>3</v>
      </c>
    </row>
    <row r="1253" spans="1:3" x14ac:dyDescent="0.3">
      <c r="A1253" s="41">
        <v>1073.17</v>
      </c>
      <c r="B1253" s="42">
        <v>283.57</v>
      </c>
      <c r="C1253" s="46">
        <v>7</v>
      </c>
    </row>
    <row r="1254" spans="1:3" x14ac:dyDescent="0.3">
      <c r="A1254" s="41">
        <v>1073.9100000000001</v>
      </c>
      <c r="B1254" s="42">
        <v>147.09</v>
      </c>
      <c r="C1254" s="46">
        <v>3</v>
      </c>
    </row>
    <row r="1255" spans="1:3" x14ac:dyDescent="0.3">
      <c r="A1255" s="41">
        <v>1073.96</v>
      </c>
      <c r="B1255" s="42">
        <v>636.08000000000004</v>
      </c>
      <c r="C1255" s="46">
        <v>8</v>
      </c>
    </row>
    <row r="1256" spans="1:3" x14ac:dyDescent="0.3">
      <c r="A1256" s="41">
        <v>1074.31</v>
      </c>
      <c r="B1256" s="42">
        <v>66.099999999999994</v>
      </c>
      <c r="C1256" s="46">
        <v>3</v>
      </c>
    </row>
    <row r="1257" spans="1:3" x14ac:dyDescent="0.3">
      <c r="A1257" s="41">
        <v>1074.92</v>
      </c>
      <c r="B1257" s="42">
        <v>436.66</v>
      </c>
      <c r="C1257" s="46">
        <v>7</v>
      </c>
    </row>
    <row r="1258" spans="1:3" x14ac:dyDescent="0.3">
      <c r="A1258" s="41">
        <v>1076.74</v>
      </c>
      <c r="B1258" s="42">
        <v>327.81</v>
      </c>
      <c r="C1258" s="46">
        <v>7</v>
      </c>
    </row>
    <row r="1259" spans="1:3" x14ac:dyDescent="0.3">
      <c r="A1259" s="41">
        <v>1078.1600000000001</v>
      </c>
      <c r="B1259" s="42">
        <v>240.64</v>
      </c>
      <c r="C1259" s="46">
        <v>4</v>
      </c>
    </row>
    <row r="1260" spans="1:3" x14ac:dyDescent="0.3">
      <c r="A1260" s="41">
        <v>1078.56</v>
      </c>
      <c r="B1260" s="42">
        <v>404.96</v>
      </c>
      <c r="C1260" s="46">
        <v>2</v>
      </c>
    </row>
    <row r="1261" spans="1:3" x14ac:dyDescent="0.3">
      <c r="A1261" s="41">
        <v>1080.3599999999999</v>
      </c>
      <c r="B1261" s="42">
        <v>227.44</v>
      </c>
      <c r="C1261" s="46">
        <v>4</v>
      </c>
    </row>
    <row r="1262" spans="1:3" x14ac:dyDescent="0.3">
      <c r="A1262" s="41">
        <v>1080.43</v>
      </c>
      <c r="B1262" s="42">
        <v>130.75</v>
      </c>
      <c r="C1262" s="46">
        <v>6</v>
      </c>
    </row>
    <row r="1263" spans="1:3" x14ac:dyDescent="0.3">
      <c r="A1263" s="41">
        <v>1080.49</v>
      </c>
      <c r="B1263" s="42">
        <v>201.34</v>
      </c>
      <c r="C1263" s="46">
        <v>3</v>
      </c>
    </row>
    <row r="1264" spans="1:3" x14ac:dyDescent="0.3">
      <c r="A1264" s="41">
        <v>1081.1600000000001</v>
      </c>
      <c r="B1264" s="42">
        <v>276.26</v>
      </c>
      <c r="C1264" s="46">
        <v>5</v>
      </c>
    </row>
    <row r="1265" spans="1:3" x14ac:dyDescent="0.3">
      <c r="A1265" s="41">
        <v>1081.32</v>
      </c>
      <c r="B1265" s="42">
        <v>318.36</v>
      </c>
      <c r="C1265" s="46">
        <v>4</v>
      </c>
    </row>
    <row r="1266" spans="1:3" x14ac:dyDescent="0.3">
      <c r="A1266" s="41">
        <v>1081.47</v>
      </c>
      <c r="B1266" s="42">
        <v>343.11</v>
      </c>
      <c r="C1266" s="46">
        <v>3</v>
      </c>
    </row>
    <row r="1267" spans="1:3" x14ac:dyDescent="0.3">
      <c r="A1267" s="41">
        <v>1081.56</v>
      </c>
      <c r="B1267" s="42">
        <v>108.12</v>
      </c>
      <c r="C1267" s="46">
        <v>3</v>
      </c>
    </row>
    <row r="1268" spans="1:3" x14ac:dyDescent="0.3">
      <c r="A1268" s="41">
        <v>1082.4000000000001</v>
      </c>
      <c r="B1268" s="42">
        <v>284.10000000000002</v>
      </c>
      <c r="C1268" s="46">
        <v>3</v>
      </c>
    </row>
    <row r="1269" spans="1:3" x14ac:dyDescent="0.3">
      <c r="A1269" s="41">
        <v>1083.3399999999999</v>
      </c>
      <c r="B1269" s="42">
        <v>153.4</v>
      </c>
      <c r="C1269" s="46">
        <v>3</v>
      </c>
    </row>
    <row r="1270" spans="1:3" x14ac:dyDescent="0.3">
      <c r="A1270" s="41">
        <v>1083.5999999999999</v>
      </c>
      <c r="B1270" s="42">
        <v>106.4</v>
      </c>
      <c r="C1270" s="46">
        <v>5</v>
      </c>
    </row>
    <row r="1271" spans="1:3" x14ac:dyDescent="0.3">
      <c r="A1271" s="41">
        <v>1084.29</v>
      </c>
      <c r="B1271" s="42">
        <v>-19.309999999999999</v>
      </c>
      <c r="C1271" s="46">
        <v>8</v>
      </c>
    </row>
    <row r="1272" spans="1:3" x14ac:dyDescent="0.3">
      <c r="A1272" s="41">
        <v>1085.1400000000001</v>
      </c>
      <c r="B1272" s="42">
        <v>397.84</v>
      </c>
      <c r="C1272" s="46">
        <v>2</v>
      </c>
    </row>
    <row r="1273" spans="1:3" x14ac:dyDescent="0.3">
      <c r="A1273" s="41">
        <v>1085.99</v>
      </c>
      <c r="B1273" s="42">
        <v>13.58</v>
      </c>
      <c r="C1273" s="46">
        <v>3</v>
      </c>
    </row>
    <row r="1274" spans="1:3" x14ac:dyDescent="0.3">
      <c r="A1274" s="41">
        <v>1087.0999999999999</v>
      </c>
      <c r="B1274" s="42">
        <v>403.9</v>
      </c>
      <c r="C1274" s="46">
        <v>10</v>
      </c>
    </row>
    <row r="1275" spans="1:3" x14ac:dyDescent="0.3">
      <c r="A1275" s="41">
        <v>1087.21</v>
      </c>
      <c r="B1275" s="42">
        <v>130.06</v>
      </c>
      <c r="C1275" s="46">
        <v>3</v>
      </c>
    </row>
    <row r="1276" spans="1:3" x14ac:dyDescent="0.3">
      <c r="A1276" s="41">
        <v>1090.04</v>
      </c>
      <c r="B1276" s="42">
        <v>-13.56</v>
      </c>
      <c r="C1276" s="46">
        <v>8</v>
      </c>
    </row>
    <row r="1277" spans="1:3" x14ac:dyDescent="0.3">
      <c r="A1277" s="41">
        <v>1090.52</v>
      </c>
      <c r="B1277" s="42">
        <v>306.86</v>
      </c>
      <c r="C1277" s="46">
        <v>3</v>
      </c>
    </row>
    <row r="1278" spans="1:3" x14ac:dyDescent="0.3">
      <c r="A1278" s="41">
        <v>1093</v>
      </c>
      <c r="B1278" s="42">
        <v>470.6</v>
      </c>
      <c r="C1278" s="46">
        <v>6</v>
      </c>
    </row>
    <row r="1279" spans="1:3" x14ac:dyDescent="0.3">
      <c r="A1279" s="41">
        <v>1093.77</v>
      </c>
      <c r="B1279" s="42">
        <v>48.54</v>
      </c>
      <c r="C1279" s="46">
        <v>3</v>
      </c>
    </row>
    <row r="1280" spans="1:3" x14ac:dyDescent="0.3">
      <c r="A1280" s="41">
        <v>1096.33</v>
      </c>
      <c r="B1280" s="42">
        <v>138.22</v>
      </c>
      <c r="C1280" s="46">
        <v>3</v>
      </c>
    </row>
    <row r="1281" spans="1:3" x14ac:dyDescent="0.3">
      <c r="A1281" s="41">
        <v>1097.76</v>
      </c>
      <c r="B1281" s="42">
        <v>166.62</v>
      </c>
      <c r="C1281" s="46">
        <v>3</v>
      </c>
    </row>
    <row r="1282" spans="1:3" x14ac:dyDescent="0.3">
      <c r="A1282" s="41">
        <v>1099.1600000000001</v>
      </c>
      <c r="B1282" s="42">
        <v>168.02</v>
      </c>
      <c r="C1282" s="46">
        <v>3</v>
      </c>
    </row>
    <row r="1283" spans="1:3" x14ac:dyDescent="0.3">
      <c r="A1283" s="41">
        <v>1100.71</v>
      </c>
      <c r="B1283" s="42">
        <v>322.45999999999998</v>
      </c>
      <c r="C1283" s="46">
        <v>5</v>
      </c>
    </row>
    <row r="1284" spans="1:3" x14ac:dyDescent="0.3">
      <c r="A1284" s="41">
        <v>1101.75</v>
      </c>
      <c r="B1284" s="42">
        <v>252.78</v>
      </c>
      <c r="C1284" s="46">
        <v>3</v>
      </c>
    </row>
    <row r="1285" spans="1:3" x14ac:dyDescent="0.3">
      <c r="A1285" s="41">
        <v>1102.8399999999999</v>
      </c>
      <c r="B1285" s="42">
        <v>71.34</v>
      </c>
      <c r="C1285" s="46">
        <v>5</v>
      </c>
    </row>
    <row r="1286" spans="1:3" x14ac:dyDescent="0.3">
      <c r="A1286" s="41">
        <v>1103.5899999999999</v>
      </c>
      <c r="B1286" s="42">
        <v>395.47</v>
      </c>
      <c r="C1286" s="46">
        <v>4</v>
      </c>
    </row>
    <row r="1287" spans="1:3" x14ac:dyDescent="0.3">
      <c r="A1287" s="41">
        <v>1103.71</v>
      </c>
      <c r="B1287" s="42">
        <v>152.15</v>
      </c>
      <c r="C1287" s="46">
        <v>4</v>
      </c>
    </row>
    <row r="1288" spans="1:3" x14ac:dyDescent="0.3">
      <c r="A1288" s="41">
        <v>1106.0899999999999</v>
      </c>
      <c r="B1288" s="42">
        <v>343.13</v>
      </c>
      <c r="C1288" s="46">
        <v>4</v>
      </c>
    </row>
    <row r="1289" spans="1:3" x14ac:dyDescent="0.3">
      <c r="A1289" s="41">
        <v>1106.3499999999999</v>
      </c>
      <c r="B1289" s="42">
        <v>462.43</v>
      </c>
      <c r="C1289" s="46">
        <v>4</v>
      </c>
    </row>
    <row r="1290" spans="1:3" x14ac:dyDescent="0.3">
      <c r="A1290" s="41">
        <v>1106.3900000000001</v>
      </c>
      <c r="B1290" s="42">
        <v>398.27</v>
      </c>
      <c r="C1290" s="46">
        <v>4</v>
      </c>
    </row>
    <row r="1291" spans="1:3" x14ac:dyDescent="0.3">
      <c r="A1291" s="41">
        <v>1108.1300000000001</v>
      </c>
      <c r="B1291" s="42">
        <v>294.17</v>
      </c>
      <c r="C1291" s="46">
        <v>6</v>
      </c>
    </row>
    <row r="1292" spans="1:3" x14ac:dyDescent="0.3">
      <c r="A1292" s="41">
        <v>1111.77</v>
      </c>
      <c r="B1292" s="42">
        <v>232.62</v>
      </c>
      <c r="C1292" s="46">
        <v>3</v>
      </c>
    </row>
    <row r="1293" spans="1:3" x14ac:dyDescent="0.3">
      <c r="A1293" s="41">
        <v>1112.07</v>
      </c>
      <c r="B1293" s="42">
        <v>13.63</v>
      </c>
      <c r="C1293" s="46">
        <v>4</v>
      </c>
    </row>
    <row r="1294" spans="1:3" x14ac:dyDescent="0.3">
      <c r="A1294" s="41">
        <v>1114.21</v>
      </c>
      <c r="B1294" s="42">
        <v>370.05</v>
      </c>
      <c r="C1294" s="46">
        <v>4</v>
      </c>
    </row>
    <row r="1295" spans="1:3" x14ac:dyDescent="0.3">
      <c r="A1295" s="41">
        <v>1114.3499999999999</v>
      </c>
      <c r="B1295" s="42">
        <v>335.55</v>
      </c>
      <c r="C1295" s="46">
        <v>8</v>
      </c>
    </row>
    <row r="1296" spans="1:3" x14ac:dyDescent="0.3">
      <c r="A1296" s="41">
        <v>1114.71</v>
      </c>
      <c r="B1296" s="42">
        <v>184.77</v>
      </c>
      <c r="C1296" s="46">
        <v>3</v>
      </c>
    </row>
    <row r="1297" spans="1:3" x14ac:dyDescent="0.3">
      <c r="A1297" s="41">
        <v>1115.17</v>
      </c>
      <c r="B1297" s="42">
        <v>323.62</v>
      </c>
      <c r="C1297" s="46">
        <v>3</v>
      </c>
    </row>
    <row r="1298" spans="1:3" x14ac:dyDescent="0.3">
      <c r="A1298" s="41">
        <v>1115.57</v>
      </c>
      <c r="B1298" s="42">
        <v>205.34</v>
      </c>
      <c r="C1298" s="46">
        <v>3</v>
      </c>
    </row>
    <row r="1299" spans="1:3" x14ac:dyDescent="0.3">
      <c r="A1299" s="41">
        <v>1116.77</v>
      </c>
      <c r="B1299" s="42">
        <v>143.57</v>
      </c>
      <c r="C1299" s="46">
        <v>5</v>
      </c>
    </row>
    <row r="1300" spans="1:3" x14ac:dyDescent="0.3">
      <c r="A1300" s="41">
        <v>1117.83</v>
      </c>
      <c r="B1300" s="42">
        <v>474.29999999999995</v>
      </c>
      <c r="C1300" s="46">
        <v>9</v>
      </c>
    </row>
    <row r="1301" spans="1:3" x14ac:dyDescent="0.3">
      <c r="A1301" s="41">
        <v>1118.21</v>
      </c>
      <c r="B1301" s="42">
        <v>53.81</v>
      </c>
      <c r="C1301" s="46">
        <v>4</v>
      </c>
    </row>
    <row r="1302" spans="1:3" x14ac:dyDescent="0.3">
      <c r="A1302" s="41">
        <v>1119.06</v>
      </c>
      <c r="B1302" s="42">
        <v>352.59</v>
      </c>
      <c r="C1302" s="46">
        <v>3</v>
      </c>
    </row>
    <row r="1303" spans="1:3" x14ac:dyDescent="0.3">
      <c r="A1303" s="41">
        <v>1120.93</v>
      </c>
      <c r="B1303" s="42">
        <v>163.78</v>
      </c>
      <c r="C1303" s="46">
        <v>3</v>
      </c>
    </row>
    <row r="1304" spans="1:3" x14ac:dyDescent="0.3">
      <c r="A1304" s="41">
        <v>1122.1500000000001</v>
      </c>
      <c r="B1304" s="42">
        <v>294.45</v>
      </c>
      <c r="C1304" s="46">
        <v>6</v>
      </c>
    </row>
    <row r="1305" spans="1:3" x14ac:dyDescent="0.3">
      <c r="A1305" s="41">
        <v>1124.6400000000001</v>
      </c>
      <c r="B1305" s="42">
        <v>266.94</v>
      </c>
      <c r="C1305" s="46">
        <v>3</v>
      </c>
    </row>
    <row r="1306" spans="1:3" x14ac:dyDescent="0.3">
      <c r="A1306" s="41">
        <v>1124.8599999999999</v>
      </c>
      <c r="B1306" s="42">
        <v>119.18</v>
      </c>
      <c r="C1306" s="46">
        <v>4</v>
      </c>
    </row>
    <row r="1307" spans="1:3" x14ac:dyDescent="0.3">
      <c r="A1307" s="41">
        <v>1125.25</v>
      </c>
      <c r="B1307" s="42">
        <v>655.62</v>
      </c>
      <c r="C1307" s="46">
        <v>4</v>
      </c>
    </row>
    <row r="1308" spans="1:3" x14ac:dyDescent="0.3">
      <c r="A1308" s="41">
        <v>1127.3</v>
      </c>
      <c r="B1308" s="42">
        <v>412.01</v>
      </c>
      <c r="C1308" s="46">
        <v>3</v>
      </c>
    </row>
    <row r="1309" spans="1:3" x14ac:dyDescent="0.3">
      <c r="A1309" s="41">
        <v>1128.03</v>
      </c>
      <c r="B1309" s="42">
        <v>87.79</v>
      </c>
      <c r="C1309" s="46">
        <v>4</v>
      </c>
    </row>
    <row r="1310" spans="1:3" x14ac:dyDescent="0.3">
      <c r="A1310" s="41">
        <v>1128.3599999999999</v>
      </c>
      <c r="B1310" s="42">
        <v>88.64</v>
      </c>
      <c r="C1310" s="46">
        <v>4</v>
      </c>
    </row>
    <row r="1311" spans="1:3" x14ac:dyDescent="0.3">
      <c r="A1311" s="41">
        <v>1128.43</v>
      </c>
      <c r="B1311" s="42">
        <v>304.60000000000002</v>
      </c>
      <c r="C1311" s="46">
        <v>3</v>
      </c>
    </row>
    <row r="1312" spans="1:3" x14ac:dyDescent="0.3">
      <c r="A1312" s="41">
        <v>1128.49</v>
      </c>
      <c r="B1312" s="42">
        <v>144.01</v>
      </c>
      <c r="C1312" s="46">
        <v>4</v>
      </c>
    </row>
    <row r="1313" spans="1:3" x14ac:dyDescent="0.3">
      <c r="A1313" s="41">
        <v>1128.97</v>
      </c>
      <c r="B1313" s="42">
        <v>126.21</v>
      </c>
      <c r="C1313" s="46">
        <v>4</v>
      </c>
    </row>
    <row r="1314" spans="1:3" x14ac:dyDescent="0.3">
      <c r="A1314" s="41">
        <v>1131.1600000000001</v>
      </c>
      <c r="B1314" s="42">
        <v>800.04</v>
      </c>
      <c r="C1314" s="46">
        <v>4</v>
      </c>
    </row>
    <row r="1315" spans="1:3" x14ac:dyDescent="0.3">
      <c r="A1315" s="41">
        <v>1131.28</v>
      </c>
      <c r="B1315" s="42">
        <v>86.4</v>
      </c>
      <c r="C1315" s="46">
        <v>4</v>
      </c>
    </row>
    <row r="1316" spans="1:3" x14ac:dyDescent="0.3">
      <c r="A1316" s="41">
        <v>1133.03</v>
      </c>
      <c r="B1316" s="42">
        <v>404.35</v>
      </c>
      <c r="C1316" s="46">
        <v>4</v>
      </c>
    </row>
    <row r="1317" spans="1:3" x14ac:dyDescent="0.3">
      <c r="A1317" s="41">
        <v>1133.6400000000001</v>
      </c>
      <c r="B1317" s="42">
        <v>367.17</v>
      </c>
      <c r="C1317" s="46">
        <v>3</v>
      </c>
    </row>
    <row r="1318" spans="1:3" x14ac:dyDescent="0.3">
      <c r="A1318" s="41">
        <v>1134.19</v>
      </c>
      <c r="B1318" s="42">
        <v>203.05</v>
      </c>
      <c r="C1318" s="46">
        <v>3</v>
      </c>
    </row>
    <row r="1319" spans="1:3" x14ac:dyDescent="0.3">
      <c r="A1319" s="41">
        <v>1134.98</v>
      </c>
      <c r="B1319" s="42">
        <v>132.22</v>
      </c>
      <c r="C1319" s="46">
        <v>4</v>
      </c>
    </row>
    <row r="1320" spans="1:3" x14ac:dyDescent="0.3">
      <c r="A1320" s="41">
        <v>1135.72</v>
      </c>
      <c r="B1320" s="42">
        <v>339.88</v>
      </c>
      <c r="C1320" s="46">
        <v>2</v>
      </c>
    </row>
    <row r="1321" spans="1:3" x14ac:dyDescent="0.3">
      <c r="A1321" s="41">
        <v>1135.78</v>
      </c>
      <c r="B1321" s="42">
        <v>-18.68</v>
      </c>
      <c r="C1321" s="46">
        <v>6</v>
      </c>
    </row>
    <row r="1322" spans="1:3" x14ac:dyDescent="0.3">
      <c r="A1322" s="41">
        <v>1136.47</v>
      </c>
      <c r="B1322" s="42">
        <v>226.24</v>
      </c>
      <c r="C1322" s="46">
        <v>3</v>
      </c>
    </row>
    <row r="1323" spans="1:3" x14ac:dyDescent="0.3">
      <c r="A1323" s="41">
        <v>1137.1500000000001</v>
      </c>
      <c r="B1323" s="42">
        <v>244.79</v>
      </c>
      <c r="C1323" s="46">
        <v>7</v>
      </c>
    </row>
    <row r="1324" spans="1:3" x14ac:dyDescent="0.3">
      <c r="A1324" s="41">
        <v>1138.05</v>
      </c>
      <c r="B1324" s="42">
        <v>-75.59</v>
      </c>
      <c r="C1324" s="46">
        <v>4</v>
      </c>
    </row>
    <row r="1325" spans="1:3" x14ac:dyDescent="0.3">
      <c r="A1325" s="41">
        <v>1138.54</v>
      </c>
      <c r="B1325" s="42">
        <v>268.86</v>
      </c>
      <c r="C1325" s="46">
        <v>7</v>
      </c>
    </row>
    <row r="1326" spans="1:3" x14ac:dyDescent="0.3">
      <c r="A1326" s="41">
        <v>1140.3599999999999</v>
      </c>
      <c r="B1326" s="42">
        <v>210.42</v>
      </c>
      <c r="C1326" s="46">
        <v>3</v>
      </c>
    </row>
    <row r="1327" spans="1:3" x14ac:dyDescent="0.3">
      <c r="A1327" s="41">
        <v>1142.47</v>
      </c>
      <c r="B1327" s="42">
        <v>202.27</v>
      </c>
      <c r="C1327" s="46">
        <v>4</v>
      </c>
    </row>
    <row r="1328" spans="1:3" x14ac:dyDescent="0.3">
      <c r="A1328" s="41">
        <v>1142.54</v>
      </c>
      <c r="B1328" s="42">
        <v>134.33000000000001</v>
      </c>
      <c r="C1328" s="46">
        <v>3</v>
      </c>
    </row>
    <row r="1329" spans="1:3" x14ac:dyDescent="0.3">
      <c r="A1329" s="41">
        <v>1142.97</v>
      </c>
      <c r="B1329" s="42">
        <v>282.85000000000002</v>
      </c>
      <c r="C1329" s="46">
        <v>4</v>
      </c>
    </row>
    <row r="1330" spans="1:3" x14ac:dyDescent="0.3">
      <c r="A1330" s="41">
        <v>1143.02</v>
      </c>
      <c r="B1330" s="42">
        <v>100.61</v>
      </c>
      <c r="C1330" s="46">
        <v>3</v>
      </c>
    </row>
    <row r="1331" spans="1:3" x14ac:dyDescent="0.3">
      <c r="A1331" s="41">
        <v>1146.54</v>
      </c>
      <c r="B1331" s="42">
        <v>294.54000000000002</v>
      </c>
      <c r="C1331" s="46">
        <v>6</v>
      </c>
    </row>
    <row r="1332" spans="1:3" x14ac:dyDescent="0.3">
      <c r="A1332" s="41">
        <v>1146.83</v>
      </c>
      <c r="B1332" s="42">
        <v>235.98</v>
      </c>
      <c r="C1332" s="46">
        <v>5</v>
      </c>
    </row>
    <row r="1333" spans="1:3" x14ac:dyDescent="0.3">
      <c r="A1333" s="41">
        <v>1147.92</v>
      </c>
      <c r="B1333" s="42">
        <v>1457.04</v>
      </c>
      <c r="C1333" s="46">
        <v>12</v>
      </c>
    </row>
    <row r="1334" spans="1:3" x14ac:dyDescent="0.3">
      <c r="A1334" s="41">
        <v>1148.52</v>
      </c>
      <c r="B1334" s="42">
        <v>351.88</v>
      </c>
      <c r="C1334" s="46">
        <v>4</v>
      </c>
    </row>
    <row r="1335" spans="1:3" x14ac:dyDescent="0.3">
      <c r="A1335" s="41">
        <v>1150.53</v>
      </c>
      <c r="B1335" s="42">
        <v>292.83</v>
      </c>
      <c r="C1335" s="46">
        <v>3</v>
      </c>
    </row>
    <row r="1336" spans="1:3" x14ac:dyDescent="0.3">
      <c r="A1336" s="41">
        <v>1153.9000000000001</v>
      </c>
      <c r="B1336" s="42">
        <v>282.54000000000002</v>
      </c>
      <c r="C1336" s="46">
        <v>8</v>
      </c>
    </row>
    <row r="1337" spans="1:3" x14ac:dyDescent="0.3">
      <c r="A1337" s="41">
        <v>1154.55</v>
      </c>
      <c r="B1337" s="42">
        <v>181.11</v>
      </c>
      <c r="C1337" s="46">
        <v>3</v>
      </c>
    </row>
    <row r="1338" spans="1:3" x14ac:dyDescent="0.3">
      <c r="A1338" s="41">
        <v>1154.7</v>
      </c>
      <c r="B1338" s="42">
        <v>189.05</v>
      </c>
      <c r="C1338" s="46">
        <v>7</v>
      </c>
    </row>
    <row r="1339" spans="1:3" x14ac:dyDescent="0.3">
      <c r="A1339" s="41">
        <v>1156.74</v>
      </c>
      <c r="B1339" s="42">
        <v>391.94</v>
      </c>
      <c r="C1339" s="46">
        <v>4</v>
      </c>
    </row>
    <row r="1340" spans="1:3" x14ac:dyDescent="0.3">
      <c r="A1340" s="41">
        <v>1157.73</v>
      </c>
      <c r="B1340" s="42">
        <v>378.13</v>
      </c>
      <c r="C1340" s="46">
        <v>2</v>
      </c>
    </row>
    <row r="1341" spans="1:3" x14ac:dyDescent="0.3">
      <c r="A1341" s="41">
        <v>1161.8</v>
      </c>
      <c r="B1341" s="42">
        <v>210.24</v>
      </c>
      <c r="C1341" s="46">
        <v>4</v>
      </c>
    </row>
    <row r="1342" spans="1:3" x14ac:dyDescent="0.3">
      <c r="A1342" s="41">
        <v>1164.8499999999999</v>
      </c>
      <c r="B1342" s="42">
        <v>206.74</v>
      </c>
      <c r="C1342" s="46">
        <v>3</v>
      </c>
    </row>
    <row r="1343" spans="1:3" x14ac:dyDescent="0.3">
      <c r="A1343" s="41">
        <v>1165.32</v>
      </c>
      <c r="B1343" s="42">
        <v>436.64</v>
      </c>
      <c r="C1343" s="46">
        <v>4</v>
      </c>
    </row>
    <row r="1344" spans="1:3" x14ac:dyDescent="0.3">
      <c r="A1344" s="41">
        <v>1166.71</v>
      </c>
      <c r="B1344" s="42">
        <v>212.21</v>
      </c>
      <c r="C1344" s="46">
        <v>5</v>
      </c>
    </row>
    <row r="1345" spans="1:3" x14ac:dyDescent="0.3">
      <c r="A1345" s="41">
        <v>1167.25</v>
      </c>
      <c r="B1345" s="42">
        <v>440.67</v>
      </c>
      <c r="C1345" s="46">
        <v>2</v>
      </c>
    </row>
    <row r="1346" spans="1:3" x14ac:dyDescent="0.3">
      <c r="A1346" s="41">
        <v>1167.68</v>
      </c>
      <c r="B1346" s="42">
        <v>240.4</v>
      </c>
      <c r="C1346" s="46">
        <v>8</v>
      </c>
    </row>
    <row r="1347" spans="1:3" x14ac:dyDescent="0.3">
      <c r="A1347" s="41">
        <v>1167.82</v>
      </c>
      <c r="B1347" s="42">
        <v>263.11</v>
      </c>
      <c r="C1347" s="46">
        <v>3</v>
      </c>
    </row>
    <row r="1348" spans="1:3" x14ac:dyDescent="0.3">
      <c r="A1348" s="41">
        <v>1168.83</v>
      </c>
      <c r="B1348" s="42">
        <v>321.24</v>
      </c>
      <c r="C1348" s="46">
        <v>6</v>
      </c>
    </row>
    <row r="1349" spans="1:3" x14ac:dyDescent="0.3">
      <c r="A1349" s="41">
        <v>1172.55</v>
      </c>
      <c r="B1349" s="42">
        <v>394.3</v>
      </c>
      <c r="C1349" s="46">
        <v>5</v>
      </c>
    </row>
    <row r="1350" spans="1:3" x14ac:dyDescent="0.3">
      <c r="A1350" s="41">
        <v>1172.68</v>
      </c>
      <c r="B1350" s="42">
        <v>167</v>
      </c>
      <c r="C1350" s="46">
        <v>4</v>
      </c>
    </row>
    <row r="1351" spans="1:3" x14ac:dyDescent="0.3">
      <c r="A1351" s="41">
        <v>1173.56</v>
      </c>
      <c r="B1351" s="42">
        <v>118.67</v>
      </c>
      <c r="C1351" s="46">
        <v>3</v>
      </c>
    </row>
    <row r="1352" spans="1:3" x14ac:dyDescent="0.3">
      <c r="A1352" s="41">
        <v>1173.8599999999999</v>
      </c>
      <c r="B1352" s="42">
        <v>635.86</v>
      </c>
      <c r="C1352" s="46">
        <v>5</v>
      </c>
    </row>
    <row r="1353" spans="1:3" x14ac:dyDescent="0.3">
      <c r="A1353" s="41">
        <v>1174.3</v>
      </c>
      <c r="B1353" s="42">
        <v>108.15</v>
      </c>
      <c r="C1353" s="46">
        <v>5</v>
      </c>
    </row>
    <row r="1354" spans="1:3" x14ac:dyDescent="0.3">
      <c r="A1354" s="41">
        <v>1175.58</v>
      </c>
      <c r="B1354" s="42">
        <v>65.040000000000006</v>
      </c>
      <c r="C1354" s="46">
        <v>3</v>
      </c>
    </row>
    <row r="1355" spans="1:3" x14ac:dyDescent="0.3">
      <c r="A1355" s="41">
        <v>1177.1600000000001</v>
      </c>
      <c r="B1355" s="42">
        <v>298.01</v>
      </c>
      <c r="C1355" s="46">
        <v>3</v>
      </c>
    </row>
    <row r="1356" spans="1:3" x14ac:dyDescent="0.3">
      <c r="A1356" s="41">
        <v>1177.83</v>
      </c>
      <c r="B1356" s="42">
        <v>389.43</v>
      </c>
      <c r="C1356" s="46">
        <v>3</v>
      </c>
    </row>
    <row r="1357" spans="1:3" x14ac:dyDescent="0.3">
      <c r="A1357" s="41">
        <v>1178.04</v>
      </c>
      <c r="B1357" s="42">
        <v>220.89</v>
      </c>
      <c r="C1357" s="46">
        <v>3</v>
      </c>
    </row>
    <row r="1358" spans="1:3" x14ac:dyDescent="0.3">
      <c r="A1358" s="41">
        <v>1178.3699999999999</v>
      </c>
      <c r="B1358" s="42">
        <v>133.38</v>
      </c>
      <c r="C1358" s="46">
        <v>3</v>
      </c>
    </row>
    <row r="1359" spans="1:3" x14ac:dyDescent="0.3">
      <c r="A1359" s="41">
        <v>1178.93</v>
      </c>
      <c r="B1359" s="42">
        <v>85.91</v>
      </c>
      <c r="C1359" s="46">
        <v>6</v>
      </c>
    </row>
    <row r="1360" spans="1:3" x14ac:dyDescent="0.3">
      <c r="A1360" s="41">
        <v>1179.44</v>
      </c>
      <c r="B1360" s="42">
        <v>278.32</v>
      </c>
      <c r="C1360" s="46">
        <v>4</v>
      </c>
    </row>
    <row r="1361" spans="1:3" x14ac:dyDescent="0.3">
      <c r="A1361" s="41">
        <v>1180.27</v>
      </c>
      <c r="B1361" s="42">
        <v>250.33</v>
      </c>
      <c r="C1361" s="46">
        <v>3</v>
      </c>
    </row>
    <row r="1362" spans="1:3" x14ac:dyDescent="0.3">
      <c r="A1362" s="41">
        <v>1180.3399999999999</v>
      </c>
      <c r="B1362" s="42">
        <v>83.63</v>
      </c>
      <c r="C1362" s="46">
        <v>3</v>
      </c>
    </row>
    <row r="1363" spans="1:3" x14ac:dyDescent="0.3">
      <c r="A1363" s="41">
        <v>1181.49</v>
      </c>
      <c r="B1363" s="42">
        <v>366.15</v>
      </c>
      <c r="C1363" s="46">
        <v>3</v>
      </c>
    </row>
    <row r="1364" spans="1:3" x14ac:dyDescent="0.3">
      <c r="A1364" s="41">
        <v>1182.92</v>
      </c>
      <c r="B1364" s="42">
        <v>160.96</v>
      </c>
      <c r="C1364" s="46">
        <v>4</v>
      </c>
    </row>
    <row r="1365" spans="1:3" x14ac:dyDescent="0.3">
      <c r="A1365" s="41">
        <v>1184.25</v>
      </c>
      <c r="B1365" s="42">
        <v>-8.82</v>
      </c>
      <c r="C1365" s="46">
        <v>3</v>
      </c>
    </row>
    <row r="1366" spans="1:3" x14ac:dyDescent="0.3">
      <c r="A1366" s="41">
        <v>1185.73</v>
      </c>
      <c r="B1366" s="42">
        <v>443.98</v>
      </c>
      <c r="C1366" s="46">
        <v>3</v>
      </c>
    </row>
    <row r="1367" spans="1:3" x14ac:dyDescent="0.3">
      <c r="A1367" s="41">
        <v>1186.98</v>
      </c>
      <c r="B1367" s="42">
        <v>226.41</v>
      </c>
      <c r="C1367" s="46">
        <v>3</v>
      </c>
    </row>
    <row r="1368" spans="1:3" x14ac:dyDescent="0.3">
      <c r="A1368" s="41">
        <v>1189.56</v>
      </c>
      <c r="B1368" s="42">
        <v>310.41000000000003</v>
      </c>
      <c r="C1368" s="46">
        <v>3</v>
      </c>
    </row>
    <row r="1369" spans="1:3" x14ac:dyDescent="0.3">
      <c r="A1369" s="41">
        <v>1190.77</v>
      </c>
      <c r="B1369" s="42">
        <v>398.62</v>
      </c>
      <c r="C1369" s="46">
        <v>5</v>
      </c>
    </row>
    <row r="1370" spans="1:3" x14ac:dyDescent="0.3">
      <c r="A1370" s="41">
        <v>1190.8</v>
      </c>
      <c r="B1370" s="42">
        <v>666.2</v>
      </c>
      <c r="C1370" s="46">
        <v>6</v>
      </c>
    </row>
    <row r="1371" spans="1:3" x14ac:dyDescent="0.3">
      <c r="A1371" s="41">
        <v>1190.95</v>
      </c>
      <c r="B1371" s="42">
        <v>196.95</v>
      </c>
      <c r="C1371" s="46">
        <v>7</v>
      </c>
    </row>
    <row r="1372" spans="1:3" x14ac:dyDescent="0.3">
      <c r="A1372" s="41">
        <v>1191.4000000000001</v>
      </c>
      <c r="B1372" s="42">
        <v>227.92</v>
      </c>
      <c r="C1372" s="46">
        <v>7</v>
      </c>
    </row>
    <row r="1373" spans="1:3" x14ac:dyDescent="0.3">
      <c r="A1373" s="41">
        <v>1192.3499999999999</v>
      </c>
      <c r="B1373" s="42">
        <v>105.23</v>
      </c>
      <c r="C1373" s="46">
        <v>4</v>
      </c>
    </row>
    <row r="1374" spans="1:3" x14ac:dyDescent="0.3">
      <c r="A1374" s="41">
        <v>1193.55</v>
      </c>
      <c r="B1374" s="42">
        <v>266.73</v>
      </c>
      <c r="C1374" s="46">
        <v>3</v>
      </c>
    </row>
    <row r="1375" spans="1:3" x14ac:dyDescent="0.3">
      <c r="A1375" s="41">
        <v>1195.6400000000001</v>
      </c>
      <c r="B1375" s="42">
        <v>171.92</v>
      </c>
      <c r="C1375" s="46">
        <v>3</v>
      </c>
    </row>
    <row r="1376" spans="1:3" x14ac:dyDescent="0.3">
      <c r="A1376" s="41">
        <v>1197.45</v>
      </c>
      <c r="B1376" s="42">
        <v>267.51</v>
      </c>
      <c r="C1376" s="46">
        <v>3</v>
      </c>
    </row>
    <row r="1377" spans="1:3" x14ac:dyDescent="0.3">
      <c r="A1377" s="41">
        <v>1197.83</v>
      </c>
      <c r="B1377" s="42">
        <v>152.94999999999999</v>
      </c>
      <c r="C1377" s="46">
        <v>4</v>
      </c>
    </row>
    <row r="1378" spans="1:3" x14ac:dyDescent="0.3">
      <c r="A1378" s="41">
        <v>1200.28</v>
      </c>
      <c r="B1378" s="42">
        <v>424.04</v>
      </c>
      <c r="C1378" s="46">
        <v>4</v>
      </c>
    </row>
    <row r="1379" spans="1:3" x14ac:dyDescent="0.3">
      <c r="A1379" s="41">
        <v>1201.58</v>
      </c>
      <c r="B1379" s="42">
        <v>159.16999999999999</v>
      </c>
      <c r="C1379" s="46">
        <v>3</v>
      </c>
    </row>
    <row r="1380" spans="1:3" x14ac:dyDescent="0.3">
      <c r="A1380" s="41">
        <v>1203.18</v>
      </c>
      <c r="B1380" s="42">
        <v>160.77000000000001</v>
      </c>
      <c r="C1380" s="46">
        <v>3</v>
      </c>
    </row>
    <row r="1381" spans="1:3" x14ac:dyDescent="0.3">
      <c r="A1381" s="41">
        <v>1203.6600000000001</v>
      </c>
      <c r="B1381" s="42">
        <v>105.22</v>
      </c>
      <c r="C1381" s="46">
        <v>4</v>
      </c>
    </row>
    <row r="1382" spans="1:3" x14ac:dyDescent="0.3">
      <c r="A1382" s="41">
        <v>1207.3499999999999</v>
      </c>
      <c r="B1382" s="42">
        <v>415.8</v>
      </c>
      <c r="C1382" s="46">
        <v>3</v>
      </c>
    </row>
    <row r="1383" spans="1:3" x14ac:dyDescent="0.3">
      <c r="A1383" s="41">
        <v>1208.06</v>
      </c>
      <c r="B1383" s="42">
        <v>38.659999999999997</v>
      </c>
      <c r="C1383" s="46">
        <v>3</v>
      </c>
    </row>
    <row r="1384" spans="1:3" x14ac:dyDescent="0.3">
      <c r="A1384" s="41">
        <v>1208.5899999999999</v>
      </c>
      <c r="B1384" s="42">
        <v>193.79</v>
      </c>
      <c r="C1384" s="46">
        <v>4</v>
      </c>
    </row>
    <row r="1385" spans="1:3" x14ac:dyDescent="0.3">
      <c r="A1385" s="41">
        <v>1208.74</v>
      </c>
      <c r="B1385" s="42">
        <v>430.18</v>
      </c>
      <c r="C1385" s="46">
        <v>4</v>
      </c>
    </row>
    <row r="1386" spans="1:3" x14ac:dyDescent="0.3">
      <c r="A1386" s="41">
        <v>1209.21</v>
      </c>
      <c r="B1386" s="42">
        <v>187.25</v>
      </c>
      <c r="C1386" s="46">
        <v>4</v>
      </c>
    </row>
    <row r="1387" spans="1:3" x14ac:dyDescent="0.3">
      <c r="A1387" s="41">
        <v>1211.0999999999999</v>
      </c>
      <c r="B1387" s="42">
        <v>279.95999999999998</v>
      </c>
      <c r="C1387" s="46">
        <v>3</v>
      </c>
    </row>
    <row r="1388" spans="1:3" x14ac:dyDescent="0.3">
      <c r="A1388" s="41">
        <v>1211.1199999999999</v>
      </c>
      <c r="B1388" s="42">
        <v>137.18</v>
      </c>
      <c r="C1388" s="46">
        <v>7</v>
      </c>
    </row>
    <row r="1389" spans="1:3" x14ac:dyDescent="0.3">
      <c r="A1389" s="41">
        <v>1211.3599999999999</v>
      </c>
      <c r="B1389" s="42">
        <v>319</v>
      </c>
      <c r="C1389" s="46">
        <v>7</v>
      </c>
    </row>
    <row r="1390" spans="1:3" x14ac:dyDescent="0.3">
      <c r="A1390" s="41">
        <v>1212.1400000000001</v>
      </c>
      <c r="B1390" s="42">
        <v>71.900000000000006</v>
      </c>
      <c r="C1390" s="46">
        <v>3</v>
      </c>
    </row>
    <row r="1391" spans="1:3" x14ac:dyDescent="0.3">
      <c r="A1391" s="41">
        <v>1212.3800000000001</v>
      </c>
      <c r="B1391" s="42">
        <v>258.68</v>
      </c>
      <c r="C1391" s="46">
        <v>5</v>
      </c>
    </row>
    <row r="1392" spans="1:3" x14ac:dyDescent="0.3">
      <c r="A1392" s="41">
        <v>1213.6600000000001</v>
      </c>
      <c r="B1392" s="42">
        <v>219.66</v>
      </c>
      <c r="C1392" s="46">
        <v>7</v>
      </c>
    </row>
    <row r="1393" spans="1:3" x14ac:dyDescent="0.3">
      <c r="A1393" s="41">
        <v>1214.23</v>
      </c>
      <c r="B1393" s="42">
        <v>549.07000000000005</v>
      </c>
      <c r="C1393" s="46">
        <v>3</v>
      </c>
    </row>
    <row r="1394" spans="1:3" x14ac:dyDescent="0.3">
      <c r="A1394" s="41">
        <v>1214.8800000000001</v>
      </c>
      <c r="B1394" s="42">
        <v>468.9</v>
      </c>
      <c r="C1394" s="46">
        <v>6</v>
      </c>
    </row>
    <row r="1395" spans="1:3" x14ac:dyDescent="0.3">
      <c r="A1395" s="41">
        <v>1215.78</v>
      </c>
      <c r="B1395" s="42">
        <v>453.63</v>
      </c>
      <c r="C1395" s="46">
        <v>3</v>
      </c>
    </row>
    <row r="1396" spans="1:3" x14ac:dyDescent="0.3">
      <c r="A1396" s="41">
        <v>1216.17</v>
      </c>
      <c r="B1396" s="42">
        <v>238.97</v>
      </c>
      <c r="C1396" s="46">
        <v>5</v>
      </c>
    </row>
    <row r="1397" spans="1:3" x14ac:dyDescent="0.3">
      <c r="A1397" s="41">
        <v>1216.3800000000001</v>
      </c>
      <c r="B1397" s="42">
        <v>-23.54</v>
      </c>
      <c r="C1397" s="46">
        <v>4</v>
      </c>
    </row>
    <row r="1398" spans="1:3" x14ac:dyDescent="0.3">
      <c r="A1398" s="41">
        <v>1216.98</v>
      </c>
      <c r="B1398" s="42">
        <v>285.83999999999997</v>
      </c>
      <c r="C1398" s="46">
        <v>3</v>
      </c>
    </row>
    <row r="1399" spans="1:3" x14ac:dyDescent="0.3">
      <c r="A1399" s="41">
        <v>1219.32</v>
      </c>
      <c r="B1399" s="42">
        <v>440.76</v>
      </c>
      <c r="C1399" s="46">
        <v>4</v>
      </c>
    </row>
    <row r="1400" spans="1:3" x14ac:dyDescent="0.3">
      <c r="A1400" s="41">
        <v>1220.18</v>
      </c>
      <c r="B1400" s="42">
        <v>466.98</v>
      </c>
      <c r="C1400" s="46">
        <v>7</v>
      </c>
    </row>
    <row r="1401" spans="1:3" x14ac:dyDescent="0.3">
      <c r="A1401" s="41">
        <v>1224.45</v>
      </c>
      <c r="B1401" s="42">
        <v>179.57</v>
      </c>
      <c r="C1401" s="46">
        <v>4</v>
      </c>
    </row>
    <row r="1402" spans="1:3" x14ac:dyDescent="0.3">
      <c r="A1402" s="41">
        <v>1226.48</v>
      </c>
      <c r="B1402" s="42">
        <v>186.76</v>
      </c>
      <c r="C1402" s="46">
        <v>4</v>
      </c>
    </row>
    <row r="1403" spans="1:3" x14ac:dyDescent="0.3">
      <c r="A1403" s="41">
        <v>1227.23</v>
      </c>
      <c r="B1403" s="42">
        <v>83.63</v>
      </c>
      <c r="C1403" s="46">
        <v>4</v>
      </c>
    </row>
    <row r="1404" spans="1:3" x14ac:dyDescent="0.3">
      <c r="A1404" s="41">
        <v>1228.52</v>
      </c>
      <c r="B1404" s="42">
        <v>267.95</v>
      </c>
      <c r="C1404" s="46">
        <v>3</v>
      </c>
    </row>
    <row r="1405" spans="1:3" x14ac:dyDescent="0.3">
      <c r="A1405" s="41">
        <v>1232.08</v>
      </c>
      <c r="B1405" s="42">
        <v>304.8</v>
      </c>
      <c r="C1405" s="46">
        <v>8</v>
      </c>
    </row>
    <row r="1406" spans="1:3" x14ac:dyDescent="0.3">
      <c r="A1406" s="41">
        <v>1232.8599999999999</v>
      </c>
      <c r="B1406" s="42">
        <v>291.48</v>
      </c>
      <c r="C1406" s="46">
        <v>8</v>
      </c>
    </row>
    <row r="1407" spans="1:3" x14ac:dyDescent="0.3">
      <c r="A1407" s="41">
        <v>1233.3599999999999</v>
      </c>
      <c r="B1407" s="42">
        <v>275.25</v>
      </c>
      <c r="C1407" s="46">
        <v>3</v>
      </c>
    </row>
    <row r="1408" spans="1:3" x14ac:dyDescent="0.3">
      <c r="A1408" s="41">
        <v>1234.33</v>
      </c>
      <c r="B1408" s="42">
        <v>213.13</v>
      </c>
      <c r="C1408" s="46">
        <v>6</v>
      </c>
    </row>
    <row r="1409" spans="1:3" x14ac:dyDescent="0.3">
      <c r="A1409" s="41">
        <v>1236.2</v>
      </c>
      <c r="B1409" s="42">
        <v>274.14999999999998</v>
      </c>
      <c r="C1409" s="46">
        <v>5</v>
      </c>
    </row>
    <row r="1410" spans="1:3" x14ac:dyDescent="0.3">
      <c r="A1410" s="41">
        <v>1236.76</v>
      </c>
      <c r="B1410" s="42">
        <v>623.38</v>
      </c>
      <c r="C1410" s="46">
        <v>6</v>
      </c>
    </row>
    <row r="1411" spans="1:3" x14ac:dyDescent="0.3">
      <c r="A1411" s="41">
        <v>1239.57</v>
      </c>
      <c r="B1411" s="42">
        <v>99.33</v>
      </c>
      <c r="C1411" s="46">
        <v>3</v>
      </c>
    </row>
    <row r="1412" spans="1:3" x14ac:dyDescent="0.3">
      <c r="A1412" s="41">
        <v>1239.79</v>
      </c>
      <c r="B1412" s="42">
        <v>460.99</v>
      </c>
      <c r="C1412" s="46">
        <v>8</v>
      </c>
    </row>
    <row r="1413" spans="1:3" x14ac:dyDescent="0.3">
      <c r="A1413" s="41">
        <v>1240.28</v>
      </c>
      <c r="B1413" s="42">
        <v>50.83</v>
      </c>
      <c r="C1413" s="46">
        <v>5</v>
      </c>
    </row>
    <row r="1414" spans="1:3" x14ac:dyDescent="0.3">
      <c r="A1414" s="41">
        <v>1240.4100000000001</v>
      </c>
      <c r="B1414" s="42">
        <v>366.73</v>
      </c>
      <c r="C1414" s="46">
        <v>8</v>
      </c>
    </row>
    <row r="1415" spans="1:3" x14ac:dyDescent="0.3">
      <c r="A1415" s="41">
        <v>1240.8800000000001</v>
      </c>
      <c r="B1415" s="42">
        <v>501.92</v>
      </c>
      <c r="C1415" s="46">
        <v>4</v>
      </c>
    </row>
    <row r="1416" spans="1:3" x14ac:dyDescent="0.3">
      <c r="A1416" s="41">
        <v>1241.55</v>
      </c>
      <c r="B1416" s="42">
        <v>417.72</v>
      </c>
      <c r="C1416" s="46">
        <v>0</v>
      </c>
    </row>
    <row r="1417" spans="1:3" x14ac:dyDescent="0.3">
      <c r="A1417" s="41">
        <v>1243.79</v>
      </c>
      <c r="B1417" s="42">
        <v>270.35000000000002</v>
      </c>
      <c r="C1417" s="46">
        <v>3</v>
      </c>
    </row>
    <row r="1418" spans="1:3" x14ac:dyDescent="0.3">
      <c r="A1418" s="41">
        <v>1244.27</v>
      </c>
      <c r="B1418" s="42">
        <v>498.29</v>
      </c>
      <c r="C1418" s="46">
        <v>6</v>
      </c>
    </row>
    <row r="1419" spans="1:3" x14ac:dyDescent="0.3">
      <c r="A1419" s="41">
        <v>1245.75</v>
      </c>
      <c r="B1419" s="42">
        <v>300.85000000000002</v>
      </c>
      <c r="C1419" s="46">
        <v>5</v>
      </c>
    </row>
    <row r="1420" spans="1:3" x14ac:dyDescent="0.3">
      <c r="A1420" s="41">
        <v>1251.94</v>
      </c>
      <c r="B1420" s="42">
        <v>143.97999999999999</v>
      </c>
      <c r="C1420" s="46">
        <v>7</v>
      </c>
    </row>
    <row r="1421" spans="1:3" x14ac:dyDescent="0.3">
      <c r="A1421" s="41">
        <v>1252.6199999999999</v>
      </c>
      <c r="B1421" s="42">
        <v>302.04000000000002</v>
      </c>
      <c r="C1421" s="46">
        <v>6</v>
      </c>
    </row>
    <row r="1422" spans="1:3" x14ac:dyDescent="0.3">
      <c r="A1422" s="41">
        <v>1253.55</v>
      </c>
      <c r="B1422" s="42">
        <v>504.62</v>
      </c>
      <c r="C1422" s="46">
        <v>7</v>
      </c>
    </row>
    <row r="1423" spans="1:3" x14ac:dyDescent="0.3">
      <c r="A1423" s="41">
        <v>1253.8800000000001</v>
      </c>
      <c r="B1423" s="42">
        <v>269.39999999999998</v>
      </c>
      <c r="C1423" s="46">
        <v>4</v>
      </c>
    </row>
    <row r="1424" spans="1:3" x14ac:dyDescent="0.3">
      <c r="A1424" s="41">
        <v>1253.9100000000001</v>
      </c>
      <c r="B1424" s="42">
        <v>60.84</v>
      </c>
      <c r="C1424" s="46">
        <v>3</v>
      </c>
    </row>
    <row r="1425" spans="1:3" x14ac:dyDescent="0.3">
      <c r="A1425" s="41">
        <v>1255.73</v>
      </c>
      <c r="B1425" s="42">
        <v>6.41</v>
      </c>
      <c r="C1425" s="46">
        <v>6</v>
      </c>
    </row>
    <row r="1426" spans="1:3" x14ac:dyDescent="0.3">
      <c r="A1426" s="41">
        <v>1256.3699999999999</v>
      </c>
      <c r="B1426" s="42">
        <v>329.55</v>
      </c>
      <c r="C1426" s="46">
        <v>3</v>
      </c>
    </row>
    <row r="1427" spans="1:3" x14ac:dyDescent="0.3">
      <c r="A1427" s="41">
        <v>1257.6300000000001</v>
      </c>
      <c r="B1427" s="42">
        <v>460.19</v>
      </c>
      <c r="C1427" s="46">
        <v>2</v>
      </c>
    </row>
    <row r="1428" spans="1:3" x14ac:dyDescent="0.3">
      <c r="A1428" s="41">
        <v>1258.52</v>
      </c>
      <c r="B1428" s="42">
        <v>269.52</v>
      </c>
      <c r="C1428" s="46">
        <v>4</v>
      </c>
    </row>
    <row r="1429" spans="1:3" x14ac:dyDescent="0.3">
      <c r="A1429" s="41">
        <v>1258.6500000000001</v>
      </c>
      <c r="B1429" s="42">
        <v>206.05</v>
      </c>
      <c r="C1429" s="46">
        <v>5</v>
      </c>
    </row>
    <row r="1430" spans="1:3" x14ac:dyDescent="0.3">
      <c r="A1430" s="41">
        <v>1262.42</v>
      </c>
      <c r="B1430" s="42">
        <v>331.28</v>
      </c>
      <c r="C1430" s="46">
        <v>3</v>
      </c>
    </row>
    <row r="1431" spans="1:3" x14ac:dyDescent="0.3">
      <c r="A1431" s="41">
        <v>1264.3</v>
      </c>
      <c r="B1431" s="42">
        <v>399.02</v>
      </c>
      <c r="C1431" s="46">
        <v>4</v>
      </c>
    </row>
    <row r="1432" spans="1:3" x14ac:dyDescent="0.3">
      <c r="A1432" s="41">
        <v>1264.3699999999999</v>
      </c>
      <c r="B1432" s="42">
        <v>219.49</v>
      </c>
      <c r="C1432" s="46">
        <v>4</v>
      </c>
    </row>
    <row r="1433" spans="1:3" x14ac:dyDescent="0.3">
      <c r="A1433" s="41">
        <v>1265.81</v>
      </c>
      <c r="B1433" s="42">
        <v>526.85</v>
      </c>
      <c r="C1433" s="46">
        <v>4</v>
      </c>
    </row>
    <row r="1434" spans="1:3" x14ac:dyDescent="0.3">
      <c r="A1434" s="41">
        <v>1266.1400000000001</v>
      </c>
      <c r="B1434" s="42">
        <v>255.74</v>
      </c>
      <c r="C1434" s="46">
        <v>3</v>
      </c>
    </row>
    <row r="1435" spans="1:3" x14ac:dyDescent="0.3">
      <c r="A1435" s="41">
        <v>1267.45</v>
      </c>
      <c r="B1435" s="42">
        <v>313.73</v>
      </c>
      <c r="C1435" s="46">
        <v>4</v>
      </c>
    </row>
    <row r="1436" spans="1:3" x14ac:dyDescent="0.3">
      <c r="A1436" s="41">
        <v>1267.8599999999999</v>
      </c>
      <c r="B1436" s="42">
        <v>318.18</v>
      </c>
      <c r="C1436" s="46">
        <v>6</v>
      </c>
    </row>
    <row r="1437" spans="1:3" x14ac:dyDescent="0.3">
      <c r="A1437" s="41">
        <v>1269.04</v>
      </c>
      <c r="B1437" s="42">
        <v>228.8</v>
      </c>
      <c r="C1437" s="46">
        <v>4</v>
      </c>
    </row>
    <row r="1438" spans="1:3" x14ac:dyDescent="0.3">
      <c r="A1438" s="41">
        <v>1270.1400000000001</v>
      </c>
      <c r="B1438" s="42">
        <v>409.34</v>
      </c>
      <c r="C1438" s="46">
        <v>8</v>
      </c>
    </row>
    <row r="1439" spans="1:3" x14ac:dyDescent="0.3">
      <c r="A1439" s="41">
        <v>1271.0999999999999</v>
      </c>
      <c r="B1439" s="42">
        <v>-6.38</v>
      </c>
      <c r="C1439" s="46">
        <v>4</v>
      </c>
    </row>
    <row r="1440" spans="1:3" x14ac:dyDescent="0.3">
      <c r="A1440" s="41">
        <v>1273.27</v>
      </c>
      <c r="B1440" s="42">
        <v>377.41</v>
      </c>
      <c r="C1440" s="46">
        <v>7</v>
      </c>
    </row>
    <row r="1441" spans="1:3" x14ac:dyDescent="0.3">
      <c r="A1441" s="41">
        <v>1274.4000000000001</v>
      </c>
      <c r="B1441" s="42">
        <v>347.58</v>
      </c>
      <c r="C1441" s="46">
        <v>3</v>
      </c>
    </row>
    <row r="1442" spans="1:3" x14ac:dyDescent="0.3">
      <c r="A1442" s="41">
        <v>1274.6099999999999</v>
      </c>
      <c r="B1442" s="42">
        <v>219.72</v>
      </c>
      <c r="C1442" s="46">
        <v>3</v>
      </c>
    </row>
    <row r="1443" spans="1:3" x14ac:dyDescent="0.3">
      <c r="A1443" s="41">
        <v>1281.18</v>
      </c>
      <c r="B1443" s="42">
        <v>411.5</v>
      </c>
      <c r="C1443" s="46">
        <v>7</v>
      </c>
    </row>
    <row r="1444" spans="1:3" x14ac:dyDescent="0.3">
      <c r="A1444" s="41">
        <v>1281.77</v>
      </c>
      <c r="B1444" s="42">
        <v>88.7</v>
      </c>
      <c r="C1444" s="46">
        <v>3</v>
      </c>
    </row>
    <row r="1445" spans="1:3" x14ac:dyDescent="0.3">
      <c r="A1445" s="41">
        <v>1282.27</v>
      </c>
      <c r="B1445" s="42">
        <v>408.59</v>
      </c>
      <c r="C1445" s="46">
        <v>8</v>
      </c>
    </row>
    <row r="1446" spans="1:3" x14ac:dyDescent="0.3">
      <c r="A1446" s="41">
        <v>1285.5</v>
      </c>
      <c r="B1446" s="42">
        <v>325.77</v>
      </c>
      <c r="C1446" s="46">
        <v>3</v>
      </c>
    </row>
    <row r="1447" spans="1:3" x14ac:dyDescent="0.3">
      <c r="A1447" s="41">
        <v>1286.3699999999999</v>
      </c>
      <c r="B1447" s="42">
        <v>343.59</v>
      </c>
      <c r="C1447" s="46">
        <v>3</v>
      </c>
    </row>
    <row r="1448" spans="1:3" x14ac:dyDescent="0.3">
      <c r="A1448" s="41">
        <v>1287</v>
      </c>
      <c r="B1448" s="42">
        <v>234.4</v>
      </c>
      <c r="C1448" s="46">
        <v>5</v>
      </c>
    </row>
    <row r="1449" spans="1:3" x14ac:dyDescent="0.3">
      <c r="A1449" s="41">
        <v>1287.8900000000001</v>
      </c>
      <c r="B1449" s="42">
        <v>126.41</v>
      </c>
      <c r="C1449" s="46">
        <v>3</v>
      </c>
    </row>
    <row r="1450" spans="1:3" x14ac:dyDescent="0.3">
      <c r="A1450" s="41">
        <v>1289.0899999999999</v>
      </c>
      <c r="B1450" s="42">
        <v>300.08999999999997</v>
      </c>
      <c r="C1450" s="46">
        <v>4</v>
      </c>
    </row>
    <row r="1451" spans="1:3" x14ac:dyDescent="0.3">
      <c r="A1451" s="41">
        <v>1293.8399999999999</v>
      </c>
      <c r="B1451" s="42">
        <v>248.61</v>
      </c>
      <c r="C1451" s="46">
        <v>3</v>
      </c>
    </row>
    <row r="1452" spans="1:3" x14ac:dyDescent="0.3">
      <c r="A1452" s="41">
        <v>1295.54</v>
      </c>
      <c r="B1452" s="42">
        <v>443.54</v>
      </c>
      <c r="C1452" s="46">
        <v>6</v>
      </c>
    </row>
    <row r="1453" spans="1:3" x14ac:dyDescent="0.3">
      <c r="A1453" s="41">
        <v>1295.58</v>
      </c>
      <c r="B1453" s="42">
        <v>134.26</v>
      </c>
      <c r="C1453" s="46">
        <v>4</v>
      </c>
    </row>
    <row r="1454" spans="1:3" x14ac:dyDescent="0.3">
      <c r="A1454" s="41">
        <v>1296.3399999999999</v>
      </c>
      <c r="B1454" s="42">
        <v>341.84</v>
      </c>
      <c r="C1454" s="46">
        <v>5</v>
      </c>
    </row>
    <row r="1455" spans="1:3" x14ac:dyDescent="0.3">
      <c r="A1455" s="41">
        <v>1299.24</v>
      </c>
      <c r="B1455" s="42">
        <v>290.04000000000002</v>
      </c>
      <c r="C1455" s="46">
        <v>3</v>
      </c>
    </row>
    <row r="1456" spans="1:3" x14ac:dyDescent="0.3">
      <c r="A1456" s="41">
        <v>1301.21</v>
      </c>
      <c r="B1456" s="42">
        <v>452.57</v>
      </c>
      <c r="C1456" s="46">
        <v>3</v>
      </c>
    </row>
    <row r="1457" spans="1:3" x14ac:dyDescent="0.3">
      <c r="A1457" s="41">
        <v>1301.3499999999999</v>
      </c>
      <c r="B1457" s="42">
        <v>428.46</v>
      </c>
      <c r="C1457" s="46">
        <v>8</v>
      </c>
    </row>
    <row r="1458" spans="1:3" x14ac:dyDescent="0.3">
      <c r="A1458" s="41">
        <v>1301.83</v>
      </c>
      <c r="B1458" s="42">
        <v>198.23</v>
      </c>
      <c r="C1458" s="46">
        <v>8</v>
      </c>
    </row>
    <row r="1459" spans="1:3" x14ac:dyDescent="0.3">
      <c r="A1459" s="41">
        <v>1301.8900000000001</v>
      </c>
      <c r="B1459" s="42">
        <v>343.78</v>
      </c>
      <c r="C1459" s="46">
        <v>3</v>
      </c>
    </row>
    <row r="1460" spans="1:3" x14ac:dyDescent="0.3">
      <c r="A1460" s="41">
        <v>1302.1400000000001</v>
      </c>
      <c r="B1460" s="42">
        <v>586.53</v>
      </c>
      <c r="C1460" s="46">
        <v>7</v>
      </c>
    </row>
    <row r="1461" spans="1:3" x14ac:dyDescent="0.3">
      <c r="A1461" s="41">
        <v>1303.1300000000001</v>
      </c>
      <c r="B1461" s="42">
        <v>3.48</v>
      </c>
      <c r="C1461" s="46">
        <v>5</v>
      </c>
    </row>
    <row r="1462" spans="1:3" x14ac:dyDescent="0.3">
      <c r="A1462" s="41">
        <v>1303.51</v>
      </c>
      <c r="B1462" s="42">
        <v>429.83</v>
      </c>
      <c r="C1462" s="46">
        <v>8</v>
      </c>
    </row>
    <row r="1463" spans="1:3" x14ac:dyDescent="0.3">
      <c r="A1463" s="41">
        <v>1303.93</v>
      </c>
      <c r="B1463" s="42">
        <v>320.66000000000003</v>
      </c>
      <c r="C1463" s="46">
        <v>8</v>
      </c>
    </row>
    <row r="1464" spans="1:3" x14ac:dyDescent="0.3">
      <c r="A1464" s="41">
        <v>1305</v>
      </c>
      <c r="B1464" s="42">
        <v>218.88</v>
      </c>
      <c r="C1464" s="46">
        <v>4</v>
      </c>
    </row>
    <row r="1465" spans="1:3" x14ac:dyDescent="0.3">
      <c r="A1465" s="41">
        <v>1307.96</v>
      </c>
      <c r="B1465" s="42">
        <v>428.81</v>
      </c>
      <c r="C1465" s="46">
        <v>3</v>
      </c>
    </row>
    <row r="1466" spans="1:3" x14ac:dyDescent="0.3">
      <c r="A1466" s="41">
        <v>1308.3900000000001</v>
      </c>
      <c r="B1466" s="42">
        <v>663.12</v>
      </c>
      <c r="C1466" s="46">
        <v>6</v>
      </c>
    </row>
    <row r="1467" spans="1:3" x14ac:dyDescent="0.3">
      <c r="A1467" s="41">
        <v>1308.77</v>
      </c>
      <c r="B1467" s="42">
        <v>277.10000000000002</v>
      </c>
      <c r="C1467" s="46">
        <v>3</v>
      </c>
    </row>
    <row r="1468" spans="1:3" x14ac:dyDescent="0.3">
      <c r="A1468" s="41">
        <v>1309.8399999999999</v>
      </c>
      <c r="B1468" s="42">
        <v>356.14</v>
      </c>
      <c r="C1468" s="46">
        <v>5</v>
      </c>
    </row>
    <row r="1469" spans="1:3" x14ac:dyDescent="0.3">
      <c r="A1469" s="41">
        <v>1314.24</v>
      </c>
      <c r="B1469" s="42">
        <v>228.12</v>
      </c>
      <c r="C1469" s="46">
        <v>4</v>
      </c>
    </row>
    <row r="1470" spans="1:3" x14ac:dyDescent="0.3">
      <c r="A1470" s="41">
        <v>1314.36</v>
      </c>
      <c r="B1470" s="42">
        <v>292.39999999999998</v>
      </c>
      <c r="C1470" s="46">
        <v>4</v>
      </c>
    </row>
    <row r="1471" spans="1:3" x14ac:dyDescent="0.3">
      <c r="A1471" s="41">
        <v>1314.47</v>
      </c>
      <c r="B1471" s="42">
        <v>544.12</v>
      </c>
      <c r="C1471" s="46">
        <v>6</v>
      </c>
    </row>
    <row r="1472" spans="1:3" x14ac:dyDescent="0.3">
      <c r="A1472" s="41">
        <v>1314.62</v>
      </c>
      <c r="B1472" s="42">
        <v>371.84</v>
      </c>
      <c r="C1472" s="46">
        <v>3</v>
      </c>
    </row>
    <row r="1473" spans="1:3" x14ac:dyDescent="0.3">
      <c r="A1473" s="41">
        <v>1316.1</v>
      </c>
      <c r="B1473" s="42">
        <v>411.12</v>
      </c>
      <c r="C1473" s="46">
        <v>6</v>
      </c>
    </row>
    <row r="1474" spans="1:3" x14ac:dyDescent="0.3">
      <c r="A1474" s="41">
        <v>1318.76</v>
      </c>
      <c r="B1474" s="42">
        <v>82.51</v>
      </c>
      <c r="C1474" s="46">
        <v>5</v>
      </c>
    </row>
    <row r="1475" spans="1:3" x14ac:dyDescent="0.3">
      <c r="A1475" s="41">
        <v>1321.2</v>
      </c>
      <c r="B1475" s="42">
        <v>315.52</v>
      </c>
      <c r="C1475" s="46">
        <v>4</v>
      </c>
    </row>
    <row r="1476" spans="1:3" x14ac:dyDescent="0.3">
      <c r="A1476" s="41">
        <v>1323.17</v>
      </c>
      <c r="B1476" s="42">
        <v>250.76</v>
      </c>
      <c r="C1476" s="46">
        <v>3</v>
      </c>
    </row>
    <row r="1477" spans="1:3" x14ac:dyDescent="0.3">
      <c r="A1477" s="41">
        <v>1324.59</v>
      </c>
      <c r="B1477" s="42">
        <v>509.25</v>
      </c>
      <c r="C1477" s="46">
        <v>3</v>
      </c>
    </row>
    <row r="1478" spans="1:3" x14ac:dyDescent="0.3">
      <c r="A1478" s="41">
        <v>1324.84</v>
      </c>
      <c r="B1478" s="42">
        <v>351.64</v>
      </c>
      <c r="C1478" s="46">
        <v>5</v>
      </c>
    </row>
    <row r="1479" spans="1:3" x14ac:dyDescent="0.3">
      <c r="A1479" s="41">
        <v>1327.89</v>
      </c>
      <c r="B1479" s="42">
        <v>231.18</v>
      </c>
      <c r="C1479" s="46">
        <v>3</v>
      </c>
    </row>
    <row r="1480" spans="1:3" x14ac:dyDescent="0.3">
      <c r="A1480" s="41">
        <v>1328.45</v>
      </c>
      <c r="B1480" s="42">
        <v>296.77999999999997</v>
      </c>
      <c r="C1480" s="46">
        <v>3</v>
      </c>
    </row>
    <row r="1481" spans="1:3" x14ac:dyDescent="0.3">
      <c r="A1481" s="41">
        <v>1329.27</v>
      </c>
      <c r="B1481" s="42">
        <v>323.58999999999997</v>
      </c>
      <c r="C1481" s="46">
        <v>4</v>
      </c>
    </row>
    <row r="1482" spans="1:3" x14ac:dyDescent="0.3">
      <c r="A1482" s="41">
        <v>1329.62</v>
      </c>
      <c r="B1482" s="42">
        <v>375.9</v>
      </c>
      <c r="C1482" s="46">
        <v>4</v>
      </c>
    </row>
    <row r="1483" spans="1:3" x14ac:dyDescent="0.3">
      <c r="A1483" s="41">
        <v>1329.72</v>
      </c>
      <c r="B1483" s="42">
        <v>314.92</v>
      </c>
      <c r="C1483" s="46">
        <v>4</v>
      </c>
    </row>
    <row r="1484" spans="1:3" x14ac:dyDescent="0.3">
      <c r="A1484" s="41">
        <v>1330.92</v>
      </c>
      <c r="B1484" s="42">
        <v>24.82</v>
      </c>
      <c r="C1484" s="46">
        <v>5</v>
      </c>
    </row>
    <row r="1485" spans="1:3" x14ac:dyDescent="0.3">
      <c r="A1485" s="41">
        <v>1330.96</v>
      </c>
      <c r="B1485" s="42">
        <v>1019.76</v>
      </c>
      <c r="C1485" s="46">
        <v>8</v>
      </c>
    </row>
    <row r="1486" spans="1:3" x14ac:dyDescent="0.3">
      <c r="A1486" s="41">
        <v>1332.25</v>
      </c>
      <c r="B1486" s="42">
        <v>101.65</v>
      </c>
      <c r="C1486" s="46">
        <v>5</v>
      </c>
    </row>
    <row r="1487" spans="1:3" x14ac:dyDescent="0.3">
      <c r="A1487" s="41">
        <v>1333.09</v>
      </c>
      <c r="B1487" s="42">
        <v>145.47999999999999</v>
      </c>
      <c r="C1487" s="46">
        <v>3</v>
      </c>
    </row>
    <row r="1488" spans="1:3" x14ac:dyDescent="0.3">
      <c r="A1488" s="41">
        <v>1335.46</v>
      </c>
      <c r="B1488" s="42">
        <v>237.02</v>
      </c>
      <c r="C1488" s="46">
        <v>4</v>
      </c>
    </row>
    <row r="1489" spans="1:3" x14ac:dyDescent="0.3">
      <c r="A1489" s="41">
        <v>1335.78</v>
      </c>
      <c r="B1489" s="42">
        <v>330.1</v>
      </c>
      <c r="C1489" s="46">
        <v>4</v>
      </c>
    </row>
    <row r="1490" spans="1:3" x14ac:dyDescent="0.3">
      <c r="A1490" s="41">
        <v>1335.92</v>
      </c>
      <c r="B1490" s="42">
        <v>232.32</v>
      </c>
      <c r="C1490" s="46">
        <v>8</v>
      </c>
    </row>
    <row r="1491" spans="1:3" x14ac:dyDescent="0.3">
      <c r="A1491" s="41">
        <v>1336.07</v>
      </c>
      <c r="B1491" s="42">
        <v>384.51</v>
      </c>
      <c r="C1491" s="46">
        <v>4</v>
      </c>
    </row>
    <row r="1492" spans="1:3" x14ac:dyDescent="0.3">
      <c r="A1492" s="41">
        <v>1336.18</v>
      </c>
      <c r="B1492" s="42">
        <v>271.77999999999997</v>
      </c>
      <c r="C1492" s="46">
        <v>4</v>
      </c>
    </row>
    <row r="1493" spans="1:3" x14ac:dyDescent="0.3">
      <c r="A1493" s="41">
        <v>1336.48</v>
      </c>
      <c r="B1493" s="42">
        <v>326.08</v>
      </c>
      <c r="C1493" s="46">
        <v>3</v>
      </c>
    </row>
    <row r="1494" spans="1:3" x14ac:dyDescent="0.3">
      <c r="A1494" s="41">
        <v>1336.56</v>
      </c>
      <c r="B1494" s="42">
        <v>363.12</v>
      </c>
      <c r="C1494" s="46">
        <v>3</v>
      </c>
    </row>
    <row r="1495" spans="1:3" x14ac:dyDescent="0.3">
      <c r="A1495" s="41">
        <v>1338.15</v>
      </c>
      <c r="B1495" s="42">
        <v>378.42</v>
      </c>
      <c r="C1495" s="46">
        <v>3</v>
      </c>
    </row>
    <row r="1496" spans="1:3" x14ac:dyDescent="0.3">
      <c r="A1496" s="41">
        <v>1338.51</v>
      </c>
      <c r="B1496" s="42">
        <v>361.68</v>
      </c>
      <c r="C1496" s="46">
        <v>3</v>
      </c>
    </row>
    <row r="1497" spans="1:3" x14ac:dyDescent="0.3">
      <c r="A1497" s="41">
        <v>1339.84</v>
      </c>
      <c r="B1497" s="42">
        <v>334.16</v>
      </c>
      <c r="C1497" s="46">
        <v>4</v>
      </c>
    </row>
    <row r="1498" spans="1:3" x14ac:dyDescent="0.3">
      <c r="A1498" s="41">
        <v>1341.13</v>
      </c>
      <c r="B1498" s="42">
        <v>551.53</v>
      </c>
      <c r="C1498" s="46">
        <v>7</v>
      </c>
    </row>
    <row r="1499" spans="1:3" x14ac:dyDescent="0.3">
      <c r="A1499" s="41">
        <v>1341.99</v>
      </c>
      <c r="B1499" s="42">
        <v>319.29000000000002</v>
      </c>
      <c r="C1499" s="46">
        <v>3</v>
      </c>
    </row>
    <row r="1500" spans="1:3" x14ac:dyDescent="0.3">
      <c r="A1500" s="41">
        <v>1343.12</v>
      </c>
      <c r="B1500" s="42">
        <v>298.24</v>
      </c>
      <c r="C1500" s="46">
        <v>4</v>
      </c>
    </row>
    <row r="1501" spans="1:3" x14ac:dyDescent="0.3">
      <c r="A1501" s="41">
        <v>1347.39</v>
      </c>
      <c r="B1501" s="42">
        <v>395.83</v>
      </c>
      <c r="C1501" s="46">
        <v>4</v>
      </c>
    </row>
    <row r="1502" spans="1:3" x14ac:dyDescent="0.3">
      <c r="A1502" s="41">
        <v>1347.72</v>
      </c>
      <c r="B1502" s="42">
        <v>187.05</v>
      </c>
      <c r="C1502" s="46">
        <v>3</v>
      </c>
    </row>
    <row r="1503" spans="1:3" x14ac:dyDescent="0.3">
      <c r="A1503" s="41">
        <v>1348.19</v>
      </c>
      <c r="B1503" s="42">
        <v>302.95999999999998</v>
      </c>
      <c r="C1503" s="46">
        <v>3</v>
      </c>
    </row>
    <row r="1504" spans="1:3" x14ac:dyDescent="0.3">
      <c r="A1504" s="41">
        <v>1348.96</v>
      </c>
      <c r="B1504" s="42">
        <v>42.86</v>
      </c>
      <c r="C1504" s="46">
        <v>5</v>
      </c>
    </row>
    <row r="1505" spans="1:3" x14ac:dyDescent="0.3">
      <c r="A1505" s="41">
        <v>1350.55</v>
      </c>
      <c r="B1505" s="42">
        <v>73.069999999999993</v>
      </c>
      <c r="C1505" s="46">
        <v>4</v>
      </c>
    </row>
    <row r="1506" spans="1:3" x14ac:dyDescent="0.3">
      <c r="A1506" s="41">
        <v>1356.42</v>
      </c>
      <c r="B1506" s="42">
        <v>669.12</v>
      </c>
      <c r="C1506" s="46">
        <v>2</v>
      </c>
    </row>
    <row r="1507" spans="1:3" x14ac:dyDescent="0.3">
      <c r="A1507" s="41">
        <v>1358.03</v>
      </c>
      <c r="B1507" s="42">
        <v>87.65</v>
      </c>
      <c r="C1507" s="46">
        <v>6</v>
      </c>
    </row>
    <row r="1508" spans="1:3" x14ac:dyDescent="0.3">
      <c r="A1508" s="41">
        <v>1363.6</v>
      </c>
      <c r="B1508" s="42">
        <v>-26.28</v>
      </c>
      <c r="C1508" s="46">
        <v>4</v>
      </c>
    </row>
    <row r="1509" spans="1:3" x14ac:dyDescent="0.3">
      <c r="A1509" s="41">
        <v>1363.7</v>
      </c>
      <c r="B1509" s="42">
        <v>404.78</v>
      </c>
      <c r="C1509" s="46">
        <v>3</v>
      </c>
    </row>
    <row r="1510" spans="1:3" x14ac:dyDescent="0.3">
      <c r="A1510" s="41">
        <v>1366.81</v>
      </c>
      <c r="B1510" s="42">
        <v>497.13</v>
      </c>
      <c r="C1510" s="46">
        <v>7</v>
      </c>
    </row>
    <row r="1511" spans="1:3" x14ac:dyDescent="0.3">
      <c r="A1511" s="41">
        <v>1367.36</v>
      </c>
      <c r="B1511" s="42">
        <v>518.72</v>
      </c>
      <c r="C1511" s="46">
        <v>3</v>
      </c>
    </row>
    <row r="1512" spans="1:3" x14ac:dyDescent="0.3">
      <c r="A1512" s="41">
        <v>1368.87</v>
      </c>
      <c r="B1512" s="42">
        <v>260.91000000000003</v>
      </c>
      <c r="C1512" s="46">
        <v>7</v>
      </c>
    </row>
    <row r="1513" spans="1:3" x14ac:dyDescent="0.3">
      <c r="A1513" s="41">
        <v>1369.08</v>
      </c>
      <c r="B1513" s="42">
        <v>304.68</v>
      </c>
      <c r="C1513" s="46">
        <v>4</v>
      </c>
    </row>
    <row r="1514" spans="1:3" x14ac:dyDescent="0.3">
      <c r="A1514" s="41">
        <v>1369.87</v>
      </c>
      <c r="B1514" s="42">
        <v>385.39</v>
      </c>
      <c r="C1514" s="46">
        <v>4</v>
      </c>
    </row>
    <row r="1515" spans="1:3" x14ac:dyDescent="0.3">
      <c r="A1515" s="41">
        <v>1370.41</v>
      </c>
      <c r="B1515" s="42">
        <v>824.6</v>
      </c>
      <c r="C1515" s="46">
        <v>6</v>
      </c>
    </row>
    <row r="1516" spans="1:3" x14ac:dyDescent="0.3">
      <c r="A1516" s="41">
        <v>1371.5</v>
      </c>
      <c r="B1516" s="42">
        <v>382.5</v>
      </c>
      <c r="C1516" s="46">
        <v>4</v>
      </c>
    </row>
    <row r="1517" spans="1:3" x14ac:dyDescent="0.3">
      <c r="A1517" s="41">
        <v>1372.58</v>
      </c>
      <c r="B1517" s="42">
        <v>445.76</v>
      </c>
      <c r="C1517" s="46">
        <v>3</v>
      </c>
    </row>
    <row r="1518" spans="1:3" x14ac:dyDescent="0.3">
      <c r="A1518" s="41">
        <v>1373.93</v>
      </c>
      <c r="B1518" s="42">
        <v>1113.51</v>
      </c>
      <c r="C1518" s="46">
        <v>12</v>
      </c>
    </row>
    <row r="1519" spans="1:3" x14ac:dyDescent="0.3">
      <c r="A1519" s="41">
        <v>1373.96</v>
      </c>
      <c r="B1519" s="42">
        <v>664.34</v>
      </c>
      <c r="C1519" s="46">
        <v>3</v>
      </c>
    </row>
    <row r="1520" spans="1:3" x14ac:dyDescent="0.3">
      <c r="A1520" s="41">
        <v>1374.24</v>
      </c>
      <c r="B1520" s="42">
        <v>801.59999999999991</v>
      </c>
      <c r="C1520" s="46">
        <v>9</v>
      </c>
    </row>
    <row r="1521" spans="1:3" x14ac:dyDescent="0.3">
      <c r="A1521" s="41">
        <v>1376.16</v>
      </c>
      <c r="B1521" s="42">
        <v>391.68</v>
      </c>
      <c r="C1521" s="46">
        <v>4</v>
      </c>
    </row>
    <row r="1522" spans="1:3" x14ac:dyDescent="0.3">
      <c r="A1522" s="41">
        <v>1379.79</v>
      </c>
      <c r="B1522" s="42">
        <v>160.28</v>
      </c>
      <c r="C1522" s="46">
        <v>10</v>
      </c>
    </row>
    <row r="1523" spans="1:3" x14ac:dyDescent="0.3">
      <c r="A1523" s="41">
        <v>1380.09</v>
      </c>
      <c r="B1523" s="42">
        <v>421.98</v>
      </c>
      <c r="C1523" s="46">
        <v>3</v>
      </c>
    </row>
    <row r="1524" spans="1:3" x14ac:dyDescent="0.3">
      <c r="A1524" s="41">
        <v>1380.56</v>
      </c>
      <c r="B1524" s="42">
        <v>325.16000000000003</v>
      </c>
      <c r="C1524" s="46">
        <v>4</v>
      </c>
    </row>
    <row r="1525" spans="1:3" x14ac:dyDescent="0.3">
      <c r="A1525" s="41">
        <v>1380.85</v>
      </c>
      <c r="B1525" s="42">
        <v>427.13</v>
      </c>
      <c r="C1525" s="46">
        <v>4</v>
      </c>
    </row>
    <row r="1526" spans="1:3" x14ac:dyDescent="0.3">
      <c r="A1526" s="41">
        <v>1383.31</v>
      </c>
      <c r="B1526" s="42">
        <v>480.91</v>
      </c>
      <c r="C1526" s="46">
        <v>8</v>
      </c>
    </row>
    <row r="1527" spans="1:3" x14ac:dyDescent="0.3">
      <c r="A1527" s="41">
        <v>1383.87</v>
      </c>
      <c r="B1527" s="42">
        <v>243.63</v>
      </c>
      <c r="C1527" s="46">
        <v>3</v>
      </c>
    </row>
    <row r="1528" spans="1:3" x14ac:dyDescent="0.3">
      <c r="A1528" s="41">
        <v>1385.38</v>
      </c>
      <c r="B1528" s="42">
        <v>606.82000000000005</v>
      </c>
      <c r="C1528" s="46">
        <v>4</v>
      </c>
    </row>
    <row r="1529" spans="1:3" x14ac:dyDescent="0.3">
      <c r="A1529" s="41">
        <v>1386.67</v>
      </c>
      <c r="B1529" s="42">
        <v>118.17</v>
      </c>
      <c r="C1529" s="46">
        <v>5</v>
      </c>
    </row>
    <row r="1530" spans="1:3" x14ac:dyDescent="0.3">
      <c r="A1530" s="41">
        <v>1387.27</v>
      </c>
      <c r="B1530" s="42">
        <v>531.35</v>
      </c>
      <c r="C1530" s="46">
        <v>8</v>
      </c>
    </row>
    <row r="1531" spans="1:3" x14ac:dyDescent="0.3">
      <c r="A1531" s="41">
        <v>1389.32</v>
      </c>
      <c r="B1531" s="42">
        <v>404.84</v>
      </c>
      <c r="C1531" s="46">
        <v>4</v>
      </c>
    </row>
    <row r="1532" spans="1:3" x14ac:dyDescent="0.3">
      <c r="A1532" s="41">
        <v>1389.61</v>
      </c>
      <c r="B1532" s="42">
        <v>449.41</v>
      </c>
      <c r="C1532" s="46">
        <v>4</v>
      </c>
    </row>
    <row r="1533" spans="1:3" x14ac:dyDescent="0.3">
      <c r="A1533" s="41">
        <v>1391.71</v>
      </c>
      <c r="B1533" s="42">
        <v>55.41</v>
      </c>
      <c r="C1533" s="46">
        <v>7</v>
      </c>
    </row>
    <row r="1534" spans="1:3" x14ac:dyDescent="0.3">
      <c r="A1534" s="41">
        <v>1393.23</v>
      </c>
      <c r="B1534" s="42">
        <v>200.16</v>
      </c>
      <c r="C1534" s="46">
        <v>3</v>
      </c>
    </row>
    <row r="1535" spans="1:3" x14ac:dyDescent="0.3">
      <c r="A1535" s="41">
        <v>1394.68</v>
      </c>
      <c r="B1535" s="42">
        <v>58.38</v>
      </c>
      <c r="C1535" s="46">
        <v>7</v>
      </c>
    </row>
    <row r="1536" spans="1:3" x14ac:dyDescent="0.3">
      <c r="A1536" s="41">
        <v>1395.66</v>
      </c>
      <c r="B1536" s="42">
        <v>468.84</v>
      </c>
      <c r="C1536" s="46">
        <v>3</v>
      </c>
    </row>
    <row r="1537" spans="1:3" x14ac:dyDescent="0.3">
      <c r="A1537" s="41">
        <v>1395.82</v>
      </c>
      <c r="B1537" s="42">
        <v>323.41000000000003</v>
      </c>
      <c r="C1537" s="46">
        <v>3</v>
      </c>
    </row>
    <row r="1538" spans="1:3" x14ac:dyDescent="0.3">
      <c r="A1538" s="41">
        <v>1397.13</v>
      </c>
      <c r="B1538" s="42">
        <v>276.39</v>
      </c>
      <c r="C1538" s="46">
        <v>3</v>
      </c>
    </row>
    <row r="1539" spans="1:3" x14ac:dyDescent="0.3">
      <c r="A1539" s="41">
        <v>1398.7</v>
      </c>
      <c r="B1539" s="42">
        <v>191.5</v>
      </c>
      <c r="C1539" s="46">
        <v>5</v>
      </c>
    </row>
    <row r="1540" spans="1:3" x14ac:dyDescent="0.3">
      <c r="A1540" s="41">
        <v>1399.97</v>
      </c>
      <c r="B1540" s="42">
        <v>676.42</v>
      </c>
      <c r="C1540" s="46">
        <v>8</v>
      </c>
    </row>
    <row r="1541" spans="1:3" x14ac:dyDescent="0.3">
      <c r="A1541" s="41">
        <v>1400.7</v>
      </c>
      <c r="B1541" s="42">
        <v>310.83</v>
      </c>
      <c r="C1541" s="46">
        <v>3</v>
      </c>
    </row>
    <row r="1542" spans="1:3" x14ac:dyDescent="0.3">
      <c r="A1542" s="41">
        <v>1401.18</v>
      </c>
      <c r="B1542" s="42">
        <v>164.93</v>
      </c>
      <c r="C1542" s="46">
        <v>5</v>
      </c>
    </row>
    <row r="1543" spans="1:3" x14ac:dyDescent="0.3">
      <c r="A1543" s="41">
        <v>1401.62</v>
      </c>
      <c r="B1543" s="42">
        <v>346.73</v>
      </c>
      <c r="C1543" s="46">
        <v>3</v>
      </c>
    </row>
    <row r="1544" spans="1:3" x14ac:dyDescent="0.3">
      <c r="A1544" s="41">
        <v>1406.08</v>
      </c>
      <c r="B1544" s="42">
        <v>400.4</v>
      </c>
      <c r="C1544" s="46">
        <v>4</v>
      </c>
    </row>
    <row r="1545" spans="1:3" x14ac:dyDescent="0.3">
      <c r="A1545" s="41">
        <v>1409.6</v>
      </c>
      <c r="B1545" s="42">
        <v>393.4</v>
      </c>
      <c r="C1545" s="46">
        <v>4</v>
      </c>
    </row>
    <row r="1546" spans="1:3" x14ac:dyDescent="0.3">
      <c r="A1546" s="41">
        <v>1409.97</v>
      </c>
      <c r="B1546" s="42">
        <v>694.36</v>
      </c>
      <c r="C1546" s="46">
        <v>7</v>
      </c>
    </row>
    <row r="1547" spans="1:3" x14ac:dyDescent="0.3">
      <c r="A1547" s="41">
        <v>1411.05</v>
      </c>
      <c r="B1547" s="42">
        <v>456.55</v>
      </c>
      <c r="C1547" s="46">
        <v>5</v>
      </c>
    </row>
    <row r="1548" spans="1:3" x14ac:dyDescent="0.3">
      <c r="A1548" s="41">
        <v>1411.51</v>
      </c>
      <c r="B1548" s="42">
        <v>223.9</v>
      </c>
      <c r="C1548" s="46">
        <v>3</v>
      </c>
    </row>
    <row r="1549" spans="1:3" x14ac:dyDescent="0.3">
      <c r="A1549" s="41">
        <v>1412.2</v>
      </c>
      <c r="B1549" s="42">
        <v>361</v>
      </c>
      <c r="C1549" s="46">
        <v>4</v>
      </c>
    </row>
    <row r="1550" spans="1:3" x14ac:dyDescent="0.3">
      <c r="A1550" s="41">
        <v>1413.23</v>
      </c>
      <c r="B1550" s="42">
        <v>595.39</v>
      </c>
      <c r="C1550" s="46">
        <v>8</v>
      </c>
    </row>
    <row r="1551" spans="1:3" x14ac:dyDescent="0.3">
      <c r="A1551" s="41">
        <v>1414.1</v>
      </c>
      <c r="B1551" s="42">
        <v>108</v>
      </c>
      <c r="C1551" s="46">
        <v>5</v>
      </c>
    </row>
    <row r="1552" spans="1:3" x14ac:dyDescent="0.3">
      <c r="A1552" s="41">
        <v>1417.72</v>
      </c>
      <c r="B1552" s="42">
        <v>386.22</v>
      </c>
      <c r="C1552" s="46">
        <v>5</v>
      </c>
    </row>
    <row r="1553" spans="1:3" x14ac:dyDescent="0.3">
      <c r="A1553" s="41">
        <v>1418.7</v>
      </c>
      <c r="B1553" s="42">
        <v>225.63</v>
      </c>
      <c r="C1553" s="46">
        <v>3</v>
      </c>
    </row>
    <row r="1554" spans="1:3" x14ac:dyDescent="0.3">
      <c r="A1554" s="41">
        <v>1420.86</v>
      </c>
      <c r="B1554" s="42">
        <v>555.58000000000004</v>
      </c>
      <c r="C1554" s="46">
        <v>4</v>
      </c>
    </row>
    <row r="1555" spans="1:3" x14ac:dyDescent="0.3">
      <c r="A1555" s="41">
        <v>1421.01</v>
      </c>
      <c r="B1555" s="42">
        <v>333.89</v>
      </c>
      <c r="C1555" s="46">
        <v>4</v>
      </c>
    </row>
    <row r="1556" spans="1:3" x14ac:dyDescent="0.3">
      <c r="A1556" s="41">
        <v>1422.56</v>
      </c>
      <c r="B1556" s="42">
        <v>417.84</v>
      </c>
      <c r="C1556" s="46">
        <v>8</v>
      </c>
    </row>
    <row r="1557" spans="1:3" x14ac:dyDescent="0.3">
      <c r="A1557" s="41">
        <v>1423.17</v>
      </c>
      <c r="B1557" s="42">
        <v>183.25</v>
      </c>
      <c r="C1557" s="46">
        <v>4</v>
      </c>
    </row>
    <row r="1558" spans="1:3" x14ac:dyDescent="0.3">
      <c r="A1558" s="41">
        <v>1423.89</v>
      </c>
      <c r="B1558" s="42">
        <v>188.13</v>
      </c>
      <c r="C1558" s="46">
        <v>4</v>
      </c>
    </row>
    <row r="1559" spans="1:3" x14ac:dyDescent="0.3">
      <c r="A1559" s="41">
        <v>1427.43</v>
      </c>
      <c r="B1559" s="42">
        <v>461.55</v>
      </c>
      <c r="C1559" s="46">
        <v>6</v>
      </c>
    </row>
    <row r="1560" spans="1:3" x14ac:dyDescent="0.3">
      <c r="A1560" s="41">
        <v>1429.99</v>
      </c>
      <c r="B1560" s="42">
        <v>152.51</v>
      </c>
      <c r="C1560" s="46">
        <v>4</v>
      </c>
    </row>
    <row r="1561" spans="1:3" x14ac:dyDescent="0.3">
      <c r="A1561" s="41">
        <v>1430.75</v>
      </c>
      <c r="B1561" s="42">
        <v>189.23</v>
      </c>
      <c r="C1561" s="46">
        <v>4</v>
      </c>
    </row>
    <row r="1562" spans="1:3" x14ac:dyDescent="0.3">
      <c r="A1562" s="41">
        <v>1431.43</v>
      </c>
      <c r="B1562" s="42">
        <v>293.86</v>
      </c>
      <c r="C1562" s="46">
        <v>3</v>
      </c>
    </row>
    <row r="1563" spans="1:3" x14ac:dyDescent="0.3">
      <c r="A1563" s="41">
        <v>1432.37</v>
      </c>
      <c r="B1563" s="42">
        <v>574.66999999999996</v>
      </c>
      <c r="C1563" s="46">
        <v>3</v>
      </c>
    </row>
    <row r="1564" spans="1:3" x14ac:dyDescent="0.3">
      <c r="A1564" s="41">
        <v>1436.94</v>
      </c>
      <c r="B1564" s="42">
        <v>282.60000000000002</v>
      </c>
      <c r="C1564" s="46">
        <v>6</v>
      </c>
    </row>
    <row r="1565" spans="1:3" x14ac:dyDescent="0.3">
      <c r="A1565" s="41">
        <v>1440.66</v>
      </c>
      <c r="B1565" s="42">
        <v>268.45999999999998</v>
      </c>
      <c r="C1565" s="46">
        <v>4</v>
      </c>
    </row>
    <row r="1566" spans="1:3" x14ac:dyDescent="0.3">
      <c r="A1566" s="41">
        <v>1441.96</v>
      </c>
      <c r="B1566" s="42">
        <v>457.48</v>
      </c>
      <c r="C1566" s="46">
        <v>4</v>
      </c>
    </row>
    <row r="1567" spans="1:3" x14ac:dyDescent="0.3">
      <c r="A1567" s="41">
        <v>1442.08</v>
      </c>
      <c r="B1567" s="42">
        <v>288.32</v>
      </c>
      <c r="C1567" s="46">
        <v>8</v>
      </c>
    </row>
    <row r="1568" spans="1:3" x14ac:dyDescent="0.3">
      <c r="A1568" s="41">
        <v>1444.1</v>
      </c>
      <c r="B1568" s="42">
        <v>690.9</v>
      </c>
      <c r="C1568" s="46">
        <v>7</v>
      </c>
    </row>
    <row r="1569" spans="1:3" x14ac:dyDescent="0.3">
      <c r="A1569" s="41">
        <v>1444.83</v>
      </c>
      <c r="B1569" s="42">
        <v>518.01</v>
      </c>
      <c r="C1569" s="46">
        <v>3</v>
      </c>
    </row>
    <row r="1570" spans="1:3" x14ac:dyDescent="0.3">
      <c r="A1570" s="41">
        <v>1447.34</v>
      </c>
      <c r="B1570" s="42">
        <v>520.05999999999995</v>
      </c>
      <c r="C1570" s="46">
        <v>8</v>
      </c>
    </row>
    <row r="1571" spans="1:3" x14ac:dyDescent="0.3">
      <c r="A1571" s="41">
        <v>1447.76</v>
      </c>
      <c r="B1571" s="42">
        <v>582.48</v>
      </c>
      <c r="C1571" s="46">
        <v>4</v>
      </c>
    </row>
    <row r="1572" spans="1:3" x14ac:dyDescent="0.3">
      <c r="A1572" s="41">
        <v>1448.34</v>
      </c>
      <c r="B1572" s="42">
        <v>168.96</v>
      </c>
      <c r="C1572" s="46">
        <v>6</v>
      </c>
    </row>
    <row r="1573" spans="1:3" x14ac:dyDescent="0.3">
      <c r="A1573" s="41">
        <v>1451.69</v>
      </c>
      <c r="B1573" s="42">
        <v>455.89</v>
      </c>
      <c r="C1573" s="46">
        <v>5</v>
      </c>
    </row>
    <row r="1574" spans="1:3" x14ac:dyDescent="0.3">
      <c r="A1574" s="41">
        <v>1454.94</v>
      </c>
      <c r="B1574" s="42">
        <v>215.02</v>
      </c>
      <c r="C1574" s="46">
        <v>4</v>
      </c>
    </row>
    <row r="1575" spans="1:3" x14ac:dyDescent="0.3">
      <c r="A1575" s="41">
        <v>1455.45</v>
      </c>
      <c r="B1575" s="42">
        <v>193.1</v>
      </c>
      <c r="C1575" s="46">
        <v>10</v>
      </c>
    </row>
    <row r="1576" spans="1:3" x14ac:dyDescent="0.3">
      <c r="A1576" s="41">
        <v>1456.12</v>
      </c>
      <c r="B1576" s="42">
        <v>216.2</v>
      </c>
      <c r="C1576" s="46">
        <v>4</v>
      </c>
    </row>
    <row r="1577" spans="1:3" x14ac:dyDescent="0.3">
      <c r="A1577" s="41">
        <v>1456.24</v>
      </c>
      <c r="B1577" s="42">
        <v>193.12</v>
      </c>
      <c r="C1577" s="46">
        <v>6</v>
      </c>
    </row>
    <row r="1578" spans="1:3" x14ac:dyDescent="0.3">
      <c r="A1578" s="41">
        <v>1458.17</v>
      </c>
      <c r="B1578" s="42">
        <v>368.3</v>
      </c>
      <c r="C1578" s="46">
        <v>3</v>
      </c>
    </row>
    <row r="1579" spans="1:3" x14ac:dyDescent="0.3">
      <c r="A1579" s="41">
        <v>1460.13</v>
      </c>
      <c r="B1579" s="42">
        <v>378.53</v>
      </c>
      <c r="C1579" s="46">
        <v>5</v>
      </c>
    </row>
    <row r="1580" spans="1:3" x14ac:dyDescent="0.3">
      <c r="A1580" s="41">
        <v>1461.51</v>
      </c>
      <c r="B1580" s="42">
        <v>479.25</v>
      </c>
      <c r="C1580" s="46">
        <v>9</v>
      </c>
    </row>
    <row r="1581" spans="1:3" x14ac:dyDescent="0.3">
      <c r="A1581" s="41">
        <v>1461.59</v>
      </c>
      <c r="B1581" s="42">
        <v>574.71</v>
      </c>
      <c r="C1581" s="46">
        <v>4</v>
      </c>
    </row>
    <row r="1582" spans="1:3" x14ac:dyDescent="0.3">
      <c r="A1582" s="41">
        <v>1463.12</v>
      </c>
      <c r="B1582" s="42">
        <v>469.2</v>
      </c>
      <c r="C1582" s="46">
        <v>8</v>
      </c>
    </row>
    <row r="1583" spans="1:3" x14ac:dyDescent="0.3">
      <c r="A1583" s="41">
        <v>1464.52</v>
      </c>
      <c r="B1583" s="42">
        <v>475.52</v>
      </c>
      <c r="C1583" s="46">
        <v>4</v>
      </c>
    </row>
    <row r="1584" spans="1:3" x14ac:dyDescent="0.3">
      <c r="A1584" s="41">
        <v>1464.54</v>
      </c>
      <c r="B1584" s="42">
        <v>594.86</v>
      </c>
      <c r="C1584" s="46">
        <v>7</v>
      </c>
    </row>
    <row r="1585" spans="1:3" x14ac:dyDescent="0.3">
      <c r="A1585" s="41">
        <v>1467.45</v>
      </c>
      <c r="B1585" s="42">
        <v>364.77</v>
      </c>
      <c r="C1585" s="46">
        <v>4</v>
      </c>
    </row>
    <row r="1586" spans="1:3" x14ac:dyDescent="0.3">
      <c r="A1586" s="41">
        <v>1468.29</v>
      </c>
      <c r="B1586" s="42">
        <v>436.62</v>
      </c>
      <c r="C1586" s="46">
        <v>3</v>
      </c>
    </row>
    <row r="1587" spans="1:3" x14ac:dyDescent="0.3">
      <c r="A1587" s="41">
        <v>1469.97</v>
      </c>
      <c r="B1587" s="42">
        <v>212.87</v>
      </c>
      <c r="C1587" s="46">
        <v>5</v>
      </c>
    </row>
    <row r="1588" spans="1:3" x14ac:dyDescent="0.3">
      <c r="A1588" s="41">
        <v>1470.66</v>
      </c>
      <c r="B1588" s="42">
        <v>349.92</v>
      </c>
      <c r="C1588" s="46">
        <v>3</v>
      </c>
    </row>
    <row r="1589" spans="1:3" x14ac:dyDescent="0.3">
      <c r="A1589" s="41">
        <v>1471.4</v>
      </c>
      <c r="B1589" s="42">
        <v>-184.45</v>
      </c>
      <c r="C1589" s="46">
        <v>3</v>
      </c>
    </row>
    <row r="1590" spans="1:3" x14ac:dyDescent="0.3">
      <c r="A1590" s="41">
        <v>1472.1</v>
      </c>
      <c r="B1590" s="42">
        <v>483.1</v>
      </c>
      <c r="C1590" s="46">
        <v>4</v>
      </c>
    </row>
    <row r="1591" spans="1:3" x14ac:dyDescent="0.3">
      <c r="A1591" s="41">
        <v>1472.29</v>
      </c>
      <c r="B1591" s="42">
        <v>427.06</v>
      </c>
      <c r="C1591" s="46">
        <v>3</v>
      </c>
    </row>
    <row r="1592" spans="1:3" x14ac:dyDescent="0.3">
      <c r="A1592" s="41">
        <v>1474.17</v>
      </c>
      <c r="B1592" s="42">
        <v>533.97</v>
      </c>
      <c r="C1592" s="46">
        <v>4</v>
      </c>
    </row>
    <row r="1593" spans="1:3" x14ac:dyDescent="0.3">
      <c r="A1593" s="41">
        <v>1478.15</v>
      </c>
      <c r="B1593" s="42">
        <v>422.54</v>
      </c>
      <c r="C1593" s="46">
        <v>3</v>
      </c>
    </row>
    <row r="1594" spans="1:3" x14ac:dyDescent="0.3">
      <c r="A1594" s="41">
        <v>1480.74</v>
      </c>
      <c r="B1594" s="42">
        <v>771.12</v>
      </c>
      <c r="C1594" s="46">
        <v>3</v>
      </c>
    </row>
    <row r="1595" spans="1:3" x14ac:dyDescent="0.3">
      <c r="A1595" s="41">
        <v>1485.29</v>
      </c>
      <c r="B1595" s="42">
        <v>138.41999999999999</v>
      </c>
      <c r="C1595" s="46">
        <v>7</v>
      </c>
    </row>
    <row r="1596" spans="1:3" x14ac:dyDescent="0.3">
      <c r="A1596" s="41">
        <v>1486.86</v>
      </c>
      <c r="B1596" s="42">
        <v>317.45999999999998</v>
      </c>
      <c r="C1596" s="46">
        <v>3</v>
      </c>
    </row>
    <row r="1597" spans="1:3" x14ac:dyDescent="0.3">
      <c r="A1597" s="41">
        <v>1490.56</v>
      </c>
      <c r="B1597" s="42">
        <v>468.6</v>
      </c>
      <c r="C1597" s="46">
        <v>4</v>
      </c>
    </row>
    <row r="1598" spans="1:3" x14ac:dyDescent="0.3">
      <c r="A1598" s="41">
        <v>1491.58</v>
      </c>
      <c r="B1598" s="42">
        <v>10.86</v>
      </c>
      <c r="C1598" s="46">
        <v>4</v>
      </c>
    </row>
    <row r="1599" spans="1:3" x14ac:dyDescent="0.3">
      <c r="A1599" s="41">
        <v>1495.72</v>
      </c>
      <c r="B1599" s="42">
        <v>431.32</v>
      </c>
      <c r="C1599" s="46">
        <v>4</v>
      </c>
    </row>
    <row r="1600" spans="1:3" x14ac:dyDescent="0.3">
      <c r="A1600" s="41">
        <v>1497.7</v>
      </c>
      <c r="B1600" s="42">
        <v>481.5</v>
      </c>
      <c r="C1600" s="46">
        <v>4</v>
      </c>
    </row>
    <row r="1601" spans="1:3" x14ac:dyDescent="0.3">
      <c r="A1601" s="41">
        <v>1498.6</v>
      </c>
      <c r="B1601" s="42">
        <v>198.95</v>
      </c>
      <c r="C1601" s="46">
        <v>5</v>
      </c>
    </row>
    <row r="1602" spans="1:3" x14ac:dyDescent="0.3">
      <c r="A1602" s="41">
        <v>1499.54</v>
      </c>
      <c r="B1602" s="42">
        <v>444.65</v>
      </c>
      <c r="C1602" s="46">
        <v>3</v>
      </c>
    </row>
    <row r="1603" spans="1:3" x14ac:dyDescent="0.3">
      <c r="A1603" s="41">
        <v>1500.15</v>
      </c>
      <c r="B1603" s="42">
        <v>526.95000000000005</v>
      </c>
      <c r="C1603" s="46">
        <v>5</v>
      </c>
    </row>
    <row r="1604" spans="1:3" x14ac:dyDescent="0.3">
      <c r="A1604" s="41">
        <v>1501.36</v>
      </c>
      <c r="B1604" s="42">
        <v>636.08000000000004</v>
      </c>
      <c r="C1604" s="46">
        <v>4</v>
      </c>
    </row>
    <row r="1605" spans="1:3" x14ac:dyDescent="0.3">
      <c r="A1605" s="41">
        <v>1502.68</v>
      </c>
      <c r="B1605" s="42">
        <v>263.47000000000003</v>
      </c>
      <c r="C1605" s="46">
        <v>7</v>
      </c>
    </row>
    <row r="1606" spans="1:3" x14ac:dyDescent="0.3">
      <c r="A1606" s="41">
        <v>1504.44</v>
      </c>
      <c r="B1606" s="42">
        <v>298.16000000000003</v>
      </c>
      <c r="C1606" s="46">
        <v>4</v>
      </c>
    </row>
    <row r="1607" spans="1:3" x14ac:dyDescent="0.3">
      <c r="A1607" s="41">
        <v>1504.57</v>
      </c>
      <c r="B1607" s="42">
        <v>812.26</v>
      </c>
      <c r="C1607" s="46">
        <v>8</v>
      </c>
    </row>
    <row r="1608" spans="1:3" x14ac:dyDescent="0.3">
      <c r="A1608" s="41">
        <v>1507.2</v>
      </c>
      <c r="B1608" s="42">
        <v>300.92</v>
      </c>
      <c r="C1608" s="46">
        <v>4</v>
      </c>
    </row>
    <row r="1609" spans="1:3" x14ac:dyDescent="0.3">
      <c r="A1609" s="41">
        <v>1510.08</v>
      </c>
      <c r="B1609" s="42">
        <v>340.68</v>
      </c>
      <c r="C1609" s="46">
        <v>3</v>
      </c>
    </row>
    <row r="1610" spans="1:3" x14ac:dyDescent="0.3">
      <c r="A1610" s="41">
        <v>1511.51</v>
      </c>
      <c r="B1610" s="42">
        <v>489.55</v>
      </c>
      <c r="C1610" s="46">
        <v>4</v>
      </c>
    </row>
    <row r="1611" spans="1:3" x14ac:dyDescent="0.3">
      <c r="A1611" s="41">
        <v>1512.6</v>
      </c>
      <c r="B1611" s="42">
        <v>365.4</v>
      </c>
      <c r="C1611" s="46">
        <v>6</v>
      </c>
    </row>
    <row r="1612" spans="1:3" x14ac:dyDescent="0.3">
      <c r="A1612" s="41">
        <v>1516.57</v>
      </c>
      <c r="B1612" s="42">
        <v>1055.1400000000001</v>
      </c>
      <c r="C1612" s="46">
        <v>8</v>
      </c>
    </row>
    <row r="1613" spans="1:3" x14ac:dyDescent="0.3">
      <c r="A1613" s="41">
        <v>1519.62</v>
      </c>
      <c r="B1613" s="42">
        <v>670.98</v>
      </c>
      <c r="C1613" s="46">
        <v>3</v>
      </c>
    </row>
    <row r="1614" spans="1:3" x14ac:dyDescent="0.3">
      <c r="A1614" s="41">
        <v>1520.48</v>
      </c>
      <c r="B1614" s="42">
        <v>-29.42</v>
      </c>
      <c r="C1614" s="46">
        <v>5</v>
      </c>
    </row>
    <row r="1615" spans="1:3" x14ac:dyDescent="0.3">
      <c r="A1615" s="41">
        <v>1521.25</v>
      </c>
      <c r="B1615" s="42">
        <v>157.65</v>
      </c>
      <c r="C1615" s="46">
        <v>4</v>
      </c>
    </row>
    <row r="1616" spans="1:3" x14ac:dyDescent="0.3">
      <c r="A1616" s="41">
        <v>1523.72</v>
      </c>
      <c r="B1616" s="42">
        <v>402.98</v>
      </c>
      <c r="C1616" s="46">
        <v>3</v>
      </c>
    </row>
    <row r="1617" spans="1:3" x14ac:dyDescent="0.3">
      <c r="A1617" s="41">
        <v>1523.89</v>
      </c>
      <c r="B1617" s="42">
        <v>436.77</v>
      </c>
      <c r="C1617" s="46">
        <v>4</v>
      </c>
    </row>
    <row r="1618" spans="1:3" x14ac:dyDescent="0.3">
      <c r="A1618" s="41">
        <v>1525.36</v>
      </c>
      <c r="B1618" s="42">
        <v>540.88</v>
      </c>
      <c r="C1618" s="46">
        <v>4</v>
      </c>
    </row>
    <row r="1619" spans="1:3" x14ac:dyDescent="0.3">
      <c r="A1619" s="41">
        <v>1526.4</v>
      </c>
      <c r="B1619" s="42">
        <v>6.08</v>
      </c>
      <c r="C1619" s="46">
        <v>4</v>
      </c>
    </row>
    <row r="1620" spans="1:3" x14ac:dyDescent="0.3">
      <c r="A1620" s="41">
        <v>1528.23</v>
      </c>
      <c r="B1620" s="42">
        <v>366.91</v>
      </c>
      <c r="C1620" s="46">
        <v>4</v>
      </c>
    </row>
    <row r="1621" spans="1:3" x14ac:dyDescent="0.3">
      <c r="A1621" s="41">
        <v>1530.24</v>
      </c>
      <c r="B1621" s="42">
        <v>541.24</v>
      </c>
      <c r="C1621" s="46">
        <v>4</v>
      </c>
    </row>
    <row r="1622" spans="1:3" x14ac:dyDescent="0.3">
      <c r="A1622" s="41">
        <v>1531.04</v>
      </c>
      <c r="B1622" s="42">
        <v>339.64</v>
      </c>
      <c r="C1622" s="46">
        <v>7</v>
      </c>
    </row>
    <row r="1623" spans="1:3" x14ac:dyDescent="0.3">
      <c r="A1623" s="41">
        <v>1531.18</v>
      </c>
      <c r="B1623" s="42">
        <v>505.24</v>
      </c>
      <c r="C1623" s="46">
        <v>8</v>
      </c>
    </row>
    <row r="1624" spans="1:3" x14ac:dyDescent="0.3">
      <c r="A1624" s="41">
        <v>1531.88</v>
      </c>
      <c r="B1624" s="42">
        <v>338.81</v>
      </c>
      <c r="C1624" s="46">
        <v>3</v>
      </c>
    </row>
    <row r="1625" spans="1:3" x14ac:dyDescent="0.3">
      <c r="A1625" s="41">
        <v>1533.1</v>
      </c>
      <c r="B1625" s="42">
        <v>233.45</v>
      </c>
      <c r="C1625" s="46">
        <v>5</v>
      </c>
    </row>
    <row r="1626" spans="1:3" x14ac:dyDescent="0.3">
      <c r="A1626" s="41">
        <v>1533.27</v>
      </c>
      <c r="B1626" s="42">
        <v>426.85</v>
      </c>
      <c r="C1626" s="46">
        <v>7</v>
      </c>
    </row>
    <row r="1627" spans="1:3" x14ac:dyDescent="0.3">
      <c r="A1627" s="41">
        <v>1534.04</v>
      </c>
      <c r="B1627" s="42">
        <v>1561.76</v>
      </c>
      <c r="C1627" s="46">
        <v>16</v>
      </c>
    </row>
    <row r="1628" spans="1:3" x14ac:dyDescent="0.3">
      <c r="A1628" s="41">
        <v>1536.11</v>
      </c>
      <c r="B1628" s="42">
        <v>189.24</v>
      </c>
      <c r="C1628" s="46">
        <v>7</v>
      </c>
    </row>
    <row r="1629" spans="1:3" x14ac:dyDescent="0.3">
      <c r="A1629" s="41">
        <v>1538.13</v>
      </c>
      <c r="B1629" s="42">
        <v>689.49</v>
      </c>
      <c r="C1629" s="46">
        <v>3</v>
      </c>
    </row>
    <row r="1630" spans="1:3" x14ac:dyDescent="0.3">
      <c r="A1630" s="41">
        <v>1539.29</v>
      </c>
      <c r="B1630" s="42">
        <v>562.46</v>
      </c>
      <c r="C1630" s="46">
        <v>3</v>
      </c>
    </row>
    <row r="1631" spans="1:3" x14ac:dyDescent="0.3">
      <c r="A1631" s="41">
        <v>1539.71</v>
      </c>
      <c r="B1631" s="42">
        <v>423.47</v>
      </c>
      <c r="C1631" s="46">
        <v>6</v>
      </c>
    </row>
    <row r="1632" spans="1:3" x14ac:dyDescent="0.3">
      <c r="A1632" s="41">
        <v>1540.47</v>
      </c>
      <c r="B1632" s="42">
        <v>500.23</v>
      </c>
      <c r="C1632" s="46">
        <v>4</v>
      </c>
    </row>
    <row r="1633" spans="1:3" x14ac:dyDescent="0.3">
      <c r="A1633" s="41">
        <v>1542.07</v>
      </c>
      <c r="B1633" s="42">
        <v>439.39</v>
      </c>
      <c r="C1633" s="46">
        <v>4</v>
      </c>
    </row>
    <row r="1634" spans="1:3" x14ac:dyDescent="0.3">
      <c r="A1634" s="41">
        <v>1545.77</v>
      </c>
      <c r="B1634" s="42">
        <v>402.17</v>
      </c>
      <c r="C1634" s="46">
        <v>4</v>
      </c>
    </row>
    <row r="1635" spans="1:3" x14ac:dyDescent="0.3">
      <c r="A1635" s="41">
        <v>1546</v>
      </c>
      <c r="B1635" s="42">
        <v>277.5</v>
      </c>
      <c r="C1635" s="46">
        <v>5</v>
      </c>
    </row>
    <row r="1636" spans="1:3" x14ac:dyDescent="0.3">
      <c r="A1636" s="41">
        <v>1547.09</v>
      </c>
      <c r="B1636" s="42">
        <v>576.79</v>
      </c>
      <c r="C1636" s="46">
        <v>5</v>
      </c>
    </row>
    <row r="1637" spans="1:3" x14ac:dyDescent="0.3">
      <c r="A1637" s="41">
        <v>1547.25</v>
      </c>
      <c r="B1637" s="42">
        <v>340.97</v>
      </c>
      <c r="C1637" s="46">
        <v>4</v>
      </c>
    </row>
    <row r="1638" spans="1:3" x14ac:dyDescent="0.3">
      <c r="A1638" s="41">
        <v>1548.19</v>
      </c>
      <c r="B1638" s="42">
        <v>242.09</v>
      </c>
      <c r="C1638" s="46">
        <v>5</v>
      </c>
    </row>
    <row r="1639" spans="1:3" x14ac:dyDescent="0.3">
      <c r="A1639" s="41">
        <v>1548.47</v>
      </c>
      <c r="B1639" s="42">
        <v>355.4</v>
      </c>
      <c r="C1639" s="46">
        <v>3</v>
      </c>
    </row>
    <row r="1640" spans="1:3" x14ac:dyDescent="0.3">
      <c r="A1640" s="41">
        <v>1548.84</v>
      </c>
      <c r="B1640" s="42">
        <v>408.6</v>
      </c>
      <c r="C1640" s="46">
        <v>3</v>
      </c>
    </row>
    <row r="1641" spans="1:3" x14ac:dyDescent="0.3">
      <c r="A1641" s="41">
        <v>1552.86</v>
      </c>
      <c r="B1641" s="42">
        <v>195.21</v>
      </c>
      <c r="C1641" s="46">
        <v>5</v>
      </c>
    </row>
    <row r="1642" spans="1:3" x14ac:dyDescent="0.3">
      <c r="A1642" s="41">
        <v>1553.13</v>
      </c>
      <c r="B1642" s="42">
        <v>275.64999999999998</v>
      </c>
      <c r="C1642" s="46">
        <v>4</v>
      </c>
    </row>
    <row r="1643" spans="1:3" x14ac:dyDescent="0.3">
      <c r="A1643" s="41">
        <v>1554.16</v>
      </c>
      <c r="B1643" s="42">
        <v>522.49</v>
      </c>
      <c r="C1643" s="46">
        <v>3</v>
      </c>
    </row>
    <row r="1644" spans="1:3" x14ac:dyDescent="0.3">
      <c r="A1644" s="41">
        <v>1554.18</v>
      </c>
      <c r="B1644" s="42">
        <v>378.93</v>
      </c>
      <c r="C1644" s="46">
        <v>5</v>
      </c>
    </row>
    <row r="1645" spans="1:3" x14ac:dyDescent="0.3">
      <c r="A1645" s="41">
        <v>1557.3</v>
      </c>
      <c r="B1645" s="42">
        <v>307.98</v>
      </c>
      <c r="C1645" s="46">
        <v>6</v>
      </c>
    </row>
    <row r="1646" spans="1:3" x14ac:dyDescent="0.3">
      <c r="A1646" s="41">
        <v>1560</v>
      </c>
      <c r="B1646" s="42">
        <v>557.28</v>
      </c>
      <c r="C1646" s="46">
        <v>4</v>
      </c>
    </row>
    <row r="1647" spans="1:3" x14ac:dyDescent="0.3">
      <c r="A1647" s="41">
        <v>1562.93</v>
      </c>
      <c r="B1647" s="42">
        <v>393.53</v>
      </c>
      <c r="C1647" s="46">
        <v>3</v>
      </c>
    </row>
    <row r="1648" spans="1:3" x14ac:dyDescent="0.3">
      <c r="A1648" s="41">
        <v>1565.29</v>
      </c>
      <c r="B1648" s="42">
        <v>201.69</v>
      </c>
      <c r="C1648" s="46">
        <v>4</v>
      </c>
    </row>
    <row r="1649" spans="1:3" x14ac:dyDescent="0.3">
      <c r="A1649" s="41">
        <v>1566.02</v>
      </c>
      <c r="B1649" s="42">
        <v>302.89999999999998</v>
      </c>
      <c r="C1649" s="46">
        <v>6</v>
      </c>
    </row>
    <row r="1650" spans="1:3" x14ac:dyDescent="0.3">
      <c r="A1650" s="41">
        <v>1566.03</v>
      </c>
      <c r="B1650" s="42">
        <v>329.78</v>
      </c>
      <c r="C1650" s="46">
        <v>5</v>
      </c>
    </row>
    <row r="1651" spans="1:3" x14ac:dyDescent="0.3">
      <c r="A1651" s="41">
        <v>1568.34</v>
      </c>
      <c r="B1651" s="42">
        <v>380.73</v>
      </c>
      <c r="C1651" s="46">
        <v>3</v>
      </c>
    </row>
    <row r="1652" spans="1:3" x14ac:dyDescent="0.3">
      <c r="A1652" s="41">
        <v>1569.55</v>
      </c>
      <c r="B1652" s="42">
        <v>397.35</v>
      </c>
      <c r="C1652" s="46">
        <v>4</v>
      </c>
    </row>
    <row r="1653" spans="1:3" x14ac:dyDescent="0.3">
      <c r="A1653" s="41">
        <v>1571.08</v>
      </c>
      <c r="B1653" s="42">
        <v>294.88</v>
      </c>
      <c r="C1653" s="46">
        <v>4</v>
      </c>
    </row>
    <row r="1654" spans="1:3" x14ac:dyDescent="0.3">
      <c r="A1654" s="41">
        <v>1572.27</v>
      </c>
      <c r="B1654" s="42">
        <v>517.38</v>
      </c>
      <c r="C1654" s="46">
        <v>3</v>
      </c>
    </row>
    <row r="1655" spans="1:3" x14ac:dyDescent="0.3">
      <c r="A1655" s="41">
        <v>1574.44</v>
      </c>
      <c r="B1655" s="42">
        <v>1020.08</v>
      </c>
      <c r="C1655" s="46">
        <v>8</v>
      </c>
    </row>
    <row r="1656" spans="1:3" x14ac:dyDescent="0.3">
      <c r="A1656" s="41">
        <v>1575.32</v>
      </c>
      <c r="B1656" s="42">
        <v>216.42</v>
      </c>
      <c r="C1656" s="46">
        <v>5</v>
      </c>
    </row>
    <row r="1657" spans="1:3" x14ac:dyDescent="0.3">
      <c r="A1657" s="41">
        <v>1576.56</v>
      </c>
      <c r="B1657" s="42">
        <v>432.96</v>
      </c>
      <c r="C1657" s="46">
        <v>4</v>
      </c>
    </row>
    <row r="1658" spans="1:3" x14ac:dyDescent="0.3">
      <c r="A1658" s="41">
        <v>1580.51</v>
      </c>
      <c r="B1658" s="42">
        <v>554.16</v>
      </c>
      <c r="C1658" s="46">
        <v>5</v>
      </c>
    </row>
    <row r="1659" spans="1:3" x14ac:dyDescent="0.3">
      <c r="A1659" s="41">
        <v>1581.72</v>
      </c>
      <c r="B1659" s="42">
        <v>342.51</v>
      </c>
      <c r="C1659" s="46">
        <v>7</v>
      </c>
    </row>
    <row r="1660" spans="1:3" x14ac:dyDescent="0.3">
      <c r="A1660" s="41">
        <v>1584.31</v>
      </c>
      <c r="B1660" s="42">
        <v>392.16</v>
      </c>
      <c r="C1660" s="46">
        <v>5</v>
      </c>
    </row>
    <row r="1661" spans="1:3" x14ac:dyDescent="0.3">
      <c r="A1661" s="41">
        <v>1584.96</v>
      </c>
      <c r="B1661" s="42">
        <v>453</v>
      </c>
      <c r="C1661" s="46">
        <v>4</v>
      </c>
    </row>
    <row r="1662" spans="1:3" x14ac:dyDescent="0.3">
      <c r="A1662" s="41">
        <v>1585.55</v>
      </c>
      <c r="B1662" s="42">
        <v>424.88</v>
      </c>
      <c r="C1662" s="46">
        <v>3</v>
      </c>
    </row>
    <row r="1663" spans="1:3" x14ac:dyDescent="0.3">
      <c r="A1663" s="41">
        <v>1590.48</v>
      </c>
      <c r="B1663" s="42">
        <v>905.82</v>
      </c>
      <c r="C1663" s="46">
        <v>6</v>
      </c>
    </row>
    <row r="1664" spans="1:3" x14ac:dyDescent="0.3">
      <c r="A1664" s="41">
        <v>1591.4</v>
      </c>
      <c r="B1664" s="42">
        <v>355.64</v>
      </c>
      <c r="C1664" s="46">
        <v>4</v>
      </c>
    </row>
    <row r="1665" spans="1:3" x14ac:dyDescent="0.3">
      <c r="A1665" s="41">
        <v>1593</v>
      </c>
      <c r="B1665" s="42">
        <v>1057.1400000000001</v>
      </c>
      <c r="C1665" s="46">
        <v>9</v>
      </c>
    </row>
    <row r="1666" spans="1:3" x14ac:dyDescent="0.3">
      <c r="A1666" s="41">
        <v>1595.16</v>
      </c>
      <c r="B1666" s="42">
        <v>599.36</v>
      </c>
      <c r="C1666" s="46">
        <v>5</v>
      </c>
    </row>
    <row r="1667" spans="1:3" x14ac:dyDescent="0.3">
      <c r="A1667" s="41">
        <v>1598.88</v>
      </c>
      <c r="B1667" s="42">
        <v>300.95999999999998</v>
      </c>
      <c r="C1667" s="46">
        <v>4</v>
      </c>
    </row>
    <row r="1668" spans="1:3" x14ac:dyDescent="0.3">
      <c r="A1668" s="41">
        <v>1599.51</v>
      </c>
      <c r="B1668" s="42">
        <v>192.99</v>
      </c>
      <c r="C1668" s="46">
        <v>4</v>
      </c>
    </row>
    <row r="1669" spans="1:3" x14ac:dyDescent="0.3">
      <c r="A1669" s="41">
        <v>1601.11</v>
      </c>
      <c r="B1669" s="42">
        <v>273.27999999999997</v>
      </c>
      <c r="C1669" s="46">
        <v>7</v>
      </c>
    </row>
    <row r="1670" spans="1:3" x14ac:dyDescent="0.3">
      <c r="A1670" s="41">
        <v>1601.32</v>
      </c>
      <c r="B1670" s="42">
        <v>237.72</v>
      </c>
      <c r="C1670" s="46">
        <v>4</v>
      </c>
    </row>
    <row r="1671" spans="1:3" x14ac:dyDescent="0.3">
      <c r="A1671" s="41">
        <v>1602.21</v>
      </c>
      <c r="B1671" s="42">
        <v>818.28</v>
      </c>
      <c r="C1671" s="46">
        <v>6</v>
      </c>
    </row>
    <row r="1672" spans="1:3" x14ac:dyDescent="0.3">
      <c r="A1672" s="41">
        <v>1603.96</v>
      </c>
      <c r="B1672" s="42">
        <v>155.32</v>
      </c>
      <c r="C1672" s="46">
        <v>6</v>
      </c>
    </row>
    <row r="1673" spans="1:3" x14ac:dyDescent="0.3">
      <c r="A1673" s="41">
        <v>1604.24</v>
      </c>
      <c r="B1673" s="42">
        <v>214.36</v>
      </c>
      <c r="C1673" s="46">
        <v>4</v>
      </c>
    </row>
    <row r="1674" spans="1:3" x14ac:dyDescent="0.3">
      <c r="A1674" s="41">
        <v>1604.68</v>
      </c>
      <c r="B1674" s="42">
        <v>269.5</v>
      </c>
      <c r="C1674" s="46">
        <v>7</v>
      </c>
    </row>
    <row r="1675" spans="1:3" x14ac:dyDescent="0.3">
      <c r="A1675" s="41">
        <v>1605.69</v>
      </c>
      <c r="B1675" s="42">
        <v>375.09</v>
      </c>
      <c r="C1675" s="46">
        <v>5</v>
      </c>
    </row>
    <row r="1676" spans="1:3" x14ac:dyDescent="0.3">
      <c r="A1676" s="41">
        <v>1606.7</v>
      </c>
      <c r="B1676" s="42">
        <v>485.96</v>
      </c>
      <c r="C1676" s="46">
        <v>3</v>
      </c>
    </row>
    <row r="1677" spans="1:3" x14ac:dyDescent="0.3">
      <c r="A1677" s="41">
        <v>1609.31</v>
      </c>
      <c r="B1677" s="42">
        <v>340.81</v>
      </c>
      <c r="C1677" s="46">
        <v>5</v>
      </c>
    </row>
    <row r="1678" spans="1:3" x14ac:dyDescent="0.3">
      <c r="A1678" s="41">
        <v>1610.05</v>
      </c>
      <c r="B1678" s="42">
        <v>290.8</v>
      </c>
      <c r="C1678" s="46">
        <v>5</v>
      </c>
    </row>
    <row r="1679" spans="1:3" x14ac:dyDescent="0.3">
      <c r="A1679" s="41">
        <v>1610.75</v>
      </c>
      <c r="B1679" s="42">
        <v>154.64999999999998</v>
      </c>
      <c r="C1679" s="46">
        <v>12</v>
      </c>
    </row>
    <row r="1680" spans="1:3" x14ac:dyDescent="0.3">
      <c r="A1680" s="41">
        <v>1611.16</v>
      </c>
      <c r="B1680" s="42">
        <v>330.4</v>
      </c>
      <c r="C1680" s="46">
        <v>4</v>
      </c>
    </row>
    <row r="1681" spans="1:3" x14ac:dyDescent="0.3">
      <c r="A1681" s="41">
        <v>1611.36</v>
      </c>
      <c r="B1681" s="42">
        <v>375.11</v>
      </c>
      <c r="C1681" s="46">
        <v>5</v>
      </c>
    </row>
    <row r="1682" spans="1:3" x14ac:dyDescent="0.3">
      <c r="A1682" s="41">
        <v>1612.99</v>
      </c>
      <c r="B1682" s="42">
        <v>219.35</v>
      </c>
      <c r="C1682" s="46">
        <v>4</v>
      </c>
    </row>
    <row r="1683" spans="1:3" x14ac:dyDescent="0.3">
      <c r="A1683" s="41">
        <v>1613.96</v>
      </c>
      <c r="B1683" s="42">
        <v>444.56</v>
      </c>
      <c r="C1683" s="46">
        <v>3</v>
      </c>
    </row>
    <row r="1684" spans="1:3" x14ac:dyDescent="0.3">
      <c r="A1684" s="41">
        <v>1615.51</v>
      </c>
      <c r="B1684" s="42">
        <v>65.61</v>
      </c>
      <c r="C1684" s="46">
        <v>5</v>
      </c>
    </row>
    <row r="1685" spans="1:3" x14ac:dyDescent="0.3">
      <c r="A1685" s="41">
        <v>1615.75</v>
      </c>
      <c r="B1685" s="42">
        <v>794.67</v>
      </c>
      <c r="C1685" s="46">
        <v>4</v>
      </c>
    </row>
    <row r="1686" spans="1:3" x14ac:dyDescent="0.3">
      <c r="A1686" s="41">
        <v>1616.09</v>
      </c>
      <c r="B1686" s="42">
        <v>68.53</v>
      </c>
      <c r="C1686" s="46">
        <v>4</v>
      </c>
    </row>
    <row r="1687" spans="1:3" x14ac:dyDescent="0.3">
      <c r="A1687" s="41">
        <v>1617.45</v>
      </c>
      <c r="B1687" s="42">
        <v>595.49</v>
      </c>
      <c r="C1687" s="46">
        <v>4</v>
      </c>
    </row>
    <row r="1688" spans="1:3" x14ac:dyDescent="0.3">
      <c r="A1688" s="41">
        <v>1617.84</v>
      </c>
      <c r="B1688" s="42">
        <v>607.44000000000005</v>
      </c>
      <c r="C1688" s="46">
        <v>3</v>
      </c>
    </row>
    <row r="1689" spans="1:3" x14ac:dyDescent="0.3">
      <c r="A1689" s="41">
        <v>1619.88</v>
      </c>
      <c r="B1689" s="42">
        <v>254.92</v>
      </c>
      <c r="C1689" s="46">
        <v>0</v>
      </c>
    </row>
    <row r="1690" spans="1:3" x14ac:dyDescent="0.3">
      <c r="A1690" s="41">
        <v>1619.89</v>
      </c>
      <c r="B1690" s="42">
        <v>383.64</v>
      </c>
      <c r="C1690" s="46">
        <v>5</v>
      </c>
    </row>
    <row r="1691" spans="1:3" x14ac:dyDescent="0.3">
      <c r="A1691" s="41">
        <v>1621.5</v>
      </c>
      <c r="B1691" s="42">
        <v>382.29</v>
      </c>
      <c r="C1691" s="46">
        <v>7</v>
      </c>
    </row>
    <row r="1692" spans="1:3" x14ac:dyDescent="0.3">
      <c r="A1692" s="41">
        <v>1625.12</v>
      </c>
      <c r="B1692" s="42">
        <v>570.23</v>
      </c>
      <c r="C1692" s="46">
        <v>3</v>
      </c>
    </row>
    <row r="1693" spans="1:3" x14ac:dyDescent="0.3">
      <c r="A1693" s="41">
        <v>1625.46</v>
      </c>
      <c r="B1693" s="42">
        <v>246.3</v>
      </c>
      <c r="C1693" s="46">
        <v>6</v>
      </c>
    </row>
    <row r="1694" spans="1:3" x14ac:dyDescent="0.3">
      <c r="A1694" s="41">
        <v>1626.87</v>
      </c>
      <c r="B1694" s="42">
        <v>348.31</v>
      </c>
      <c r="C1694" s="46">
        <v>4</v>
      </c>
    </row>
    <row r="1695" spans="1:3" x14ac:dyDescent="0.3">
      <c r="A1695" s="41">
        <v>1627.71</v>
      </c>
      <c r="B1695" s="42">
        <v>596.76</v>
      </c>
      <c r="C1695" s="46">
        <v>3</v>
      </c>
    </row>
    <row r="1696" spans="1:3" x14ac:dyDescent="0.3">
      <c r="A1696" s="41">
        <v>1628.78</v>
      </c>
      <c r="B1696" s="42">
        <v>-0.4</v>
      </c>
      <c r="C1696" s="46">
        <v>6</v>
      </c>
    </row>
    <row r="1697" spans="1:3" x14ac:dyDescent="0.3">
      <c r="A1697" s="41">
        <v>1630.25</v>
      </c>
      <c r="B1697" s="42">
        <v>455</v>
      </c>
      <c r="C1697" s="46">
        <v>5</v>
      </c>
    </row>
    <row r="1698" spans="1:3" x14ac:dyDescent="0.3">
      <c r="A1698" s="41">
        <v>1631.76</v>
      </c>
      <c r="B1698" s="42">
        <v>487.32</v>
      </c>
      <c r="C1698" s="46">
        <v>6</v>
      </c>
    </row>
    <row r="1699" spans="1:3" x14ac:dyDescent="0.3">
      <c r="A1699" s="41">
        <v>1634.23</v>
      </c>
      <c r="B1699" s="42">
        <v>560.29</v>
      </c>
      <c r="C1699" s="46">
        <v>7</v>
      </c>
    </row>
    <row r="1700" spans="1:3" x14ac:dyDescent="0.3">
      <c r="A1700" s="41">
        <v>1635.44</v>
      </c>
      <c r="B1700" s="42">
        <v>408.08</v>
      </c>
      <c r="C1700" s="46">
        <v>8</v>
      </c>
    </row>
    <row r="1701" spans="1:3" x14ac:dyDescent="0.3">
      <c r="A1701" s="41">
        <v>1637.72</v>
      </c>
      <c r="B1701" s="42">
        <v>299.32</v>
      </c>
      <c r="C1701" s="46">
        <v>7</v>
      </c>
    </row>
    <row r="1702" spans="1:3" x14ac:dyDescent="0.3">
      <c r="A1702" s="41">
        <v>1638.33</v>
      </c>
      <c r="B1702" s="42">
        <v>360.85</v>
      </c>
      <c r="C1702" s="46">
        <v>4</v>
      </c>
    </row>
    <row r="1703" spans="1:3" x14ac:dyDescent="0.3">
      <c r="A1703" s="41">
        <v>1640.56</v>
      </c>
      <c r="B1703" s="42">
        <v>302.16000000000003</v>
      </c>
      <c r="C1703" s="46">
        <v>7</v>
      </c>
    </row>
    <row r="1704" spans="1:3" x14ac:dyDescent="0.3">
      <c r="A1704" s="41">
        <v>1641.9</v>
      </c>
      <c r="B1704" s="42">
        <v>339.46</v>
      </c>
      <c r="C1704" s="46">
        <v>4</v>
      </c>
    </row>
    <row r="1705" spans="1:3" x14ac:dyDescent="0.3">
      <c r="A1705" s="41">
        <v>1643.42</v>
      </c>
      <c r="B1705" s="42">
        <v>14.24</v>
      </c>
      <c r="C1705" s="46">
        <v>6</v>
      </c>
    </row>
    <row r="1706" spans="1:3" x14ac:dyDescent="0.3">
      <c r="A1706" s="41">
        <v>1644.83</v>
      </c>
      <c r="B1706" s="42">
        <v>404.91</v>
      </c>
      <c r="C1706" s="46">
        <v>4</v>
      </c>
    </row>
    <row r="1707" spans="1:3" x14ac:dyDescent="0.3">
      <c r="A1707" s="41">
        <v>1646.13</v>
      </c>
      <c r="B1707" s="42">
        <v>556.26</v>
      </c>
      <c r="C1707" s="46">
        <v>3</v>
      </c>
    </row>
    <row r="1708" spans="1:3" x14ac:dyDescent="0.3">
      <c r="A1708" s="41">
        <v>1646.64</v>
      </c>
      <c r="B1708" s="42">
        <v>94.74</v>
      </c>
      <c r="C1708" s="46">
        <v>5</v>
      </c>
    </row>
    <row r="1709" spans="1:3" x14ac:dyDescent="0.3">
      <c r="A1709" s="41">
        <v>1648.22</v>
      </c>
      <c r="B1709" s="42">
        <v>639.02</v>
      </c>
      <c r="C1709" s="46">
        <v>3</v>
      </c>
    </row>
    <row r="1710" spans="1:3" x14ac:dyDescent="0.3">
      <c r="A1710" s="41">
        <v>1648.75</v>
      </c>
      <c r="B1710" s="42">
        <v>702.59</v>
      </c>
      <c r="C1710" s="46">
        <v>4</v>
      </c>
    </row>
    <row r="1711" spans="1:3" x14ac:dyDescent="0.3">
      <c r="A1711" s="41">
        <v>1649.77</v>
      </c>
      <c r="B1711" s="42">
        <v>480.37</v>
      </c>
      <c r="C1711" s="46">
        <v>3</v>
      </c>
    </row>
    <row r="1712" spans="1:3" x14ac:dyDescent="0.3">
      <c r="A1712" s="41">
        <v>1652.88</v>
      </c>
      <c r="B1712" s="42">
        <v>532.14</v>
      </c>
      <c r="C1712" s="46">
        <v>3</v>
      </c>
    </row>
    <row r="1713" spans="1:3" x14ac:dyDescent="0.3">
      <c r="A1713" s="41">
        <v>1656.14</v>
      </c>
      <c r="B1713" s="42">
        <v>380.95</v>
      </c>
      <c r="C1713" s="46">
        <v>7</v>
      </c>
    </row>
    <row r="1714" spans="1:3" x14ac:dyDescent="0.3">
      <c r="A1714" s="41">
        <v>1657.37</v>
      </c>
      <c r="B1714" s="42">
        <v>881.31</v>
      </c>
      <c r="C1714" s="46">
        <v>12</v>
      </c>
    </row>
    <row r="1715" spans="1:3" x14ac:dyDescent="0.3">
      <c r="A1715" s="41">
        <v>1659.42</v>
      </c>
      <c r="B1715" s="42">
        <v>420.21</v>
      </c>
      <c r="C1715" s="46">
        <v>7</v>
      </c>
    </row>
    <row r="1716" spans="1:3" x14ac:dyDescent="0.3">
      <c r="A1716" s="41">
        <v>1661.04</v>
      </c>
      <c r="B1716" s="42">
        <v>177.54</v>
      </c>
      <c r="C1716" s="46">
        <v>6</v>
      </c>
    </row>
    <row r="1717" spans="1:3" x14ac:dyDescent="0.3">
      <c r="A1717" s="41">
        <v>1665.63</v>
      </c>
      <c r="B1717" s="42">
        <v>478.02</v>
      </c>
      <c r="C1717" s="46">
        <v>3</v>
      </c>
    </row>
    <row r="1718" spans="1:3" x14ac:dyDescent="0.3">
      <c r="A1718" s="41">
        <v>1667.06</v>
      </c>
      <c r="B1718" s="42">
        <v>186.34</v>
      </c>
      <c r="C1718" s="46">
        <v>4</v>
      </c>
    </row>
    <row r="1719" spans="1:3" x14ac:dyDescent="0.3">
      <c r="A1719" s="41">
        <v>1667.7</v>
      </c>
      <c r="B1719" s="42">
        <v>475.55</v>
      </c>
      <c r="C1719" s="46">
        <v>5</v>
      </c>
    </row>
    <row r="1720" spans="1:3" x14ac:dyDescent="0.3">
      <c r="A1720" s="41">
        <v>1670.96</v>
      </c>
      <c r="B1720" s="42">
        <v>401.81</v>
      </c>
      <c r="C1720" s="46">
        <v>5</v>
      </c>
    </row>
    <row r="1721" spans="1:3" x14ac:dyDescent="0.3">
      <c r="A1721" s="41">
        <v>1672.15</v>
      </c>
      <c r="B1721" s="42">
        <v>209.87</v>
      </c>
      <c r="C1721" s="46">
        <v>4</v>
      </c>
    </row>
    <row r="1722" spans="1:3" x14ac:dyDescent="0.3">
      <c r="A1722" s="41">
        <v>1673.04</v>
      </c>
      <c r="B1722" s="42">
        <v>610.86</v>
      </c>
      <c r="C1722" s="46">
        <v>6</v>
      </c>
    </row>
    <row r="1723" spans="1:3" x14ac:dyDescent="0.3">
      <c r="A1723" s="41">
        <v>1673.18</v>
      </c>
      <c r="B1723" s="42">
        <v>495.38</v>
      </c>
      <c r="C1723" s="46">
        <v>6</v>
      </c>
    </row>
    <row r="1724" spans="1:3" x14ac:dyDescent="0.3">
      <c r="A1724" s="41">
        <v>1675.16</v>
      </c>
      <c r="B1724" s="42">
        <v>439.4</v>
      </c>
      <c r="C1724" s="46">
        <v>4</v>
      </c>
    </row>
    <row r="1725" spans="1:3" x14ac:dyDescent="0.3">
      <c r="A1725" s="41">
        <v>1676.22</v>
      </c>
      <c r="B1725" s="42">
        <v>583.20000000000005</v>
      </c>
      <c r="C1725" s="46">
        <v>6</v>
      </c>
    </row>
    <row r="1726" spans="1:3" x14ac:dyDescent="0.3">
      <c r="A1726" s="41">
        <v>1679.68</v>
      </c>
      <c r="B1726" s="42">
        <v>341.28</v>
      </c>
      <c r="C1726" s="46">
        <v>7</v>
      </c>
    </row>
    <row r="1727" spans="1:3" x14ac:dyDescent="0.3">
      <c r="A1727" s="41">
        <v>1680.13</v>
      </c>
      <c r="B1727" s="42">
        <v>272.64999999999998</v>
      </c>
      <c r="C1727" s="46">
        <v>4</v>
      </c>
    </row>
    <row r="1728" spans="1:3" x14ac:dyDescent="0.3">
      <c r="A1728" s="41">
        <v>1680.89</v>
      </c>
      <c r="B1728" s="42">
        <v>671.69</v>
      </c>
      <c r="C1728" s="46">
        <v>3</v>
      </c>
    </row>
    <row r="1729" spans="1:3" x14ac:dyDescent="0.3">
      <c r="A1729" s="41">
        <v>1681.3</v>
      </c>
      <c r="B1729" s="42">
        <v>491.85</v>
      </c>
      <c r="C1729" s="46">
        <v>5</v>
      </c>
    </row>
    <row r="1730" spans="1:3" x14ac:dyDescent="0.3">
      <c r="A1730" s="41">
        <v>1681.76</v>
      </c>
      <c r="B1730" s="42">
        <v>122.56</v>
      </c>
      <c r="C1730" s="46">
        <v>4</v>
      </c>
    </row>
    <row r="1731" spans="1:3" x14ac:dyDescent="0.3">
      <c r="A1731" s="41">
        <v>1682.16</v>
      </c>
      <c r="B1731" s="42">
        <v>446.4</v>
      </c>
      <c r="C1731" s="46">
        <v>4</v>
      </c>
    </row>
    <row r="1732" spans="1:3" x14ac:dyDescent="0.3">
      <c r="A1732" s="41">
        <v>1682.32</v>
      </c>
      <c r="B1732" s="42">
        <v>252.44</v>
      </c>
      <c r="C1732" s="46">
        <v>4</v>
      </c>
    </row>
    <row r="1733" spans="1:3" x14ac:dyDescent="0.3">
      <c r="A1733" s="41">
        <v>1683.23</v>
      </c>
      <c r="B1733" s="42">
        <v>131.33000000000001</v>
      </c>
      <c r="C1733" s="46">
        <v>5</v>
      </c>
    </row>
    <row r="1734" spans="1:3" x14ac:dyDescent="0.3">
      <c r="A1734" s="41">
        <v>1686.58</v>
      </c>
      <c r="B1734" s="42">
        <v>356.26</v>
      </c>
      <c r="C1734" s="46">
        <v>6</v>
      </c>
    </row>
    <row r="1735" spans="1:3" x14ac:dyDescent="0.3">
      <c r="A1735" s="41">
        <v>1687.87</v>
      </c>
      <c r="B1735" s="42">
        <v>983.42</v>
      </c>
      <c r="C1735" s="46">
        <v>6</v>
      </c>
    </row>
    <row r="1736" spans="1:3" x14ac:dyDescent="0.3">
      <c r="A1736" s="41">
        <v>1688.18</v>
      </c>
      <c r="B1736" s="42">
        <v>91.33</v>
      </c>
      <c r="C1736" s="46">
        <v>5</v>
      </c>
    </row>
    <row r="1737" spans="1:3" x14ac:dyDescent="0.3">
      <c r="A1737" s="41">
        <v>1691.26</v>
      </c>
      <c r="B1737" s="42">
        <v>570.52</v>
      </c>
      <c r="C1737" s="46">
        <v>3</v>
      </c>
    </row>
    <row r="1738" spans="1:3" x14ac:dyDescent="0.3">
      <c r="A1738" s="41">
        <v>1692.49</v>
      </c>
      <c r="B1738" s="42">
        <v>184.64</v>
      </c>
      <c r="C1738" s="46">
        <v>5</v>
      </c>
    </row>
    <row r="1739" spans="1:3" x14ac:dyDescent="0.3">
      <c r="A1739" s="41">
        <v>1695.65</v>
      </c>
      <c r="B1739" s="42">
        <v>459.4</v>
      </c>
      <c r="C1739" s="46">
        <v>5</v>
      </c>
    </row>
    <row r="1740" spans="1:3" x14ac:dyDescent="0.3">
      <c r="A1740" s="41">
        <v>1701</v>
      </c>
      <c r="B1740" s="42">
        <v>332.92</v>
      </c>
      <c r="C1740" s="46">
        <v>7</v>
      </c>
    </row>
    <row r="1741" spans="1:3" x14ac:dyDescent="0.3">
      <c r="A1741" s="41">
        <v>1701.54</v>
      </c>
      <c r="B1741" s="42">
        <v>465.78</v>
      </c>
      <c r="C1741" s="46">
        <v>4</v>
      </c>
    </row>
    <row r="1742" spans="1:3" x14ac:dyDescent="0.3">
      <c r="A1742" s="41">
        <v>1707.08</v>
      </c>
      <c r="B1742" s="42">
        <v>331.52</v>
      </c>
      <c r="C1742" s="46">
        <v>4</v>
      </c>
    </row>
    <row r="1743" spans="1:3" x14ac:dyDescent="0.3">
      <c r="A1743" s="41">
        <v>1709.74</v>
      </c>
      <c r="B1743" s="42">
        <v>760.12</v>
      </c>
      <c r="C1743" s="46">
        <v>7</v>
      </c>
    </row>
    <row r="1744" spans="1:3" x14ac:dyDescent="0.3">
      <c r="A1744" s="41">
        <v>1710.59</v>
      </c>
      <c r="B1744" s="42">
        <v>648.83000000000004</v>
      </c>
      <c r="C1744" s="46">
        <v>4</v>
      </c>
    </row>
    <row r="1745" spans="1:3" x14ac:dyDescent="0.3">
      <c r="A1745" s="41">
        <v>1711.35</v>
      </c>
      <c r="B1745" s="42">
        <v>380.85</v>
      </c>
      <c r="C1745" s="46">
        <v>5</v>
      </c>
    </row>
    <row r="1746" spans="1:3" x14ac:dyDescent="0.3">
      <c r="A1746" s="41">
        <v>1711.42</v>
      </c>
      <c r="B1746" s="42">
        <v>152.22</v>
      </c>
      <c r="C1746" s="46">
        <v>4</v>
      </c>
    </row>
    <row r="1747" spans="1:3" x14ac:dyDescent="0.3">
      <c r="A1747" s="41">
        <v>1711.56</v>
      </c>
      <c r="B1747" s="42">
        <v>580.04</v>
      </c>
      <c r="C1747" s="46">
        <v>4</v>
      </c>
    </row>
    <row r="1748" spans="1:3" x14ac:dyDescent="0.3">
      <c r="A1748" s="41">
        <v>1711.87</v>
      </c>
      <c r="B1748" s="42">
        <v>480.25</v>
      </c>
      <c r="C1748" s="46">
        <v>6</v>
      </c>
    </row>
    <row r="1749" spans="1:3" x14ac:dyDescent="0.3">
      <c r="A1749" s="41">
        <v>1712.3</v>
      </c>
      <c r="B1749" s="42">
        <v>353.4</v>
      </c>
      <c r="C1749" s="46">
        <v>5</v>
      </c>
    </row>
    <row r="1750" spans="1:3" x14ac:dyDescent="0.3">
      <c r="A1750" s="41">
        <v>1715.5</v>
      </c>
      <c r="B1750" s="42">
        <v>341.4</v>
      </c>
      <c r="C1750" s="46">
        <v>7</v>
      </c>
    </row>
    <row r="1751" spans="1:3" x14ac:dyDescent="0.3">
      <c r="A1751" s="41">
        <v>1717.8</v>
      </c>
      <c r="B1751" s="42">
        <v>1272.4000000000001</v>
      </c>
      <c r="C1751" s="46">
        <v>10</v>
      </c>
    </row>
    <row r="1752" spans="1:3" x14ac:dyDescent="0.3">
      <c r="A1752" s="41">
        <v>1718.04</v>
      </c>
      <c r="B1752" s="42">
        <v>195.84</v>
      </c>
      <c r="C1752" s="46">
        <v>6</v>
      </c>
    </row>
    <row r="1753" spans="1:3" x14ac:dyDescent="0.3">
      <c r="A1753" s="41">
        <v>1719.28</v>
      </c>
      <c r="B1753" s="42">
        <v>441.8</v>
      </c>
      <c r="C1753" s="46">
        <v>4</v>
      </c>
    </row>
    <row r="1754" spans="1:3" x14ac:dyDescent="0.3">
      <c r="A1754" s="41">
        <v>1723.7</v>
      </c>
      <c r="B1754" s="42">
        <v>164.12</v>
      </c>
      <c r="C1754" s="46">
        <v>6</v>
      </c>
    </row>
    <row r="1755" spans="1:3" x14ac:dyDescent="0.3">
      <c r="A1755" s="41">
        <v>1724.41</v>
      </c>
      <c r="B1755" s="42">
        <v>436.57</v>
      </c>
      <c r="C1755" s="46">
        <v>8</v>
      </c>
    </row>
    <row r="1756" spans="1:3" x14ac:dyDescent="0.3">
      <c r="A1756" s="41">
        <v>1725.05</v>
      </c>
      <c r="B1756" s="42">
        <v>643.45000000000005</v>
      </c>
      <c r="C1756" s="46">
        <v>5</v>
      </c>
    </row>
    <row r="1757" spans="1:3" x14ac:dyDescent="0.3">
      <c r="A1757" s="41">
        <v>1726.07</v>
      </c>
      <c r="B1757" s="42">
        <v>533.91999999999996</v>
      </c>
      <c r="C1757" s="46">
        <v>5</v>
      </c>
    </row>
    <row r="1758" spans="1:3" x14ac:dyDescent="0.3">
      <c r="A1758" s="41">
        <v>1731.16</v>
      </c>
      <c r="B1758" s="42">
        <v>450.4</v>
      </c>
      <c r="C1758" s="46">
        <v>4</v>
      </c>
    </row>
    <row r="1759" spans="1:3" x14ac:dyDescent="0.3">
      <c r="A1759" s="41">
        <v>1737.02</v>
      </c>
      <c r="B1759" s="42">
        <v>561.77</v>
      </c>
      <c r="C1759" s="46">
        <v>5</v>
      </c>
    </row>
    <row r="1760" spans="1:3" x14ac:dyDescent="0.3">
      <c r="A1760" s="41">
        <v>1737.12</v>
      </c>
      <c r="B1760" s="42">
        <v>480.08</v>
      </c>
      <c r="C1760" s="46">
        <v>4</v>
      </c>
    </row>
    <row r="1761" spans="1:3" x14ac:dyDescent="0.3">
      <c r="A1761" s="41">
        <v>1738.12</v>
      </c>
      <c r="B1761" s="42">
        <v>186.22</v>
      </c>
      <c r="C1761" s="46">
        <v>5</v>
      </c>
    </row>
    <row r="1762" spans="1:3" x14ac:dyDescent="0.3">
      <c r="A1762" s="41">
        <v>1740.51</v>
      </c>
      <c r="B1762" s="42">
        <v>714.16</v>
      </c>
      <c r="C1762" s="46">
        <v>5</v>
      </c>
    </row>
    <row r="1763" spans="1:3" x14ac:dyDescent="0.3">
      <c r="A1763" s="41">
        <v>1741.52</v>
      </c>
      <c r="B1763" s="42">
        <v>326.57</v>
      </c>
      <c r="C1763" s="46">
        <v>5</v>
      </c>
    </row>
    <row r="1764" spans="1:3" x14ac:dyDescent="0.3">
      <c r="A1764" s="41">
        <v>1741.56</v>
      </c>
      <c r="B1764" s="42">
        <v>474.12</v>
      </c>
      <c r="C1764" s="46">
        <v>8</v>
      </c>
    </row>
    <row r="1765" spans="1:3" x14ac:dyDescent="0.3">
      <c r="A1765" s="41">
        <v>1745.02</v>
      </c>
      <c r="B1765" s="42">
        <v>369.46</v>
      </c>
      <c r="C1765" s="46">
        <v>4</v>
      </c>
    </row>
    <row r="1766" spans="1:3" x14ac:dyDescent="0.3">
      <c r="A1766" s="41">
        <v>1745.78</v>
      </c>
      <c r="B1766" s="42">
        <v>446.13</v>
      </c>
      <c r="C1766" s="46">
        <v>5</v>
      </c>
    </row>
    <row r="1767" spans="1:3" x14ac:dyDescent="0.3">
      <c r="A1767" s="41">
        <v>1746.34</v>
      </c>
      <c r="B1767" s="42">
        <v>98.68</v>
      </c>
      <c r="C1767" s="46">
        <v>6</v>
      </c>
    </row>
    <row r="1768" spans="1:3" x14ac:dyDescent="0.3">
      <c r="A1768" s="41">
        <v>1749.52</v>
      </c>
      <c r="B1768" s="42">
        <v>513.27</v>
      </c>
      <c r="C1768" s="46">
        <v>5</v>
      </c>
    </row>
    <row r="1769" spans="1:3" x14ac:dyDescent="0.3">
      <c r="A1769" s="41">
        <v>1752.63</v>
      </c>
      <c r="B1769" s="42">
        <v>362.75</v>
      </c>
      <c r="C1769" s="46">
        <v>4</v>
      </c>
    </row>
    <row r="1770" spans="1:3" x14ac:dyDescent="0.3">
      <c r="A1770" s="41">
        <v>1754.8</v>
      </c>
      <c r="B1770" s="42">
        <v>274.08</v>
      </c>
      <c r="C1770" s="46">
        <v>4</v>
      </c>
    </row>
    <row r="1771" spans="1:3" x14ac:dyDescent="0.3">
      <c r="A1771" s="41">
        <v>1758.14</v>
      </c>
      <c r="B1771" s="42">
        <v>77.790000000000006</v>
      </c>
      <c r="C1771" s="46">
        <v>5</v>
      </c>
    </row>
    <row r="1772" spans="1:3" x14ac:dyDescent="0.3">
      <c r="A1772" s="41">
        <v>1764.07</v>
      </c>
      <c r="B1772" s="42">
        <v>389.97</v>
      </c>
      <c r="C1772" s="46">
        <v>7</v>
      </c>
    </row>
    <row r="1773" spans="1:3" x14ac:dyDescent="0.3">
      <c r="A1773" s="41">
        <v>1764.15</v>
      </c>
      <c r="B1773" s="42">
        <v>1861.6499999999999</v>
      </c>
      <c r="C1773" s="46">
        <v>12</v>
      </c>
    </row>
    <row r="1774" spans="1:3" x14ac:dyDescent="0.3">
      <c r="A1774" s="41">
        <v>1764.88</v>
      </c>
      <c r="B1774" s="42">
        <v>668.17</v>
      </c>
      <c r="C1774" s="46">
        <v>3</v>
      </c>
    </row>
    <row r="1775" spans="1:3" x14ac:dyDescent="0.3">
      <c r="A1775" s="41">
        <v>1767.25</v>
      </c>
      <c r="B1775" s="42">
        <v>175.57</v>
      </c>
      <c r="C1775" s="46">
        <v>4</v>
      </c>
    </row>
    <row r="1776" spans="1:3" x14ac:dyDescent="0.3">
      <c r="A1776" s="41">
        <v>1768.36</v>
      </c>
      <c r="B1776" s="42">
        <v>-18.989999999999998</v>
      </c>
      <c r="C1776" s="46">
        <v>5</v>
      </c>
    </row>
    <row r="1777" spans="1:3" x14ac:dyDescent="0.3">
      <c r="A1777" s="41">
        <v>1773.3</v>
      </c>
      <c r="B1777" s="42">
        <v>757.98</v>
      </c>
      <c r="C1777" s="46">
        <v>4</v>
      </c>
    </row>
    <row r="1778" spans="1:3" x14ac:dyDescent="0.3">
      <c r="A1778" s="41">
        <v>1773.4</v>
      </c>
      <c r="B1778" s="42">
        <v>467.3</v>
      </c>
      <c r="C1778" s="46">
        <v>5</v>
      </c>
    </row>
    <row r="1779" spans="1:3" x14ac:dyDescent="0.3">
      <c r="A1779" s="41">
        <v>1773.58</v>
      </c>
      <c r="B1779" s="42">
        <v>467.48</v>
      </c>
      <c r="C1779" s="46">
        <v>5</v>
      </c>
    </row>
    <row r="1780" spans="1:3" x14ac:dyDescent="0.3">
      <c r="A1780" s="41">
        <v>1775.04</v>
      </c>
      <c r="B1780" s="42">
        <v>184.28</v>
      </c>
      <c r="C1780" s="46">
        <v>4</v>
      </c>
    </row>
    <row r="1781" spans="1:3" x14ac:dyDescent="0.3">
      <c r="A1781" s="41">
        <v>1776.48</v>
      </c>
      <c r="B1781" s="42">
        <v>18.329999999999998</v>
      </c>
      <c r="C1781" s="46">
        <v>5</v>
      </c>
    </row>
    <row r="1782" spans="1:3" x14ac:dyDescent="0.3">
      <c r="A1782" s="41">
        <v>1776.95</v>
      </c>
      <c r="B1782" s="42">
        <v>508.45</v>
      </c>
      <c r="C1782" s="46">
        <v>5</v>
      </c>
    </row>
    <row r="1783" spans="1:3" x14ac:dyDescent="0.3">
      <c r="A1783" s="41">
        <v>1777.79</v>
      </c>
      <c r="B1783" s="42">
        <v>-61.09</v>
      </c>
      <c r="C1783" s="46">
        <v>8</v>
      </c>
    </row>
    <row r="1784" spans="1:3" x14ac:dyDescent="0.3">
      <c r="A1784" s="41">
        <v>1781.75</v>
      </c>
      <c r="B1784" s="42">
        <v>261.43</v>
      </c>
      <c r="C1784" s="46">
        <v>4</v>
      </c>
    </row>
    <row r="1785" spans="1:3" x14ac:dyDescent="0.3">
      <c r="A1785" s="41">
        <v>1782.4</v>
      </c>
      <c r="B1785" s="42">
        <v>330.75</v>
      </c>
      <c r="C1785" s="46">
        <v>5</v>
      </c>
    </row>
    <row r="1786" spans="1:3" x14ac:dyDescent="0.3">
      <c r="A1786" s="41">
        <v>1783.22</v>
      </c>
      <c r="B1786" s="42">
        <v>515.78</v>
      </c>
      <c r="C1786" s="46">
        <v>8</v>
      </c>
    </row>
    <row r="1787" spans="1:3" x14ac:dyDescent="0.3">
      <c r="A1787" s="41">
        <v>1787.49</v>
      </c>
      <c r="B1787" s="42">
        <v>190.64</v>
      </c>
      <c r="C1787" s="46">
        <v>5</v>
      </c>
    </row>
    <row r="1788" spans="1:3" x14ac:dyDescent="0.3">
      <c r="A1788" s="41">
        <v>1788.43</v>
      </c>
      <c r="B1788" s="42">
        <v>236.53</v>
      </c>
      <c r="C1788" s="46">
        <v>5</v>
      </c>
    </row>
    <row r="1789" spans="1:3" x14ac:dyDescent="0.3">
      <c r="A1789" s="41">
        <v>1788.95</v>
      </c>
      <c r="B1789" s="42">
        <v>410.6</v>
      </c>
      <c r="C1789" s="46">
        <v>5</v>
      </c>
    </row>
    <row r="1790" spans="1:3" x14ac:dyDescent="0.3">
      <c r="A1790" s="41">
        <v>1792.13</v>
      </c>
      <c r="B1790" s="42">
        <v>609.42999999999995</v>
      </c>
      <c r="C1790" s="46">
        <v>5</v>
      </c>
    </row>
    <row r="1791" spans="1:3" x14ac:dyDescent="0.3">
      <c r="A1791" s="41">
        <v>1792.4</v>
      </c>
      <c r="B1791" s="42">
        <v>385.88</v>
      </c>
      <c r="C1791" s="46">
        <v>4</v>
      </c>
    </row>
    <row r="1792" spans="1:3" x14ac:dyDescent="0.3">
      <c r="A1792" s="41">
        <v>1793.3</v>
      </c>
      <c r="B1792" s="42">
        <v>240.82</v>
      </c>
      <c r="C1792" s="46">
        <v>8</v>
      </c>
    </row>
    <row r="1793" spans="1:3" x14ac:dyDescent="0.3">
      <c r="A1793" s="41">
        <v>1795.76</v>
      </c>
      <c r="B1793" s="42">
        <v>-104.64</v>
      </c>
      <c r="C1793" s="46">
        <v>5</v>
      </c>
    </row>
    <row r="1794" spans="1:3" x14ac:dyDescent="0.3">
      <c r="A1794" s="41">
        <v>1797.38</v>
      </c>
      <c r="B1794" s="42">
        <v>527</v>
      </c>
      <c r="C1794" s="46">
        <v>6</v>
      </c>
    </row>
    <row r="1795" spans="1:3" x14ac:dyDescent="0.3">
      <c r="A1795" s="41">
        <v>1797.56</v>
      </c>
      <c r="B1795" s="42">
        <v>433.96</v>
      </c>
      <c r="C1795" s="46">
        <v>4</v>
      </c>
    </row>
    <row r="1796" spans="1:3" x14ac:dyDescent="0.3">
      <c r="A1796" s="41">
        <v>1798.89</v>
      </c>
      <c r="B1796" s="42">
        <v>468.39</v>
      </c>
      <c r="C1796" s="46">
        <v>5</v>
      </c>
    </row>
    <row r="1797" spans="1:3" x14ac:dyDescent="0.3">
      <c r="A1797" s="41">
        <v>1800.82</v>
      </c>
      <c r="B1797" s="42">
        <v>335.57</v>
      </c>
      <c r="C1797" s="46">
        <v>5</v>
      </c>
    </row>
    <row r="1798" spans="1:3" x14ac:dyDescent="0.3">
      <c r="A1798" s="41">
        <v>1800.93</v>
      </c>
      <c r="B1798" s="42">
        <v>564.67999999999995</v>
      </c>
      <c r="C1798" s="46">
        <v>5</v>
      </c>
    </row>
    <row r="1799" spans="1:3" x14ac:dyDescent="0.3">
      <c r="A1799" s="41">
        <v>1802.45</v>
      </c>
      <c r="B1799" s="42">
        <v>1143.7</v>
      </c>
      <c r="C1799" s="46">
        <v>10</v>
      </c>
    </row>
    <row r="1800" spans="1:3" x14ac:dyDescent="0.3">
      <c r="A1800" s="41">
        <v>1805.44</v>
      </c>
      <c r="B1800" s="42">
        <v>673.92</v>
      </c>
      <c r="C1800" s="46">
        <v>4</v>
      </c>
    </row>
    <row r="1801" spans="1:3" x14ac:dyDescent="0.3">
      <c r="A1801" s="41">
        <v>1806.33</v>
      </c>
      <c r="B1801" s="42">
        <v>211.08</v>
      </c>
      <c r="C1801" s="46">
        <v>5</v>
      </c>
    </row>
    <row r="1802" spans="1:3" x14ac:dyDescent="0.3">
      <c r="A1802" s="41">
        <v>1806.83</v>
      </c>
      <c r="B1802" s="42">
        <v>413.51</v>
      </c>
      <c r="C1802" s="46">
        <v>4</v>
      </c>
    </row>
    <row r="1803" spans="1:3" x14ac:dyDescent="0.3">
      <c r="A1803" s="41">
        <v>1807.56</v>
      </c>
      <c r="B1803" s="42">
        <v>258.92</v>
      </c>
      <c r="C1803" s="46">
        <v>4</v>
      </c>
    </row>
    <row r="1804" spans="1:3" x14ac:dyDescent="0.3">
      <c r="A1804" s="41">
        <v>1807.7</v>
      </c>
      <c r="B1804" s="42">
        <v>414.06</v>
      </c>
      <c r="C1804" s="46">
        <v>4</v>
      </c>
    </row>
    <row r="1805" spans="1:3" x14ac:dyDescent="0.3">
      <c r="A1805" s="41">
        <v>1814.24</v>
      </c>
      <c r="B1805" s="42">
        <v>452.64</v>
      </c>
      <c r="C1805" s="46">
        <v>8</v>
      </c>
    </row>
    <row r="1806" spans="1:3" x14ac:dyDescent="0.3">
      <c r="A1806" s="41">
        <v>1816.22</v>
      </c>
      <c r="B1806" s="42">
        <v>335.5</v>
      </c>
      <c r="C1806" s="46">
        <v>4</v>
      </c>
    </row>
    <row r="1807" spans="1:3" x14ac:dyDescent="0.3">
      <c r="A1807" s="41">
        <v>1821.04</v>
      </c>
      <c r="B1807" s="42">
        <v>874.88</v>
      </c>
      <c r="C1807" s="46">
        <v>4</v>
      </c>
    </row>
    <row r="1808" spans="1:3" x14ac:dyDescent="0.3">
      <c r="A1808" s="41">
        <v>1824.66</v>
      </c>
      <c r="B1808" s="42">
        <v>261.14</v>
      </c>
      <c r="C1808" s="46">
        <v>8</v>
      </c>
    </row>
    <row r="1809" spans="1:3" x14ac:dyDescent="0.3">
      <c r="A1809" s="41">
        <v>1827.14</v>
      </c>
      <c r="B1809" s="42">
        <v>468.24</v>
      </c>
      <c r="C1809" s="46">
        <v>5</v>
      </c>
    </row>
    <row r="1810" spans="1:3" x14ac:dyDescent="0.3">
      <c r="A1810" s="41">
        <v>1828.44</v>
      </c>
      <c r="B1810" s="42">
        <v>1306.3800000000001</v>
      </c>
      <c r="C1810" s="46">
        <v>10</v>
      </c>
    </row>
    <row r="1811" spans="1:3" x14ac:dyDescent="0.3">
      <c r="A1811" s="41">
        <v>1829.05</v>
      </c>
      <c r="B1811" s="42">
        <v>2074.44</v>
      </c>
      <c r="C1811" s="46">
        <v>9</v>
      </c>
    </row>
    <row r="1812" spans="1:3" x14ac:dyDescent="0.3">
      <c r="A1812" s="41">
        <v>1831.54</v>
      </c>
      <c r="B1812" s="42">
        <v>556.35</v>
      </c>
      <c r="C1812" s="46">
        <v>7</v>
      </c>
    </row>
    <row r="1813" spans="1:3" x14ac:dyDescent="0.3">
      <c r="A1813" s="41">
        <v>1831.95</v>
      </c>
      <c r="B1813" s="42">
        <v>1771.58</v>
      </c>
      <c r="C1813" s="46">
        <v>8</v>
      </c>
    </row>
    <row r="1814" spans="1:3" x14ac:dyDescent="0.3">
      <c r="A1814" s="41">
        <v>1832.84</v>
      </c>
      <c r="B1814" s="42">
        <v>350.73</v>
      </c>
      <c r="C1814" s="46">
        <v>7</v>
      </c>
    </row>
    <row r="1815" spans="1:3" x14ac:dyDescent="0.3">
      <c r="A1815" s="41">
        <v>1833.26</v>
      </c>
      <c r="B1815" s="42">
        <v>570.14</v>
      </c>
      <c r="C1815" s="46">
        <v>6</v>
      </c>
    </row>
    <row r="1816" spans="1:3" x14ac:dyDescent="0.3">
      <c r="A1816" s="41">
        <v>1838.27</v>
      </c>
      <c r="B1816" s="42">
        <v>285.79000000000002</v>
      </c>
      <c r="C1816" s="46">
        <v>8</v>
      </c>
    </row>
    <row r="1817" spans="1:3" x14ac:dyDescent="0.3">
      <c r="A1817" s="41">
        <v>1838.32</v>
      </c>
      <c r="B1817" s="42">
        <v>485.39</v>
      </c>
      <c r="C1817" s="46">
        <v>13</v>
      </c>
    </row>
    <row r="1818" spans="1:3" x14ac:dyDescent="0.3">
      <c r="A1818" s="41">
        <v>1840.32</v>
      </c>
      <c r="B1818" s="42">
        <v>559.55999999999995</v>
      </c>
      <c r="C1818" s="46">
        <v>4</v>
      </c>
    </row>
    <row r="1819" spans="1:3" x14ac:dyDescent="0.3">
      <c r="A1819" s="41">
        <v>1840.5</v>
      </c>
      <c r="B1819" s="42">
        <v>604.25</v>
      </c>
      <c r="C1819" s="46">
        <v>5</v>
      </c>
    </row>
    <row r="1820" spans="1:3" x14ac:dyDescent="0.3">
      <c r="A1820" s="41">
        <v>1841.18</v>
      </c>
      <c r="B1820" s="42">
        <v>175.95</v>
      </c>
      <c r="C1820" s="46">
        <v>7</v>
      </c>
    </row>
    <row r="1821" spans="1:3" x14ac:dyDescent="0.3">
      <c r="A1821" s="41">
        <v>1848.18</v>
      </c>
      <c r="B1821" s="42">
        <v>367.46</v>
      </c>
      <c r="C1821" s="46">
        <v>4</v>
      </c>
    </row>
    <row r="1822" spans="1:3" x14ac:dyDescent="0.3">
      <c r="A1822" s="41">
        <v>1851.7</v>
      </c>
      <c r="B1822" s="42">
        <v>572.05999999999995</v>
      </c>
      <c r="C1822" s="46">
        <v>4</v>
      </c>
    </row>
    <row r="1823" spans="1:3" x14ac:dyDescent="0.3">
      <c r="A1823" s="41">
        <v>1852.36</v>
      </c>
      <c r="B1823" s="42">
        <v>293.16000000000003</v>
      </c>
      <c r="C1823" s="46">
        <v>4</v>
      </c>
    </row>
    <row r="1824" spans="1:3" x14ac:dyDescent="0.3">
      <c r="A1824" s="41">
        <v>1853.19</v>
      </c>
      <c r="B1824" s="42">
        <v>516.89</v>
      </c>
      <c r="C1824" s="46">
        <v>7</v>
      </c>
    </row>
    <row r="1825" spans="1:3" x14ac:dyDescent="0.3">
      <c r="A1825" s="41">
        <v>1854.15</v>
      </c>
      <c r="B1825" s="42">
        <v>495.25</v>
      </c>
      <c r="C1825" s="46">
        <v>5</v>
      </c>
    </row>
    <row r="1826" spans="1:3" x14ac:dyDescent="0.3">
      <c r="A1826" s="41">
        <v>1856.9</v>
      </c>
      <c r="B1826" s="42">
        <v>498</v>
      </c>
      <c r="C1826" s="46">
        <v>5</v>
      </c>
    </row>
    <row r="1827" spans="1:3" x14ac:dyDescent="0.3">
      <c r="A1827" s="41">
        <v>1857.64</v>
      </c>
      <c r="B1827" s="42">
        <v>266.88</v>
      </c>
      <c r="C1827" s="46">
        <v>4</v>
      </c>
    </row>
    <row r="1828" spans="1:3" x14ac:dyDescent="0.3">
      <c r="A1828" s="41">
        <v>1859.09</v>
      </c>
      <c r="B1828" s="42">
        <v>582.89</v>
      </c>
      <c r="C1828" s="46">
        <v>4</v>
      </c>
    </row>
    <row r="1829" spans="1:3" x14ac:dyDescent="0.3">
      <c r="A1829" s="41">
        <v>1862.52</v>
      </c>
      <c r="B1829" s="42">
        <v>302.94</v>
      </c>
      <c r="C1829" s="46">
        <v>6</v>
      </c>
    </row>
    <row r="1830" spans="1:3" x14ac:dyDescent="0.3">
      <c r="A1830" s="41">
        <v>1862.86</v>
      </c>
      <c r="B1830" s="42">
        <v>497.9</v>
      </c>
      <c r="C1830" s="46">
        <v>4</v>
      </c>
    </row>
    <row r="1831" spans="1:3" x14ac:dyDescent="0.3">
      <c r="A1831" s="41">
        <v>1863.05</v>
      </c>
      <c r="B1831" s="42">
        <v>516.17999999999995</v>
      </c>
      <c r="C1831" s="46">
        <v>7</v>
      </c>
    </row>
    <row r="1832" spans="1:3" x14ac:dyDescent="0.3">
      <c r="A1832" s="41">
        <v>1865.93</v>
      </c>
      <c r="B1832" s="42">
        <v>834.26</v>
      </c>
      <c r="C1832" s="46">
        <v>3</v>
      </c>
    </row>
    <row r="1833" spans="1:3" x14ac:dyDescent="0.3">
      <c r="A1833" s="41">
        <v>1867.89</v>
      </c>
      <c r="B1833" s="42">
        <v>510.24</v>
      </c>
      <c r="C1833" s="46">
        <v>5</v>
      </c>
    </row>
    <row r="1834" spans="1:3" x14ac:dyDescent="0.3">
      <c r="A1834" s="41">
        <v>1871.38</v>
      </c>
      <c r="B1834" s="42">
        <v>-145.04</v>
      </c>
      <c r="C1834" s="46">
        <v>6</v>
      </c>
    </row>
    <row r="1835" spans="1:3" x14ac:dyDescent="0.3">
      <c r="A1835" s="41">
        <v>1872.12</v>
      </c>
      <c r="B1835" s="42">
        <v>1203.74</v>
      </c>
      <c r="C1835" s="46">
        <v>10</v>
      </c>
    </row>
    <row r="1836" spans="1:3" x14ac:dyDescent="0.3">
      <c r="A1836" s="41">
        <v>1878.07</v>
      </c>
      <c r="B1836" s="42">
        <v>751.21</v>
      </c>
      <c r="C1836" s="46">
        <v>7</v>
      </c>
    </row>
    <row r="1837" spans="1:3" x14ac:dyDescent="0.3">
      <c r="A1837" s="41">
        <v>1878.58</v>
      </c>
      <c r="B1837" s="42">
        <v>426.93</v>
      </c>
      <c r="C1837" s="46">
        <v>5</v>
      </c>
    </row>
    <row r="1838" spans="1:3" x14ac:dyDescent="0.3">
      <c r="A1838" s="41">
        <v>1881.72</v>
      </c>
      <c r="B1838" s="42">
        <v>401</v>
      </c>
      <c r="C1838" s="46">
        <v>4</v>
      </c>
    </row>
    <row r="1839" spans="1:3" x14ac:dyDescent="0.3">
      <c r="A1839" s="41">
        <v>1882.2</v>
      </c>
      <c r="B1839" s="42">
        <v>523.29999999999995</v>
      </c>
      <c r="C1839" s="46">
        <v>5</v>
      </c>
    </row>
    <row r="1840" spans="1:3" x14ac:dyDescent="0.3">
      <c r="A1840" s="41">
        <v>1889.39</v>
      </c>
      <c r="B1840" s="42">
        <v>611.94000000000005</v>
      </c>
      <c r="C1840" s="46">
        <v>5</v>
      </c>
    </row>
    <row r="1841" spans="1:3" x14ac:dyDescent="0.3">
      <c r="A1841" s="41">
        <v>1891.82</v>
      </c>
      <c r="B1841" s="42">
        <v>533.4</v>
      </c>
      <c r="C1841" s="46">
        <v>7</v>
      </c>
    </row>
    <row r="1842" spans="1:3" x14ac:dyDescent="0.3">
      <c r="A1842" s="41">
        <v>1892.36</v>
      </c>
      <c r="B1842" s="42">
        <v>19.96</v>
      </c>
      <c r="C1842" s="46">
        <v>5</v>
      </c>
    </row>
    <row r="1843" spans="1:3" x14ac:dyDescent="0.3">
      <c r="A1843" s="41">
        <v>1893.64</v>
      </c>
      <c r="B1843" s="42">
        <v>341.74</v>
      </c>
      <c r="C1843" s="46">
        <v>5</v>
      </c>
    </row>
    <row r="1844" spans="1:3" x14ac:dyDescent="0.3">
      <c r="A1844" s="41">
        <v>1895.11</v>
      </c>
      <c r="B1844" s="42">
        <v>698.95</v>
      </c>
      <c r="C1844" s="46">
        <v>3</v>
      </c>
    </row>
    <row r="1845" spans="1:3" x14ac:dyDescent="0.3">
      <c r="A1845" s="41">
        <v>1895.72</v>
      </c>
      <c r="B1845" s="42">
        <v>1318.94</v>
      </c>
      <c r="C1845" s="46">
        <v>10</v>
      </c>
    </row>
    <row r="1846" spans="1:3" x14ac:dyDescent="0.3">
      <c r="A1846" s="41">
        <v>1901.13</v>
      </c>
      <c r="B1846" s="42">
        <v>435.88</v>
      </c>
      <c r="C1846" s="46">
        <v>5</v>
      </c>
    </row>
    <row r="1847" spans="1:3" x14ac:dyDescent="0.3">
      <c r="A1847" s="41">
        <v>1902.66</v>
      </c>
      <c r="B1847" s="42">
        <v>355.1</v>
      </c>
      <c r="C1847" s="46">
        <v>4</v>
      </c>
    </row>
    <row r="1848" spans="1:3" x14ac:dyDescent="0.3">
      <c r="A1848" s="41">
        <v>1903.61</v>
      </c>
      <c r="B1848" s="42">
        <v>426.89</v>
      </c>
      <c r="C1848" s="46">
        <v>6</v>
      </c>
    </row>
    <row r="1849" spans="1:3" x14ac:dyDescent="0.3">
      <c r="A1849" s="41">
        <v>1904.72</v>
      </c>
      <c r="B1849" s="42">
        <v>602.28</v>
      </c>
      <c r="C1849" s="46">
        <v>4</v>
      </c>
    </row>
    <row r="1850" spans="1:3" x14ac:dyDescent="0.3">
      <c r="A1850" s="41">
        <v>1906.85</v>
      </c>
      <c r="B1850" s="42">
        <v>310</v>
      </c>
      <c r="C1850" s="46">
        <v>5</v>
      </c>
    </row>
    <row r="1851" spans="1:3" x14ac:dyDescent="0.3">
      <c r="A1851" s="41">
        <v>1907.59</v>
      </c>
      <c r="B1851" s="42">
        <v>478.09</v>
      </c>
      <c r="C1851" s="46">
        <v>5</v>
      </c>
    </row>
    <row r="1852" spans="1:3" x14ac:dyDescent="0.3">
      <c r="A1852" s="41">
        <v>1907.78</v>
      </c>
      <c r="B1852" s="42">
        <v>669.98</v>
      </c>
      <c r="C1852" s="46">
        <v>6</v>
      </c>
    </row>
    <row r="1853" spans="1:3" x14ac:dyDescent="0.3">
      <c r="A1853" s="41">
        <v>1908.16</v>
      </c>
      <c r="B1853" s="42">
        <v>150.01</v>
      </c>
      <c r="C1853" s="46">
        <v>5</v>
      </c>
    </row>
    <row r="1854" spans="1:3" x14ac:dyDescent="0.3">
      <c r="A1854" s="41">
        <v>1909.6</v>
      </c>
      <c r="B1854" s="42">
        <v>370.32</v>
      </c>
      <c r="C1854" s="46">
        <v>8</v>
      </c>
    </row>
    <row r="1855" spans="1:3" x14ac:dyDescent="0.3">
      <c r="A1855" s="41">
        <v>1911.07</v>
      </c>
      <c r="B1855" s="42">
        <v>565.47</v>
      </c>
      <c r="C1855" s="46">
        <v>4</v>
      </c>
    </row>
    <row r="1856" spans="1:3" x14ac:dyDescent="0.3">
      <c r="A1856" s="41">
        <v>1913.2</v>
      </c>
      <c r="B1856" s="42">
        <v>607.1</v>
      </c>
      <c r="C1856" s="46">
        <v>5</v>
      </c>
    </row>
    <row r="1857" spans="1:3" x14ac:dyDescent="0.3">
      <c r="A1857" s="41">
        <v>1913.3</v>
      </c>
      <c r="B1857" s="42">
        <v>730.6</v>
      </c>
      <c r="C1857" s="46">
        <v>5</v>
      </c>
    </row>
    <row r="1858" spans="1:3" x14ac:dyDescent="0.3">
      <c r="A1858" s="41">
        <v>1914.72</v>
      </c>
      <c r="B1858" s="42">
        <v>898.52</v>
      </c>
      <c r="C1858" s="46">
        <v>4</v>
      </c>
    </row>
    <row r="1859" spans="1:3" x14ac:dyDescent="0.3">
      <c r="A1859" s="41">
        <v>1916.53</v>
      </c>
      <c r="B1859" s="42">
        <v>569.33000000000004</v>
      </c>
      <c r="C1859" s="46">
        <v>4</v>
      </c>
    </row>
    <row r="1860" spans="1:3" x14ac:dyDescent="0.3">
      <c r="A1860" s="41">
        <v>1917.06</v>
      </c>
      <c r="B1860" s="42">
        <v>326.3</v>
      </c>
      <c r="C1860" s="46">
        <v>4</v>
      </c>
    </row>
    <row r="1861" spans="1:3" x14ac:dyDescent="0.3">
      <c r="A1861" s="41">
        <v>1917.14</v>
      </c>
      <c r="B1861" s="42">
        <v>572.86</v>
      </c>
      <c r="C1861" s="46">
        <v>4</v>
      </c>
    </row>
    <row r="1862" spans="1:3" x14ac:dyDescent="0.3">
      <c r="A1862" s="41">
        <v>1917.55</v>
      </c>
      <c r="B1862" s="42">
        <v>488.05</v>
      </c>
      <c r="C1862" s="46">
        <v>5</v>
      </c>
    </row>
    <row r="1863" spans="1:3" x14ac:dyDescent="0.3">
      <c r="A1863" s="41">
        <v>1918.24</v>
      </c>
      <c r="B1863" s="42">
        <v>252.48</v>
      </c>
      <c r="C1863" s="46">
        <v>8</v>
      </c>
    </row>
    <row r="1864" spans="1:3" x14ac:dyDescent="0.3">
      <c r="A1864" s="41">
        <v>1925.23</v>
      </c>
      <c r="B1864" s="42">
        <v>622.79</v>
      </c>
      <c r="C1864" s="46">
        <v>4</v>
      </c>
    </row>
    <row r="1865" spans="1:3" x14ac:dyDescent="0.3">
      <c r="A1865" s="41">
        <v>1925.38</v>
      </c>
      <c r="B1865" s="42">
        <v>532.05999999999995</v>
      </c>
      <c r="C1865" s="46">
        <v>4</v>
      </c>
    </row>
    <row r="1866" spans="1:3" x14ac:dyDescent="0.3">
      <c r="A1866" s="41">
        <v>1927.48</v>
      </c>
      <c r="B1866" s="42">
        <v>410.43</v>
      </c>
      <c r="C1866" s="46">
        <v>5</v>
      </c>
    </row>
    <row r="1867" spans="1:3" x14ac:dyDescent="0.3">
      <c r="A1867" s="41">
        <v>1932.15</v>
      </c>
      <c r="B1867" s="42">
        <v>524.66999999999996</v>
      </c>
      <c r="C1867" s="46">
        <v>4</v>
      </c>
    </row>
    <row r="1868" spans="1:3" x14ac:dyDescent="0.3">
      <c r="A1868" s="41">
        <v>1938.5</v>
      </c>
      <c r="B1868" s="42">
        <v>763.25</v>
      </c>
      <c r="C1868" s="46">
        <v>5</v>
      </c>
    </row>
    <row r="1869" spans="1:3" x14ac:dyDescent="0.3">
      <c r="A1869" s="41">
        <v>1941.05</v>
      </c>
      <c r="B1869" s="42">
        <v>1489.78</v>
      </c>
      <c r="C1869" s="46">
        <v>6</v>
      </c>
    </row>
    <row r="1870" spans="1:3" x14ac:dyDescent="0.3">
      <c r="A1870" s="41">
        <v>1941.7</v>
      </c>
      <c r="B1870" s="42">
        <v>391.8</v>
      </c>
      <c r="C1870" s="46">
        <v>5</v>
      </c>
    </row>
    <row r="1871" spans="1:3" x14ac:dyDescent="0.3">
      <c r="A1871" s="41">
        <v>1948.05</v>
      </c>
      <c r="B1871" s="42">
        <v>267.7</v>
      </c>
      <c r="C1871" s="46">
        <v>5</v>
      </c>
    </row>
    <row r="1872" spans="1:3" x14ac:dyDescent="0.3">
      <c r="A1872" s="41">
        <v>1950.84</v>
      </c>
      <c r="B1872" s="42">
        <v>230.6</v>
      </c>
      <c r="C1872" s="46">
        <v>8</v>
      </c>
    </row>
    <row r="1873" spans="1:3" x14ac:dyDescent="0.3">
      <c r="A1873" s="41">
        <v>1950.99</v>
      </c>
      <c r="B1873" s="42">
        <v>434.23</v>
      </c>
      <c r="C1873" s="46">
        <v>4</v>
      </c>
    </row>
    <row r="1874" spans="1:3" x14ac:dyDescent="0.3">
      <c r="A1874" s="41">
        <v>1951.36</v>
      </c>
      <c r="B1874" s="42">
        <v>374.4</v>
      </c>
      <c r="C1874" s="46">
        <v>7</v>
      </c>
    </row>
    <row r="1875" spans="1:3" x14ac:dyDescent="0.3">
      <c r="A1875" s="41">
        <v>1952.86</v>
      </c>
      <c r="B1875" s="42">
        <v>402.96</v>
      </c>
      <c r="C1875" s="46">
        <v>5</v>
      </c>
    </row>
    <row r="1876" spans="1:3" x14ac:dyDescent="0.3">
      <c r="A1876" s="41">
        <v>1953.7</v>
      </c>
      <c r="B1876" s="42">
        <v>591.22</v>
      </c>
      <c r="C1876" s="46">
        <v>7</v>
      </c>
    </row>
    <row r="1877" spans="1:3" x14ac:dyDescent="0.3">
      <c r="A1877" s="41">
        <v>1955.66</v>
      </c>
      <c r="B1877" s="42">
        <v>388.34</v>
      </c>
      <c r="C1877" s="46">
        <v>6</v>
      </c>
    </row>
    <row r="1878" spans="1:3" x14ac:dyDescent="0.3">
      <c r="A1878" s="41">
        <v>1958.82</v>
      </c>
      <c r="B1878" s="42">
        <v>786.62</v>
      </c>
      <c r="C1878" s="46">
        <v>4</v>
      </c>
    </row>
    <row r="1879" spans="1:3" x14ac:dyDescent="0.3">
      <c r="A1879" s="41">
        <v>1960.88</v>
      </c>
      <c r="B1879" s="42">
        <v>92.98</v>
      </c>
      <c r="C1879" s="46">
        <v>5</v>
      </c>
    </row>
    <row r="1880" spans="1:3" x14ac:dyDescent="0.3">
      <c r="A1880" s="41">
        <v>1961.03</v>
      </c>
      <c r="B1880" s="42">
        <v>817.43</v>
      </c>
      <c r="C1880" s="46">
        <v>4</v>
      </c>
    </row>
    <row r="1881" spans="1:3" x14ac:dyDescent="0.3">
      <c r="A1881" s="41">
        <v>1962.22</v>
      </c>
      <c r="B1881" s="42">
        <v>774.61</v>
      </c>
      <c r="C1881" s="46">
        <v>3</v>
      </c>
    </row>
    <row r="1882" spans="1:3" x14ac:dyDescent="0.3">
      <c r="A1882" s="41">
        <v>1964.79</v>
      </c>
      <c r="B1882" s="42">
        <v>634.47</v>
      </c>
      <c r="C1882" s="46">
        <v>6</v>
      </c>
    </row>
    <row r="1883" spans="1:3" x14ac:dyDescent="0.3">
      <c r="A1883" s="41">
        <v>1967.88</v>
      </c>
      <c r="B1883" s="42">
        <v>396.58</v>
      </c>
      <c r="C1883" s="46">
        <v>5</v>
      </c>
    </row>
    <row r="1884" spans="1:3" x14ac:dyDescent="0.3">
      <c r="A1884" s="41">
        <v>1969.11</v>
      </c>
      <c r="B1884" s="42">
        <v>693.92</v>
      </c>
      <c r="C1884" s="46">
        <v>7</v>
      </c>
    </row>
    <row r="1885" spans="1:3" x14ac:dyDescent="0.3">
      <c r="A1885" s="41">
        <v>1976.9</v>
      </c>
      <c r="B1885" s="42">
        <v>615.29999999999995</v>
      </c>
      <c r="C1885" s="46">
        <v>8</v>
      </c>
    </row>
    <row r="1886" spans="1:3" x14ac:dyDescent="0.3">
      <c r="A1886" s="41">
        <v>1982.78</v>
      </c>
      <c r="B1886" s="42">
        <v>-28.58</v>
      </c>
      <c r="C1886" s="46">
        <v>8</v>
      </c>
    </row>
    <row r="1887" spans="1:3" x14ac:dyDescent="0.3">
      <c r="A1887" s="41">
        <v>1986.1</v>
      </c>
      <c r="B1887" s="42">
        <v>389.25</v>
      </c>
      <c r="C1887" s="46">
        <v>0</v>
      </c>
    </row>
    <row r="1888" spans="1:3" x14ac:dyDescent="0.3">
      <c r="A1888" s="41">
        <v>1994.76</v>
      </c>
      <c r="B1888" s="42">
        <v>486.24</v>
      </c>
      <c r="C1888" s="46">
        <v>6</v>
      </c>
    </row>
    <row r="1889" spans="1:3" x14ac:dyDescent="0.3">
      <c r="A1889" s="41">
        <v>2012.45</v>
      </c>
      <c r="B1889" s="42">
        <v>950.69</v>
      </c>
      <c r="C1889" s="46">
        <v>4</v>
      </c>
    </row>
    <row r="1890" spans="1:3" x14ac:dyDescent="0.3">
      <c r="A1890" s="41">
        <v>2012.98</v>
      </c>
      <c r="B1890" s="42">
        <v>465.42</v>
      </c>
      <c r="C1890" s="46">
        <v>4</v>
      </c>
    </row>
    <row r="1891" spans="1:3" x14ac:dyDescent="0.3">
      <c r="A1891" s="41">
        <v>2015.55</v>
      </c>
      <c r="B1891" s="42">
        <v>384.87</v>
      </c>
      <c r="C1891" s="46">
        <v>6</v>
      </c>
    </row>
    <row r="1892" spans="1:3" x14ac:dyDescent="0.3">
      <c r="A1892" s="41">
        <v>2020.23</v>
      </c>
      <c r="B1892" s="42">
        <v>119.83</v>
      </c>
      <c r="C1892" s="46">
        <v>5</v>
      </c>
    </row>
    <row r="1893" spans="1:3" x14ac:dyDescent="0.3">
      <c r="A1893" s="41">
        <v>2022.73</v>
      </c>
      <c r="B1893" s="42">
        <v>753.58</v>
      </c>
      <c r="C1893" s="46">
        <v>5</v>
      </c>
    </row>
    <row r="1894" spans="1:3" x14ac:dyDescent="0.3">
      <c r="A1894" s="41">
        <v>2024.85</v>
      </c>
      <c r="B1894" s="42">
        <v>394.17</v>
      </c>
      <c r="C1894" s="46">
        <v>6</v>
      </c>
    </row>
    <row r="1895" spans="1:3" x14ac:dyDescent="0.3">
      <c r="A1895" s="41">
        <v>2026.24</v>
      </c>
      <c r="B1895" s="42">
        <v>834.09</v>
      </c>
      <c r="C1895" s="46">
        <v>5</v>
      </c>
    </row>
    <row r="1896" spans="1:3" x14ac:dyDescent="0.3">
      <c r="A1896" s="41">
        <v>2026.3</v>
      </c>
      <c r="B1896" s="42">
        <v>1010.1</v>
      </c>
      <c r="C1896" s="46">
        <v>4</v>
      </c>
    </row>
    <row r="1897" spans="1:3" x14ac:dyDescent="0.3">
      <c r="A1897" s="41">
        <v>2026.93</v>
      </c>
      <c r="B1897" s="42">
        <v>726.63</v>
      </c>
      <c r="C1897" s="46">
        <v>5</v>
      </c>
    </row>
    <row r="1898" spans="1:3" x14ac:dyDescent="0.3">
      <c r="A1898" s="41">
        <v>2029.12</v>
      </c>
      <c r="B1898" s="42">
        <v>438.36</v>
      </c>
      <c r="C1898" s="46">
        <v>4</v>
      </c>
    </row>
    <row r="1899" spans="1:3" x14ac:dyDescent="0.3">
      <c r="A1899" s="41">
        <v>2029.51</v>
      </c>
      <c r="B1899" s="42">
        <v>535.19000000000005</v>
      </c>
      <c r="C1899" s="46">
        <v>4</v>
      </c>
    </row>
    <row r="1900" spans="1:3" x14ac:dyDescent="0.3">
      <c r="A1900" s="41">
        <v>2030</v>
      </c>
      <c r="B1900" s="42">
        <v>1153.68</v>
      </c>
      <c r="C1900" s="46">
        <v>8</v>
      </c>
    </row>
    <row r="1901" spans="1:3" x14ac:dyDescent="0.3">
      <c r="A1901" s="41">
        <v>2030.72</v>
      </c>
      <c r="B1901" s="42">
        <v>848.02</v>
      </c>
      <c r="C1901" s="46">
        <v>5</v>
      </c>
    </row>
    <row r="1902" spans="1:3" x14ac:dyDescent="0.3">
      <c r="A1902" s="41">
        <v>2038.03</v>
      </c>
      <c r="B1902" s="42">
        <v>807.43</v>
      </c>
      <c r="C1902" s="46">
        <v>5</v>
      </c>
    </row>
    <row r="1903" spans="1:3" x14ac:dyDescent="0.3">
      <c r="A1903" s="41">
        <v>2041.83</v>
      </c>
      <c r="B1903" s="42">
        <v>282.48</v>
      </c>
      <c r="C1903" s="46">
        <v>5</v>
      </c>
    </row>
    <row r="1904" spans="1:3" x14ac:dyDescent="0.3">
      <c r="A1904" s="41">
        <v>2047.97</v>
      </c>
      <c r="B1904" s="42">
        <v>770.49</v>
      </c>
      <c r="C1904" s="46">
        <v>4</v>
      </c>
    </row>
    <row r="1905" spans="1:3" x14ac:dyDescent="0.3">
      <c r="A1905" s="41">
        <v>2051.0500000000002</v>
      </c>
      <c r="B1905" s="42">
        <v>636.65</v>
      </c>
      <c r="C1905" s="46">
        <v>5</v>
      </c>
    </row>
    <row r="1906" spans="1:3" x14ac:dyDescent="0.3">
      <c r="A1906" s="41">
        <v>2052.38</v>
      </c>
      <c r="B1906" s="42">
        <v>749.94</v>
      </c>
      <c r="C1906" s="46">
        <v>4</v>
      </c>
    </row>
    <row r="1907" spans="1:3" x14ac:dyDescent="0.3">
      <c r="A1907" s="41">
        <v>2053.87</v>
      </c>
      <c r="B1907" s="42">
        <v>193.99</v>
      </c>
      <c r="C1907" s="46">
        <v>6</v>
      </c>
    </row>
    <row r="1908" spans="1:3" x14ac:dyDescent="0.3">
      <c r="A1908" s="41">
        <v>2057.13</v>
      </c>
      <c r="B1908" s="42">
        <v>711.53</v>
      </c>
      <c r="C1908" s="46">
        <v>4</v>
      </c>
    </row>
    <row r="1909" spans="1:3" x14ac:dyDescent="0.3">
      <c r="A1909" s="41">
        <v>2057.64</v>
      </c>
      <c r="B1909" s="42">
        <v>574.14</v>
      </c>
      <c r="C1909" s="46">
        <v>6</v>
      </c>
    </row>
    <row r="1910" spans="1:3" x14ac:dyDescent="0.3">
      <c r="A1910" s="41">
        <v>2060.2800000000002</v>
      </c>
      <c r="B1910" s="42">
        <v>376.12</v>
      </c>
      <c r="C1910" s="46">
        <v>8</v>
      </c>
    </row>
    <row r="1911" spans="1:3" x14ac:dyDescent="0.3">
      <c r="A1911" s="41">
        <v>2065.88</v>
      </c>
      <c r="B1911" s="42">
        <v>346.43</v>
      </c>
      <c r="C1911" s="46">
        <v>5</v>
      </c>
    </row>
    <row r="1912" spans="1:3" x14ac:dyDescent="0.3">
      <c r="A1912" s="41">
        <v>2072.92</v>
      </c>
      <c r="B1912" s="42">
        <v>556.16</v>
      </c>
      <c r="C1912" s="46">
        <v>4</v>
      </c>
    </row>
    <row r="1913" spans="1:3" x14ac:dyDescent="0.3">
      <c r="A1913" s="41">
        <v>2078.69</v>
      </c>
      <c r="B1913" s="42">
        <v>530.04999999999995</v>
      </c>
      <c r="C1913" s="46">
        <v>4</v>
      </c>
    </row>
    <row r="1914" spans="1:3" x14ac:dyDescent="0.3">
      <c r="A1914" s="41">
        <v>2079.12</v>
      </c>
      <c r="B1914" s="42">
        <v>487.44</v>
      </c>
      <c r="C1914" s="46">
        <v>4</v>
      </c>
    </row>
    <row r="1915" spans="1:3" x14ac:dyDescent="0.3">
      <c r="A1915" s="41">
        <v>2079.38</v>
      </c>
      <c r="B1915" s="42">
        <v>622.02</v>
      </c>
      <c r="C1915" s="46">
        <v>8</v>
      </c>
    </row>
    <row r="1916" spans="1:3" x14ac:dyDescent="0.3">
      <c r="A1916" s="41">
        <v>2081.56</v>
      </c>
      <c r="B1916" s="42">
        <v>734.36</v>
      </c>
      <c r="C1916" s="46">
        <v>4</v>
      </c>
    </row>
    <row r="1917" spans="1:3" x14ac:dyDescent="0.3">
      <c r="A1917" s="41">
        <v>2086.9699999999998</v>
      </c>
      <c r="B1917" s="42">
        <v>759.77</v>
      </c>
      <c r="C1917" s="46">
        <v>5</v>
      </c>
    </row>
    <row r="1918" spans="1:3" x14ac:dyDescent="0.3">
      <c r="A1918" s="41">
        <v>2087.12</v>
      </c>
      <c r="B1918" s="42">
        <v>539.55999999999995</v>
      </c>
      <c r="C1918" s="46">
        <v>4</v>
      </c>
    </row>
    <row r="1919" spans="1:3" x14ac:dyDescent="0.3">
      <c r="A1919" s="41">
        <v>2090.88</v>
      </c>
      <c r="B1919" s="42">
        <v>628.6</v>
      </c>
      <c r="C1919" s="46">
        <v>4</v>
      </c>
    </row>
    <row r="1920" spans="1:3" x14ac:dyDescent="0.3">
      <c r="A1920" s="41">
        <v>2096.66</v>
      </c>
      <c r="B1920" s="42">
        <v>1065.71</v>
      </c>
      <c r="C1920" s="46">
        <v>3</v>
      </c>
    </row>
    <row r="1921" spans="1:3" x14ac:dyDescent="0.3">
      <c r="A1921" s="41">
        <v>2096.9699999999998</v>
      </c>
      <c r="B1921" s="42">
        <v>988.37</v>
      </c>
      <c r="C1921" s="46">
        <v>5</v>
      </c>
    </row>
    <row r="1922" spans="1:3" x14ac:dyDescent="0.3">
      <c r="A1922" s="41">
        <v>2099.5500000000002</v>
      </c>
      <c r="B1922" s="42">
        <v>830.4</v>
      </c>
      <c r="C1922" s="46">
        <v>5</v>
      </c>
    </row>
    <row r="1923" spans="1:3" x14ac:dyDescent="0.3">
      <c r="A1923" s="41">
        <v>2102.0500000000002</v>
      </c>
      <c r="B1923" s="42">
        <v>723.7</v>
      </c>
      <c r="C1923" s="46">
        <v>5</v>
      </c>
    </row>
    <row r="1924" spans="1:3" x14ac:dyDescent="0.3">
      <c r="A1924" s="41">
        <v>2104.04</v>
      </c>
      <c r="B1924" s="42">
        <v>552.14</v>
      </c>
      <c r="C1924" s="46">
        <v>5</v>
      </c>
    </row>
    <row r="1925" spans="1:3" x14ac:dyDescent="0.3">
      <c r="A1925" s="41">
        <v>2104.21</v>
      </c>
      <c r="B1925" s="42">
        <v>551.73</v>
      </c>
      <c r="C1925" s="46">
        <v>8</v>
      </c>
    </row>
    <row r="1926" spans="1:3" x14ac:dyDescent="0.3">
      <c r="A1926" s="41">
        <v>2104.8000000000002</v>
      </c>
      <c r="B1926" s="42">
        <v>557.24</v>
      </c>
      <c r="C1926" s="46">
        <v>4</v>
      </c>
    </row>
    <row r="1927" spans="1:3" x14ac:dyDescent="0.3">
      <c r="A1927" s="41">
        <v>2105.0300000000002</v>
      </c>
      <c r="B1927" s="42">
        <v>528.23</v>
      </c>
      <c r="C1927" s="46">
        <v>6</v>
      </c>
    </row>
    <row r="1928" spans="1:3" x14ac:dyDescent="0.3">
      <c r="A1928" s="41">
        <v>2109.31</v>
      </c>
      <c r="B1928" s="42">
        <v>393.91</v>
      </c>
      <c r="C1928" s="46">
        <v>6</v>
      </c>
    </row>
    <row r="1929" spans="1:3" x14ac:dyDescent="0.3">
      <c r="A1929" s="41">
        <v>2110.2600000000002</v>
      </c>
      <c r="B1929" s="42">
        <v>290.75</v>
      </c>
      <c r="C1929" s="46">
        <v>7</v>
      </c>
    </row>
    <row r="1930" spans="1:3" x14ac:dyDescent="0.3">
      <c r="A1930" s="41">
        <v>2110.71</v>
      </c>
      <c r="B1930" s="42">
        <v>751.81</v>
      </c>
      <c r="C1930" s="46">
        <v>5</v>
      </c>
    </row>
    <row r="1931" spans="1:3" x14ac:dyDescent="0.3">
      <c r="A1931" s="41">
        <v>2114.0700000000002</v>
      </c>
      <c r="B1931" s="42">
        <v>746.13</v>
      </c>
      <c r="C1931" s="46">
        <v>9</v>
      </c>
    </row>
    <row r="1932" spans="1:3" x14ac:dyDescent="0.3">
      <c r="A1932" s="41">
        <v>2116.16</v>
      </c>
      <c r="B1932" s="42">
        <v>878.36</v>
      </c>
      <c r="C1932" s="46">
        <v>6</v>
      </c>
    </row>
    <row r="1933" spans="1:3" x14ac:dyDescent="0.3">
      <c r="A1933" s="41">
        <v>2116.6799999999998</v>
      </c>
      <c r="B1933" s="42">
        <v>771.08</v>
      </c>
      <c r="C1933" s="46">
        <v>4</v>
      </c>
    </row>
    <row r="1934" spans="1:3" x14ac:dyDescent="0.3">
      <c r="A1934" s="41">
        <v>2120.64</v>
      </c>
      <c r="B1934" s="42">
        <v>603.88</v>
      </c>
      <c r="C1934" s="46">
        <v>4</v>
      </c>
    </row>
    <row r="1935" spans="1:3" x14ac:dyDescent="0.3">
      <c r="A1935" s="41">
        <v>2124.12</v>
      </c>
      <c r="B1935" s="42">
        <v>927.96</v>
      </c>
      <c r="C1935" s="46">
        <v>3</v>
      </c>
    </row>
    <row r="1936" spans="1:3" x14ac:dyDescent="0.3">
      <c r="A1936" s="41">
        <v>2124.3200000000002</v>
      </c>
      <c r="B1936" s="42">
        <v>636</v>
      </c>
      <c r="C1936" s="46">
        <v>8</v>
      </c>
    </row>
    <row r="1937" spans="1:3" x14ac:dyDescent="0.3">
      <c r="A1937" s="41">
        <v>2126.5500000000002</v>
      </c>
      <c r="B1937" s="42">
        <v>618.70000000000005</v>
      </c>
      <c r="C1937" s="46">
        <v>5</v>
      </c>
    </row>
    <row r="1938" spans="1:3" x14ac:dyDescent="0.3">
      <c r="A1938" s="41">
        <v>2128.25</v>
      </c>
      <c r="B1938" s="42">
        <v>447.9</v>
      </c>
      <c r="C1938" s="46">
        <v>5</v>
      </c>
    </row>
    <row r="1939" spans="1:3" x14ac:dyDescent="0.3">
      <c r="A1939" s="41">
        <v>2132.1</v>
      </c>
      <c r="B1939" s="42">
        <v>648.6</v>
      </c>
      <c r="C1939" s="46">
        <v>6</v>
      </c>
    </row>
    <row r="1940" spans="1:3" x14ac:dyDescent="0.3">
      <c r="A1940" s="41">
        <v>2132.34</v>
      </c>
      <c r="B1940" s="42">
        <v>725.82</v>
      </c>
      <c r="C1940" s="46">
        <v>4</v>
      </c>
    </row>
    <row r="1941" spans="1:3" x14ac:dyDescent="0.3">
      <c r="A1941" s="41">
        <v>2133.86</v>
      </c>
      <c r="B1941" s="42">
        <v>414.41</v>
      </c>
      <c r="C1941" s="46">
        <v>5</v>
      </c>
    </row>
    <row r="1942" spans="1:3" x14ac:dyDescent="0.3">
      <c r="A1942" s="41">
        <v>2135.2800000000002</v>
      </c>
      <c r="B1942" s="42">
        <v>544.52</v>
      </c>
      <c r="C1942" s="46">
        <v>4</v>
      </c>
    </row>
    <row r="1943" spans="1:3" x14ac:dyDescent="0.3">
      <c r="A1943" s="41">
        <v>2136.29</v>
      </c>
      <c r="B1943" s="42">
        <v>1091.06</v>
      </c>
      <c r="C1943" s="46">
        <v>8</v>
      </c>
    </row>
    <row r="1944" spans="1:3" x14ac:dyDescent="0.3">
      <c r="A1944" s="41">
        <v>2139.12</v>
      </c>
      <c r="B1944" s="42">
        <v>606.17999999999995</v>
      </c>
      <c r="C1944" s="46">
        <v>6</v>
      </c>
    </row>
    <row r="1945" spans="1:3" x14ac:dyDescent="0.3">
      <c r="A1945" s="41">
        <v>2141.02</v>
      </c>
      <c r="B1945" s="42">
        <v>876.54</v>
      </c>
      <c r="C1945" s="46">
        <v>8</v>
      </c>
    </row>
    <row r="1946" spans="1:3" x14ac:dyDescent="0.3">
      <c r="A1946" s="41">
        <v>2145.64</v>
      </c>
      <c r="B1946" s="42">
        <v>387.49</v>
      </c>
      <c r="C1946" s="46">
        <v>5</v>
      </c>
    </row>
    <row r="1947" spans="1:3" x14ac:dyDescent="0.3">
      <c r="A1947" s="41">
        <v>2149.21</v>
      </c>
      <c r="B1947" s="42">
        <v>686.93</v>
      </c>
      <c r="C1947" s="46">
        <v>4</v>
      </c>
    </row>
    <row r="1948" spans="1:3" x14ac:dyDescent="0.3">
      <c r="A1948" s="41">
        <v>2149.92</v>
      </c>
      <c r="B1948" s="42">
        <v>645.84</v>
      </c>
      <c r="C1948" s="46">
        <v>6</v>
      </c>
    </row>
    <row r="1949" spans="1:3" x14ac:dyDescent="0.3">
      <c r="A1949" s="41">
        <v>2152.1</v>
      </c>
      <c r="B1949" s="42">
        <v>106.7</v>
      </c>
      <c r="C1949" s="46">
        <v>6</v>
      </c>
    </row>
    <row r="1950" spans="1:3" x14ac:dyDescent="0.3">
      <c r="A1950" s="41">
        <v>2159.36</v>
      </c>
      <c r="B1950" s="42">
        <v>439.12</v>
      </c>
      <c r="C1950" s="46">
        <v>8</v>
      </c>
    </row>
    <row r="1951" spans="1:3" x14ac:dyDescent="0.3">
      <c r="A1951" s="41">
        <v>2162.7399999999998</v>
      </c>
      <c r="B1951" s="42">
        <v>746.5</v>
      </c>
      <c r="C1951" s="46">
        <v>8</v>
      </c>
    </row>
    <row r="1952" spans="1:3" x14ac:dyDescent="0.3">
      <c r="A1952" s="41">
        <v>2165.1999999999998</v>
      </c>
      <c r="B1952" s="42">
        <v>427.85</v>
      </c>
      <c r="C1952" s="46">
        <v>5</v>
      </c>
    </row>
    <row r="1953" spans="1:3" x14ac:dyDescent="0.3">
      <c r="A1953" s="41">
        <v>2165.4</v>
      </c>
      <c r="B1953" s="42">
        <v>819.8</v>
      </c>
      <c r="C1953" s="46">
        <v>4</v>
      </c>
    </row>
    <row r="1954" spans="1:3" x14ac:dyDescent="0.3">
      <c r="A1954" s="41">
        <v>2166.64</v>
      </c>
      <c r="B1954" s="42">
        <v>614.16</v>
      </c>
      <c r="C1954" s="46">
        <v>8</v>
      </c>
    </row>
    <row r="1955" spans="1:3" x14ac:dyDescent="0.3">
      <c r="A1955" s="41">
        <v>2169.6799999999998</v>
      </c>
      <c r="B1955" s="42">
        <v>610.48</v>
      </c>
      <c r="C1955" s="46">
        <v>4</v>
      </c>
    </row>
    <row r="1956" spans="1:3" x14ac:dyDescent="0.3">
      <c r="A1956" s="41">
        <v>2171.89</v>
      </c>
      <c r="B1956" s="42">
        <v>655.13</v>
      </c>
      <c r="C1956" s="46">
        <v>4</v>
      </c>
    </row>
    <row r="1957" spans="1:3" x14ac:dyDescent="0.3">
      <c r="A1957" s="41">
        <v>2173.5</v>
      </c>
      <c r="B1957" s="42">
        <v>413.56</v>
      </c>
      <c r="C1957" s="46">
        <v>7</v>
      </c>
    </row>
    <row r="1958" spans="1:3" x14ac:dyDescent="0.3">
      <c r="A1958" s="41">
        <v>2173.91</v>
      </c>
      <c r="B1958" s="42">
        <v>431.86</v>
      </c>
      <c r="C1958" s="46">
        <v>5</v>
      </c>
    </row>
    <row r="1959" spans="1:3" x14ac:dyDescent="0.3">
      <c r="A1959" s="41">
        <v>2176.75</v>
      </c>
      <c r="B1959" s="42">
        <v>472.25</v>
      </c>
      <c r="C1959" s="46">
        <v>5</v>
      </c>
    </row>
    <row r="1960" spans="1:3" x14ac:dyDescent="0.3">
      <c r="A1960" s="41">
        <v>2177.44</v>
      </c>
      <c r="B1960" s="42">
        <v>617.08000000000004</v>
      </c>
      <c r="C1960" s="46">
        <v>6</v>
      </c>
    </row>
    <row r="1961" spans="1:3" x14ac:dyDescent="0.3">
      <c r="A1961" s="41">
        <v>2181.27</v>
      </c>
      <c r="B1961" s="42">
        <v>1267.53</v>
      </c>
      <c r="C1961" s="46">
        <v>9</v>
      </c>
    </row>
    <row r="1962" spans="1:3" x14ac:dyDescent="0.3">
      <c r="A1962" s="41">
        <v>2187.6999999999998</v>
      </c>
      <c r="B1962" s="42">
        <v>325</v>
      </c>
      <c r="C1962" s="46">
        <v>7</v>
      </c>
    </row>
    <row r="1963" spans="1:3" x14ac:dyDescent="0.3">
      <c r="A1963" s="41">
        <v>2194.29</v>
      </c>
      <c r="B1963" s="42">
        <v>664.69</v>
      </c>
      <c r="C1963" s="46">
        <v>8</v>
      </c>
    </row>
    <row r="1964" spans="1:3" x14ac:dyDescent="0.3">
      <c r="A1964" s="41">
        <v>2194.71</v>
      </c>
      <c r="B1964" s="42">
        <v>603.95000000000005</v>
      </c>
      <c r="C1964" s="46">
        <v>4</v>
      </c>
    </row>
    <row r="1965" spans="1:3" x14ac:dyDescent="0.3">
      <c r="A1965" s="41">
        <v>2195.3000000000002</v>
      </c>
      <c r="B1965" s="42">
        <v>656.02</v>
      </c>
      <c r="C1965" s="46">
        <v>8</v>
      </c>
    </row>
    <row r="1966" spans="1:3" x14ac:dyDescent="0.3">
      <c r="A1966" s="41">
        <v>2200.1799999999998</v>
      </c>
      <c r="B1966" s="42">
        <v>679.86</v>
      </c>
      <c r="C1966" s="46">
        <v>4</v>
      </c>
    </row>
    <row r="1967" spans="1:3" x14ac:dyDescent="0.3">
      <c r="A1967" s="41">
        <v>2202.1999999999998</v>
      </c>
      <c r="B1967" s="42">
        <v>641.84</v>
      </c>
      <c r="C1967" s="46">
        <v>6</v>
      </c>
    </row>
    <row r="1968" spans="1:3" x14ac:dyDescent="0.3">
      <c r="A1968" s="41">
        <v>2202.5</v>
      </c>
      <c r="B1968" s="42">
        <v>932.25</v>
      </c>
      <c r="C1968" s="46">
        <v>5</v>
      </c>
    </row>
    <row r="1969" spans="1:3" x14ac:dyDescent="0.3">
      <c r="A1969" s="41">
        <v>2203.66</v>
      </c>
      <c r="B1969" s="42">
        <v>726.94</v>
      </c>
      <c r="C1969" s="46">
        <v>6</v>
      </c>
    </row>
    <row r="1970" spans="1:3" x14ac:dyDescent="0.3">
      <c r="A1970" s="41">
        <v>2203.9299999999998</v>
      </c>
      <c r="B1970" s="42">
        <v>416.58</v>
      </c>
      <c r="C1970" s="46">
        <v>5</v>
      </c>
    </row>
    <row r="1971" spans="1:3" x14ac:dyDescent="0.3">
      <c r="A1971" s="41">
        <v>2205.9899999999998</v>
      </c>
      <c r="B1971" s="42">
        <v>338.09</v>
      </c>
      <c r="C1971" s="46">
        <v>5</v>
      </c>
    </row>
    <row r="1972" spans="1:3" x14ac:dyDescent="0.3">
      <c r="A1972" s="41">
        <v>2208</v>
      </c>
      <c r="B1972" s="42">
        <v>777.42</v>
      </c>
      <c r="C1972" s="46">
        <v>6</v>
      </c>
    </row>
    <row r="1973" spans="1:3" x14ac:dyDescent="0.3">
      <c r="A1973" s="41">
        <v>2209.92</v>
      </c>
      <c r="B1973" s="42">
        <v>512.64</v>
      </c>
      <c r="C1973" s="46">
        <v>6</v>
      </c>
    </row>
    <row r="1974" spans="1:3" x14ac:dyDescent="0.3">
      <c r="A1974" s="41">
        <v>2210.6999999999998</v>
      </c>
      <c r="B1974" s="42">
        <v>451.35</v>
      </c>
      <c r="C1974" s="46">
        <v>5</v>
      </c>
    </row>
    <row r="1975" spans="1:3" x14ac:dyDescent="0.3">
      <c r="A1975" s="41">
        <v>2227.4699999999998</v>
      </c>
      <c r="B1975" s="42">
        <v>543.47</v>
      </c>
      <c r="C1975" s="46">
        <v>5</v>
      </c>
    </row>
    <row r="1976" spans="1:3" x14ac:dyDescent="0.3">
      <c r="A1976" s="41">
        <v>2229.8200000000002</v>
      </c>
      <c r="B1976" s="42">
        <v>662.5</v>
      </c>
      <c r="C1976" s="46">
        <v>6</v>
      </c>
    </row>
    <row r="1977" spans="1:3" x14ac:dyDescent="0.3">
      <c r="A1977" s="41">
        <v>2231.8200000000002</v>
      </c>
      <c r="B1977" s="42">
        <v>748.32</v>
      </c>
      <c r="C1977" s="46">
        <v>6</v>
      </c>
    </row>
    <row r="1978" spans="1:3" x14ac:dyDescent="0.3">
      <c r="A1978" s="41">
        <v>2236.25</v>
      </c>
      <c r="B1978" s="42">
        <v>691.55</v>
      </c>
      <c r="C1978" s="46">
        <v>5</v>
      </c>
    </row>
    <row r="1979" spans="1:3" x14ac:dyDescent="0.3">
      <c r="A1979" s="41">
        <v>2238.5300000000002</v>
      </c>
      <c r="B1979" s="42">
        <v>879.63</v>
      </c>
      <c r="C1979" s="46">
        <v>5</v>
      </c>
    </row>
    <row r="1980" spans="1:3" x14ac:dyDescent="0.3">
      <c r="A1980" s="41">
        <v>2240.4299999999998</v>
      </c>
      <c r="B1980" s="42">
        <v>881.53</v>
      </c>
      <c r="C1980" s="46">
        <v>5</v>
      </c>
    </row>
    <row r="1981" spans="1:3" x14ac:dyDescent="0.3">
      <c r="A1981" s="41">
        <v>2244.7800000000002</v>
      </c>
      <c r="B1981" s="42">
        <v>685.2</v>
      </c>
      <c r="C1981" s="46">
        <v>6</v>
      </c>
    </row>
    <row r="1982" spans="1:3" x14ac:dyDescent="0.3">
      <c r="A1982" s="41">
        <v>2246.16</v>
      </c>
      <c r="B1982" s="42">
        <v>360.6</v>
      </c>
      <c r="C1982" s="46">
        <v>6</v>
      </c>
    </row>
    <row r="1983" spans="1:3" x14ac:dyDescent="0.3">
      <c r="A1983" s="41">
        <v>2246.86</v>
      </c>
      <c r="B1983" s="42">
        <v>571.82000000000005</v>
      </c>
      <c r="C1983" s="46">
        <v>8</v>
      </c>
    </row>
    <row r="1984" spans="1:3" x14ac:dyDescent="0.3">
      <c r="A1984" s="41">
        <v>2249.48</v>
      </c>
      <c r="B1984" s="42">
        <v>164.66</v>
      </c>
      <c r="C1984" s="46">
        <v>6</v>
      </c>
    </row>
    <row r="1985" spans="1:3" x14ac:dyDescent="0.3">
      <c r="A1985" s="41">
        <v>2250.4899999999998</v>
      </c>
      <c r="B1985" s="42">
        <v>655.61</v>
      </c>
      <c r="C1985" s="46">
        <v>4</v>
      </c>
    </row>
    <row r="1986" spans="1:3" x14ac:dyDescent="0.3">
      <c r="A1986" s="41">
        <v>2252.4</v>
      </c>
      <c r="B1986" s="42">
        <v>532.95000000000005</v>
      </c>
      <c r="C1986" s="46">
        <v>5</v>
      </c>
    </row>
    <row r="1987" spans="1:3" x14ac:dyDescent="0.3">
      <c r="A1987" s="41">
        <v>2257.91</v>
      </c>
      <c r="B1987" s="42">
        <v>662.66</v>
      </c>
      <c r="C1987" s="46">
        <v>5</v>
      </c>
    </row>
    <row r="1988" spans="1:3" x14ac:dyDescent="0.3">
      <c r="A1988" s="41">
        <v>2258.5100000000002</v>
      </c>
      <c r="B1988" s="42">
        <v>1242.31</v>
      </c>
      <c r="C1988" s="46">
        <v>4</v>
      </c>
    </row>
    <row r="1989" spans="1:3" x14ac:dyDescent="0.3">
      <c r="A1989" s="41">
        <v>2262.33</v>
      </c>
      <c r="B1989" s="42">
        <v>434.48</v>
      </c>
      <c r="C1989" s="46">
        <v>5</v>
      </c>
    </row>
    <row r="1990" spans="1:3" x14ac:dyDescent="0.3">
      <c r="A1990" s="41">
        <v>2269.8000000000002</v>
      </c>
      <c r="B1990" s="42">
        <v>281.35000000000002</v>
      </c>
      <c r="C1990" s="46">
        <v>5</v>
      </c>
    </row>
    <row r="1991" spans="1:3" x14ac:dyDescent="0.3">
      <c r="A1991" s="41">
        <v>2276.94</v>
      </c>
      <c r="B1991" s="42">
        <v>989.1</v>
      </c>
      <c r="C1991" s="46">
        <v>8</v>
      </c>
    </row>
    <row r="1992" spans="1:3" x14ac:dyDescent="0.3">
      <c r="A1992" s="41">
        <v>2278.21</v>
      </c>
      <c r="B1992" s="42">
        <v>188.45</v>
      </c>
      <c r="C1992" s="46">
        <v>8</v>
      </c>
    </row>
    <row r="1993" spans="1:3" x14ac:dyDescent="0.3">
      <c r="A1993" s="41">
        <v>2278.8200000000002</v>
      </c>
      <c r="B1993" s="42">
        <v>518.88</v>
      </c>
      <c r="C1993" s="46">
        <v>7</v>
      </c>
    </row>
    <row r="1994" spans="1:3" x14ac:dyDescent="0.3">
      <c r="A1994" s="41">
        <v>2278.9499999999998</v>
      </c>
      <c r="B1994" s="42">
        <v>864.55</v>
      </c>
      <c r="C1994" s="46">
        <v>5</v>
      </c>
    </row>
    <row r="1995" spans="1:3" x14ac:dyDescent="0.3">
      <c r="A1995" s="41">
        <v>2279.1</v>
      </c>
      <c r="B1995" s="42">
        <v>702.14</v>
      </c>
      <c r="C1995" s="46">
        <v>7</v>
      </c>
    </row>
    <row r="1996" spans="1:3" x14ac:dyDescent="0.3">
      <c r="A1996" s="41">
        <v>2279.7800000000002</v>
      </c>
      <c r="B1996" s="42">
        <v>720.58</v>
      </c>
      <c r="C1996" s="46">
        <v>4</v>
      </c>
    </row>
    <row r="1997" spans="1:3" x14ac:dyDescent="0.3">
      <c r="A1997" s="41">
        <v>2281.21</v>
      </c>
      <c r="B1997" s="42">
        <v>797.71</v>
      </c>
      <c r="C1997" s="46">
        <v>6</v>
      </c>
    </row>
    <row r="1998" spans="1:3" x14ac:dyDescent="0.3">
      <c r="A1998" s="41">
        <v>2282.54</v>
      </c>
      <c r="B1998" s="42">
        <v>-38.799999999999997</v>
      </c>
      <c r="C1998" s="46">
        <v>6</v>
      </c>
    </row>
    <row r="1999" spans="1:3" x14ac:dyDescent="0.3">
      <c r="A1999" s="41">
        <v>2284.16</v>
      </c>
      <c r="B1999" s="42">
        <v>348.36</v>
      </c>
      <c r="C1999" s="46">
        <v>5</v>
      </c>
    </row>
    <row r="2000" spans="1:3" x14ac:dyDescent="0.3">
      <c r="A2000" s="41">
        <v>2284.54</v>
      </c>
      <c r="B2000" s="42">
        <v>701.06</v>
      </c>
      <c r="C2000" s="46">
        <v>4</v>
      </c>
    </row>
    <row r="2001" spans="1:3" x14ac:dyDescent="0.3">
      <c r="A2001" s="41">
        <v>2284.85</v>
      </c>
      <c r="B2001" s="42">
        <v>890.73</v>
      </c>
      <c r="C2001" s="46">
        <v>7</v>
      </c>
    </row>
    <row r="2002" spans="1:3" x14ac:dyDescent="0.3">
      <c r="A2002" s="41">
        <v>2285.64</v>
      </c>
      <c r="B2002" s="42">
        <v>1015.39</v>
      </c>
      <c r="C2002" s="46">
        <v>5</v>
      </c>
    </row>
    <row r="2003" spans="1:3" x14ac:dyDescent="0.3">
      <c r="A2003" s="41">
        <v>2289.6</v>
      </c>
      <c r="B2003" s="42">
        <v>808.88</v>
      </c>
      <c r="C2003" s="46">
        <v>4</v>
      </c>
    </row>
    <row r="2004" spans="1:3" x14ac:dyDescent="0.3">
      <c r="A2004" s="41">
        <v>2292.7800000000002</v>
      </c>
      <c r="B2004" s="42">
        <v>748.08</v>
      </c>
      <c r="C2004" s="46">
        <v>5</v>
      </c>
    </row>
    <row r="2005" spans="1:3" x14ac:dyDescent="0.3">
      <c r="A2005" s="41">
        <v>2294.59</v>
      </c>
      <c r="B2005" s="42">
        <v>215.15</v>
      </c>
      <c r="C2005" s="46">
        <v>8</v>
      </c>
    </row>
    <row r="2006" spans="1:3" x14ac:dyDescent="0.3">
      <c r="A2006" s="41">
        <v>2295.73</v>
      </c>
      <c r="B2006" s="42">
        <v>580.33000000000004</v>
      </c>
      <c r="C2006" s="46">
        <v>6</v>
      </c>
    </row>
    <row r="2007" spans="1:3" x14ac:dyDescent="0.3">
      <c r="A2007" s="41">
        <v>2296.2199999999998</v>
      </c>
      <c r="B2007" s="42">
        <v>415.82</v>
      </c>
      <c r="C2007" s="46">
        <v>8</v>
      </c>
    </row>
    <row r="2008" spans="1:3" x14ac:dyDescent="0.3">
      <c r="A2008" s="41">
        <v>2303.11</v>
      </c>
      <c r="B2008" s="42">
        <v>780.13</v>
      </c>
      <c r="C2008" s="46">
        <v>6</v>
      </c>
    </row>
    <row r="2009" spans="1:3" x14ac:dyDescent="0.3">
      <c r="A2009" s="41">
        <v>2304.34</v>
      </c>
      <c r="B2009" s="42">
        <v>483.88</v>
      </c>
      <c r="C2009" s="46">
        <v>6</v>
      </c>
    </row>
    <row r="2010" spans="1:3" x14ac:dyDescent="0.3">
      <c r="A2010" s="41">
        <v>2305.84</v>
      </c>
      <c r="B2010" s="42">
        <v>947.42</v>
      </c>
      <c r="C2010" s="46">
        <v>7</v>
      </c>
    </row>
    <row r="2011" spans="1:3" x14ac:dyDescent="0.3">
      <c r="A2011" s="41">
        <v>2306.81</v>
      </c>
      <c r="B2011" s="42">
        <v>576.05999999999995</v>
      </c>
      <c r="C2011" s="46">
        <v>7</v>
      </c>
    </row>
    <row r="2012" spans="1:3" x14ac:dyDescent="0.3">
      <c r="A2012" s="41">
        <v>2315.46</v>
      </c>
      <c r="B2012" s="42">
        <v>756.26</v>
      </c>
      <c r="C2012" s="46">
        <v>4</v>
      </c>
    </row>
    <row r="2013" spans="1:3" x14ac:dyDescent="0.3">
      <c r="A2013" s="41">
        <v>2317.0100000000002</v>
      </c>
      <c r="B2013" s="42">
        <v>1019.09</v>
      </c>
      <c r="C2013" s="46">
        <v>6</v>
      </c>
    </row>
    <row r="2014" spans="1:3" x14ac:dyDescent="0.3">
      <c r="A2014" s="41">
        <v>2327.6</v>
      </c>
      <c r="B2014" s="42">
        <v>780.04</v>
      </c>
      <c r="C2014" s="46">
        <v>4</v>
      </c>
    </row>
    <row r="2015" spans="1:3" x14ac:dyDescent="0.3">
      <c r="A2015" s="41">
        <v>2331.52</v>
      </c>
      <c r="B2015" s="42">
        <v>220.72</v>
      </c>
      <c r="C2015" s="46">
        <v>8</v>
      </c>
    </row>
    <row r="2016" spans="1:3" x14ac:dyDescent="0.3">
      <c r="A2016" s="41">
        <v>2337.17</v>
      </c>
      <c r="B2016" s="42">
        <v>252.35</v>
      </c>
      <c r="C2016" s="46">
        <v>6</v>
      </c>
    </row>
    <row r="2017" spans="1:3" x14ac:dyDescent="0.3">
      <c r="A2017" s="41">
        <v>2340.44</v>
      </c>
      <c r="B2017" s="42">
        <v>422.6</v>
      </c>
      <c r="C2017" s="46">
        <v>6</v>
      </c>
    </row>
    <row r="2018" spans="1:3" x14ac:dyDescent="0.3">
      <c r="A2018" s="41">
        <v>2344.13</v>
      </c>
      <c r="B2018" s="42">
        <v>366.13</v>
      </c>
      <c r="C2018" s="46">
        <v>8</v>
      </c>
    </row>
    <row r="2019" spans="1:3" x14ac:dyDescent="0.3">
      <c r="A2019" s="41">
        <v>2351.1</v>
      </c>
      <c r="B2019" s="42">
        <v>349.8</v>
      </c>
      <c r="C2019" s="46">
        <v>7</v>
      </c>
    </row>
    <row r="2020" spans="1:3" x14ac:dyDescent="0.3">
      <c r="A2020" s="41">
        <v>2352.83</v>
      </c>
      <c r="B2020" s="42">
        <v>492.95</v>
      </c>
      <c r="C2020" s="46">
        <v>6</v>
      </c>
    </row>
    <row r="2021" spans="1:3" x14ac:dyDescent="0.3">
      <c r="A2021" s="41">
        <v>2352.91</v>
      </c>
      <c r="B2021" s="42">
        <v>869.41</v>
      </c>
      <c r="C2021" s="46">
        <v>6</v>
      </c>
    </row>
    <row r="2022" spans="1:3" x14ac:dyDescent="0.3">
      <c r="A2022" s="41">
        <v>2357.77</v>
      </c>
      <c r="B2022" s="42">
        <v>627.02</v>
      </c>
      <c r="C2022" s="46">
        <v>7</v>
      </c>
    </row>
    <row r="2023" spans="1:3" x14ac:dyDescent="0.3">
      <c r="A2023" s="41">
        <v>2359</v>
      </c>
      <c r="B2023" s="42">
        <v>640.75</v>
      </c>
      <c r="C2023" s="46">
        <v>5</v>
      </c>
    </row>
    <row r="2024" spans="1:3" x14ac:dyDescent="0.3">
      <c r="A2024" s="41">
        <v>2360.27</v>
      </c>
      <c r="B2024" s="42">
        <v>1014.67</v>
      </c>
      <c r="C2024" s="46">
        <v>4</v>
      </c>
    </row>
    <row r="2025" spans="1:3" x14ac:dyDescent="0.3">
      <c r="A2025" s="41">
        <v>2360.88</v>
      </c>
      <c r="B2025" s="42">
        <v>355.36</v>
      </c>
      <c r="C2025" s="46">
        <v>8</v>
      </c>
    </row>
    <row r="2026" spans="1:3" x14ac:dyDescent="0.3">
      <c r="A2026" s="41">
        <v>2362.16</v>
      </c>
      <c r="B2026" s="42">
        <v>845.4</v>
      </c>
      <c r="C2026" s="46">
        <v>4</v>
      </c>
    </row>
    <row r="2027" spans="1:3" x14ac:dyDescent="0.3">
      <c r="A2027" s="41">
        <v>2364.86</v>
      </c>
      <c r="B2027" s="42">
        <v>899.61</v>
      </c>
      <c r="C2027" s="46">
        <v>5</v>
      </c>
    </row>
    <row r="2028" spans="1:3" x14ac:dyDescent="0.3">
      <c r="A2028" s="41">
        <v>2365.7199999999998</v>
      </c>
      <c r="B2028" s="42">
        <v>387.72</v>
      </c>
      <c r="C2028" s="46">
        <v>8</v>
      </c>
    </row>
    <row r="2029" spans="1:3" x14ac:dyDescent="0.3">
      <c r="A2029" s="41">
        <v>2370.9499999999998</v>
      </c>
      <c r="B2029" s="42">
        <v>651.5</v>
      </c>
      <c r="C2029" s="46">
        <v>5</v>
      </c>
    </row>
    <row r="2030" spans="1:3" x14ac:dyDescent="0.3">
      <c r="A2030" s="41">
        <v>2374.3000000000002</v>
      </c>
      <c r="B2030" s="42">
        <v>326.86</v>
      </c>
      <c r="C2030" s="46">
        <v>6</v>
      </c>
    </row>
    <row r="2031" spans="1:3" x14ac:dyDescent="0.3">
      <c r="A2031" s="41">
        <v>2374.38</v>
      </c>
      <c r="B2031" s="42">
        <v>705.37</v>
      </c>
      <c r="C2031" s="46">
        <v>7</v>
      </c>
    </row>
    <row r="2032" spans="1:3" x14ac:dyDescent="0.3">
      <c r="A2032" s="41">
        <v>2374.66</v>
      </c>
      <c r="B2032" s="42">
        <v>342.35</v>
      </c>
      <c r="C2032" s="46">
        <v>7</v>
      </c>
    </row>
    <row r="2033" spans="1:3" x14ac:dyDescent="0.3">
      <c r="A2033" s="41">
        <v>2385.5</v>
      </c>
      <c r="B2033" s="42">
        <v>679.3</v>
      </c>
      <c r="C2033" s="46">
        <v>5</v>
      </c>
    </row>
    <row r="2034" spans="1:3" x14ac:dyDescent="0.3">
      <c r="A2034" s="41">
        <v>2395.75</v>
      </c>
      <c r="B2034" s="42">
        <v>461.3</v>
      </c>
      <c r="C2034" s="46">
        <v>5</v>
      </c>
    </row>
    <row r="2035" spans="1:3" x14ac:dyDescent="0.3">
      <c r="A2035" s="41">
        <v>2397.9899999999998</v>
      </c>
      <c r="B2035" s="42">
        <v>1127.74</v>
      </c>
      <c r="C2035" s="46">
        <v>5</v>
      </c>
    </row>
    <row r="2036" spans="1:3" x14ac:dyDescent="0.3">
      <c r="A2036" s="41">
        <v>2398.41</v>
      </c>
      <c r="B2036" s="42">
        <v>577.95000000000005</v>
      </c>
      <c r="C2036" s="46">
        <v>6</v>
      </c>
    </row>
    <row r="2037" spans="1:3" x14ac:dyDescent="0.3">
      <c r="A2037" s="41">
        <v>2403.2399999999998</v>
      </c>
      <c r="B2037" s="42">
        <v>1110.06</v>
      </c>
      <c r="C2037" s="46">
        <v>7</v>
      </c>
    </row>
    <row r="2038" spans="1:3" x14ac:dyDescent="0.3">
      <c r="A2038" s="41">
        <v>2404.9899999999998</v>
      </c>
      <c r="B2038" s="42">
        <v>774.31</v>
      </c>
      <c r="C2038" s="46">
        <v>6</v>
      </c>
    </row>
    <row r="2039" spans="1:3" x14ac:dyDescent="0.3">
      <c r="A2039" s="41">
        <v>2407.79</v>
      </c>
      <c r="B2039" s="42">
        <v>579.25</v>
      </c>
      <c r="C2039" s="46">
        <v>7</v>
      </c>
    </row>
    <row r="2040" spans="1:3" x14ac:dyDescent="0.3">
      <c r="A2040" s="41">
        <v>2413.25</v>
      </c>
      <c r="B2040" s="42">
        <v>998.85</v>
      </c>
      <c r="C2040" s="46">
        <v>5</v>
      </c>
    </row>
    <row r="2041" spans="1:3" x14ac:dyDescent="0.3">
      <c r="A2041" s="41">
        <v>2416.44</v>
      </c>
      <c r="B2041" s="42">
        <v>556.55999999999995</v>
      </c>
      <c r="C2041" s="46">
        <v>6</v>
      </c>
    </row>
    <row r="2042" spans="1:3" x14ac:dyDescent="0.3">
      <c r="A2042" s="41">
        <v>2424.6</v>
      </c>
      <c r="B2042" s="42">
        <v>1009.65</v>
      </c>
      <c r="C2042" s="46">
        <v>5</v>
      </c>
    </row>
    <row r="2043" spans="1:3" x14ac:dyDescent="0.3">
      <c r="A2043" s="41">
        <v>2425.02</v>
      </c>
      <c r="B2043" s="42">
        <v>848.22</v>
      </c>
      <c r="C2043" s="46">
        <v>6</v>
      </c>
    </row>
    <row r="2044" spans="1:3" x14ac:dyDescent="0.3">
      <c r="A2044" s="41">
        <v>2433.4899999999998</v>
      </c>
      <c r="B2044" s="42">
        <v>949.99</v>
      </c>
      <c r="C2044" s="46">
        <v>6</v>
      </c>
    </row>
    <row r="2045" spans="1:3" x14ac:dyDescent="0.3">
      <c r="A2045" s="41">
        <v>2435.83</v>
      </c>
      <c r="B2045" s="42">
        <v>840.95</v>
      </c>
      <c r="C2045" s="46">
        <v>4</v>
      </c>
    </row>
    <row r="2046" spans="1:3" x14ac:dyDescent="0.3">
      <c r="A2046" s="41">
        <v>2442.58</v>
      </c>
      <c r="B2046" s="42">
        <v>614.73</v>
      </c>
      <c r="C2046" s="46">
        <v>5</v>
      </c>
    </row>
    <row r="2047" spans="1:3" x14ac:dyDescent="0.3">
      <c r="A2047" s="41">
        <v>2448.7800000000002</v>
      </c>
      <c r="B2047" s="42">
        <v>519.09</v>
      </c>
      <c r="C2047" s="46">
        <v>7</v>
      </c>
    </row>
    <row r="2048" spans="1:3" x14ac:dyDescent="0.3">
      <c r="A2048" s="41">
        <v>2450.02</v>
      </c>
      <c r="B2048" s="42">
        <v>1020.52</v>
      </c>
      <c r="C2048" s="46">
        <v>5</v>
      </c>
    </row>
    <row r="2049" spans="1:3" x14ac:dyDescent="0.3">
      <c r="A2049" s="41">
        <v>2451.44</v>
      </c>
      <c r="B2049" s="42">
        <v>440.08</v>
      </c>
      <c r="C2049" s="46">
        <v>8</v>
      </c>
    </row>
    <row r="2050" spans="1:3" x14ac:dyDescent="0.3">
      <c r="A2050" s="41">
        <v>2457.25</v>
      </c>
      <c r="B2050" s="42">
        <v>699.1</v>
      </c>
      <c r="C2050" s="46">
        <v>5</v>
      </c>
    </row>
    <row r="2051" spans="1:3" x14ac:dyDescent="0.3">
      <c r="A2051" s="41">
        <v>2457.85</v>
      </c>
      <c r="B2051" s="42">
        <v>670.5</v>
      </c>
      <c r="C2051" s="46">
        <v>5</v>
      </c>
    </row>
    <row r="2052" spans="1:3" x14ac:dyDescent="0.3">
      <c r="A2052" s="41">
        <v>2458.15</v>
      </c>
      <c r="B2052" s="42">
        <v>523.70000000000005</v>
      </c>
      <c r="C2052" s="46">
        <v>5</v>
      </c>
    </row>
    <row r="2053" spans="1:3" x14ac:dyDescent="0.3">
      <c r="A2053" s="41">
        <v>2458.35</v>
      </c>
      <c r="B2053" s="42">
        <v>542.13</v>
      </c>
      <c r="C2053" s="46">
        <v>6</v>
      </c>
    </row>
    <row r="2054" spans="1:3" x14ac:dyDescent="0.3">
      <c r="A2054" s="41">
        <v>2460.58</v>
      </c>
      <c r="B2054" s="42">
        <v>-130.68</v>
      </c>
      <c r="C2054" s="46">
        <v>7</v>
      </c>
    </row>
    <row r="2055" spans="1:3" x14ac:dyDescent="0.3">
      <c r="A2055" s="41">
        <v>2468.62</v>
      </c>
      <c r="B2055" s="42">
        <v>519.62</v>
      </c>
      <c r="C2055" s="46">
        <v>5</v>
      </c>
    </row>
    <row r="2056" spans="1:3" x14ac:dyDescent="0.3">
      <c r="A2056" s="41">
        <v>2468.9299999999998</v>
      </c>
      <c r="B2056" s="42">
        <v>537.41</v>
      </c>
      <c r="C2056" s="46">
        <v>8</v>
      </c>
    </row>
    <row r="2057" spans="1:3" x14ac:dyDescent="0.3">
      <c r="A2057" s="41">
        <v>2478.9299999999998</v>
      </c>
      <c r="B2057" s="42">
        <v>431.49</v>
      </c>
      <c r="C2057" s="46">
        <v>6</v>
      </c>
    </row>
    <row r="2058" spans="1:3" x14ac:dyDescent="0.3">
      <c r="A2058" s="41">
        <v>2489.6799999999998</v>
      </c>
      <c r="B2058" s="42">
        <v>839.28</v>
      </c>
      <c r="C2058" s="46">
        <v>8</v>
      </c>
    </row>
    <row r="2059" spans="1:3" x14ac:dyDescent="0.3">
      <c r="A2059" s="41">
        <v>2490.21</v>
      </c>
      <c r="B2059" s="42">
        <v>1144.6099999999999</v>
      </c>
      <c r="C2059" s="46">
        <v>4</v>
      </c>
    </row>
    <row r="2060" spans="1:3" x14ac:dyDescent="0.3">
      <c r="A2060" s="41">
        <v>2491.9899999999998</v>
      </c>
      <c r="B2060" s="42">
        <v>811.64</v>
      </c>
      <c r="C2060" s="46">
        <v>5</v>
      </c>
    </row>
    <row r="2061" spans="1:3" x14ac:dyDescent="0.3">
      <c r="A2061" s="41">
        <v>2493.75</v>
      </c>
      <c r="B2061" s="42">
        <v>774.3</v>
      </c>
      <c r="C2061" s="46">
        <v>5</v>
      </c>
    </row>
    <row r="2062" spans="1:3" x14ac:dyDescent="0.3">
      <c r="A2062" s="41">
        <v>2496.6</v>
      </c>
      <c r="B2062" s="42">
        <v>812.44</v>
      </c>
      <c r="C2062" s="46">
        <v>8</v>
      </c>
    </row>
    <row r="2063" spans="1:3" x14ac:dyDescent="0.3">
      <c r="A2063" s="41">
        <v>2504.06</v>
      </c>
      <c r="B2063" s="42">
        <v>946.94</v>
      </c>
      <c r="C2063" s="46">
        <v>8</v>
      </c>
    </row>
    <row r="2064" spans="1:3" x14ac:dyDescent="0.3">
      <c r="A2064" s="41">
        <v>2510.17</v>
      </c>
      <c r="B2064" s="42">
        <v>841.16</v>
      </c>
      <c r="C2064" s="46">
        <v>7</v>
      </c>
    </row>
    <row r="2065" spans="1:3" x14ac:dyDescent="0.3">
      <c r="A2065" s="41">
        <v>2516.8000000000002</v>
      </c>
      <c r="B2065" s="42">
        <v>567.79999999999995</v>
      </c>
      <c r="C2065" s="46">
        <v>5</v>
      </c>
    </row>
    <row r="2066" spans="1:3" x14ac:dyDescent="0.3">
      <c r="A2066" s="41">
        <v>2516.88</v>
      </c>
      <c r="B2066" s="42">
        <v>1038.96</v>
      </c>
      <c r="C2066" s="46">
        <v>8</v>
      </c>
    </row>
    <row r="2067" spans="1:3" x14ac:dyDescent="0.3">
      <c r="A2067" s="41">
        <v>2523.38</v>
      </c>
      <c r="B2067" s="42">
        <v>964.18</v>
      </c>
      <c r="C2067" s="46">
        <v>4</v>
      </c>
    </row>
    <row r="2068" spans="1:3" x14ac:dyDescent="0.3">
      <c r="A2068" s="41">
        <v>2529.3000000000002</v>
      </c>
      <c r="B2068" s="42">
        <v>771</v>
      </c>
      <c r="C2068" s="46">
        <v>6</v>
      </c>
    </row>
    <row r="2069" spans="1:3" x14ac:dyDescent="0.3">
      <c r="A2069" s="41">
        <v>2537.62</v>
      </c>
      <c r="B2069" s="42">
        <v>426.63</v>
      </c>
      <c r="C2069" s="46">
        <v>7</v>
      </c>
    </row>
    <row r="2070" spans="1:3" x14ac:dyDescent="0.3">
      <c r="A2070" s="41">
        <v>2541.4299999999998</v>
      </c>
      <c r="B2070" s="42">
        <v>872.42</v>
      </c>
      <c r="C2070" s="46">
        <v>7</v>
      </c>
    </row>
    <row r="2071" spans="1:3" x14ac:dyDescent="0.3">
      <c r="A2071" s="41">
        <v>2544.89</v>
      </c>
      <c r="B2071" s="42">
        <v>785.54</v>
      </c>
      <c r="C2071" s="46">
        <v>5</v>
      </c>
    </row>
    <row r="2072" spans="1:3" x14ac:dyDescent="0.3">
      <c r="A2072" s="41">
        <v>2549.66</v>
      </c>
      <c r="B2072" s="42">
        <v>1071.74</v>
      </c>
      <c r="C2072" s="46">
        <v>8</v>
      </c>
    </row>
    <row r="2073" spans="1:3" x14ac:dyDescent="0.3">
      <c r="A2073" s="41">
        <v>2557.6</v>
      </c>
      <c r="B2073" s="42">
        <v>447.82</v>
      </c>
      <c r="C2073" s="46">
        <v>6</v>
      </c>
    </row>
    <row r="2074" spans="1:3" x14ac:dyDescent="0.3">
      <c r="A2074" s="41">
        <v>2568.2399999999998</v>
      </c>
      <c r="B2074" s="42">
        <v>647.1</v>
      </c>
      <c r="C2074" s="46">
        <v>6</v>
      </c>
    </row>
    <row r="2075" spans="1:3" x14ac:dyDescent="0.3">
      <c r="A2075" s="41">
        <v>2568.9299999999998</v>
      </c>
      <c r="B2075" s="42">
        <v>1044.6300000000001</v>
      </c>
      <c r="C2075" s="46">
        <v>6</v>
      </c>
    </row>
    <row r="2076" spans="1:3" x14ac:dyDescent="0.3">
      <c r="A2076" s="41">
        <v>2571.0100000000002</v>
      </c>
      <c r="B2076" s="42">
        <v>91.17</v>
      </c>
      <c r="C2076" s="46">
        <v>8</v>
      </c>
    </row>
    <row r="2077" spans="1:3" x14ac:dyDescent="0.3">
      <c r="A2077" s="41">
        <v>2578.2399999999998</v>
      </c>
      <c r="B2077" s="42">
        <v>847.49</v>
      </c>
      <c r="C2077" s="46">
        <v>7</v>
      </c>
    </row>
    <row r="2078" spans="1:3" x14ac:dyDescent="0.3">
      <c r="A2078" s="41">
        <v>2579.2199999999998</v>
      </c>
      <c r="B2078" s="42">
        <v>758.8</v>
      </c>
      <c r="C2078" s="46">
        <v>7</v>
      </c>
    </row>
    <row r="2079" spans="1:3" x14ac:dyDescent="0.3">
      <c r="A2079" s="41">
        <v>2581.4</v>
      </c>
      <c r="B2079" s="42">
        <v>681</v>
      </c>
      <c r="C2079" s="46">
        <v>5</v>
      </c>
    </row>
    <row r="2080" spans="1:3" x14ac:dyDescent="0.3">
      <c r="A2080" s="41">
        <v>2584.96</v>
      </c>
      <c r="B2080" s="42">
        <v>830.2</v>
      </c>
      <c r="C2080" s="46">
        <v>7</v>
      </c>
    </row>
    <row r="2081" spans="1:3" x14ac:dyDescent="0.3">
      <c r="A2081" s="41">
        <v>2593.0100000000002</v>
      </c>
      <c r="B2081" s="42">
        <v>862.26</v>
      </c>
      <c r="C2081" s="46">
        <v>7</v>
      </c>
    </row>
    <row r="2082" spans="1:3" x14ac:dyDescent="0.3">
      <c r="A2082" s="41">
        <v>2593.5500000000002</v>
      </c>
      <c r="B2082" s="42">
        <v>663.86</v>
      </c>
      <c r="C2082" s="46">
        <v>7</v>
      </c>
    </row>
    <row r="2083" spans="1:3" x14ac:dyDescent="0.3">
      <c r="A2083" s="41">
        <v>2593.84</v>
      </c>
      <c r="B2083" s="42">
        <v>207.54</v>
      </c>
      <c r="C2083" s="46">
        <v>7</v>
      </c>
    </row>
    <row r="2084" spans="1:3" x14ac:dyDescent="0.3">
      <c r="A2084" s="41">
        <v>2602.25</v>
      </c>
      <c r="B2084" s="42">
        <v>879.41</v>
      </c>
      <c r="C2084" s="46">
        <v>7</v>
      </c>
    </row>
    <row r="2085" spans="1:3" x14ac:dyDescent="0.3">
      <c r="A2085" s="41">
        <v>2605.54</v>
      </c>
      <c r="B2085" s="42">
        <v>503.14</v>
      </c>
      <c r="C2085" s="46">
        <v>8</v>
      </c>
    </row>
    <row r="2086" spans="1:3" x14ac:dyDescent="0.3">
      <c r="A2086" s="41">
        <v>2609.5</v>
      </c>
      <c r="B2086" s="42">
        <v>741.6</v>
      </c>
      <c r="C2086" s="46">
        <v>5</v>
      </c>
    </row>
    <row r="2087" spans="1:3" x14ac:dyDescent="0.3">
      <c r="A2087" s="41">
        <v>2611.94</v>
      </c>
      <c r="B2087" s="42">
        <v>881.38</v>
      </c>
      <c r="C2087" s="46">
        <v>8</v>
      </c>
    </row>
    <row r="2088" spans="1:3" x14ac:dyDescent="0.3">
      <c r="A2088" s="41">
        <v>2619.3000000000002</v>
      </c>
      <c r="B2088" s="42">
        <v>1349.05</v>
      </c>
      <c r="C2088" s="46">
        <v>5</v>
      </c>
    </row>
    <row r="2089" spans="1:3" x14ac:dyDescent="0.3">
      <c r="A2089" s="41">
        <v>2627.52</v>
      </c>
      <c r="B2089" s="42">
        <v>711.3</v>
      </c>
      <c r="C2089" s="46">
        <v>6</v>
      </c>
    </row>
    <row r="2090" spans="1:3" x14ac:dyDescent="0.3">
      <c r="A2090" s="41">
        <v>2631.48</v>
      </c>
      <c r="B2090" s="42">
        <v>710.34</v>
      </c>
      <c r="C2090" s="46">
        <v>6</v>
      </c>
    </row>
    <row r="2091" spans="1:3" x14ac:dyDescent="0.3">
      <c r="A2091" s="41">
        <v>2633.47</v>
      </c>
      <c r="B2091" s="42">
        <v>617.04999999999995</v>
      </c>
      <c r="C2091" s="46">
        <v>6</v>
      </c>
    </row>
    <row r="2092" spans="1:3" x14ac:dyDescent="0.3">
      <c r="A2092" s="41">
        <v>2645.02</v>
      </c>
      <c r="B2092" s="42">
        <v>816.48</v>
      </c>
      <c r="C2092" s="46">
        <v>7</v>
      </c>
    </row>
    <row r="2093" spans="1:3" x14ac:dyDescent="0.3">
      <c r="A2093" s="41">
        <v>2649.42</v>
      </c>
      <c r="B2093" s="42">
        <v>1132.6600000000001</v>
      </c>
      <c r="C2093" s="46">
        <v>4</v>
      </c>
    </row>
    <row r="2094" spans="1:3" x14ac:dyDescent="0.3">
      <c r="A2094" s="41">
        <v>2650.43</v>
      </c>
      <c r="B2094" s="42">
        <v>848.19</v>
      </c>
      <c r="C2094" s="46">
        <v>8</v>
      </c>
    </row>
    <row r="2095" spans="1:3" x14ac:dyDescent="0.3">
      <c r="A2095" s="41">
        <v>2650.8</v>
      </c>
      <c r="B2095" s="42">
        <v>754.85</v>
      </c>
      <c r="C2095" s="46">
        <v>5</v>
      </c>
    </row>
    <row r="2096" spans="1:3" x14ac:dyDescent="0.3">
      <c r="A2096" s="41">
        <v>2651.75</v>
      </c>
      <c r="B2096" s="42">
        <v>1006.4</v>
      </c>
      <c r="C2096" s="46">
        <v>7</v>
      </c>
    </row>
    <row r="2097" spans="1:3" x14ac:dyDescent="0.3">
      <c r="A2097" s="41">
        <v>2663.73</v>
      </c>
      <c r="B2097" s="42">
        <v>812.83</v>
      </c>
      <c r="C2097" s="46">
        <v>5</v>
      </c>
    </row>
    <row r="2098" spans="1:3" x14ac:dyDescent="0.3">
      <c r="A2098" s="41">
        <v>2668.09</v>
      </c>
      <c r="B2098" s="42">
        <v>1071.49</v>
      </c>
      <c r="C2098" s="46">
        <v>6</v>
      </c>
    </row>
    <row r="2099" spans="1:3" x14ac:dyDescent="0.3">
      <c r="A2099" s="41">
        <v>2668.3</v>
      </c>
      <c r="B2099" s="42">
        <v>847.88</v>
      </c>
      <c r="C2099" s="46">
        <v>7</v>
      </c>
    </row>
    <row r="2100" spans="1:3" x14ac:dyDescent="0.3">
      <c r="A2100" s="41">
        <v>2678.96</v>
      </c>
      <c r="B2100" s="42">
        <v>1259.72</v>
      </c>
      <c r="C2100" s="46">
        <v>6</v>
      </c>
    </row>
    <row r="2101" spans="1:3" x14ac:dyDescent="0.3">
      <c r="A2101" s="41">
        <v>2681.28</v>
      </c>
      <c r="B2101" s="42">
        <v>800.88</v>
      </c>
      <c r="C2101" s="46">
        <v>8</v>
      </c>
    </row>
    <row r="2102" spans="1:3" x14ac:dyDescent="0.3">
      <c r="A2102" s="41">
        <v>2684.43</v>
      </c>
      <c r="B2102" s="42">
        <v>961.59</v>
      </c>
      <c r="C2102" s="46">
        <v>7</v>
      </c>
    </row>
    <row r="2103" spans="1:3" x14ac:dyDescent="0.3">
      <c r="A2103" s="41">
        <v>2686.2</v>
      </c>
      <c r="B2103" s="42">
        <v>966.75</v>
      </c>
      <c r="C2103" s="46">
        <v>5</v>
      </c>
    </row>
    <row r="2104" spans="1:3" x14ac:dyDescent="0.3">
      <c r="A2104" s="41">
        <v>2696</v>
      </c>
      <c r="B2104" s="42">
        <v>268.72000000000003</v>
      </c>
      <c r="C2104" s="46">
        <v>8</v>
      </c>
    </row>
    <row r="2105" spans="1:3" x14ac:dyDescent="0.3">
      <c r="A2105" s="41">
        <v>2699.5</v>
      </c>
      <c r="B2105" s="42">
        <v>261.19</v>
      </c>
      <c r="C2105" s="46">
        <v>7</v>
      </c>
    </row>
    <row r="2106" spans="1:3" x14ac:dyDescent="0.3">
      <c r="A2106" s="41">
        <v>2707.55</v>
      </c>
      <c r="B2106" s="42">
        <v>471.96</v>
      </c>
      <c r="C2106" s="46">
        <v>7</v>
      </c>
    </row>
    <row r="2107" spans="1:3" x14ac:dyDescent="0.3">
      <c r="A2107" s="41">
        <v>2710.16</v>
      </c>
      <c r="B2107" s="42">
        <v>535.91999999999996</v>
      </c>
      <c r="C2107" s="46">
        <v>8</v>
      </c>
    </row>
    <row r="2108" spans="1:3" x14ac:dyDescent="0.3">
      <c r="A2108" s="41">
        <v>2712.85</v>
      </c>
      <c r="B2108" s="42">
        <v>1338.25</v>
      </c>
      <c r="C2108" s="46">
        <v>4</v>
      </c>
    </row>
    <row r="2109" spans="1:3" x14ac:dyDescent="0.3">
      <c r="A2109" s="41">
        <v>2714.76</v>
      </c>
      <c r="B2109" s="42">
        <v>829.2</v>
      </c>
      <c r="C2109" s="46">
        <v>6</v>
      </c>
    </row>
    <row r="2110" spans="1:3" x14ac:dyDescent="0.3">
      <c r="A2110" s="41">
        <v>2721.12</v>
      </c>
      <c r="B2110" s="42">
        <v>767.46</v>
      </c>
      <c r="C2110" s="46">
        <v>6</v>
      </c>
    </row>
    <row r="2111" spans="1:3" x14ac:dyDescent="0.3">
      <c r="A2111" s="41">
        <v>2756.66</v>
      </c>
      <c r="B2111" s="42">
        <v>273.62</v>
      </c>
      <c r="C2111" s="46">
        <v>8</v>
      </c>
    </row>
    <row r="2112" spans="1:3" x14ac:dyDescent="0.3">
      <c r="A2112" s="41">
        <v>2762.4</v>
      </c>
      <c r="B2112" s="42">
        <v>744</v>
      </c>
      <c r="C2112" s="46">
        <v>6</v>
      </c>
    </row>
    <row r="2113" spans="1:3" x14ac:dyDescent="0.3">
      <c r="A2113" s="41">
        <v>2768.09</v>
      </c>
      <c r="B2113" s="42">
        <v>656.87</v>
      </c>
      <c r="C2113" s="46">
        <v>6</v>
      </c>
    </row>
    <row r="2114" spans="1:3" x14ac:dyDescent="0.3">
      <c r="A2114" s="41">
        <v>2777.76</v>
      </c>
      <c r="B2114" s="42">
        <v>603.52</v>
      </c>
      <c r="C2114" s="46">
        <v>8</v>
      </c>
    </row>
    <row r="2115" spans="1:3" x14ac:dyDescent="0.3">
      <c r="A2115" s="41">
        <v>2784.01</v>
      </c>
      <c r="B2115" s="42">
        <v>1438.41</v>
      </c>
      <c r="C2115" s="46">
        <v>4</v>
      </c>
    </row>
    <row r="2116" spans="1:3" x14ac:dyDescent="0.3">
      <c r="A2116" s="41">
        <v>2785.44</v>
      </c>
      <c r="B2116" s="42">
        <v>899.88</v>
      </c>
      <c r="C2116" s="46">
        <v>6</v>
      </c>
    </row>
    <row r="2117" spans="1:3" x14ac:dyDescent="0.3">
      <c r="A2117" s="41">
        <v>2789.22</v>
      </c>
      <c r="B2117" s="42">
        <v>467.88</v>
      </c>
      <c r="C2117" s="46">
        <v>6</v>
      </c>
    </row>
    <row r="2118" spans="1:3" x14ac:dyDescent="0.3">
      <c r="A2118" s="41">
        <v>2789.31</v>
      </c>
      <c r="B2118" s="42">
        <v>961.46</v>
      </c>
      <c r="C2118" s="46">
        <v>5</v>
      </c>
    </row>
    <row r="2119" spans="1:3" x14ac:dyDescent="0.3">
      <c r="A2119" s="41">
        <v>2789.36</v>
      </c>
      <c r="B2119" s="42">
        <v>745.44</v>
      </c>
      <c r="C2119" s="46">
        <v>8</v>
      </c>
    </row>
    <row r="2120" spans="1:3" x14ac:dyDescent="0.3">
      <c r="A2120" s="41">
        <v>2789.9</v>
      </c>
      <c r="B2120" s="42">
        <v>936.26</v>
      </c>
      <c r="C2120" s="46">
        <v>6</v>
      </c>
    </row>
    <row r="2121" spans="1:3" x14ac:dyDescent="0.3">
      <c r="A2121" s="41">
        <v>2791.2</v>
      </c>
      <c r="B2121" s="42">
        <v>779.84</v>
      </c>
      <c r="C2121" s="46">
        <v>8</v>
      </c>
    </row>
    <row r="2122" spans="1:3" x14ac:dyDescent="0.3">
      <c r="A2122" s="41">
        <v>2795.94</v>
      </c>
      <c r="B2122" s="42">
        <v>672.07</v>
      </c>
      <c r="C2122" s="46">
        <v>7</v>
      </c>
    </row>
    <row r="2123" spans="1:3" x14ac:dyDescent="0.3">
      <c r="A2123" s="41">
        <v>2803.25</v>
      </c>
      <c r="B2123" s="42">
        <v>943.37</v>
      </c>
      <c r="C2123" s="46">
        <v>6</v>
      </c>
    </row>
    <row r="2124" spans="1:3" x14ac:dyDescent="0.3">
      <c r="A2124" s="41">
        <v>2804.34</v>
      </c>
      <c r="B2124" s="42">
        <v>1148.56</v>
      </c>
      <c r="C2124" s="46">
        <v>7</v>
      </c>
    </row>
    <row r="2125" spans="1:3" x14ac:dyDescent="0.3">
      <c r="A2125" s="41">
        <v>2813.12</v>
      </c>
      <c r="B2125" s="42">
        <v>819.52</v>
      </c>
      <c r="C2125" s="46">
        <v>5</v>
      </c>
    </row>
    <row r="2126" spans="1:3" x14ac:dyDescent="0.3">
      <c r="A2126" s="41">
        <v>2816.7</v>
      </c>
      <c r="B2126" s="42">
        <v>706.92</v>
      </c>
      <c r="C2126" s="46">
        <v>6</v>
      </c>
    </row>
    <row r="2127" spans="1:3" x14ac:dyDescent="0.3">
      <c r="A2127" s="41">
        <v>2818.37</v>
      </c>
      <c r="B2127" s="42">
        <v>956.09</v>
      </c>
      <c r="C2127" s="46">
        <v>6</v>
      </c>
    </row>
    <row r="2128" spans="1:3" x14ac:dyDescent="0.3">
      <c r="A2128" s="41">
        <v>2823.38</v>
      </c>
      <c r="B2128" s="42">
        <v>874.38</v>
      </c>
      <c r="C2128" s="46">
        <v>5</v>
      </c>
    </row>
    <row r="2129" spans="1:3" x14ac:dyDescent="0.3">
      <c r="A2129" s="41">
        <v>2823.86</v>
      </c>
      <c r="B2129" s="42">
        <v>791.55</v>
      </c>
      <c r="C2129" s="46">
        <v>7</v>
      </c>
    </row>
    <row r="2130" spans="1:3" x14ac:dyDescent="0.3">
      <c r="A2130" s="41">
        <v>2828.82</v>
      </c>
      <c r="B2130" s="42">
        <v>1314.58</v>
      </c>
      <c r="C2130" s="46">
        <v>7</v>
      </c>
    </row>
    <row r="2131" spans="1:3" x14ac:dyDescent="0.3">
      <c r="A2131" s="41">
        <v>2842.02</v>
      </c>
      <c r="B2131" s="42">
        <v>752.26</v>
      </c>
      <c r="C2131" s="46">
        <v>8</v>
      </c>
    </row>
    <row r="2132" spans="1:3" x14ac:dyDescent="0.3">
      <c r="A2132" s="41">
        <v>2844.92</v>
      </c>
      <c r="B2132" s="42">
        <v>1251.6400000000001</v>
      </c>
      <c r="C2132" s="46">
        <v>8</v>
      </c>
    </row>
    <row r="2133" spans="1:3" x14ac:dyDescent="0.3">
      <c r="A2133" s="41">
        <v>2846.73</v>
      </c>
      <c r="B2133" s="42">
        <v>986.85</v>
      </c>
      <c r="C2133" s="46">
        <v>6</v>
      </c>
    </row>
    <row r="2134" spans="1:3" x14ac:dyDescent="0.3">
      <c r="A2134" s="41">
        <v>2854.98</v>
      </c>
      <c r="B2134" s="42">
        <v>1136.73</v>
      </c>
      <c r="C2134" s="46">
        <v>5</v>
      </c>
    </row>
    <row r="2135" spans="1:3" x14ac:dyDescent="0.3">
      <c r="A2135" s="41">
        <v>2858</v>
      </c>
      <c r="B2135" s="42">
        <v>846.64</v>
      </c>
      <c r="C2135" s="46">
        <v>8</v>
      </c>
    </row>
    <row r="2136" spans="1:3" x14ac:dyDescent="0.3">
      <c r="A2136" s="41">
        <v>2868.48</v>
      </c>
      <c r="B2136" s="42">
        <v>1014.84</v>
      </c>
      <c r="C2136" s="46">
        <v>6</v>
      </c>
    </row>
    <row r="2137" spans="1:3" x14ac:dyDescent="0.3">
      <c r="A2137" s="41">
        <v>2877.24</v>
      </c>
      <c r="B2137" s="42">
        <v>856.44</v>
      </c>
      <c r="C2137" s="46">
        <v>6</v>
      </c>
    </row>
    <row r="2138" spans="1:3" x14ac:dyDescent="0.3">
      <c r="A2138" s="41">
        <v>2882</v>
      </c>
      <c r="B2138" s="42">
        <v>454.72</v>
      </c>
      <c r="C2138" s="46">
        <v>8</v>
      </c>
    </row>
    <row r="2139" spans="1:3" x14ac:dyDescent="0.3">
      <c r="A2139" s="41">
        <v>2891.1</v>
      </c>
      <c r="B2139" s="42">
        <v>610.62</v>
      </c>
      <c r="C2139" s="46">
        <v>6</v>
      </c>
    </row>
    <row r="2140" spans="1:3" x14ac:dyDescent="0.3">
      <c r="A2140" s="41">
        <v>2893.01</v>
      </c>
      <c r="B2140" s="42">
        <v>1456.12</v>
      </c>
      <c r="C2140" s="46">
        <v>7</v>
      </c>
    </row>
    <row r="2141" spans="1:3" x14ac:dyDescent="0.3">
      <c r="A2141" s="41">
        <v>2893.07</v>
      </c>
      <c r="B2141" s="42">
        <v>390.78</v>
      </c>
      <c r="C2141" s="46">
        <v>7</v>
      </c>
    </row>
    <row r="2142" spans="1:3" x14ac:dyDescent="0.3">
      <c r="A2142" s="41">
        <v>2893.52</v>
      </c>
      <c r="B2142" s="42">
        <v>1237.74</v>
      </c>
      <c r="C2142" s="46">
        <v>7</v>
      </c>
    </row>
    <row r="2143" spans="1:3" x14ac:dyDescent="0.3">
      <c r="A2143" s="41">
        <v>2906.85</v>
      </c>
      <c r="B2143" s="42">
        <v>732.61</v>
      </c>
      <c r="C2143" s="46">
        <v>8</v>
      </c>
    </row>
    <row r="2144" spans="1:3" x14ac:dyDescent="0.3">
      <c r="A2144" s="41">
        <v>2909.66</v>
      </c>
      <c r="B2144" s="42">
        <v>798.67</v>
      </c>
      <c r="C2144" s="46">
        <v>7</v>
      </c>
    </row>
    <row r="2145" spans="1:3" x14ac:dyDescent="0.3">
      <c r="A2145" s="41">
        <v>2911.11</v>
      </c>
      <c r="B2145" s="42">
        <v>1051.23</v>
      </c>
      <c r="C2145" s="46">
        <v>6</v>
      </c>
    </row>
    <row r="2146" spans="1:3" x14ac:dyDescent="0.3">
      <c r="A2146" s="41">
        <v>2916.15</v>
      </c>
      <c r="B2146" s="42">
        <v>1056.27</v>
      </c>
      <c r="C2146" s="46">
        <v>6</v>
      </c>
    </row>
    <row r="2147" spans="1:3" x14ac:dyDescent="0.3">
      <c r="A2147" s="41">
        <v>2916.41</v>
      </c>
      <c r="B2147" s="42">
        <v>915.11</v>
      </c>
      <c r="C2147" s="46">
        <v>0</v>
      </c>
    </row>
    <row r="2148" spans="1:3" x14ac:dyDescent="0.3">
      <c r="A2148" s="41">
        <v>2918.29</v>
      </c>
      <c r="B2148" s="42">
        <v>807.3</v>
      </c>
      <c r="C2148" s="46">
        <v>7</v>
      </c>
    </row>
    <row r="2149" spans="1:3" x14ac:dyDescent="0.3">
      <c r="A2149" s="41">
        <v>2934.95</v>
      </c>
      <c r="B2149" s="42">
        <v>582.46</v>
      </c>
      <c r="C2149" s="46">
        <v>7</v>
      </c>
    </row>
    <row r="2150" spans="1:3" x14ac:dyDescent="0.3">
      <c r="A2150" s="41">
        <v>2957.12</v>
      </c>
      <c r="B2150" s="42">
        <v>2550.2399999999998</v>
      </c>
      <c r="C2150" s="46">
        <v>10</v>
      </c>
    </row>
    <row r="2151" spans="1:3" x14ac:dyDescent="0.3">
      <c r="A2151" s="41">
        <v>2960.02</v>
      </c>
      <c r="B2151" s="42">
        <v>831.22</v>
      </c>
      <c r="C2151" s="46">
        <v>8</v>
      </c>
    </row>
    <row r="2152" spans="1:3" x14ac:dyDescent="0.3">
      <c r="A2152" s="41">
        <v>2962.14</v>
      </c>
      <c r="B2152" s="42">
        <v>850.92</v>
      </c>
      <c r="C2152" s="46">
        <v>6</v>
      </c>
    </row>
    <row r="2153" spans="1:3" x14ac:dyDescent="0.3">
      <c r="A2153" s="41">
        <v>2962.4</v>
      </c>
      <c r="B2153" s="42">
        <v>789.74</v>
      </c>
      <c r="C2153" s="46">
        <v>7</v>
      </c>
    </row>
    <row r="2154" spans="1:3" x14ac:dyDescent="0.3">
      <c r="A2154" s="41">
        <v>2969.35</v>
      </c>
      <c r="B2154" s="42">
        <v>923.95</v>
      </c>
      <c r="C2154" s="46">
        <v>6</v>
      </c>
    </row>
    <row r="2155" spans="1:3" x14ac:dyDescent="0.3">
      <c r="A2155" s="41">
        <v>2974.03</v>
      </c>
      <c r="B2155" s="42">
        <v>187.39</v>
      </c>
      <c r="C2155" s="46">
        <v>8</v>
      </c>
    </row>
    <row r="2156" spans="1:3" x14ac:dyDescent="0.3">
      <c r="A2156" s="41">
        <v>2979.97</v>
      </c>
      <c r="B2156" s="42">
        <v>1099.57</v>
      </c>
      <c r="C2156" s="46">
        <v>8</v>
      </c>
    </row>
    <row r="2157" spans="1:3" x14ac:dyDescent="0.3">
      <c r="A2157" s="41">
        <v>2981.19</v>
      </c>
      <c r="B2157" s="42">
        <v>573.96</v>
      </c>
      <c r="C2157" s="46">
        <v>7</v>
      </c>
    </row>
    <row r="2158" spans="1:3" x14ac:dyDescent="0.3">
      <c r="A2158" s="41">
        <v>3010.63</v>
      </c>
      <c r="B2158" s="42">
        <v>230.87</v>
      </c>
      <c r="C2158" s="46">
        <v>8</v>
      </c>
    </row>
    <row r="2159" spans="1:3" x14ac:dyDescent="0.3">
      <c r="A2159" s="41">
        <v>3016.13</v>
      </c>
      <c r="B2159" s="42">
        <v>1213.8900000000001</v>
      </c>
      <c r="C2159" s="46">
        <v>8</v>
      </c>
    </row>
    <row r="2160" spans="1:3" x14ac:dyDescent="0.3">
      <c r="A2160" s="41">
        <v>3024.36</v>
      </c>
      <c r="B2160" s="42">
        <v>737.16</v>
      </c>
      <c r="C2160" s="46">
        <v>8</v>
      </c>
    </row>
    <row r="2161" spans="1:3" x14ac:dyDescent="0.3">
      <c r="A2161" s="41">
        <v>3025.25</v>
      </c>
      <c r="B2161" s="42">
        <v>429.41</v>
      </c>
      <c r="C2161" s="46">
        <v>8</v>
      </c>
    </row>
    <row r="2162" spans="1:3" x14ac:dyDescent="0.3">
      <c r="A2162" s="41">
        <v>3038.23</v>
      </c>
      <c r="B2162" s="42">
        <v>1175.53</v>
      </c>
      <c r="C2162" s="46">
        <v>7</v>
      </c>
    </row>
    <row r="2163" spans="1:3" x14ac:dyDescent="0.3">
      <c r="A2163" s="41">
        <v>3039.32</v>
      </c>
      <c r="B2163" s="42">
        <v>752.12</v>
      </c>
      <c r="C2163" s="46">
        <v>8</v>
      </c>
    </row>
    <row r="2164" spans="1:3" x14ac:dyDescent="0.3">
      <c r="A2164" s="41">
        <v>3048.42</v>
      </c>
      <c r="B2164" s="42">
        <v>1152.47</v>
      </c>
      <c r="C2164" s="46">
        <v>5</v>
      </c>
    </row>
    <row r="2165" spans="1:3" x14ac:dyDescent="0.3">
      <c r="A2165" s="41">
        <v>3060.29</v>
      </c>
      <c r="B2165" s="42">
        <v>887.63</v>
      </c>
      <c r="C2165" s="46">
        <v>7</v>
      </c>
    </row>
    <row r="2166" spans="1:3" x14ac:dyDescent="0.3">
      <c r="A2166" s="41">
        <v>3072.52</v>
      </c>
      <c r="B2166" s="42">
        <v>1170.06</v>
      </c>
      <c r="C2166" s="46">
        <v>7</v>
      </c>
    </row>
    <row r="2167" spans="1:3" x14ac:dyDescent="0.3">
      <c r="A2167" s="41">
        <v>3072.92</v>
      </c>
      <c r="B2167" s="42">
        <v>111.48</v>
      </c>
      <c r="C2167" s="46">
        <v>8</v>
      </c>
    </row>
    <row r="2168" spans="1:3" x14ac:dyDescent="0.3">
      <c r="A2168" s="41">
        <v>3075.4</v>
      </c>
      <c r="B2168" s="42">
        <v>1221.76</v>
      </c>
      <c r="C2168" s="46">
        <v>6</v>
      </c>
    </row>
    <row r="2169" spans="1:3" x14ac:dyDescent="0.3">
      <c r="A2169" s="41">
        <v>3086.29</v>
      </c>
      <c r="B2169" s="42">
        <v>490.45</v>
      </c>
      <c r="C2169" s="46">
        <v>8</v>
      </c>
    </row>
    <row r="2170" spans="1:3" x14ac:dyDescent="0.3">
      <c r="A2170" s="41">
        <v>3086.78</v>
      </c>
      <c r="B2170" s="42">
        <v>1057.18</v>
      </c>
      <c r="C2170" s="46">
        <v>0</v>
      </c>
    </row>
    <row r="2171" spans="1:3" x14ac:dyDescent="0.3">
      <c r="A2171" s="41">
        <v>3088.96</v>
      </c>
      <c r="B2171" s="42">
        <v>1193.01</v>
      </c>
      <c r="C2171" s="46">
        <v>5</v>
      </c>
    </row>
    <row r="2172" spans="1:3" x14ac:dyDescent="0.3">
      <c r="A2172" s="41">
        <v>3091.51</v>
      </c>
      <c r="B2172" s="42">
        <v>1435.73</v>
      </c>
      <c r="C2172" s="46">
        <v>7</v>
      </c>
    </row>
    <row r="2173" spans="1:3" x14ac:dyDescent="0.3">
      <c r="A2173" s="41">
        <v>3099.34</v>
      </c>
      <c r="B2173" s="42">
        <v>1145.68</v>
      </c>
      <c r="C2173" s="46">
        <v>6</v>
      </c>
    </row>
    <row r="2174" spans="1:3" x14ac:dyDescent="0.3">
      <c r="A2174" s="41">
        <v>3112.76</v>
      </c>
      <c r="B2174" s="42">
        <v>1430.76</v>
      </c>
      <c r="C2174" s="46">
        <v>5</v>
      </c>
    </row>
    <row r="2175" spans="1:3" x14ac:dyDescent="0.3">
      <c r="A2175" s="41">
        <v>3116.68</v>
      </c>
      <c r="B2175" s="42">
        <v>1072.76</v>
      </c>
      <c r="C2175" s="46">
        <v>8</v>
      </c>
    </row>
    <row r="2176" spans="1:3" x14ac:dyDescent="0.3">
      <c r="A2176" s="41">
        <v>3116.88</v>
      </c>
      <c r="B2176" s="42">
        <v>1005.89</v>
      </c>
      <c r="C2176" s="46">
        <v>7</v>
      </c>
    </row>
    <row r="2177" spans="1:3" x14ac:dyDescent="0.3">
      <c r="A2177" s="41">
        <v>3131.45</v>
      </c>
      <c r="B2177" s="42">
        <v>961.59</v>
      </c>
      <c r="C2177" s="46">
        <v>7</v>
      </c>
    </row>
    <row r="2178" spans="1:3" x14ac:dyDescent="0.3">
      <c r="A2178" s="41">
        <v>3151.6</v>
      </c>
      <c r="B2178" s="42">
        <v>380.51</v>
      </c>
      <c r="C2178" s="46">
        <v>7</v>
      </c>
    </row>
    <row r="2179" spans="1:3" x14ac:dyDescent="0.3">
      <c r="A2179" s="41">
        <v>3160.66</v>
      </c>
      <c r="B2179" s="42">
        <v>1070.9000000000001</v>
      </c>
      <c r="C2179" s="46">
        <v>8</v>
      </c>
    </row>
    <row r="2180" spans="1:3" x14ac:dyDescent="0.3">
      <c r="A2180" s="41">
        <v>3171.03</v>
      </c>
      <c r="B2180" s="42">
        <v>818.54</v>
      </c>
      <c r="C2180" s="46">
        <v>7</v>
      </c>
    </row>
    <row r="2181" spans="1:3" x14ac:dyDescent="0.3">
      <c r="A2181" s="41">
        <v>3182.72</v>
      </c>
      <c r="B2181" s="42">
        <v>396.08</v>
      </c>
      <c r="C2181" s="46">
        <v>8</v>
      </c>
    </row>
    <row r="2182" spans="1:3" x14ac:dyDescent="0.3">
      <c r="A2182" s="41">
        <v>3188.18</v>
      </c>
      <c r="B2182" s="42">
        <v>1414.42</v>
      </c>
      <c r="C2182" s="46">
        <v>8</v>
      </c>
    </row>
    <row r="2183" spans="1:3" x14ac:dyDescent="0.3">
      <c r="A2183" s="41">
        <v>3188.3</v>
      </c>
      <c r="B2183" s="42">
        <v>1155.9000000000001</v>
      </c>
      <c r="C2183" s="46">
        <v>8</v>
      </c>
    </row>
    <row r="2184" spans="1:3" x14ac:dyDescent="0.3">
      <c r="A2184" s="41">
        <v>3194.9</v>
      </c>
      <c r="B2184" s="42">
        <v>1201.3</v>
      </c>
      <c r="C2184" s="46">
        <v>5</v>
      </c>
    </row>
    <row r="2185" spans="1:3" x14ac:dyDescent="0.3">
      <c r="A2185" s="41">
        <v>3196.62</v>
      </c>
      <c r="B2185" s="42">
        <v>959.14</v>
      </c>
      <c r="C2185" s="46">
        <v>7</v>
      </c>
    </row>
    <row r="2186" spans="1:3" x14ac:dyDescent="0.3">
      <c r="A2186" s="41">
        <v>3197.14</v>
      </c>
      <c r="B2186" s="42">
        <v>1073.27</v>
      </c>
      <c r="C2186" s="46">
        <v>7</v>
      </c>
    </row>
    <row r="2187" spans="1:3" x14ac:dyDescent="0.3">
      <c r="A2187" s="41">
        <v>3200.12</v>
      </c>
      <c r="B2187" s="42">
        <v>958.79</v>
      </c>
      <c r="C2187" s="46">
        <v>7</v>
      </c>
    </row>
    <row r="2188" spans="1:3" x14ac:dyDescent="0.3">
      <c r="A2188" s="41">
        <v>3201.24</v>
      </c>
      <c r="B2188" s="42">
        <v>1090.25</v>
      </c>
      <c r="C2188" s="46">
        <v>7</v>
      </c>
    </row>
    <row r="2189" spans="1:3" x14ac:dyDescent="0.3">
      <c r="A2189" s="41">
        <v>3202.92</v>
      </c>
      <c r="B2189" s="42">
        <v>423.16</v>
      </c>
      <c r="C2189" s="46">
        <v>8</v>
      </c>
    </row>
    <row r="2190" spans="1:3" x14ac:dyDescent="0.3">
      <c r="A2190" s="41">
        <v>3208.66</v>
      </c>
      <c r="B2190" s="42">
        <v>612.82000000000005</v>
      </c>
      <c r="C2190" s="46">
        <v>8</v>
      </c>
    </row>
    <row r="2191" spans="1:3" x14ac:dyDescent="0.3">
      <c r="A2191" s="41">
        <v>3225.7</v>
      </c>
      <c r="B2191" s="42">
        <v>1146.26</v>
      </c>
      <c r="C2191" s="46">
        <v>8</v>
      </c>
    </row>
    <row r="2192" spans="1:3" x14ac:dyDescent="0.3">
      <c r="A2192" s="41">
        <v>3230.04</v>
      </c>
      <c r="B2192" s="42">
        <v>1118.82</v>
      </c>
      <c r="C2192" s="46">
        <v>6</v>
      </c>
    </row>
    <row r="2193" spans="1:3" x14ac:dyDescent="0.3">
      <c r="A2193" s="41">
        <v>3260.25</v>
      </c>
      <c r="B2193" s="42">
        <v>1311.25</v>
      </c>
      <c r="C2193" s="46">
        <v>5</v>
      </c>
    </row>
    <row r="2194" spans="1:3" x14ac:dyDescent="0.3">
      <c r="A2194" s="41">
        <v>3270.51</v>
      </c>
      <c r="B2194" s="42">
        <v>1180.75</v>
      </c>
      <c r="C2194" s="46">
        <v>8</v>
      </c>
    </row>
    <row r="2195" spans="1:3" x14ac:dyDescent="0.3">
      <c r="A2195" s="41">
        <v>3277.48</v>
      </c>
      <c r="B2195" s="42">
        <v>1097.74</v>
      </c>
      <c r="C2195" s="46">
        <v>6</v>
      </c>
    </row>
    <row r="2196" spans="1:3" x14ac:dyDescent="0.3">
      <c r="A2196" s="41">
        <v>3285.14</v>
      </c>
      <c r="B2196" s="42">
        <v>723.62</v>
      </c>
      <c r="C2196" s="46">
        <v>8</v>
      </c>
    </row>
    <row r="2197" spans="1:3" x14ac:dyDescent="0.3">
      <c r="A2197" s="41">
        <v>3299.26</v>
      </c>
      <c r="B2197" s="42">
        <v>827.74</v>
      </c>
      <c r="C2197" s="46">
        <v>8</v>
      </c>
    </row>
    <row r="2198" spans="1:3" x14ac:dyDescent="0.3">
      <c r="A2198" s="41">
        <v>3302.11</v>
      </c>
      <c r="B2198" s="42">
        <v>1372.42</v>
      </c>
      <c r="C2198" s="46">
        <v>7</v>
      </c>
    </row>
    <row r="2199" spans="1:3" x14ac:dyDescent="0.3">
      <c r="A2199" s="41">
        <v>3311.49</v>
      </c>
      <c r="B2199" s="42">
        <v>650.92999999999995</v>
      </c>
      <c r="C2199" s="46">
        <v>0</v>
      </c>
    </row>
    <row r="2200" spans="1:3" x14ac:dyDescent="0.3">
      <c r="A2200" s="41">
        <v>3330.67</v>
      </c>
      <c r="B2200" s="42">
        <v>869.26</v>
      </c>
      <c r="C2200" s="46">
        <v>7</v>
      </c>
    </row>
    <row r="2201" spans="1:3" x14ac:dyDescent="0.3">
      <c r="A2201" s="41">
        <v>3343.05</v>
      </c>
      <c r="B2201" s="42">
        <v>1818.75</v>
      </c>
      <c r="C2201" s="46">
        <v>6</v>
      </c>
    </row>
    <row r="2202" spans="1:3" x14ac:dyDescent="0.3">
      <c r="A2202" s="41">
        <v>3347.6</v>
      </c>
      <c r="B2202" s="42">
        <v>1617.04</v>
      </c>
      <c r="C2202" s="46">
        <v>8</v>
      </c>
    </row>
    <row r="2203" spans="1:3" x14ac:dyDescent="0.3">
      <c r="A2203" s="41">
        <v>3351.49</v>
      </c>
      <c r="B2203" s="42">
        <v>963.97</v>
      </c>
      <c r="C2203" s="46">
        <v>6</v>
      </c>
    </row>
    <row r="2204" spans="1:3" x14ac:dyDescent="0.3">
      <c r="A2204" s="41">
        <v>3352.72</v>
      </c>
      <c r="B2204" s="42">
        <v>698.39</v>
      </c>
      <c r="C2204" s="46">
        <v>7</v>
      </c>
    </row>
    <row r="2205" spans="1:3" x14ac:dyDescent="0.3">
      <c r="A2205" s="41">
        <v>3367.89</v>
      </c>
      <c r="B2205" s="42">
        <v>1414.23</v>
      </c>
      <c r="C2205" s="46">
        <v>6</v>
      </c>
    </row>
    <row r="2206" spans="1:3" x14ac:dyDescent="0.3">
      <c r="A2206" s="41">
        <v>3374.1</v>
      </c>
      <c r="B2206" s="42">
        <v>1781.46</v>
      </c>
      <c r="C2206" s="46">
        <v>6</v>
      </c>
    </row>
    <row r="2207" spans="1:3" x14ac:dyDescent="0.3">
      <c r="A2207" s="41">
        <v>3383.82</v>
      </c>
      <c r="B2207" s="42">
        <v>655.22</v>
      </c>
      <c r="C2207" s="46">
        <v>7</v>
      </c>
    </row>
    <row r="2208" spans="1:3" x14ac:dyDescent="0.3">
      <c r="A2208" s="41">
        <v>3390.8</v>
      </c>
      <c r="B2208" s="42">
        <v>606.97</v>
      </c>
      <c r="C2208" s="46">
        <v>7</v>
      </c>
    </row>
    <row r="2209" spans="1:3" x14ac:dyDescent="0.3">
      <c r="A2209" s="41">
        <v>3391.06</v>
      </c>
      <c r="B2209" s="42">
        <v>1672.81</v>
      </c>
      <c r="C2209" s="46">
        <v>5</v>
      </c>
    </row>
    <row r="2210" spans="1:3" x14ac:dyDescent="0.3">
      <c r="A2210" s="41">
        <v>3393.33</v>
      </c>
      <c r="B2210" s="42">
        <v>1282.53</v>
      </c>
      <c r="C2210" s="46">
        <v>8</v>
      </c>
    </row>
    <row r="2211" spans="1:3" x14ac:dyDescent="0.3">
      <c r="A2211" s="41">
        <v>3415.64</v>
      </c>
      <c r="B2211" s="42">
        <v>705.52</v>
      </c>
      <c r="C2211" s="46">
        <v>7</v>
      </c>
    </row>
    <row r="2212" spans="1:3" x14ac:dyDescent="0.3">
      <c r="A2212" s="41">
        <v>3437.67</v>
      </c>
      <c r="B2212" s="42">
        <v>1707.11</v>
      </c>
      <c r="C2212" s="46">
        <v>8</v>
      </c>
    </row>
    <row r="2213" spans="1:3" x14ac:dyDescent="0.3">
      <c r="A2213" s="41">
        <v>3442.11</v>
      </c>
      <c r="B2213" s="42">
        <v>408.59</v>
      </c>
      <c r="C2213" s="46">
        <v>8</v>
      </c>
    </row>
    <row r="2214" spans="1:3" x14ac:dyDescent="0.3">
      <c r="A2214" s="41">
        <v>3445.12</v>
      </c>
      <c r="B2214" s="42">
        <v>1032.56</v>
      </c>
      <c r="C2214" s="46">
        <v>8</v>
      </c>
    </row>
    <row r="2215" spans="1:3" x14ac:dyDescent="0.3">
      <c r="A2215" s="41">
        <v>3451.84</v>
      </c>
      <c r="B2215" s="42">
        <v>1097.04</v>
      </c>
      <c r="C2215" s="46">
        <v>7</v>
      </c>
    </row>
    <row r="2216" spans="1:3" x14ac:dyDescent="0.3">
      <c r="A2216" s="41">
        <v>3452.24</v>
      </c>
      <c r="B2216" s="42">
        <v>1450.94</v>
      </c>
      <c r="C2216" s="46">
        <v>7</v>
      </c>
    </row>
    <row r="2217" spans="1:3" x14ac:dyDescent="0.3">
      <c r="A2217" s="41">
        <v>3452.32</v>
      </c>
      <c r="B2217" s="42">
        <v>1246.96</v>
      </c>
      <c r="C2217" s="46">
        <v>8</v>
      </c>
    </row>
    <row r="2218" spans="1:3" x14ac:dyDescent="0.3">
      <c r="A2218" s="41">
        <v>3477.01</v>
      </c>
      <c r="B2218" s="42">
        <v>1044.72</v>
      </c>
      <c r="C2218" s="46">
        <v>7</v>
      </c>
    </row>
    <row r="2219" spans="1:3" x14ac:dyDescent="0.3">
      <c r="A2219" s="41">
        <v>3482.94</v>
      </c>
      <c r="B2219" s="42">
        <v>1393.18</v>
      </c>
      <c r="C2219" s="46">
        <v>8</v>
      </c>
    </row>
    <row r="2220" spans="1:3" x14ac:dyDescent="0.3">
      <c r="A2220" s="41">
        <v>3483.6</v>
      </c>
      <c r="B2220" s="42">
        <v>1465.2</v>
      </c>
      <c r="C2220" s="46">
        <v>6</v>
      </c>
    </row>
    <row r="2221" spans="1:3" x14ac:dyDescent="0.3">
      <c r="A2221" s="41">
        <v>3496.67</v>
      </c>
      <c r="B2221" s="42">
        <v>836.11</v>
      </c>
      <c r="C2221" s="46">
        <v>7</v>
      </c>
    </row>
    <row r="2222" spans="1:3" x14ac:dyDescent="0.3">
      <c r="A2222" s="41">
        <v>3505.41</v>
      </c>
      <c r="B2222" s="42">
        <v>1394.19</v>
      </c>
      <c r="C2222" s="46">
        <v>6</v>
      </c>
    </row>
    <row r="2223" spans="1:3" x14ac:dyDescent="0.3">
      <c r="A2223" s="41">
        <v>3533.04</v>
      </c>
      <c r="B2223" s="42">
        <v>753.28</v>
      </c>
      <c r="C2223" s="46">
        <v>8</v>
      </c>
    </row>
    <row r="2224" spans="1:3" x14ac:dyDescent="0.3">
      <c r="A2224" s="41">
        <v>3551.26</v>
      </c>
      <c r="B2224" s="42">
        <v>1895.48</v>
      </c>
      <c r="C2224" s="46">
        <v>7</v>
      </c>
    </row>
    <row r="2225" spans="1:3" x14ac:dyDescent="0.3">
      <c r="A2225" s="41">
        <v>3556.09</v>
      </c>
      <c r="B2225" s="42">
        <v>1148.8599999999999</v>
      </c>
      <c r="C2225" s="46">
        <v>7</v>
      </c>
    </row>
    <row r="2226" spans="1:3" x14ac:dyDescent="0.3">
      <c r="A2226" s="41">
        <v>3557.56</v>
      </c>
      <c r="B2226" s="42">
        <v>952.68</v>
      </c>
      <c r="C2226" s="46">
        <v>8</v>
      </c>
    </row>
    <row r="2227" spans="1:3" x14ac:dyDescent="0.3">
      <c r="A2227" s="41">
        <v>3582.63</v>
      </c>
      <c r="B2227" s="42">
        <v>1550.23</v>
      </c>
      <c r="C2227" s="46">
        <v>8</v>
      </c>
    </row>
    <row r="2228" spans="1:3" x14ac:dyDescent="0.3">
      <c r="A2228" s="41">
        <v>3584.61</v>
      </c>
      <c r="B2228" s="42">
        <v>993.35</v>
      </c>
      <c r="C2228" s="46">
        <v>7</v>
      </c>
    </row>
    <row r="2229" spans="1:3" x14ac:dyDescent="0.3">
      <c r="A2229" s="41">
        <v>3610.26</v>
      </c>
      <c r="B2229" s="42">
        <v>1579.62</v>
      </c>
      <c r="C2229" s="46">
        <v>8</v>
      </c>
    </row>
    <row r="2230" spans="1:3" x14ac:dyDescent="0.3">
      <c r="A2230" s="41">
        <v>3635.08</v>
      </c>
      <c r="B2230" s="42">
        <v>906.48</v>
      </c>
      <c r="C2230" s="46">
        <v>7</v>
      </c>
    </row>
    <row r="2231" spans="1:3" x14ac:dyDescent="0.3">
      <c r="A2231" s="41">
        <v>3645.03</v>
      </c>
      <c r="B2231" s="42">
        <v>1237.8</v>
      </c>
      <c r="C2231" s="46">
        <v>7</v>
      </c>
    </row>
    <row r="2232" spans="1:3" x14ac:dyDescent="0.3">
      <c r="A2232" s="41">
        <v>3647.55</v>
      </c>
      <c r="B2232" s="42">
        <v>1384.51</v>
      </c>
      <c r="C2232" s="46">
        <v>8</v>
      </c>
    </row>
    <row r="2233" spans="1:3" x14ac:dyDescent="0.3">
      <c r="A2233" s="41">
        <v>3658.34</v>
      </c>
      <c r="B2233" s="42">
        <v>798.58</v>
      </c>
      <c r="C2233" s="46">
        <v>8</v>
      </c>
    </row>
    <row r="2234" spans="1:3" x14ac:dyDescent="0.3">
      <c r="A2234" s="41">
        <v>3694.88</v>
      </c>
      <c r="B2234" s="42">
        <v>911.05</v>
      </c>
      <c r="C2234" s="46">
        <v>7</v>
      </c>
    </row>
    <row r="2235" spans="1:3" x14ac:dyDescent="0.3">
      <c r="A2235" s="41">
        <v>3696.12</v>
      </c>
      <c r="B2235" s="42">
        <v>734.68</v>
      </c>
      <c r="C2235" s="46">
        <v>8</v>
      </c>
    </row>
    <row r="2236" spans="1:3" x14ac:dyDescent="0.3">
      <c r="A2236" s="41">
        <v>3724.9</v>
      </c>
      <c r="B2236" s="42">
        <v>1519.54</v>
      </c>
      <c r="C2236" s="46">
        <v>8</v>
      </c>
    </row>
    <row r="2237" spans="1:3" x14ac:dyDescent="0.3">
      <c r="A2237" s="41">
        <v>3726.6</v>
      </c>
      <c r="B2237" s="42">
        <v>608.20000000000005</v>
      </c>
      <c r="C2237" s="46">
        <v>8</v>
      </c>
    </row>
    <row r="2238" spans="1:3" x14ac:dyDescent="0.3">
      <c r="A2238" s="41">
        <v>3738.63</v>
      </c>
      <c r="B2238" s="42">
        <v>1720.23</v>
      </c>
      <c r="C2238" s="46">
        <v>6</v>
      </c>
    </row>
    <row r="2239" spans="1:3" x14ac:dyDescent="0.3">
      <c r="A2239" s="41">
        <v>3747.84</v>
      </c>
      <c r="B2239" s="42">
        <v>1286.43</v>
      </c>
      <c r="C2239" s="46">
        <v>7</v>
      </c>
    </row>
    <row r="2240" spans="1:3" x14ac:dyDescent="0.3">
      <c r="A2240" s="41">
        <v>3749.28</v>
      </c>
      <c r="B2240" s="42">
        <v>1462.08</v>
      </c>
      <c r="C2240" s="46">
        <v>8</v>
      </c>
    </row>
    <row r="2241" spans="1:3" x14ac:dyDescent="0.3">
      <c r="A2241" s="41">
        <v>3756.53</v>
      </c>
      <c r="B2241" s="42">
        <v>1046.4100000000001</v>
      </c>
      <c r="C2241" s="46">
        <v>7</v>
      </c>
    </row>
    <row r="2242" spans="1:3" x14ac:dyDescent="0.3">
      <c r="A2242" s="41">
        <v>3756.8</v>
      </c>
      <c r="B2242" s="42">
        <v>1276.96</v>
      </c>
      <c r="C2242" s="46">
        <v>8</v>
      </c>
    </row>
    <row r="2243" spans="1:3" x14ac:dyDescent="0.3">
      <c r="A2243" s="41">
        <v>3771.54</v>
      </c>
      <c r="B2243" s="42">
        <v>1432.74</v>
      </c>
      <c r="C2243" s="46">
        <v>6</v>
      </c>
    </row>
    <row r="2244" spans="1:3" x14ac:dyDescent="0.3">
      <c r="A2244" s="41">
        <v>3772.8</v>
      </c>
      <c r="B2244" s="42">
        <v>1418</v>
      </c>
      <c r="C2244" s="46">
        <v>7</v>
      </c>
    </row>
    <row r="2245" spans="1:3" x14ac:dyDescent="0.3">
      <c r="A2245" s="41">
        <v>3779.1</v>
      </c>
      <c r="B2245" s="42">
        <v>683.98</v>
      </c>
      <c r="C2245" s="46">
        <v>8</v>
      </c>
    </row>
    <row r="2246" spans="1:3" x14ac:dyDescent="0.3">
      <c r="A2246" s="41">
        <v>3799.66</v>
      </c>
      <c r="B2246" s="42">
        <v>1089.54</v>
      </c>
      <c r="C2246" s="46">
        <v>7</v>
      </c>
    </row>
    <row r="2247" spans="1:3" x14ac:dyDescent="0.3">
      <c r="A2247" s="41">
        <v>3805.98</v>
      </c>
      <c r="B2247" s="42">
        <v>1812.38</v>
      </c>
      <c r="C2247" s="46">
        <v>5</v>
      </c>
    </row>
    <row r="2248" spans="1:3" x14ac:dyDescent="0.3">
      <c r="A2248" s="41">
        <v>3809.06</v>
      </c>
      <c r="B2248" s="42">
        <v>1025.23</v>
      </c>
      <c r="C2248" s="46">
        <v>7</v>
      </c>
    </row>
    <row r="2249" spans="1:3" x14ac:dyDescent="0.3">
      <c r="A2249" s="41">
        <v>3834.6</v>
      </c>
      <c r="B2249" s="42">
        <v>1106</v>
      </c>
      <c r="C2249" s="46">
        <v>7</v>
      </c>
    </row>
    <row r="2250" spans="1:3" x14ac:dyDescent="0.3">
      <c r="A2250" s="41">
        <v>3836.95</v>
      </c>
      <c r="B2250" s="42">
        <v>655.43</v>
      </c>
      <c r="C2250" s="46">
        <v>8</v>
      </c>
    </row>
    <row r="2251" spans="1:3" x14ac:dyDescent="0.3">
      <c r="A2251" s="41">
        <v>3850.37</v>
      </c>
      <c r="B2251" s="42">
        <v>1101.17</v>
      </c>
      <c r="C2251" s="46">
        <v>8</v>
      </c>
    </row>
    <row r="2252" spans="1:3" x14ac:dyDescent="0.3">
      <c r="A2252" s="41">
        <v>3857.63</v>
      </c>
      <c r="B2252" s="42">
        <v>1877.47</v>
      </c>
      <c r="C2252" s="46">
        <v>7</v>
      </c>
    </row>
    <row r="2253" spans="1:3" x14ac:dyDescent="0.3">
      <c r="A2253" s="41">
        <v>3857.88</v>
      </c>
      <c r="B2253" s="42">
        <v>1999.8</v>
      </c>
      <c r="C2253" s="46">
        <v>7</v>
      </c>
    </row>
    <row r="2254" spans="1:3" x14ac:dyDescent="0.3">
      <c r="A2254" s="41">
        <v>3863.14</v>
      </c>
      <c r="B2254" s="42">
        <v>2084.79</v>
      </c>
      <c r="C2254" s="46">
        <v>7</v>
      </c>
    </row>
    <row r="2255" spans="1:3" x14ac:dyDescent="0.3">
      <c r="A2255" s="41">
        <v>3872.96</v>
      </c>
      <c r="B2255" s="42">
        <v>754.56</v>
      </c>
      <c r="C2255" s="46">
        <v>8</v>
      </c>
    </row>
    <row r="2256" spans="1:3" x14ac:dyDescent="0.3">
      <c r="A2256" s="41">
        <v>3879.12</v>
      </c>
      <c r="B2256" s="42">
        <v>1184.72</v>
      </c>
      <c r="C2256" s="46">
        <v>8</v>
      </c>
    </row>
    <row r="2257" spans="1:3" x14ac:dyDescent="0.3">
      <c r="A2257" s="41">
        <v>3909.39</v>
      </c>
      <c r="B2257" s="42">
        <v>1218.19</v>
      </c>
      <c r="C2257" s="46">
        <v>8</v>
      </c>
    </row>
    <row r="2258" spans="1:3" x14ac:dyDescent="0.3">
      <c r="A2258" s="41">
        <v>3910.55</v>
      </c>
      <c r="B2258" s="42">
        <v>1358.15</v>
      </c>
      <c r="C2258" s="46">
        <v>8</v>
      </c>
    </row>
    <row r="2259" spans="1:3" x14ac:dyDescent="0.3">
      <c r="A2259" s="41">
        <v>3938.61</v>
      </c>
      <c r="B2259" s="42">
        <v>1395.58</v>
      </c>
      <c r="C2259" s="46">
        <v>7</v>
      </c>
    </row>
    <row r="2260" spans="1:3" x14ac:dyDescent="0.3">
      <c r="A2260" s="41">
        <v>3994.72</v>
      </c>
      <c r="B2260" s="42">
        <v>998.88</v>
      </c>
      <c r="C2260" s="46">
        <v>8</v>
      </c>
    </row>
    <row r="2261" spans="1:3" x14ac:dyDescent="0.3">
      <c r="A2261" s="41">
        <v>4013.04</v>
      </c>
      <c r="B2261" s="42">
        <v>1807.68</v>
      </c>
      <c r="C2261" s="46">
        <v>8</v>
      </c>
    </row>
    <row r="2262" spans="1:3" x14ac:dyDescent="0.3">
      <c r="A2262" s="41">
        <v>4029.06</v>
      </c>
      <c r="B2262" s="42">
        <v>862.1</v>
      </c>
      <c r="C2262" s="46">
        <v>8</v>
      </c>
    </row>
    <row r="2263" spans="1:3" x14ac:dyDescent="0.3">
      <c r="A2263" s="41">
        <v>4047.25</v>
      </c>
      <c r="B2263" s="42">
        <v>1985.35</v>
      </c>
      <c r="C2263" s="46">
        <v>6</v>
      </c>
    </row>
    <row r="2264" spans="1:3" x14ac:dyDescent="0.3">
      <c r="A2264" s="41">
        <v>4168.8900000000003</v>
      </c>
      <c r="B2264" s="42">
        <v>1613.93</v>
      </c>
      <c r="C2264" s="46">
        <v>8</v>
      </c>
    </row>
    <row r="2265" spans="1:3" x14ac:dyDescent="0.3">
      <c r="A2265" s="41">
        <v>4174.57</v>
      </c>
      <c r="B2265" s="42">
        <v>1314.81</v>
      </c>
      <c r="C2265" s="46">
        <v>8</v>
      </c>
    </row>
    <row r="2266" spans="1:3" x14ac:dyDescent="0.3">
      <c r="A2266" s="41">
        <v>4295.32</v>
      </c>
      <c r="B2266" s="42">
        <v>1511.49</v>
      </c>
      <c r="C2266" s="46">
        <v>7</v>
      </c>
    </row>
    <row r="2267" spans="1:3" x14ac:dyDescent="0.3">
      <c r="A2267" s="41">
        <v>4341.8500000000004</v>
      </c>
      <c r="B2267" s="42">
        <v>1380.41</v>
      </c>
      <c r="C2267" s="46">
        <v>8</v>
      </c>
    </row>
    <row r="2268" spans="1:3" x14ac:dyDescent="0.3">
      <c r="A2268" s="41">
        <v>4364.43</v>
      </c>
      <c r="B2268" s="42">
        <v>1972.11</v>
      </c>
      <c r="C2268" s="46">
        <v>6</v>
      </c>
    </row>
    <row r="2269" spans="1:3" x14ac:dyDescent="0.3">
      <c r="A2269" s="41">
        <v>4381.04</v>
      </c>
      <c r="B2269" s="42">
        <v>1262.6400000000001</v>
      </c>
      <c r="C2269" s="46">
        <v>8</v>
      </c>
    </row>
    <row r="2270" spans="1:3" x14ac:dyDescent="0.3">
      <c r="A2270" s="41">
        <v>4385.3100000000004</v>
      </c>
      <c r="B2270" s="42">
        <v>1656.71</v>
      </c>
      <c r="C2270" s="46">
        <v>7</v>
      </c>
    </row>
    <row r="2271" spans="1:3" x14ac:dyDescent="0.3">
      <c r="A2271" s="41">
        <v>4392.55</v>
      </c>
      <c r="B2271" s="42">
        <v>1211.03</v>
      </c>
      <c r="C2271" s="46">
        <v>8</v>
      </c>
    </row>
    <row r="2272" spans="1:3" x14ac:dyDescent="0.3">
      <c r="A2272" s="41">
        <v>4494.96</v>
      </c>
      <c r="B2272" s="42">
        <v>1461.44</v>
      </c>
      <c r="C2272" s="46">
        <v>8</v>
      </c>
    </row>
    <row r="2273" spans="1:3" x14ac:dyDescent="0.3">
      <c r="A2273" s="41">
        <v>4558.3999999999996</v>
      </c>
      <c r="B2273" s="42">
        <v>1440</v>
      </c>
      <c r="C2273" s="46">
        <v>8</v>
      </c>
    </row>
    <row r="2274" spans="1:3" x14ac:dyDescent="0.3">
      <c r="A2274" s="41">
        <v>4580.83</v>
      </c>
      <c r="B2274" s="42">
        <v>1397.47</v>
      </c>
      <c r="C2274" s="46">
        <v>8</v>
      </c>
    </row>
    <row r="2275" spans="1:3" x14ac:dyDescent="0.3">
      <c r="A2275" s="41">
        <v>4626.66</v>
      </c>
      <c r="B2275" s="42">
        <v>1855.57</v>
      </c>
      <c r="C2275" s="46">
        <v>7</v>
      </c>
    </row>
    <row r="2276" spans="1:3" x14ac:dyDescent="0.3">
      <c r="A2276" s="41">
        <v>5066.04</v>
      </c>
      <c r="B2276" s="42">
        <v>2374.84</v>
      </c>
      <c r="C2276" s="46">
        <v>8</v>
      </c>
    </row>
    <row r="2277" spans="1:3" x14ac:dyDescent="0.3">
      <c r="A2277" s="41">
        <v>5071.41</v>
      </c>
      <c r="B2277" s="42">
        <v>2146.85</v>
      </c>
      <c r="C2277" s="46">
        <v>8</v>
      </c>
    </row>
    <row r="2278" spans="1:3" x14ac:dyDescent="0.3">
      <c r="A2278" s="41">
        <v>5358.72</v>
      </c>
      <c r="B2278" s="42">
        <v>2325.1999999999998</v>
      </c>
      <c r="C2278" s="46">
        <v>8</v>
      </c>
    </row>
    <row r="2279" spans="1:3" x14ac:dyDescent="0.3">
      <c r="A2279" s="41">
        <v>5419.04</v>
      </c>
      <c r="B2279" s="42">
        <v>2669.84</v>
      </c>
      <c r="C2279" s="46">
        <v>8</v>
      </c>
    </row>
    <row r="2280" spans="1:3" x14ac:dyDescent="0.3">
      <c r="A2280" s="41" t="s">
        <v>4050</v>
      </c>
      <c r="B2280" s="42">
        <v>16.71</v>
      </c>
      <c r="C2280" s="46">
        <v>2</v>
      </c>
    </row>
    <row r="2281" spans="1:3" x14ac:dyDescent="0.3">
      <c r="A2281" s="41" t="s">
        <v>929</v>
      </c>
      <c r="B2281" s="42">
        <v>391.8</v>
      </c>
      <c r="C2281" s="46">
        <v>4</v>
      </c>
    </row>
    <row r="2282" spans="1:3" x14ac:dyDescent="0.3">
      <c r="A2282" s="41" t="s">
        <v>3624</v>
      </c>
      <c r="B2282" s="42">
        <v>1034.98</v>
      </c>
      <c r="C2282" s="46">
        <v>5</v>
      </c>
    </row>
    <row r="2283" spans="1:3" x14ac:dyDescent="0.3">
      <c r="A2283" s="41" t="s">
        <v>4021</v>
      </c>
      <c r="B2283" s="42">
        <v>451.94</v>
      </c>
      <c r="C2283" s="46">
        <v>4</v>
      </c>
    </row>
    <row r="2284" spans="1:3" x14ac:dyDescent="0.3">
      <c r="A2284" s="41" t="s">
        <v>2763</v>
      </c>
      <c r="B2284" s="42">
        <v>547.19000000000005</v>
      </c>
      <c r="C2284" s="46">
        <v>7</v>
      </c>
    </row>
    <row r="2285" spans="1:3" x14ac:dyDescent="0.3">
      <c r="A2285" s="41" t="s">
        <v>3380</v>
      </c>
      <c r="B2285" s="42">
        <v>927.9</v>
      </c>
      <c r="C2285" s="46">
        <v>8</v>
      </c>
    </row>
    <row r="2286" spans="1:3" x14ac:dyDescent="0.3">
      <c r="A2286" s="41" t="s">
        <v>4440</v>
      </c>
      <c r="B2286" s="42">
        <v>514.14</v>
      </c>
      <c r="C2286" s="46">
        <v>7</v>
      </c>
    </row>
    <row r="2287" spans="1:3" x14ac:dyDescent="0.3">
      <c r="A2287" s="41" t="s">
        <v>3894</v>
      </c>
      <c r="B2287" s="42">
        <v>1098.44</v>
      </c>
      <c r="C2287" s="46">
        <v>7</v>
      </c>
    </row>
    <row r="2288" spans="1:3" x14ac:dyDescent="0.3">
      <c r="A2288" s="41" t="s">
        <v>3504</v>
      </c>
      <c r="B2288" s="42">
        <v>54.43</v>
      </c>
      <c r="C2288" s="46">
        <v>3</v>
      </c>
    </row>
    <row r="2289" spans="1:3" x14ac:dyDescent="0.3">
      <c r="A2289" s="41" t="s">
        <v>3716</v>
      </c>
      <c r="B2289" s="42">
        <v>1864.62</v>
      </c>
      <c r="C2289" s="46">
        <v>8</v>
      </c>
    </row>
    <row r="2290" spans="1:3" x14ac:dyDescent="0.3">
      <c r="A2290" s="41" t="s">
        <v>3413</v>
      </c>
      <c r="B2290" s="42">
        <v>-7.82</v>
      </c>
      <c r="C2290" s="46">
        <v>2</v>
      </c>
    </row>
    <row r="2291" spans="1:3" x14ac:dyDescent="0.3">
      <c r="A2291" s="41" t="s">
        <v>3786</v>
      </c>
      <c r="B2291" s="42">
        <v>243.77</v>
      </c>
      <c r="C2291" s="46">
        <v>2</v>
      </c>
    </row>
    <row r="2292" spans="1:3" x14ac:dyDescent="0.3">
      <c r="A2292" s="41" t="s">
        <v>3646</v>
      </c>
      <c r="B2292" s="42">
        <v>141.33000000000001</v>
      </c>
      <c r="C2292" s="46">
        <v>3</v>
      </c>
    </row>
    <row r="2293" spans="1:3" x14ac:dyDescent="0.3">
      <c r="A2293" s="41" t="s">
        <v>3305</v>
      </c>
      <c r="B2293" s="42">
        <v>94.98</v>
      </c>
      <c r="C2293" s="46">
        <v>3</v>
      </c>
    </row>
    <row r="2294" spans="1:3" x14ac:dyDescent="0.3">
      <c r="A2294" s="41" t="s">
        <v>4308</v>
      </c>
      <c r="B2294" s="42">
        <v>304.69</v>
      </c>
      <c r="C2294" s="46">
        <v>6</v>
      </c>
    </row>
    <row r="2295" spans="1:3" x14ac:dyDescent="0.3">
      <c r="A2295" s="41" t="s">
        <v>7293</v>
      </c>
      <c r="B2295" s="42">
        <v>737358.88999999955</v>
      </c>
      <c r="C2295" s="46">
        <v>9823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61851-67E9-48AA-96DA-13E5907D921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Supplier</vt:lpstr>
      <vt:lpstr>Store</vt:lpstr>
      <vt:lpstr>Products</vt:lpstr>
      <vt:lpstr>Employee</vt:lpstr>
      <vt:lpstr>Customer</vt:lpstr>
      <vt:lpstr>Sheet2</vt:lpstr>
      <vt:lpstr>Sheet4</vt:lpstr>
      <vt:lpstr>Dashboard KPI'S</vt:lpstr>
      <vt:lpstr>Dashboard</vt:lpstr>
      <vt:lpstr>Sheet3</vt:lpstr>
      <vt:lpstr>Sheet1</vt:lpstr>
      <vt:lpstr>Sales_Transactions</vt:lpstr>
      <vt:lpstr>Sheet5</vt:lpstr>
      <vt:lpstr>Sheet6</vt:lpstr>
      <vt:lpstr>Sheet7</vt:lpstr>
      <vt:lpstr>Sheet8</vt:lpstr>
      <vt:lpstr>KPI VALUES</vt:lpstr>
      <vt:lpstr>Sheet12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Anglina Maria M</cp:lastModifiedBy>
  <dcterms:created xsi:type="dcterms:W3CDTF">2026-07-31T06:37:42Z</dcterms:created>
  <dcterms:modified xsi:type="dcterms:W3CDTF">2026-10-04T14:11:57Z</dcterms:modified>
</cp:coreProperties>
</file>